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ildred\Desktop\PORTAL CASA\"/>
    </mc:Choice>
  </mc:AlternateContent>
  <bookViews>
    <workbookView xWindow="0" yWindow="0" windowWidth="20490" windowHeight="7755" activeTab="6"/>
  </bookViews>
  <sheets>
    <sheet name="2012" sheetId="2" r:id="rId1"/>
    <sheet name="2013" sheetId="4" r:id="rId2"/>
    <sheet name="2016" sheetId="5" r:id="rId3"/>
    <sheet name="2017" sheetId="6" r:id="rId4"/>
    <sheet name="2018" sheetId="7" r:id="rId5"/>
    <sheet name="2019" sheetId="9" r:id="rId6"/>
    <sheet name="2020" sheetId="11" r:id="rId7"/>
  </sheets>
  <definedNames>
    <definedName name="_xlnm.Print_Titles" localSheetId="0">'2012'!$1:$2</definedName>
    <definedName name="_xlnm.Print_Titles" localSheetId="1">'2013'!$1:$1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88" i="11" l="1"/>
  <c r="Q189" i="11"/>
  <c r="Q190" i="11"/>
  <c r="Q191" i="11"/>
  <c r="Q192" i="11"/>
  <c r="Q193" i="11"/>
  <c r="Q194" i="11"/>
  <c r="Q195" i="11"/>
  <c r="Q196" i="11"/>
  <c r="Q197" i="11"/>
  <c r="Q198" i="11"/>
  <c r="Q187" i="11"/>
  <c r="P188" i="11"/>
  <c r="P189" i="11"/>
  <c r="P190" i="11"/>
  <c r="P191" i="11"/>
  <c r="P192" i="11"/>
  <c r="P193" i="11"/>
  <c r="P194" i="11"/>
  <c r="P195" i="11"/>
  <c r="P196" i="11"/>
  <c r="P197" i="11"/>
  <c r="P198" i="11"/>
  <c r="P187" i="11"/>
  <c r="Q164" i="11"/>
  <c r="Q166" i="11"/>
  <c r="Q167" i="11"/>
  <c r="P164" i="11"/>
  <c r="P166" i="11"/>
  <c r="P167" i="11"/>
  <c r="Q163" i="11"/>
  <c r="P163" i="11"/>
  <c r="Q143" i="11"/>
  <c r="Q144" i="11"/>
  <c r="Q145" i="11"/>
  <c r="Q146" i="11"/>
  <c r="Q147" i="11"/>
  <c r="Q148" i="11"/>
  <c r="Q150" i="11"/>
  <c r="Q151" i="11"/>
  <c r="Q152" i="11"/>
  <c r="Q153" i="11"/>
  <c r="Q154" i="11"/>
  <c r="Q155" i="11"/>
  <c r="Q157" i="11"/>
  <c r="Q158" i="11"/>
  <c r="Q159" i="11"/>
  <c r="Q160" i="11"/>
  <c r="Q161" i="11"/>
  <c r="P143" i="11"/>
  <c r="P144" i="11"/>
  <c r="P145" i="11"/>
  <c r="P146" i="11"/>
  <c r="P147" i="11"/>
  <c r="P148" i="11"/>
  <c r="P150" i="11"/>
  <c r="P151" i="11"/>
  <c r="P152" i="11"/>
  <c r="P153" i="11"/>
  <c r="P154" i="11"/>
  <c r="P155" i="11"/>
  <c r="P157" i="11"/>
  <c r="P158" i="11"/>
  <c r="P159" i="11"/>
  <c r="P160" i="11"/>
  <c r="P161" i="11"/>
  <c r="Q142" i="11"/>
  <c r="P142" i="11"/>
  <c r="Q119" i="11"/>
  <c r="Q121" i="11"/>
  <c r="Q122" i="11"/>
  <c r="Q124" i="11"/>
  <c r="Q125" i="11"/>
  <c r="Q126" i="11"/>
  <c r="Q127" i="11"/>
  <c r="Q128" i="11"/>
  <c r="Q129" i="11"/>
  <c r="Q130" i="11"/>
  <c r="Q131" i="11"/>
  <c r="Q132" i="11"/>
  <c r="Q133" i="11"/>
  <c r="Q135" i="11"/>
  <c r="Q136" i="11"/>
  <c r="P119" i="11"/>
  <c r="P121" i="11"/>
  <c r="P122" i="11"/>
  <c r="P124" i="11"/>
  <c r="P125" i="11"/>
  <c r="P126" i="11"/>
  <c r="P127" i="11"/>
  <c r="P128" i="11"/>
  <c r="P129" i="11"/>
  <c r="P130" i="11"/>
  <c r="P131" i="11"/>
  <c r="P132" i="11"/>
  <c r="P133" i="11"/>
  <c r="P135" i="11"/>
  <c r="P136" i="11"/>
  <c r="P118" i="11"/>
  <c r="Q118" i="11"/>
  <c r="Q111" i="11"/>
  <c r="Q112" i="11"/>
  <c r="Q113" i="11"/>
  <c r="Q114" i="11"/>
  <c r="Q115" i="11"/>
  <c r="Q116" i="11"/>
  <c r="Q117" i="11"/>
  <c r="Q110" i="11"/>
  <c r="P111" i="11"/>
  <c r="P112" i="11"/>
  <c r="P113" i="11"/>
  <c r="P114" i="11"/>
  <c r="P115" i="11"/>
  <c r="P116" i="11"/>
  <c r="P117" i="11"/>
  <c r="P110" i="11"/>
  <c r="Q108" i="11"/>
  <c r="P108" i="11"/>
  <c r="Q107" i="11"/>
  <c r="P107" i="11"/>
  <c r="Q105" i="11"/>
  <c r="Q104" i="11"/>
  <c r="P105" i="11"/>
  <c r="P104" i="11"/>
  <c r="Q92" i="11"/>
  <c r="Q93" i="11"/>
  <c r="Q94" i="11"/>
  <c r="Q95" i="11"/>
  <c r="Q96" i="11"/>
  <c r="Q97" i="11"/>
  <c r="Q98" i="11"/>
  <c r="Q99" i="11"/>
  <c r="Q100" i="11"/>
  <c r="Q101" i="11"/>
  <c r="Q102" i="11"/>
  <c r="Q91" i="11"/>
  <c r="Q89" i="11"/>
  <c r="Q88" i="11"/>
  <c r="P92" i="11"/>
  <c r="P93" i="11"/>
  <c r="P94" i="11"/>
  <c r="P95" i="11"/>
  <c r="P96" i="11"/>
  <c r="P97" i="11"/>
  <c r="P98" i="11"/>
  <c r="P99" i="11"/>
  <c r="P100" i="11"/>
  <c r="P101" i="11"/>
  <c r="P102" i="11"/>
  <c r="P91" i="11"/>
  <c r="P89" i="11"/>
  <c r="P88" i="11"/>
  <c r="Q86" i="11"/>
  <c r="P86" i="11"/>
  <c r="Q85" i="11"/>
  <c r="P85" i="11"/>
  <c r="Q83" i="11"/>
  <c r="P83" i="11"/>
  <c r="P82" i="11"/>
  <c r="Q82" i="11"/>
  <c r="Q75" i="11"/>
  <c r="Q76" i="11"/>
  <c r="Q77" i="11"/>
  <c r="Q78" i="11"/>
  <c r="Q79" i="11"/>
  <c r="Q80" i="11"/>
  <c r="Q81" i="11"/>
  <c r="Q74" i="11"/>
  <c r="P75" i="11"/>
  <c r="P76" i="11"/>
  <c r="P77" i="11"/>
  <c r="P78" i="11"/>
  <c r="P79" i="11"/>
  <c r="P80" i="11"/>
  <c r="P81" i="11"/>
  <c r="P74" i="11"/>
  <c r="Q72" i="11"/>
  <c r="Q71" i="11"/>
  <c r="P72" i="11"/>
  <c r="P71" i="11"/>
  <c r="Q69" i="11"/>
  <c r="Q68" i="11"/>
  <c r="P69" i="11"/>
  <c r="P68" i="11"/>
  <c r="Q61" i="11"/>
  <c r="Q62" i="11"/>
  <c r="Q63" i="11"/>
  <c r="Q64" i="11"/>
  <c r="Q65" i="11"/>
  <c r="Q66" i="11"/>
  <c r="P61" i="11"/>
  <c r="P62" i="11"/>
  <c r="P63" i="11"/>
  <c r="P64" i="11"/>
  <c r="P65" i="11"/>
  <c r="P66" i="11"/>
  <c r="Q60" i="11"/>
  <c r="P60" i="11"/>
  <c r="Q20" i="11"/>
  <c r="Q21" i="11"/>
  <c r="Q22" i="11"/>
  <c r="Q23" i="11"/>
  <c r="Q24" i="11"/>
  <c r="Q25" i="11"/>
  <c r="Q26" i="11"/>
  <c r="Q27" i="11"/>
  <c r="Q28" i="11"/>
  <c r="Q29" i="11"/>
  <c r="Q30" i="11"/>
  <c r="P20" i="11"/>
  <c r="P21" i="11"/>
  <c r="P22" i="11"/>
  <c r="P23" i="11"/>
  <c r="P24" i="11"/>
  <c r="P25" i="11"/>
  <c r="P26" i="11"/>
  <c r="P27" i="11"/>
  <c r="P28" i="11"/>
  <c r="P29" i="11"/>
  <c r="P30" i="11"/>
  <c r="Q19" i="11"/>
  <c r="P19" i="11"/>
  <c r="Q5" i="11"/>
  <c r="Q6" i="11"/>
  <c r="Q7" i="11"/>
  <c r="Q8" i="11"/>
  <c r="Q9" i="11"/>
  <c r="Q10" i="11"/>
  <c r="Q11" i="11"/>
  <c r="Q12" i="11"/>
  <c r="Q13" i="11"/>
  <c r="Q14" i="11"/>
  <c r="Q15" i="11"/>
  <c r="Q16" i="11"/>
  <c r="Q17" i="11"/>
  <c r="P5" i="11"/>
  <c r="P6" i="11"/>
  <c r="P7" i="11"/>
  <c r="P8" i="11"/>
  <c r="P9" i="11"/>
  <c r="P10" i="11"/>
  <c r="P11" i="11"/>
  <c r="P12" i="11"/>
  <c r="P13" i="11"/>
  <c r="P14" i="11"/>
  <c r="P15" i="11"/>
  <c r="P16" i="11"/>
  <c r="P17" i="11"/>
  <c r="Q4" i="11"/>
  <c r="P4" i="11"/>
  <c r="Q37" i="11"/>
  <c r="Q38" i="11"/>
  <c r="Q39" i="11"/>
  <c r="Q40" i="11"/>
  <c r="Q41" i="11"/>
  <c r="Q42" i="11"/>
  <c r="Q43" i="11"/>
  <c r="Q44" i="11"/>
  <c r="Q45" i="11"/>
  <c r="Q46" i="11"/>
  <c r="Q47" i="11"/>
  <c r="Q48" i="11"/>
  <c r="Q49" i="11"/>
  <c r="Q50" i="11"/>
  <c r="Q51" i="11"/>
  <c r="Q52" i="11"/>
  <c r="Q53" i="11"/>
  <c r="Q54" i="11"/>
  <c r="Q55" i="11"/>
  <c r="Q56" i="11"/>
  <c r="Q57" i="11"/>
  <c r="P37" i="11"/>
  <c r="P38" i="11"/>
  <c r="P39" i="11"/>
  <c r="P40" i="11"/>
  <c r="P41" i="11"/>
  <c r="P42" i="11"/>
  <c r="P43" i="11"/>
  <c r="P44" i="11"/>
  <c r="P45" i="11"/>
  <c r="P46" i="11"/>
  <c r="P47" i="11"/>
  <c r="P48" i="11"/>
  <c r="P49" i="11"/>
  <c r="P50" i="11"/>
  <c r="P51" i="11"/>
  <c r="P52" i="11"/>
  <c r="P53" i="11"/>
  <c r="P54" i="11"/>
  <c r="P55" i="11"/>
  <c r="P56" i="11"/>
  <c r="P57" i="11"/>
  <c r="Q36" i="11"/>
  <c r="P36" i="11"/>
  <c r="Q198" i="9" l="1"/>
  <c r="P198" i="9"/>
  <c r="Q197" i="9"/>
  <c r="P197" i="9"/>
  <c r="Q195" i="9"/>
  <c r="P195" i="9"/>
  <c r="Q194" i="9"/>
  <c r="P194" i="9"/>
  <c r="D193" i="9"/>
  <c r="P192" i="9"/>
  <c r="P191" i="9"/>
  <c r="Q190" i="9"/>
  <c r="P190" i="9"/>
  <c r="D189" i="9"/>
  <c r="Q188" i="9"/>
  <c r="P188" i="9"/>
  <c r="Q185" i="9"/>
  <c r="P185" i="9"/>
  <c r="Q184" i="9"/>
  <c r="P184" i="9"/>
  <c r="Q182" i="9"/>
  <c r="P182" i="9"/>
  <c r="Q181" i="9"/>
  <c r="P181" i="9"/>
  <c r="P180" i="9"/>
  <c r="Q180" i="9" s="1"/>
  <c r="E180" i="9"/>
  <c r="P178" i="9"/>
  <c r="Q178" i="9" s="1"/>
  <c r="P176" i="9"/>
  <c r="Q176" i="9" s="1"/>
  <c r="P175" i="9"/>
  <c r="Q175" i="9" s="1"/>
  <c r="P174" i="9"/>
  <c r="Q174" i="9" s="1"/>
  <c r="D173" i="9"/>
  <c r="P172" i="9"/>
  <c r="Q172" i="9" s="1"/>
  <c r="Q167" i="9"/>
  <c r="P167" i="9"/>
  <c r="Q166" i="9"/>
  <c r="P166" i="9"/>
  <c r="Q164" i="9"/>
  <c r="P164" i="9"/>
  <c r="Q163" i="9"/>
  <c r="P163" i="9"/>
  <c r="Q160" i="9"/>
  <c r="P160" i="9"/>
  <c r="D159" i="9"/>
  <c r="D161" i="9" s="1"/>
  <c r="Q158" i="9"/>
  <c r="P158" i="9"/>
  <c r="Q155" i="9"/>
  <c r="P155" i="9"/>
  <c r="Q153" i="9"/>
  <c r="P153" i="9"/>
  <c r="D152" i="9"/>
  <c r="D154" i="9" s="1"/>
  <c r="Q151" i="9"/>
  <c r="P151" i="9"/>
  <c r="Q148" i="9"/>
  <c r="Q147" i="9"/>
  <c r="E146" i="9"/>
  <c r="D146" i="9"/>
  <c r="Q145" i="9"/>
  <c r="P145" i="9"/>
  <c r="P144" i="9"/>
  <c r="Q143" i="9"/>
  <c r="P143" i="9"/>
  <c r="Q142" i="9"/>
  <c r="P142" i="9"/>
  <c r="Q136" i="9"/>
  <c r="P136" i="9"/>
  <c r="Q135" i="9"/>
  <c r="P135" i="9"/>
  <c r="Q133" i="9"/>
  <c r="P133" i="9"/>
  <c r="Q132" i="9"/>
  <c r="P132" i="9"/>
  <c r="Q130" i="9"/>
  <c r="P130" i="9"/>
  <c r="Q129" i="9"/>
  <c r="P129" i="9"/>
  <c r="Q128" i="9"/>
  <c r="P128" i="9"/>
  <c r="D127" i="9"/>
  <c r="D131" i="9" s="1"/>
  <c r="E125" i="9" s="1"/>
  <c r="Q126" i="9"/>
  <c r="P126" i="9"/>
  <c r="Q122" i="9"/>
  <c r="P122" i="9"/>
  <c r="Q121" i="9"/>
  <c r="P121" i="9"/>
  <c r="Q119" i="9"/>
  <c r="P119" i="9"/>
  <c r="Q118" i="9"/>
  <c r="P118" i="9"/>
  <c r="P116" i="9"/>
  <c r="Q116" i="9" s="1"/>
  <c r="P115" i="9"/>
  <c r="Q115" i="9" s="1"/>
  <c r="P114" i="9"/>
  <c r="Q114" i="9" s="1"/>
  <c r="P113" i="9"/>
  <c r="Q113" i="9" s="1"/>
  <c r="D112" i="9"/>
  <c r="D117" i="9" s="1"/>
  <c r="P111" i="9"/>
  <c r="Q111" i="9" s="1"/>
  <c r="Q108" i="9"/>
  <c r="P108" i="9"/>
  <c r="Q107" i="9"/>
  <c r="P107" i="9"/>
  <c r="Q105" i="9"/>
  <c r="P105" i="9"/>
  <c r="Q104" i="9"/>
  <c r="P104" i="9"/>
  <c r="P101" i="9"/>
  <c r="Q101" i="9" s="1"/>
  <c r="P100" i="9"/>
  <c r="Q100" i="9" s="1"/>
  <c r="P99" i="9"/>
  <c r="Q99" i="9" s="1"/>
  <c r="D98" i="9"/>
  <c r="D102" i="9" s="1"/>
  <c r="E96" i="9" s="1"/>
  <c r="P97" i="9"/>
  <c r="Q97" i="9" s="1"/>
  <c r="P93" i="9"/>
  <c r="Q93" i="9" s="1"/>
  <c r="P92" i="9"/>
  <c r="Q92" i="9" s="1"/>
  <c r="P91" i="9"/>
  <c r="Q91" i="9" s="1"/>
  <c r="D90" i="9"/>
  <c r="D94" i="9" s="1"/>
  <c r="E88" i="9" s="1"/>
  <c r="P88" i="9" s="1"/>
  <c r="Q88" i="9" s="1"/>
  <c r="P89" i="9"/>
  <c r="Q89" i="9" s="1"/>
  <c r="Q86" i="9"/>
  <c r="P86" i="9"/>
  <c r="Q85" i="9"/>
  <c r="P85" i="9"/>
  <c r="Q83" i="9"/>
  <c r="P83" i="9"/>
  <c r="Q82" i="9"/>
  <c r="P82" i="9"/>
  <c r="P80" i="9"/>
  <c r="Q79" i="9"/>
  <c r="P79" i="9"/>
  <c r="Q78" i="9"/>
  <c r="P78" i="9"/>
  <c r="Q77" i="9"/>
  <c r="P77" i="9"/>
  <c r="D76" i="9"/>
  <c r="D81" i="9" s="1"/>
  <c r="E74" i="9" s="1"/>
  <c r="Q75" i="9"/>
  <c r="P75" i="9"/>
  <c r="Q72" i="9"/>
  <c r="P72" i="9"/>
  <c r="Q71" i="9"/>
  <c r="P71" i="9"/>
  <c r="Q69" i="9"/>
  <c r="P69" i="9"/>
  <c r="Q68" i="9"/>
  <c r="P68" i="9"/>
  <c r="Q65" i="9"/>
  <c r="P65" i="9"/>
  <c r="Q64" i="9"/>
  <c r="P64" i="9"/>
  <c r="Q63" i="9"/>
  <c r="P63" i="9"/>
  <c r="D62" i="9"/>
  <c r="D66" i="9" s="1"/>
  <c r="Q61" i="9"/>
  <c r="P61" i="9"/>
  <c r="P56" i="9"/>
  <c r="Q56" i="9" s="1"/>
  <c r="P55" i="9"/>
  <c r="Q55" i="9" s="1"/>
  <c r="P54" i="9"/>
  <c r="Q54" i="9" s="1"/>
  <c r="P53" i="9"/>
  <c r="Q53" i="9" s="1"/>
  <c r="D52" i="9"/>
  <c r="D57" i="9" s="1"/>
  <c r="E50" i="9" s="1"/>
  <c r="P51" i="9"/>
  <c r="Q51" i="9" s="1"/>
  <c r="P48" i="9"/>
  <c r="Q48" i="9" s="1"/>
  <c r="P47" i="9"/>
  <c r="Q47" i="9" s="1"/>
  <c r="P45" i="9"/>
  <c r="Q45" i="9" s="1"/>
  <c r="P44" i="9"/>
  <c r="Q44" i="9" s="1"/>
  <c r="P42" i="9"/>
  <c r="Q42" i="9" s="1"/>
  <c r="P41" i="9"/>
  <c r="Q41" i="9" s="1"/>
  <c r="P40" i="9"/>
  <c r="Q40" i="9" s="1"/>
  <c r="P39" i="9"/>
  <c r="Q39" i="9" s="1"/>
  <c r="D38" i="9"/>
  <c r="D43" i="9" s="1"/>
  <c r="E36" i="9" s="1"/>
  <c r="P37" i="9"/>
  <c r="Q37" i="9" s="1"/>
  <c r="P30" i="9"/>
  <c r="Q30" i="9" s="1"/>
  <c r="P29" i="9"/>
  <c r="Q29" i="9" s="1"/>
  <c r="P27" i="9"/>
  <c r="Q27" i="9" s="1"/>
  <c r="Q26" i="9"/>
  <c r="P24" i="9"/>
  <c r="Q24" i="9" s="1"/>
  <c r="P23" i="9"/>
  <c r="Q23" i="9" s="1"/>
  <c r="P22" i="9"/>
  <c r="Q22" i="9" s="1"/>
  <c r="D21" i="9"/>
  <c r="D25" i="9" s="1"/>
  <c r="P20" i="9"/>
  <c r="Q20" i="9" s="1"/>
  <c r="P17" i="9"/>
  <c r="Q17" i="9" s="1"/>
  <c r="P16" i="9"/>
  <c r="Q16" i="9" s="1"/>
  <c r="P14" i="9"/>
  <c r="Q14" i="9" s="1"/>
  <c r="P13" i="9"/>
  <c r="Q13" i="9" s="1"/>
  <c r="P11" i="9"/>
  <c r="Q11" i="9" s="1"/>
  <c r="P10" i="9"/>
  <c r="Q10" i="9" s="1"/>
  <c r="P9" i="9"/>
  <c r="Q9" i="9" s="1"/>
  <c r="P8" i="9"/>
  <c r="Q8" i="9" s="1"/>
  <c r="P7" i="9"/>
  <c r="Q7" i="9" s="1"/>
  <c r="D6" i="9"/>
  <c r="D12" i="9" s="1"/>
  <c r="P5" i="9"/>
  <c r="Q5" i="9" s="1"/>
  <c r="Q159" i="9" l="1"/>
  <c r="Q144" i="9"/>
  <c r="Q189" i="9"/>
  <c r="Q152" i="9"/>
  <c r="P74" i="9"/>
  <c r="E76" i="9"/>
  <c r="E81" i="9" s="1"/>
  <c r="P81" i="9" s="1"/>
  <c r="Q74" i="9"/>
  <c r="Q127" i="9"/>
  <c r="Q62" i="9"/>
  <c r="Q76" i="9"/>
  <c r="P146" i="9"/>
  <c r="E98" i="9"/>
  <c r="E102" i="9" s="1"/>
  <c r="P96" i="9"/>
  <c r="Q96" i="9" s="1"/>
  <c r="E4" i="9"/>
  <c r="E19" i="9"/>
  <c r="P36" i="9"/>
  <c r="Q36" i="9" s="1"/>
  <c r="E38" i="9"/>
  <c r="E60" i="9"/>
  <c r="P125" i="9"/>
  <c r="E127" i="9"/>
  <c r="Q125" i="9"/>
  <c r="E157" i="9"/>
  <c r="E110" i="9"/>
  <c r="P50" i="9"/>
  <c r="Q50" i="9" s="1"/>
  <c r="E52" i="9"/>
  <c r="E150" i="9"/>
  <c r="Q146" i="9"/>
  <c r="D179" i="9"/>
  <c r="E90" i="9"/>
  <c r="E187" i="9"/>
  <c r="P76" i="9" l="1"/>
  <c r="E62" i="9"/>
  <c r="Q60" i="9"/>
  <c r="P60" i="9"/>
  <c r="E21" i="9"/>
  <c r="P19" i="9"/>
  <c r="Q19" i="9" s="1"/>
  <c r="E171" i="9"/>
  <c r="P110" i="9"/>
  <c r="Q110" i="9" s="1"/>
  <c r="E112" i="9"/>
  <c r="P187" i="9"/>
  <c r="E193" i="9"/>
  <c r="P193" i="9" s="1"/>
  <c r="Q193" i="9" s="1"/>
  <c r="E189" i="9"/>
  <c r="P189" i="9" s="1"/>
  <c r="Q187" i="9"/>
  <c r="P90" i="9"/>
  <c r="Q90" i="9" s="1"/>
  <c r="E94" i="9"/>
  <c r="P94" i="9" s="1"/>
  <c r="Q94" i="9" s="1"/>
  <c r="E57" i="9"/>
  <c r="P52" i="9"/>
  <c r="Q52" i="9" s="1"/>
  <c r="E159" i="9"/>
  <c r="Q157" i="9"/>
  <c r="P157" i="9"/>
  <c r="P150" i="9"/>
  <c r="E152" i="9"/>
  <c r="Q150" i="9"/>
  <c r="E131" i="9"/>
  <c r="P127" i="9"/>
  <c r="E43" i="9"/>
  <c r="P38" i="9"/>
  <c r="Q38" i="9" s="1"/>
  <c r="P4" i="9"/>
  <c r="Q4" i="9" s="1"/>
  <c r="E6" i="9"/>
  <c r="P98" i="9"/>
  <c r="Q98" i="9" s="1"/>
  <c r="D193" i="7"/>
  <c r="E187" i="7" s="1"/>
  <c r="E180" i="7"/>
  <c r="D173" i="7"/>
  <c r="D179" i="7" s="1"/>
  <c r="E171" i="7" s="1"/>
  <c r="E173" i="7" s="1"/>
  <c r="E179" i="7" s="1"/>
  <c r="D159" i="7"/>
  <c r="D161" i="7" s="1"/>
  <c r="D152" i="7"/>
  <c r="D154" i="7" s="1"/>
  <c r="E150" i="7" s="1"/>
  <c r="D144" i="7"/>
  <c r="D146" i="7" s="1"/>
  <c r="D127" i="7"/>
  <c r="D131" i="7" s="1"/>
  <c r="E125" i="7" s="1"/>
  <c r="D112" i="7"/>
  <c r="D98" i="7"/>
  <c r="D102" i="7" s="1"/>
  <c r="E96" i="7" s="1"/>
  <c r="D90" i="7"/>
  <c r="D94" i="7" s="1"/>
  <c r="D76" i="7"/>
  <c r="D81" i="7" s="1"/>
  <c r="D62" i="7"/>
  <c r="D66" i="7" s="1"/>
  <c r="D52" i="7"/>
  <c r="D57" i="7" s="1"/>
  <c r="E50" i="7" s="1"/>
  <c r="D38" i="7"/>
  <c r="D43" i="7" s="1"/>
  <c r="E36" i="7" s="1"/>
  <c r="E38" i="7" s="1"/>
  <c r="E43" i="7" s="1"/>
  <c r="F36" i="7" s="1"/>
  <c r="D21" i="7"/>
  <c r="D25" i="7" s="1"/>
  <c r="D6" i="7"/>
  <c r="D12" i="7" s="1"/>
  <c r="D189" i="7"/>
  <c r="P194" i="7"/>
  <c r="Q194" i="7"/>
  <c r="P195" i="7"/>
  <c r="Q195" i="7"/>
  <c r="P197" i="7"/>
  <c r="Q197" i="7"/>
  <c r="P198" i="7"/>
  <c r="Q198" i="7"/>
  <c r="P192" i="7"/>
  <c r="P191" i="7"/>
  <c r="Q190" i="7"/>
  <c r="P190" i="7"/>
  <c r="P188" i="7"/>
  <c r="Q188" i="7"/>
  <c r="Q185" i="7"/>
  <c r="P185" i="7"/>
  <c r="Q184" i="7"/>
  <c r="P184" i="7"/>
  <c r="Q182" i="7"/>
  <c r="P182" i="7"/>
  <c r="Q181" i="7"/>
  <c r="P181" i="7"/>
  <c r="P180" i="7"/>
  <c r="Q180" i="7" s="1"/>
  <c r="P178" i="7"/>
  <c r="Q178" i="7" s="1"/>
  <c r="P176" i="7"/>
  <c r="Q176" i="7" s="1"/>
  <c r="P175" i="7"/>
  <c r="Q175" i="7" s="1"/>
  <c r="P174" i="7"/>
  <c r="Q174" i="7" s="1"/>
  <c r="P172" i="7"/>
  <c r="Q172" i="7" s="1"/>
  <c r="Q167" i="7"/>
  <c r="P167" i="7"/>
  <c r="Q166" i="7"/>
  <c r="P166" i="7"/>
  <c r="Q164" i="7"/>
  <c r="P164" i="7"/>
  <c r="Q163" i="7"/>
  <c r="P163" i="7"/>
  <c r="Q160" i="7"/>
  <c r="P160" i="7"/>
  <c r="P158" i="7"/>
  <c r="Q158" i="7"/>
  <c r="Q155" i="7"/>
  <c r="P155" i="7"/>
  <c r="Q153" i="7"/>
  <c r="P153" i="7"/>
  <c r="P151" i="7"/>
  <c r="Q151" i="7"/>
  <c r="Q148" i="7"/>
  <c r="Q147" i="7"/>
  <c r="Q145" i="7"/>
  <c r="P145" i="7"/>
  <c r="P143" i="7"/>
  <c r="Q143" i="7"/>
  <c r="Q136" i="7"/>
  <c r="P136" i="7"/>
  <c r="Q135" i="7"/>
  <c r="P135" i="7"/>
  <c r="Q133" i="7"/>
  <c r="P133" i="7"/>
  <c r="Q132" i="7"/>
  <c r="P132" i="7"/>
  <c r="Q130" i="7"/>
  <c r="P130" i="7"/>
  <c r="Q129" i="7"/>
  <c r="P129" i="7"/>
  <c r="Q128" i="7"/>
  <c r="P128" i="7"/>
  <c r="P126" i="7"/>
  <c r="Q126" i="7"/>
  <c r="Q122" i="7"/>
  <c r="P122" i="7"/>
  <c r="Q121" i="7"/>
  <c r="P121" i="7"/>
  <c r="Q119" i="7"/>
  <c r="P119" i="7"/>
  <c r="Q118" i="7"/>
  <c r="P118" i="7"/>
  <c r="P116" i="7"/>
  <c r="Q116" i="7" s="1"/>
  <c r="P115" i="7"/>
  <c r="Q115" i="7" s="1"/>
  <c r="P114" i="7"/>
  <c r="Q114" i="7" s="1"/>
  <c r="P113" i="7"/>
  <c r="Q113" i="7" s="1"/>
  <c r="P111" i="7"/>
  <c r="Q111" i="7" s="1"/>
  <c r="Q108" i="7"/>
  <c r="P108" i="7"/>
  <c r="Q107" i="7"/>
  <c r="P107" i="7"/>
  <c r="Q105" i="7"/>
  <c r="P105" i="7"/>
  <c r="Q104" i="7"/>
  <c r="P104" i="7"/>
  <c r="P101" i="7"/>
  <c r="Q101" i="7" s="1"/>
  <c r="P100" i="7"/>
  <c r="Q100" i="7" s="1"/>
  <c r="P99" i="7"/>
  <c r="Q99" i="7" s="1"/>
  <c r="P97" i="7"/>
  <c r="Q97" i="7" s="1"/>
  <c r="P93" i="7"/>
  <c r="Q93" i="7" s="1"/>
  <c r="P92" i="7"/>
  <c r="Q92" i="7" s="1"/>
  <c r="P91" i="7"/>
  <c r="Q91" i="7" s="1"/>
  <c r="P89" i="7"/>
  <c r="Q89" i="7" s="1"/>
  <c r="Q86" i="7"/>
  <c r="P86" i="7"/>
  <c r="Q85" i="7"/>
  <c r="P85" i="7"/>
  <c r="Q83" i="7"/>
  <c r="P83" i="7"/>
  <c r="Q82" i="7"/>
  <c r="P82" i="7"/>
  <c r="P80" i="7"/>
  <c r="Q79" i="7"/>
  <c r="P79" i="7"/>
  <c r="Q78" i="7"/>
  <c r="P78" i="7"/>
  <c r="Q77" i="7"/>
  <c r="P77" i="7"/>
  <c r="P75" i="7"/>
  <c r="Q75" i="7"/>
  <c r="Q72" i="7"/>
  <c r="P72" i="7"/>
  <c r="Q71" i="7"/>
  <c r="P71" i="7"/>
  <c r="Q69" i="7"/>
  <c r="P69" i="7"/>
  <c r="Q68" i="7"/>
  <c r="P68" i="7"/>
  <c r="Q65" i="7"/>
  <c r="P65" i="7"/>
  <c r="Q64" i="7"/>
  <c r="P64" i="7"/>
  <c r="Q63" i="7"/>
  <c r="P63" i="7"/>
  <c r="P61" i="7"/>
  <c r="Q61" i="7"/>
  <c r="P56" i="7"/>
  <c r="Q56" i="7" s="1"/>
  <c r="P55" i="7"/>
  <c r="Q55" i="7" s="1"/>
  <c r="P54" i="7"/>
  <c r="Q54" i="7" s="1"/>
  <c r="P53" i="7"/>
  <c r="Q53" i="7" s="1"/>
  <c r="P51" i="7"/>
  <c r="Q51" i="7" s="1"/>
  <c r="P48" i="7"/>
  <c r="Q48" i="7" s="1"/>
  <c r="P47" i="7"/>
  <c r="Q47" i="7" s="1"/>
  <c r="P45" i="7"/>
  <c r="Q45" i="7" s="1"/>
  <c r="P44" i="7"/>
  <c r="Q44" i="7" s="1"/>
  <c r="P42" i="7"/>
  <c r="Q42" i="7" s="1"/>
  <c r="P41" i="7"/>
  <c r="Q41" i="7" s="1"/>
  <c r="P40" i="7"/>
  <c r="Q40" i="7" s="1"/>
  <c r="P39" i="7"/>
  <c r="Q39" i="7" s="1"/>
  <c r="P30" i="7"/>
  <c r="Q30" i="7" s="1"/>
  <c r="P29" i="7"/>
  <c r="Q29" i="7" s="1"/>
  <c r="P27" i="7"/>
  <c r="Q27" i="7" s="1"/>
  <c r="Q26" i="7"/>
  <c r="P24" i="7"/>
  <c r="Q24" i="7" s="1"/>
  <c r="P23" i="7"/>
  <c r="Q23" i="7" s="1"/>
  <c r="P22" i="7"/>
  <c r="Q22" i="7" s="1"/>
  <c r="P20" i="7"/>
  <c r="Q20" i="7" s="1"/>
  <c r="P17" i="7"/>
  <c r="Q17" i="7" s="1"/>
  <c r="P16" i="7"/>
  <c r="Q16" i="7" s="1"/>
  <c r="P14" i="7"/>
  <c r="Q14" i="7" s="1"/>
  <c r="P13" i="7"/>
  <c r="Q13" i="7" s="1"/>
  <c r="P11" i="7"/>
  <c r="Q11" i="7" s="1"/>
  <c r="P10" i="7"/>
  <c r="Q10" i="7" s="1"/>
  <c r="P9" i="7"/>
  <c r="Q9" i="7" s="1"/>
  <c r="P8" i="7"/>
  <c r="Q8" i="7" s="1"/>
  <c r="P7" i="7"/>
  <c r="Q7" i="7" s="1"/>
  <c r="P5" i="7"/>
  <c r="Q5" i="7" s="1"/>
  <c r="P41" i="6"/>
  <c r="Q41" i="6" s="1"/>
  <c r="P196" i="6"/>
  <c r="P197" i="6"/>
  <c r="Q213" i="6"/>
  <c r="P213" i="6"/>
  <c r="Q212" i="6"/>
  <c r="P212" i="6"/>
  <c r="Q210" i="6"/>
  <c r="P210" i="6"/>
  <c r="Q209" i="6"/>
  <c r="P209" i="6"/>
  <c r="G194" i="6"/>
  <c r="G198" i="6" s="1"/>
  <c r="H192" i="6" s="1"/>
  <c r="H194" i="6" s="1"/>
  <c r="H198" i="6" s="1"/>
  <c r="I192" i="6" s="1"/>
  <c r="I194" i="6" s="1"/>
  <c r="I198" i="6" s="1"/>
  <c r="J192" i="6" s="1"/>
  <c r="J194" i="6" s="1"/>
  <c r="J198" i="6" s="1"/>
  <c r="K192" i="6" s="1"/>
  <c r="K194" i="6" s="1"/>
  <c r="K198" i="6" s="1"/>
  <c r="L192" i="6" s="1"/>
  <c r="L194" i="6" s="1"/>
  <c r="L198" i="6" s="1"/>
  <c r="M192" i="6" s="1"/>
  <c r="M194" i="6" s="1"/>
  <c r="M198" i="6" s="1"/>
  <c r="N192" i="6" s="1"/>
  <c r="N194" i="6" s="1"/>
  <c r="N198" i="6" s="1"/>
  <c r="O192" i="6" s="1"/>
  <c r="O194" i="6" s="1"/>
  <c r="O198" i="6" s="1"/>
  <c r="P202" i="6"/>
  <c r="Q202" i="6"/>
  <c r="P185" i="6"/>
  <c r="Q185" i="6" s="1"/>
  <c r="P186" i="6"/>
  <c r="Q186" i="6"/>
  <c r="D194" i="6"/>
  <c r="D198" i="6"/>
  <c r="E192" i="6" s="1"/>
  <c r="Q206" i="6"/>
  <c r="P206" i="6"/>
  <c r="Q205" i="6"/>
  <c r="P205" i="6"/>
  <c r="Q203" i="6"/>
  <c r="P203" i="6"/>
  <c r="P9" i="6"/>
  <c r="Q9" i="6" s="1"/>
  <c r="P10" i="6"/>
  <c r="Q10" i="6" s="1"/>
  <c r="P11" i="6"/>
  <c r="Q11" i="6" s="1"/>
  <c r="P41" i="5"/>
  <c r="P10" i="5"/>
  <c r="Q10" i="5" s="1"/>
  <c r="P11" i="5"/>
  <c r="Q11" i="5" s="1"/>
  <c r="P101" i="5"/>
  <c r="Q190" i="6"/>
  <c r="P190" i="6"/>
  <c r="Q189" i="6"/>
  <c r="P189" i="6"/>
  <c r="Q187" i="6"/>
  <c r="P187" i="6"/>
  <c r="P183" i="6"/>
  <c r="Q183" i="6" s="1"/>
  <c r="P182" i="6"/>
  <c r="Q182" i="6" s="1"/>
  <c r="P181" i="6"/>
  <c r="Q181" i="6" s="1"/>
  <c r="P180" i="6"/>
  <c r="Q180" i="6" s="1"/>
  <c r="D179" i="6"/>
  <c r="D184" i="6" s="1"/>
  <c r="E177" i="6" s="1"/>
  <c r="E179" i="6" s="1"/>
  <c r="E184" i="6" s="1"/>
  <c r="P178" i="6"/>
  <c r="Q178" i="6" s="1"/>
  <c r="D21" i="6"/>
  <c r="D25" i="6" s="1"/>
  <c r="E19" i="6" s="1"/>
  <c r="Q175" i="6"/>
  <c r="P175" i="6"/>
  <c r="Q174" i="6"/>
  <c r="P174" i="6"/>
  <c r="Q172" i="6"/>
  <c r="P172" i="6"/>
  <c r="Q171" i="6"/>
  <c r="P171" i="6"/>
  <c r="Q168" i="6"/>
  <c r="P168" i="6"/>
  <c r="D167" i="6"/>
  <c r="D169" i="6" s="1"/>
  <c r="E165" i="6" s="1"/>
  <c r="E167" i="6" s="1"/>
  <c r="E169" i="6" s="1"/>
  <c r="F165" i="6" s="1"/>
  <c r="F167" i="6" s="1"/>
  <c r="F169" i="6" s="1"/>
  <c r="G165" i="6" s="1"/>
  <c r="G167" i="6" s="1"/>
  <c r="G169" i="6" s="1"/>
  <c r="H165" i="6" s="1"/>
  <c r="H167" i="6" s="1"/>
  <c r="H169" i="6" s="1"/>
  <c r="I165" i="6" s="1"/>
  <c r="I167" i="6" s="1"/>
  <c r="I169" i="6" s="1"/>
  <c r="J165" i="6" s="1"/>
  <c r="J167" i="6" s="1"/>
  <c r="J169" i="6" s="1"/>
  <c r="K165" i="6" s="1"/>
  <c r="K167" i="6" s="1"/>
  <c r="K169" i="6" s="1"/>
  <c r="L165" i="6" s="1"/>
  <c r="L167" i="6" s="1"/>
  <c r="L169" i="6" s="1"/>
  <c r="M165" i="6" s="1"/>
  <c r="M167" i="6" s="1"/>
  <c r="M169" i="6" s="1"/>
  <c r="N165" i="6" s="1"/>
  <c r="N167" i="6" s="1"/>
  <c r="N169" i="6" s="1"/>
  <c r="O165" i="6" s="1"/>
  <c r="O167" i="6" s="1"/>
  <c r="O169" i="6" s="1"/>
  <c r="Q166" i="6"/>
  <c r="P166" i="6"/>
  <c r="Q167" i="6" s="1"/>
  <c r="Q163" i="6"/>
  <c r="P163" i="6"/>
  <c r="D160" i="6"/>
  <c r="D162" i="6" s="1"/>
  <c r="E158" i="6" s="1"/>
  <c r="Q159" i="6"/>
  <c r="P159" i="6"/>
  <c r="Q156" i="6"/>
  <c r="Q155" i="6"/>
  <c r="Q153" i="6"/>
  <c r="P153" i="6"/>
  <c r="D152" i="6"/>
  <c r="D154" i="6" s="1"/>
  <c r="E150" i="6" s="1"/>
  <c r="E152" i="6" s="1"/>
  <c r="E154" i="6" s="1"/>
  <c r="F150" i="6" s="1"/>
  <c r="F152" i="6" s="1"/>
  <c r="F154" i="6" s="1"/>
  <c r="G150" i="6" s="1"/>
  <c r="G152" i="6" s="1"/>
  <c r="G154" i="6" s="1"/>
  <c r="Q151" i="6"/>
  <c r="P151" i="6"/>
  <c r="Q147" i="6"/>
  <c r="P147" i="6"/>
  <c r="Q146" i="6"/>
  <c r="P146" i="6"/>
  <c r="Q144" i="6"/>
  <c r="P144" i="6"/>
  <c r="Q143" i="6"/>
  <c r="P143" i="6"/>
  <c r="Q195" i="6"/>
  <c r="P195" i="6"/>
  <c r="Q193" i="6"/>
  <c r="P193" i="6"/>
  <c r="Q141" i="6"/>
  <c r="P141" i="6"/>
  <c r="Q140" i="6"/>
  <c r="P140" i="6"/>
  <c r="Q139" i="6"/>
  <c r="P139" i="6"/>
  <c r="D138" i="6"/>
  <c r="D142" i="6" s="1"/>
  <c r="E136" i="6" s="1"/>
  <c r="E138" i="6" s="1"/>
  <c r="E142" i="6" s="1"/>
  <c r="F136" i="6" s="1"/>
  <c r="F138" i="6" s="1"/>
  <c r="F142" i="6" s="1"/>
  <c r="G136" i="6" s="1"/>
  <c r="G138" i="6" s="1"/>
  <c r="G142" i="6" s="1"/>
  <c r="H136" i="6" s="1"/>
  <c r="H138" i="6" s="1"/>
  <c r="H142" i="6" s="1"/>
  <c r="I136" i="6" s="1"/>
  <c r="I138" i="6" s="1"/>
  <c r="I142" i="6" s="1"/>
  <c r="J136" i="6" s="1"/>
  <c r="J138" i="6" s="1"/>
  <c r="J142" i="6" s="1"/>
  <c r="K136" i="6" s="1"/>
  <c r="K138" i="6" s="1"/>
  <c r="K142" i="6" s="1"/>
  <c r="Q137" i="6"/>
  <c r="P137" i="6"/>
  <c r="Q132" i="6"/>
  <c r="P132" i="6"/>
  <c r="Q131" i="6"/>
  <c r="P131" i="6"/>
  <c r="Q129" i="6"/>
  <c r="P129" i="6"/>
  <c r="Q128" i="6"/>
  <c r="P128" i="6"/>
  <c r="P126" i="6"/>
  <c r="Q126" i="6" s="1"/>
  <c r="P125" i="6"/>
  <c r="Q125" i="6" s="1"/>
  <c r="P124" i="6"/>
  <c r="Q124" i="6" s="1"/>
  <c r="P123" i="6"/>
  <c r="Q123" i="6" s="1"/>
  <c r="D122" i="6"/>
  <c r="D127" i="6" s="1"/>
  <c r="E120" i="6" s="1"/>
  <c r="E122" i="6" s="1"/>
  <c r="E127" i="6" s="1"/>
  <c r="F120" i="6" s="1"/>
  <c r="P121" i="6"/>
  <c r="Q121" i="6" s="1"/>
  <c r="Q118" i="6"/>
  <c r="P118" i="6"/>
  <c r="Q117" i="6"/>
  <c r="P117" i="6"/>
  <c r="Q115" i="6"/>
  <c r="P115" i="6"/>
  <c r="Q114" i="6"/>
  <c r="P114" i="6"/>
  <c r="P112" i="6"/>
  <c r="Q112" i="6" s="1"/>
  <c r="P111" i="6"/>
  <c r="Q111" i="6" s="1"/>
  <c r="P110" i="6"/>
  <c r="Q110" i="6" s="1"/>
  <c r="D109" i="6"/>
  <c r="D113" i="6" s="1"/>
  <c r="E107" i="6" s="1"/>
  <c r="E109" i="6" s="1"/>
  <c r="E113" i="6" s="1"/>
  <c r="F107" i="6" s="1"/>
  <c r="F109" i="6" s="1"/>
  <c r="F113" i="6" s="1"/>
  <c r="G107" i="6" s="1"/>
  <c r="P108" i="6"/>
  <c r="Q108" i="6" s="1"/>
  <c r="P104" i="6"/>
  <c r="Q104" i="6" s="1"/>
  <c r="P103" i="6"/>
  <c r="Q103" i="6" s="1"/>
  <c r="P102" i="6"/>
  <c r="Q102" i="6" s="1"/>
  <c r="D101" i="6"/>
  <c r="D105" i="6" s="1"/>
  <c r="E99" i="6" s="1"/>
  <c r="E101" i="6" s="1"/>
  <c r="E105" i="6" s="1"/>
  <c r="F99" i="6" s="1"/>
  <c r="F101" i="6" s="1"/>
  <c r="F105" i="6" s="1"/>
  <c r="G99" i="6" s="1"/>
  <c r="G101" i="6" s="1"/>
  <c r="G105" i="6" s="1"/>
  <c r="H99" i="6" s="1"/>
  <c r="H101" i="6" s="1"/>
  <c r="H105" i="6" s="1"/>
  <c r="I99" i="6" s="1"/>
  <c r="I101" i="6" s="1"/>
  <c r="I105" i="6" s="1"/>
  <c r="J99" i="6" s="1"/>
  <c r="J101" i="6" s="1"/>
  <c r="J105" i="6" s="1"/>
  <c r="K99" i="6" s="1"/>
  <c r="K101" i="6" s="1"/>
  <c r="K105" i="6" s="1"/>
  <c r="L99" i="6" s="1"/>
  <c r="L101" i="6" s="1"/>
  <c r="L105" i="6" s="1"/>
  <c r="M99" i="6" s="1"/>
  <c r="M101" i="6" s="1"/>
  <c r="M105" i="6" s="1"/>
  <c r="N99" i="6" s="1"/>
  <c r="N101" i="6" s="1"/>
  <c r="N105" i="6" s="1"/>
  <c r="O99" i="6" s="1"/>
  <c r="O101" i="6" s="1"/>
  <c r="O105" i="6" s="1"/>
  <c r="P100" i="6"/>
  <c r="Q100" i="6" s="1"/>
  <c r="Q91" i="6"/>
  <c r="P91" i="6"/>
  <c r="Q90" i="6"/>
  <c r="P90" i="6"/>
  <c r="Q88" i="6"/>
  <c r="P88" i="6"/>
  <c r="Q87" i="6"/>
  <c r="P87" i="6"/>
  <c r="P85" i="6"/>
  <c r="Q84" i="6"/>
  <c r="P84" i="6"/>
  <c r="Q83" i="6"/>
  <c r="P83" i="6"/>
  <c r="Q82" i="6"/>
  <c r="P82" i="6"/>
  <c r="D81" i="6"/>
  <c r="D86" i="6" s="1"/>
  <c r="E79" i="6" s="1"/>
  <c r="E81" i="6" s="1"/>
  <c r="E86" i="6" s="1"/>
  <c r="F79" i="6" s="1"/>
  <c r="F81" i="6" s="1"/>
  <c r="F86" i="6" s="1"/>
  <c r="G79" i="6" s="1"/>
  <c r="G81" i="6" s="1"/>
  <c r="G86" i="6" s="1"/>
  <c r="H79" i="6" s="1"/>
  <c r="H81" i="6" s="1"/>
  <c r="H86" i="6" s="1"/>
  <c r="I79" i="6" s="1"/>
  <c r="I81" i="6" s="1"/>
  <c r="I86" i="6" s="1"/>
  <c r="J79" i="6" s="1"/>
  <c r="J81" i="6" s="1"/>
  <c r="Q80" i="6"/>
  <c r="P80" i="6"/>
  <c r="Q77" i="6"/>
  <c r="P77" i="6"/>
  <c r="Q76" i="6"/>
  <c r="P76" i="6"/>
  <c r="Q74" i="6"/>
  <c r="P74" i="6"/>
  <c r="Q73" i="6"/>
  <c r="P73" i="6"/>
  <c r="Q71" i="6"/>
  <c r="P71" i="6"/>
  <c r="Q70" i="6"/>
  <c r="P70" i="6"/>
  <c r="Q69" i="6"/>
  <c r="P69" i="6"/>
  <c r="D68" i="6"/>
  <c r="D72" i="6" s="1"/>
  <c r="E66" i="6" s="1"/>
  <c r="Q67" i="6"/>
  <c r="P67" i="6"/>
  <c r="Q68" i="6" s="1"/>
  <c r="P56" i="6"/>
  <c r="Q56" i="6" s="1"/>
  <c r="P55" i="6"/>
  <c r="Q55" i="6" s="1"/>
  <c r="P54" i="6"/>
  <c r="Q54" i="6" s="1"/>
  <c r="P53" i="6"/>
  <c r="Q53" i="6" s="1"/>
  <c r="D52" i="6"/>
  <c r="D57" i="6" s="1"/>
  <c r="E50" i="6" s="1"/>
  <c r="E52" i="6" s="1"/>
  <c r="E57" i="6" s="1"/>
  <c r="F50" i="6" s="1"/>
  <c r="F52" i="6" s="1"/>
  <c r="F57" i="6" s="1"/>
  <c r="G50" i="6" s="1"/>
  <c r="G52" i="6" s="1"/>
  <c r="P51" i="6"/>
  <c r="Q51" i="6" s="1"/>
  <c r="P48" i="6"/>
  <c r="Q48" i="6" s="1"/>
  <c r="P47" i="6"/>
  <c r="Q47" i="6" s="1"/>
  <c r="P45" i="6"/>
  <c r="Q45" i="6" s="1"/>
  <c r="P44" i="6"/>
  <c r="Q44" i="6" s="1"/>
  <c r="P42" i="6"/>
  <c r="Q42" i="6" s="1"/>
  <c r="P40" i="6"/>
  <c r="Q40" i="6" s="1"/>
  <c r="P39" i="6"/>
  <c r="Q39" i="6" s="1"/>
  <c r="D38" i="6"/>
  <c r="D43" i="6" s="1"/>
  <c r="E36" i="6" s="1"/>
  <c r="E38" i="6" s="1"/>
  <c r="E43" i="6" s="1"/>
  <c r="F36" i="6" s="1"/>
  <c r="F38" i="6" s="1"/>
  <c r="F43" i="6" s="1"/>
  <c r="G36" i="6" s="1"/>
  <c r="G38" i="6" s="1"/>
  <c r="G43" i="6" s="1"/>
  <c r="H36" i="6" s="1"/>
  <c r="H38" i="6" s="1"/>
  <c r="H43" i="6" s="1"/>
  <c r="I36" i="6" s="1"/>
  <c r="I38" i="6" s="1"/>
  <c r="P37" i="6"/>
  <c r="Q37" i="6" s="1"/>
  <c r="P30" i="6"/>
  <c r="Q30" i="6" s="1"/>
  <c r="P29" i="6"/>
  <c r="Q29" i="6" s="1"/>
  <c r="P27" i="6"/>
  <c r="Q27" i="6" s="1"/>
  <c r="Q26" i="6"/>
  <c r="P24" i="6"/>
  <c r="Q24" i="6" s="1"/>
  <c r="P23" i="6"/>
  <c r="Q23" i="6" s="1"/>
  <c r="P22" i="6"/>
  <c r="Q22" i="6" s="1"/>
  <c r="P20" i="6"/>
  <c r="Q20" i="6" s="1"/>
  <c r="P17" i="6"/>
  <c r="Q17" i="6" s="1"/>
  <c r="P16" i="6"/>
  <c r="Q16" i="6" s="1"/>
  <c r="P14" i="6"/>
  <c r="Q14" i="6" s="1"/>
  <c r="P13" i="6"/>
  <c r="Q13" i="6" s="1"/>
  <c r="P8" i="6"/>
  <c r="Q8" i="6" s="1"/>
  <c r="P7" i="6"/>
  <c r="Q7" i="6" s="1"/>
  <c r="D6" i="6"/>
  <c r="D12" i="6" s="1"/>
  <c r="E4" i="6" s="1"/>
  <c r="E6" i="6" s="1"/>
  <c r="E12" i="6" s="1"/>
  <c r="P5" i="6"/>
  <c r="Q5" i="6" s="1"/>
  <c r="Q4" i="6"/>
  <c r="P161" i="6"/>
  <c r="Q161" i="6"/>
  <c r="Q81" i="6"/>
  <c r="D75" i="5"/>
  <c r="D80" i="5" s="1"/>
  <c r="E73" i="5" s="1"/>
  <c r="E75" i="5" s="1"/>
  <c r="E80" i="5" s="1"/>
  <c r="F73" i="5" s="1"/>
  <c r="F75" i="5" s="1"/>
  <c r="F80" i="5" s="1"/>
  <c r="G73" i="5" s="1"/>
  <c r="D62" i="5"/>
  <c r="D66" i="5" s="1"/>
  <c r="E60" i="5" s="1"/>
  <c r="E62" i="5" s="1"/>
  <c r="E66" i="5" s="1"/>
  <c r="F60" i="5" s="1"/>
  <c r="F62" i="5" s="1"/>
  <c r="F66" i="5" s="1"/>
  <c r="D52" i="5"/>
  <c r="D57" i="5" s="1"/>
  <c r="E50" i="5" s="1"/>
  <c r="E52" i="5" s="1"/>
  <c r="E57" i="5" s="1"/>
  <c r="F50" i="5" s="1"/>
  <c r="F52" i="5" s="1"/>
  <c r="F57" i="5" s="1"/>
  <c r="G50" i="5" s="1"/>
  <c r="D38" i="5"/>
  <c r="D43" i="5" s="1"/>
  <c r="E36" i="5" s="1"/>
  <c r="D22" i="5"/>
  <c r="D26" i="5" s="1"/>
  <c r="E20" i="5" s="1"/>
  <c r="E22" i="5" s="1"/>
  <c r="E26" i="5" s="1"/>
  <c r="D7" i="5"/>
  <c r="D13" i="5" s="1"/>
  <c r="E5" i="5" s="1"/>
  <c r="E7" i="5" s="1"/>
  <c r="Q119" i="5"/>
  <c r="P119" i="5"/>
  <c r="Q118" i="5"/>
  <c r="P118" i="5"/>
  <c r="D163" i="5"/>
  <c r="D165" i="5" s="1"/>
  <c r="E161" i="5" s="1"/>
  <c r="E163" i="5" s="1"/>
  <c r="E165" i="5" s="1"/>
  <c r="F161" i="5" s="1"/>
  <c r="F163" i="5" s="1"/>
  <c r="F165" i="5" s="1"/>
  <c r="G161" i="5" s="1"/>
  <c r="G163" i="5" s="1"/>
  <c r="G165" i="5" s="1"/>
  <c r="H161" i="5" s="1"/>
  <c r="H163" i="5" s="1"/>
  <c r="H165" i="5" s="1"/>
  <c r="I161" i="5" s="1"/>
  <c r="I163" i="5" s="1"/>
  <c r="I165" i="5" s="1"/>
  <c r="J161" i="5" s="1"/>
  <c r="J163" i="5" s="1"/>
  <c r="J165" i="5" s="1"/>
  <c r="D112" i="5"/>
  <c r="D117" i="5" s="1"/>
  <c r="E110" i="5" s="1"/>
  <c r="E112" i="5" s="1"/>
  <c r="E117" i="5" s="1"/>
  <c r="F110" i="5" s="1"/>
  <c r="F112" i="5" s="1"/>
  <c r="F117" i="5" s="1"/>
  <c r="G110" i="5" s="1"/>
  <c r="G112" i="5" s="1"/>
  <c r="G117" i="5" s="1"/>
  <c r="H110" i="5" s="1"/>
  <c r="H112" i="5" s="1"/>
  <c r="H117" i="5" s="1"/>
  <c r="Q122" i="5"/>
  <c r="P122" i="5"/>
  <c r="Q121" i="5"/>
  <c r="P121" i="5"/>
  <c r="Q107" i="5"/>
  <c r="P107" i="5"/>
  <c r="Q106" i="5"/>
  <c r="P106" i="5"/>
  <c r="Q104" i="5"/>
  <c r="P104" i="5"/>
  <c r="Q103" i="5"/>
  <c r="P103" i="5"/>
  <c r="P14" i="5"/>
  <c r="Q14" i="5" s="1"/>
  <c r="P18" i="5"/>
  <c r="Q18" i="5" s="1"/>
  <c r="P17" i="5"/>
  <c r="Q17" i="5" s="1"/>
  <c r="P15" i="5"/>
  <c r="Q15" i="5" s="1"/>
  <c r="P21" i="5"/>
  <c r="Q21" i="5" s="1"/>
  <c r="D89" i="5"/>
  <c r="D93" i="5" s="1"/>
  <c r="E87" i="5" s="1"/>
  <c r="E89" i="5" s="1"/>
  <c r="E93" i="5" s="1"/>
  <c r="F87" i="5" s="1"/>
  <c r="F89" i="5" s="1"/>
  <c r="F93" i="5" s="1"/>
  <c r="D97" i="5"/>
  <c r="D102" i="5" s="1"/>
  <c r="E95" i="5" s="1"/>
  <c r="E97" i="5" s="1"/>
  <c r="E102" i="5" s="1"/>
  <c r="F95" i="5" s="1"/>
  <c r="F97" i="5" s="1"/>
  <c r="F102" i="5" s="1"/>
  <c r="G95" i="5" s="1"/>
  <c r="G97" i="5" s="1"/>
  <c r="G102" i="5" s="1"/>
  <c r="H95" i="5" s="1"/>
  <c r="H97" i="5" s="1"/>
  <c r="H102" i="5" s="1"/>
  <c r="I95" i="5" s="1"/>
  <c r="I97" i="5" s="1"/>
  <c r="I102" i="5" s="1"/>
  <c r="J95" i="5" s="1"/>
  <c r="J97" i="5" s="1"/>
  <c r="D127" i="5"/>
  <c r="D131" i="5" s="1"/>
  <c r="D135" i="5"/>
  <c r="D137" i="5" s="1"/>
  <c r="E133" i="5" s="1"/>
  <c r="E135" i="5" s="1"/>
  <c r="E137" i="5" s="1"/>
  <c r="F133" i="5" s="1"/>
  <c r="F135" i="5" s="1"/>
  <c r="F137" i="5" s="1"/>
  <c r="G133" i="5" s="1"/>
  <c r="G135" i="5" s="1"/>
  <c r="G137" i="5" s="1"/>
  <c r="H133" i="5" s="1"/>
  <c r="H135" i="5" s="1"/>
  <c r="H137" i="5" s="1"/>
  <c r="I133" i="5" s="1"/>
  <c r="I135" i="5" s="1"/>
  <c r="I137" i="5" s="1"/>
  <c r="J133" i="5" s="1"/>
  <c r="J135" i="5" s="1"/>
  <c r="D147" i="5"/>
  <c r="D156" i="5"/>
  <c r="D158" i="5" s="1"/>
  <c r="E154" i="5" s="1"/>
  <c r="E156" i="5" s="1"/>
  <c r="E158" i="5" s="1"/>
  <c r="F154" i="5" s="1"/>
  <c r="F156" i="5" s="1"/>
  <c r="F158" i="5" s="1"/>
  <c r="G154" i="5" s="1"/>
  <c r="G156" i="5" s="1"/>
  <c r="G158" i="5" s="1"/>
  <c r="H154" i="5" s="1"/>
  <c r="N89" i="4"/>
  <c r="N29" i="4"/>
  <c r="Q170" i="5"/>
  <c r="P170" i="5"/>
  <c r="Q169" i="5"/>
  <c r="P169" i="5"/>
  <c r="Q167" i="5"/>
  <c r="P167" i="5"/>
  <c r="Q166" i="5"/>
  <c r="P166" i="5"/>
  <c r="Q164" i="5"/>
  <c r="P164" i="5"/>
  <c r="P162" i="5"/>
  <c r="Q162" i="5"/>
  <c r="Q159" i="5"/>
  <c r="P159" i="5"/>
  <c r="Q157" i="5"/>
  <c r="P157" i="5"/>
  <c r="Q156" i="5" s="1"/>
  <c r="P155" i="5"/>
  <c r="Q155" i="5"/>
  <c r="Q151" i="5"/>
  <c r="Q150" i="5"/>
  <c r="Q148" i="5"/>
  <c r="P148" i="5"/>
  <c r="P146" i="5"/>
  <c r="Q146" i="5"/>
  <c r="Q85" i="5"/>
  <c r="P85" i="5"/>
  <c r="Q84" i="5"/>
  <c r="P84" i="5"/>
  <c r="Q82" i="5"/>
  <c r="P82" i="5"/>
  <c r="Q81" i="5"/>
  <c r="P81" i="5"/>
  <c r="P79" i="5"/>
  <c r="Q78" i="5"/>
  <c r="P78" i="5"/>
  <c r="Q77" i="5"/>
  <c r="P77" i="5"/>
  <c r="Q76" i="5"/>
  <c r="P76" i="5"/>
  <c r="P74" i="5"/>
  <c r="Q75" i="5" s="1"/>
  <c r="Q74" i="5"/>
  <c r="Q71" i="5"/>
  <c r="P71" i="5"/>
  <c r="Q70" i="5"/>
  <c r="P70" i="5"/>
  <c r="Q68" i="5"/>
  <c r="P68" i="5"/>
  <c r="Q67" i="5"/>
  <c r="P67" i="5"/>
  <c r="Q65" i="5"/>
  <c r="P65" i="5"/>
  <c r="Q64" i="5"/>
  <c r="P64" i="5"/>
  <c r="Q63" i="5"/>
  <c r="P63" i="5"/>
  <c r="P61" i="5"/>
  <c r="Q61" i="5"/>
  <c r="Q142" i="5"/>
  <c r="P142" i="5"/>
  <c r="Q141" i="5"/>
  <c r="P141" i="5"/>
  <c r="Q139" i="5"/>
  <c r="P139" i="5"/>
  <c r="Q138" i="5"/>
  <c r="P138" i="5"/>
  <c r="Q136" i="5"/>
  <c r="P136" i="5"/>
  <c r="P134" i="5"/>
  <c r="Q135" i="5" s="1"/>
  <c r="Q134" i="5"/>
  <c r="Q130" i="5"/>
  <c r="P130" i="5"/>
  <c r="Q129" i="5"/>
  <c r="P129" i="5"/>
  <c r="Q128" i="5"/>
  <c r="P128" i="5"/>
  <c r="P126" i="5"/>
  <c r="Q126" i="5"/>
  <c r="P116" i="5"/>
  <c r="Q116" i="5" s="1"/>
  <c r="P115" i="5"/>
  <c r="Q115" i="5" s="1"/>
  <c r="P114" i="5"/>
  <c r="Q114" i="5" s="1"/>
  <c r="P113" i="5"/>
  <c r="Q113" i="5" s="1"/>
  <c r="P111" i="5"/>
  <c r="Q111" i="5" s="1"/>
  <c r="P100" i="5"/>
  <c r="Q100" i="5" s="1"/>
  <c r="P99" i="5"/>
  <c r="Q99" i="5" s="1"/>
  <c r="P98" i="5"/>
  <c r="Q98" i="5" s="1"/>
  <c r="P96" i="5"/>
  <c r="Q96" i="5" s="1"/>
  <c r="P92" i="5"/>
  <c r="Q92" i="5" s="1"/>
  <c r="P91" i="5"/>
  <c r="Q91" i="5" s="1"/>
  <c r="P90" i="5"/>
  <c r="Q90" i="5" s="1"/>
  <c r="P88" i="5"/>
  <c r="Q88" i="5" s="1"/>
  <c r="P56" i="5"/>
  <c r="Q56" i="5" s="1"/>
  <c r="P55" i="5"/>
  <c r="Q55" i="5" s="1"/>
  <c r="P54" i="5"/>
  <c r="Q54" i="5" s="1"/>
  <c r="P53" i="5"/>
  <c r="Q53" i="5" s="1"/>
  <c r="P51" i="5"/>
  <c r="Q51" i="5" s="1"/>
  <c r="P48" i="5"/>
  <c r="Q48" i="5" s="1"/>
  <c r="P47" i="5"/>
  <c r="Q47" i="5" s="1"/>
  <c r="P45" i="5"/>
  <c r="Q45" i="5" s="1"/>
  <c r="P44" i="5"/>
  <c r="Q44" i="5" s="1"/>
  <c r="P42" i="5"/>
  <c r="Q42" i="5" s="1"/>
  <c r="P40" i="5"/>
  <c r="Q40" i="5" s="1"/>
  <c r="P39" i="5"/>
  <c r="Q39" i="5" s="1"/>
  <c r="P37" i="5"/>
  <c r="Q37" i="5" s="1"/>
  <c r="P31" i="5"/>
  <c r="Q31" i="5" s="1"/>
  <c r="P30" i="5"/>
  <c r="Q30" i="5" s="1"/>
  <c r="P28" i="5"/>
  <c r="Q28" i="5" s="1"/>
  <c r="P27" i="5"/>
  <c r="Q27" i="5" s="1"/>
  <c r="P25" i="5"/>
  <c r="Q25" i="5" s="1"/>
  <c r="P24" i="5"/>
  <c r="Q24" i="5" s="1"/>
  <c r="P23" i="5"/>
  <c r="Q23" i="5" s="1"/>
  <c r="P12" i="5"/>
  <c r="Q12" i="5" s="1"/>
  <c r="P9" i="5"/>
  <c r="Q9" i="5" s="1"/>
  <c r="P8" i="5"/>
  <c r="Q8" i="5" s="1"/>
  <c r="P6" i="5"/>
  <c r="Q6" i="5" s="1"/>
  <c r="K29" i="4"/>
  <c r="P33" i="4"/>
  <c r="Q33" i="4" s="1"/>
  <c r="D28" i="4"/>
  <c r="D34" i="4" s="1"/>
  <c r="E26" i="4" s="1"/>
  <c r="E28" i="4" s="1"/>
  <c r="E34" i="4" s="1"/>
  <c r="F26" i="4" s="1"/>
  <c r="F28" i="4" s="1"/>
  <c r="F34" i="4" s="1"/>
  <c r="G26" i="4" s="1"/>
  <c r="G28" i="4" s="1"/>
  <c r="G34" i="4" s="1"/>
  <c r="I29" i="4"/>
  <c r="D14" i="4"/>
  <c r="D18" i="4" s="1"/>
  <c r="E12" i="4" s="1"/>
  <c r="E14" i="4" s="1"/>
  <c r="E18" i="4" s="1"/>
  <c r="F12" i="4" s="1"/>
  <c r="F14" i="4" s="1"/>
  <c r="F18" i="4" s="1"/>
  <c r="G12" i="4" s="1"/>
  <c r="G14" i="4" s="1"/>
  <c r="G18" i="4" s="1"/>
  <c r="H12" i="4" s="1"/>
  <c r="H14" i="4" s="1"/>
  <c r="H18" i="4" s="1"/>
  <c r="I12" i="4" s="1"/>
  <c r="I14" i="4" s="1"/>
  <c r="I18" i="4" s="1"/>
  <c r="D6" i="4"/>
  <c r="D10" i="4" s="1"/>
  <c r="E4" i="4" s="1"/>
  <c r="E6" i="4" s="1"/>
  <c r="E10" i="4" s="1"/>
  <c r="F4" i="4" s="1"/>
  <c r="F6" i="4" s="1"/>
  <c r="F10" i="4" s="1"/>
  <c r="G4" i="4" s="1"/>
  <c r="G6" i="4" s="1"/>
  <c r="G10" i="4" s="1"/>
  <c r="H4" i="4" s="1"/>
  <c r="H6" i="4" s="1"/>
  <c r="H10" i="4" s="1"/>
  <c r="I4" i="4" s="1"/>
  <c r="I6" i="4" s="1"/>
  <c r="I10" i="4" s="1"/>
  <c r="J4" i="4" s="1"/>
  <c r="J6" i="4" s="1"/>
  <c r="D178" i="4"/>
  <c r="D171" i="4"/>
  <c r="D173" i="4" s="1"/>
  <c r="E169" i="4" s="1"/>
  <c r="E171" i="4" s="1"/>
  <c r="E173" i="4" s="1"/>
  <c r="F169" i="4" s="1"/>
  <c r="F171" i="4" s="1"/>
  <c r="D163" i="4"/>
  <c r="D165" i="4" s="1"/>
  <c r="D148" i="4"/>
  <c r="D153" i="4" s="1"/>
  <c r="E146" i="4" s="1"/>
  <c r="D135" i="4"/>
  <c r="D139" i="4" s="1"/>
  <c r="E133" i="4" s="1"/>
  <c r="E135" i="4" s="1"/>
  <c r="E139" i="4" s="1"/>
  <c r="D98" i="4"/>
  <c r="D103" i="4" s="1"/>
  <c r="E96" i="4" s="1"/>
  <c r="D87" i="4"/>
  <c r="D89" i="4" s="1"/>
  <c r="E85" i="4" s="1"/>
  <c r="D79" i="4"/>
  <c r="D83" i="4" s="1"/>
  <c r="E77" i="4" s="1"/>
  <c r="E79" i="4" s="1"/>
  <c r="E83" i="4" s="1"/>
  <c r="F77" i="4" s="1"/>
  <c r="F79" i="4" s="1"/>
  <c r="F83" i="4" s="1"/>
  <c r="G77" i="4" s="1"/>
  <c r="G79" i="4" s="1"/>
  <c r="G83" i="4" s="1"/>
  <c r="H77" i="4" s="1"/>
  <c r="H79" i="4" s="1"/>
  <c r="H83" i="4" s="1"/>
  <c r="I77" i="4" s="1"/>
  <c r="I79" i="4" s="1"/>
  <c r="I83" i="4" s="1"/>
  <c r="J77" i="4" s="1"/>
  <c r="J79" i="4" s="1"/>
  <c r="J83" i="4" s="1"/>
  <c r="K77" i="4" s="1"/>
  <c r="K79" i="4" s="1"/>
  <c r="K83" i="4" s="1"/>
  <c r="D69" i="4"/>
  <c r="D74" i="4" s="1"/>
  <c r="E67" i="4" s="1"/>
  <c r="E69" i="4" s="1"/>
  <c r="E74" i="4" s="1"/>
  <c r="F67" i="4" s="1"/>
  <c r="F69" i="4" s="1"/>
  <c r="F74" i="4" s="1"/>
  <c r="G67" i="4" s="1"/>
  <c r="D61" i="4"/>
  <c r="D65" i="4" s="1"/>
  <c r="E59" i="4" s="1"/>
  <c r="E61" i="4" s="1"/>
  <c r="D52" i="4"/>
  <c r="D57" i="4" s="1"/>
  <c r="E50" i="4" s="1"/>
  <c r="E52" i="4" s="1"/>
  <c r="E57" i="4" s="1"/>
  <c r="F50" i="4" s="1"/>
  <c r="F52" i="4" s="1"/>
  <c r="D43" i="4"/>
  <c r="D48" i="4" s="1"/>
  <c r="E41" i="4" s="1"/>
  <c r="E43" i="4" s="1"/>
  <c r="Q94" i="4"/>
  <c r="P94" i="4"/>
  <c r="Q93" i="4"/>
  <c r="P93" i="4"/>
  <c r="Q91" i="4"/>
  <c r="P91" i="4"/>
  <c r="Q90" i="4"/>
  <c r="P90" i="4"/>
  <c r="Q88" i="4"/>
  <c r="P88" i="4"/>
  <c r="P86" i="4"/>
  <c r="Q86" i="4"/>
  <c r="D120" i="4"/>
  <c r="D126" i="4" s="1"/>
  <c r="E118" i="4" s="1"/>
  <c r="Q106" i="4"/>
  <c r="P106" i="4"/>
  <c r="Q105" i="4"/>
  <c r="P105" i="4"/>
  <c r="Q144" i="4"/>
  <c r="P144" i="4"/>
  <c r="Q143" i="4"/>
  <c r="P143" i="4"/>
  <c r="Q141" i="4"/>
  <c r="P141" i="4"/>
  <c r="Q140" i="4"/>
  <c r="P140" i="4"/>
  <c r="Q185" i="4"/>
  <c r="P185" i="4"/>
  <c r="Q184" i="4"/>
  <c r="P184" i="4"/>
  <c r="Q182" i="4"/>
  <c r="P182" i="4"/>
  <c r="Q181" i="4"/>
  <c r="P181" i="4"/>
  <c r="Q179" i="4"/>
  <c r="P179" i="4"/>
  <c r="Q178" i="4" s="1"/>
  <c r="P177" i="4"/>
  <c r="Q177" i="4"/>
  <c r="Q174" i="4"/>
  <c r="P174" i="4"/>
  <c r="Q172" i="4"/>
  <c r="P172" i="4"/>
  <c r="P170" i="4"/>
  <c r="Q170" i="4"/>
  <c r="Q167" i="4"/>
  <c r="Q166" i="4"/>
  <c r="Q164" i="4"/>
  <c r="P164" i="4"/>
  <c r="Q163" i="4" s="1"/>
  <c r="P162" i="4"/>
  <c r="Q162" i="4"/>
  <c r="Q158" i="4"/>
  <c r="P158" i="4"/>
  <c r="Q157" i="4"/>
  <c r="P157" i="4"/>
  <c r="Q155" i="4"/>
  <c r="P155" i="4"/>
  <c r="Q154" i="4"/>
  <c r="P154" i="4"/>
  <c r="P152" i="4"/>
  <c r="Q151" i="4"/>
  <c r="P151" i="4"/>
  <c r="Q150" i="4"/>
  <c r="P150" i="4"/>
  <c r="Q149" i="4"/>
  <c r="P149" i="4"/>
  <c r="P147" i="4"/>
  <c r="Q147" i="4"/>
  <c r="P134" i="4"/>
  <c r="P136" i="4"/>
  <c r="Q138" i="4"/>
  <c r="P138" i="4"/>
  <c r="Q137" i="4"/>
  <c r="P137" i="4"/>
  <c r="Q136" i="4"/>
  <c r="Q134" i="4"/>
  <c r="Q131" i="4"/>
  <c r="P131" i="4"/>
  <c r="Q130" i="4"/>
  <c r="P130" i="4"/>
  <c r="Q128" i="4"/>
  <c r="P128" i="4"/>
  <c r="Q127" i="4"/>
  <c r="P127" i="4"/>
  <c r="P125" i="4"/>
  <c r="Q124" i="4"/>
  <c r="P124" i="4"/>
  <c r="P123" i="4"/>
  <c r="Q122" i="4"/>
  <c r="P122" i="4"/>
  <c r="Q121" i="4"/>
  <c r="P121" i="4"/>
  <c r="P119" i="4"/>
  <c r="Q119" i="4"/>
  <c r="Q114" i="4"/>
  <c r="Q113" i="4"/>
  <c r="Q112" i="4"/>
  <c r="Q111" i="4"/>
  <c r="Q110" i="4"/>
  <c r="Q109" i="4"/>
  <c r="Q108" i="4"/>
  <c r="Q102" i="4"/>
  <c r="P102" i="4"/>
  <c r="Q101" i="4"/>
  <c r="P101" i="4"/>
  <c r="Q100" i="4"/>
  <c r="P100" i="4"/>
  <c r="Q99" i="4"/>
  <c r="P99" i="4"/>
  <c r="Q98" i="4" s="1"/>
  <c r="P97" i="4"/>
  <c r="Q97" i="4"/>
  <c r="Q82" i="4"/>
  <c r="P82" i="4"/>
  <c r="Q81" i="4"/>
  <c r="P81" i="4"/>
  <c r="Q80" i="4"/>
  <c r="P80" i="4"/>
  <c r="P78" i="4"/>
  <c r="Q78" i="4"/>
  <c r="P73" i="4"/>
  <c r="Q73" i="4" s="1"/>
  <c r="P72" i="4"/>
  <c r="Q72" i="4" s="1"/>
  <c r="P71" i="4"/>
  <c r="Q71" i="4" s="1"/>
  <c r="P70" i="4"/>
  <c r="Q70" i="4" s="1"/>
  <c r="P68" i="4"/>
  <c r="Q68" i="4" s="1"/>
  <c r="P64" i="4"/>
  <c r="Q64" i="4" s="1"/>
  <c r="P63" i="4"/>
  <c r="Q63" i="4" s="1"/>
  <c r="P62" i="4"/>
  <c r="Q62" i="4" s="1"/>
  <c r="P60" i="4"/>
  <c r="Q60" i="4" s="1"/>
  <c r="P56" i="4"/>
  <c r="Q56" i="4" s="1"/>
  <c r="P55" i="4"/>
  <c r="Q55" i="4"/>
  <c r="P54" i="4"/>
  <c r="Q54" i="4" s="1"/>
  <c r="P53" i="4"/>
  <c r="Q53" i="4" s="1"/>
  <c r="P51" i="4"/>
  <c r="Q51" i="4" s="1"/>
  <c r="P47" i="4"/>
  <c r="Q47" i="4" s="1"/>
  <c r="P46" i="4"/>
  <c r="Q46" i="4" s="1"/>
  <c r="P45" i="4"/>
  <c r="Q45" i="4" s="1"/>
  <c r="P44" i="4"/>
  <c r="Q44" i="4" s="1"/>
  <c r="P42" i="4"/>
  <c r="Q42" i="4" s="1"/>
  <c r="P39" i="4"/>
  <c r="Q39" i="4" s="1"/>
  <c r="P38" i="4"/>
  <c r="Q38" i="4" s="1"/>
  <c r="P36" i="4"/>
  <c r="Q36" i="4" s="1"/>
  <c r="P35" i="4"/>
  <c r="Q35" i="4" s="1"/>
  <c r="P32" i="4"/>
  <c r="Q32" i="4" s="1"/>
  <c r="P30" i="4"/>
  <c r="Q30" i="4" s="1"/>
  <c r="P27" i="4"/>
  <c r="Q27" i="4" s="1"/>
  <c r="P23" i="4"/>
  <c r="Q23" i="4" s="1"/>
  <c r="P22" i="4"/>
  <c r="Q22" i="4" s="1"/>
  <c r="P20" i="4"/>
  <c r="Q20" i="4" s="1"/>
  <c r="P19" i="4"/>
  <c r="Q19" i="4" s="1"/>
  <c r="P17" i="4"/>
  <c r="Q17" i="4" s="1"/>
  <c r="P16" i="4"/>
  <c r="Q16" i="4" s="1"/>
  <c r="P15" i="4"/>
  <c r="Q15" i="4" s="1"/>
  <c r="P13" i="4"/>
  <c r="Q13" i="4" s="1"/>
  <c r="P9" i="4"/>
  <c r="Q9" i="4" s="1"/>
  <c r="P8" i="4"/>
  <c r="Q8" i="4" s="1"/>
  <c r="P7" i="4"/>
  <c r="Q7" i="4" s="1"/>
  <c r="P5" i="4"/>
  <c r="Q5" i="4" s="1"/>
  <c r="Q4" i="4"/>
  <c r="P183" i="2"/>
  <c r="D182" i="2"/>
  <c r="D184" i="2" s="1"/>
  <c r="E180" i="2" s="1"/>
  <c r="E182" i="2" s="1"/>
  <c r="E184" i="2" s="1"/>
  <c r="F180" i="2" s="1"/>
  <c r="F182" i="2" s="1"/>
  <c r="F184" i="2" s="1"/>
  <c r="G180" i="2" s="1"/>
  <c r="G182" i="2" s="1"/>
  <c r="G184" i="2" s="1"/>
  <c r="H180" i="2" s="1"/>
  <c r="D89" i="2"/>
  <c r="D93" i="2" s="1"/>
  <c r="E87" i="2" s="1"/>
  <c r="E89" i="2" s="1"/>
  <c r="D79" i="2"/>
  <c r="D84" i="2" s="1"/>
  <c r="E77" i="2" s="1"/>
  <c r="E79" i="2" s="1"/>
  <c r="D71" i="2"/>
  <c r="D75" i="2" s="1"/>
  <c r="E69" i="2" s="1"/>
  <c r="D59" i="2"/>
  <c r="D64" i="2" s="1"/>
  <c r="E57" i="2" s="1"/>
  <c r="E59" i="2" s="1"/>
  <c r="E64" i="2" s="1"/>
  <c r="F57" i="2" s="1"/>
  <c r="F59" i="2" s="1"/>
  <c r="F64" i="2" s="1"/>
  <c r="G57" i="2" s="1"/>
  <c r="G59" i="2" s="1"/>
  <c r="G64" i="2" s="1"/>
  <c r="H57" i="2" s="1"/>
  <c r="H59" i="2" s="1"/>
  <c r="H64" i="2" s="1"/>
  <c r="I57" i="2" s="1"/>
  <c r="D50" i="2"/>
  <c r="D55" i="2" s="1"/>
  <c r="E48" i="2" s="1"/>
  <c r="E50" i="2" s="1"/>
  <c r="E55" i="2" s="1"/>
  <c r="F48" i="2" s="1"/>
  <c r="F50" i="2" s="1"/>
  <c r="F55" i="2" s="1"/>
  <c r="G48" i="2" s="1"/>
  <c r="G50" i="2" s="1"/>
  <c r="G55" i="2" s="1"/>
  <c r="H48" i="2" s="1"/>
  <c r="H50" i="2" s="1"/>
  <c r="H55" i="2" s="1"/>
  <c r="I48" i="2" s="1"/>
  <c r="I50" i="2" s="1"/>
  <c r="D37" i="2"/>
  <c r="D41" i="2" s="1"/>
  <c r="D15" i="2"/>
  <c r="D7" i="2"/>
  <c r="D11" i="2" s="1"/>
  <c r="E5" i="2" s="1"/>
  <c r="E7" i="2" s="1"/>
  <c r="E11" i="2" s="1"/>
  <c r="F5" i="2" s="1"/>
  <c r="F7" i="2" s="1"/>
  <c r="F11" i="2" s="1"/>
  <c r="G5" i="2" s="1"/>
  <c r="G7" i="2" s="1"/>
  <c r="G11" i="2" s="1"/>
  <c r="H5" i="2" s="1"/>
  <c r="H7" i="2" s="1"/>
  <c r="H11" i="2" s="1"/>
  <c r="I5" i="2" s="1"/>
  <c r="I7" i="2" s="1"/>
  <c r="I11" i="2" s="1"/>
  <c r="J5" i="2" s="1"/>
  <c r="J7" i="2" s="1"/>
  <c r="J11" i="2" s="1"/>
  <c r="K5" i="2" s="1"/>
  <c r="K7" i="2" s="1"/>
  <c r="K11" i="2" s="1"/>
  <c r="L5" i="2" s="1"/>
  <c r="L7" i="2" s="1"/>
  <c r="L11" i="2" s="1"/>
  <c r="D189" i="2"/>
  <c r="D191" i="2" s="1"/>
  <c r="E187" i="2" s="1"/>
  <c r="E189" i="2" s="1"/>
  <c r="E191" i="2" s="1"/>
  <c r="F187" i="2" s="1"/>
  <c r="F189" i="2" s="1"/>
  <c r="F191" i="2" s="1"/>
  <c r="G187" i="2" s="1"/>
  <c r="G189" i="2" s="1"/>
  <c r="G191" i="2" s="1"/>
  <c r="H187" i="2" s="1"/>
  <c r="H189" i="2" s="1"/>
  <c r="H191" i="2" s="1"/>
  <c r="I187" i="2" s="1"/>
  <c r="I189" i="2" s="1"/>
  <c r="I191" i="2" s="1"/>
  <c r="D174" i="2"/>
  <c r="D149" i="2"/>
  <c r="D154" i="2" s="1"/>
  <c r="E147" i="2" s="1"/>
  <c r="E149" i="2" s="1"/>
  <c r="E154" i="2" s="1"/>
  <c r="F147" i="2" s="1"/>
  <c r="F149" i="2" s="1"/>
  <c r="F154" i="2" s="1"/>
  <c r="G147" i="2" s="1"/>
  <c r="G149" i="2" s="1"/>
  <c r="G154" i="2" s="1"/>
  <c r="H147" i="2" s="1"/>
  <c r="D141" i="2"/>
  <c r="D145" i="2" s="1"/>
  <c r="E139" i="2" s="1"/>
  <c r="E141" i="2" s="1"/>
  <c r="E145" i="2" s="1"/>
  <c r="F139" i="2" s="1"/>
  <c r="F141" i="2" s="1"/>
  <c r="F145" i="2" s="1"/>
  <c r="G139" i="2" s="1"/>
  <c r="G141" i="2" s="1"/>
  <c r="G145" i="2" s="1"/>
  <c r="H139" i="2" s="1"/>
  <c r="H141" i="2" s="1"/>
  <c r="D126" i="2"/>
  <c r="D132" i="2" s="1"/>
  <c r="E124" i="2" s="1"/>
  <c r="E126" i="2" s="1"/>
  <c r="E132" i="2" s="1"/>
  <c r="F124" i="2" s="1"/>
  <c r="F126" i="2" s="1"/>
  <c r="F132" i="2" s="1"/>
  <c r="G124" i="2" s="1"/>
  <c r="G126" i="2" s="1"/>
  <c r="G132" i="2" s="1"/>
  <c r="H124" i="2" s="1"/>
  <c r="H126" i="2" s="1"/>
  <c r="H132" i="2" s="1"/>
  <c r="I124" i="2" s="1"/>
  <c r="I126" i="2" s="1"/>
  <c r="I132" i="2" s="1"/>
  <c r="J124" i="2" s="1"/>
  <c r="J126" i="2" s="1"/>
  <c r="J132" i="2" s="1"/>
  <c r="D114" i="2"/>
  <c r="D116" i="2" s="1"/>
  <c r="E112" i="2" s="1"/>
  <c r="E114" i="2" s="1"/>
  <c r="E116" i="2" s="1"/>
  <c r="F112" i="2" s="1"/>
  <c r="F114" i="2" s="1"/>
  <c r="F116" i="2" s="1"/>
  <c r="G112" i="2" s="1"/>
  <c r="G114" i="2" s="1"/>
  <c r="D97" i="2"/>
  <c r="D102" i="2" s="1"/>
  <c r="E95" i="2" s="1"/>
  <c r="P83" i="2"/>
  <c r="Q83" i="2" s="1"/>
  <c r="P82" i="2"/>
  <c r="Q82" i="2" s="1"/>
  <c r="P81" i="2"/>
  <c r="Q81" i="2" s="1"/>
  <c r="P80" i="2"/>
  <c r="Q80" i="2" s="1"/>
  <c r="P78" i="2"/>
  <c r="Q78" i="2" s="1"/>
  <c r="P74" i="2"/>
  <c r="Q74" i="2" s="1"/>
  <c r="P73" i="2"/>
  <c r="Q73" i="2" s="1"/>
  <c r="P72" i="2"/>
  <c r="Q72" i="2" s="1"/>
  <c r="P70" i="2"/>
  <c r="Q70" i="2" s="1"/>
  <c r="P63" i="2"/>
  <c r="Q63" i="2" s="1"/>
  <c r="P62" i="2"/>
  <c r="Q62" i="2" s="1"/>
  <c r="P61" i="2"/>
  <c r="Q61" i="2" s="1"/>
  <c r="P60" i="2"/>
  <c r="Q60" i="2" s="1"/>
  <c r="P58" i="2"/>
  <c r="Q58" i="2" s="1"/>
  <c r="P54" i="2"/>
  <c r="Q54" i="2" s="1"/>
  <c r="P53" i="2"/>
  <c r="Q53" i="2" s="1"/>
  <c r="P52" i="2"/>
  <c r="Q52" i="2" s="1"/>
  <c r="P51" i="2"/>
  <c r="Q51" i="2" s="1"/>
  <c r="P49" i="2"/>
  <c r="Q49" i="2" s="1"/>
  <c r="P46" i="2"/>
  <c r="Q46" i="2" s="1"/>
  <c r="P45" i="2"/>
  <c r="Q45" i="2" s="1"/>
  <c r="P43" i="2"/>
  <c r="Q43" i="2" s="1"/>
  <c r="P42" i="2"/>
  <c r="Q42" i="2" s="1"/>
  <c r="P40" i="2"/>
  <c r="Q40" i="2" s="1"/>
  <c r="P39" i="2"/>
  <c r="Q39" i="2" s="1"/>
  <c r="P38" i="2"/>
  <c r="Q38" i="2" s="1"/>
  <c r="P36" i="2"/>
  <c r="Q36" i="2" s="1"/>
  <c r="P24" i="2"/>
  <c r="Q24" i="2" s="1"/>
  <c r="P23" i="2"/>
  <c r="Q23" i="2" s="1"/>
  <c r="P21" i="2"/>
  <c r="Q21" i="2" s="1"/>
  <c r="P20" i="2"/>
  <c r="Q20" i="2" s="1"/>
  <c r="P18" i="2"/>
  <c r="Q18" i="2" s="1"/>
  <c r="P17" i="2"/>
  <c r="Q17" i="2" s="1"/>
  <c r="P16" i="2"/>
  <c r="Q16" i="2" s="1"/>
  <c r="P14" i="2"/>
  <c r="Q14" i="2" s="1"/>
  <c r="P10" i="2"/>
  <c r="Q10" i="2" s="1"/>
  <c r="P9" i="2"/>
  <c r="Q9" i="2" s="1"/>
  <c r="P8" i="2"/>
  <c r="Q8" i="2" s="1"/>
  <c r="P6" i="2"/>
  <c r="Q6" i="2" s="1"/>
  <c r="P153" i="2"/>
  <c r="P152" i="2"/>
  <c r="P151" i="2"/>
  <c r="P144" i="2"/>
  <c r="P143" i="2"/>
  <c r="P131" i="2"/>
  <c r="P130" i="2"/>
  <c r="P129" i="2"/>
  <c r="P128" i="2"/>
  <c r="P101" i="2"/>
  <c r="P100" i="2"/>
  <c r="P99" i="2"/>
  <c r="P92" i="2"/>
  <c r="P91" i="2"/>
  <c r="P88" i="2"/>
  <c r="P90" i="2"/>
  <c r="P96" i="2"/>
  <c r="P98" i="2"/>
  <c r="P113" i="2"/>
  <c r="P115" i="2"/>
  <c r="P117" i="2"/>
  <c r="P118" i="2"/>
  <c r="P120" i="2"/>
  <c r="P121" i="2"/>
  <c r="P181" i="2"/>
  <c r="Q182" i="2" s="1"/>
  <c r="P195" i="2"/>
  <c r="P185" i="2"/>
  <c r="Q92" i="2"/>
  <c r="Q196" i="2"/>
  <c r="P196" i="2"/>
  <c r="Q195" i="2"/>
  <c r="Q193" i="2"/>
  <c r="P193" i="2"/>
  <c r="Q192" i="2"/>
  <c r="P192" i="2"/>
  <c r="P188" i="2"/>
  <c r="P190" i="2"/>
  <c r="Q190" i="2"/>
  <c r="Q188" i="2"/>
  <c r="Q185" i="2"/>
  <c r="Q183" i="2"/>
  <c r="Q181" i="2"/>
  <c r="Q178" i="2"/>
  <c r="Q177" i="2"/>
  <c r="P173" i="2"/>
  <c r="P175" i="2"/>
  <c r="Q175" i="2"/>
  <c r="Q173" i="2"/>
  <c r="Q159" i="2"/>
  <c r="P159" i="2"/>
  <c r="Q158" i="2"/>
  <c r="P158" i="2"/>
  <c r="Q156" i="2"/>
  <c r="P156" i="2"/>
  <c r="Q155" i="2"/>
  <c r="P155" i="2"/>
  <c r="P148" i="2"/>
  <c r="P150" i="2"/>
  <c r="Q152" i="2"/>
  <c r="Q151" i="2"/>
  <c r="Q150" i="2"/>
  <c r="Q148" i="2"/>
  <c r="P140" i="2"/>
  <c r="P142" i="2"/>
  <c r="Q144" i="2"/>
  <c r="Q143" i="2"/>
  <c r="Q142" i="2"/>
  <c r="Q140" i="2"/>
  <c r="Q137" i="2"/>
  <c r="P137" i="2"/>
  <c r="Q136" i="2"/>
  <c r="P136" i="2"/>
  <c r="Q134" i="2"/>
  <c r="P134" i="2"/>
  <c r="Q133" i="2"/>
  <c r="P133" i="2"/>
  <c r="P125" i="2"/>
  <c r="P127" i="2"/>
  <c r="Q126" i="2" s="1"/>
  <c r="Q130" i="2"/>
  <c r="Q128" i="2"/>
  <c r="Q127" i="2"/>
  <c r="Q125" i="2"/>
  <c r="Q121" i="2"/>
  <c r="Q120" i="2"/>
  <c r="Q118" i="2"/>
  <c r="Q117" i="2"/>
  <c r="Q115" i="2"/>
  <c r="Q113" i="2"/>
  <c r="Q110" i="2"/>
  <c r="Q109" i="2"/>
  <c r="Q108" i="2"/>
  <c r="Q107" i="2"/>
  <c r="Q106" i="2"/>
  <c r="Q105" i="2"/>
  <c r="Q104" i="2"/>
  <c r="Q101" i="2"/>
  <c r="Q100" i="2"/>
  <c r="Q99" i="2"/>
  <c r="Q98" i="2"/>
  <c r="Q96" i="2"/>
  <c r="Q91" i="2"/>
  <c r="Q90" i="2"/>
  <c r="Q88" i="2"/>
  <c r="E93" i="2"/>
  <c r="F87" i="2" s="1"/>
  <c r="F89" i="2" s="1"/>
  <c r="F93" i="2" s="1"/>
  <c r="G87" i="2" s="1"/>
  <c r="G89" i="2" s="1"/>
  <c r="G93" i="2" s="1"/>
  <c r="H87" i="2" s="1"/>
  <c r="H89" i="2" s="1"/>
  <c r="F133" i="4"/>
  <c r="F135" i="4" s="1"/>
  <c r="F139" i="4" s="1"/>
  <c r="G133" i="4" s="1"/>
  <c r="G135" i="4" s="1"/>
  <c r="G139" i="4" s="1"/>
  <c r="H133" i="4" s="1"/>
  <c r="H135" i="4" s="1"/>
  <c r="H139" i="4" s="1"/>
  <c r="I133" i="4" s="1"/>
  <c r="I135" i="4" s="1"/>
  <c r="I139" i="4" s="1"/>
  <c r="J133" i="4" s="1"/>
  <c r="J135" i="4" s="1"/>
  <c r="J139" i="4" s="1"/>
  <c r="K133" i="4" s="1"/>
  <c r="K135" i="4" s="1"/>
  <c r="K139" i="4" s="1"/>
  <c r="D176" i="2"/>
  <c r="E172" i="2" s="1"/>
  <c r="E174" i="2" s="1"/>
  <c r="E176" i="2" s="1"/>
  <c r="E35" i="2"/>
  <c r="E37" i="2" s="1"/>
  <c r="E41" i="2" s="1"/>
  <c r="F35" i="2" s="1"/>
  <c r="F37" i="2" s="1"/>
  <c r="F41" i="2" s="1"/>
  <c r="G35" i="2" s="1"/>
  <c r="E48" i="4"/>
  <c r="F41" i="4" s="1"/>
  <c r="F43" i="4" s="1"/>
  <c r="F48" i="4" s="1"/>
  <c r="G41" i="4" s="1"/>
  <c r="G43" i="4" s="1"/>
  <c r="G48" i="4" s="1"/>
  <c r="H41" i="4" s="1"/>
  <c r="H43" i="4" s="1"/>
  <c r="H48" i="4" s="1"/>
  <c r="I41" i="4" s="1"/>
  <c r="I43" i="4" s="1"/>
  <c r="I48" i="4" s="1"/>
  <c r="J41" i="4" s="1"/>
  <c r="J43" i="4" s="1"/>
  <c r="J48" i="4" s="1"/>
  <c r="K41" i="4" s="1"/>
  <c r="K43" i="4" s="1"/>
  <c r="K48" i="4" s="1"/>
  <c r="L41" i="4" s="1"/>
  <c r="L43" i="4" s="1"/>
  <c r="L48" i="4" s="1"/>
  <c r="M41" i="4" s="1"/>
  <c r="M43" i="4" s="1"/>
  <c r="M48" i="4" s="1"/>
  <c r="N41" i="4" s="1"/>
  <c r="N43" i="4" s="1"/>
  <c r="N48" i="4" s="1"/>
  <c r="P48" i="4" s="1"/>
  <c r="Q48" i="4" s="1"/>
  <c r="E98" i="4"/>
  <c r="E103" i="4" s="1"/>
  <c r="F96" i="4" s="1"/>
  <c r="F98" i="4" s="1"/>
  <c r="F103" i="4" s="1"/>
  <c r="D180" i="4"/>
  <c r="E176" i="4" s="1"/>
  <c r="E178" i="4" s="1"/>
  <c r="E180" i="4" s="1"/>
  <c r="F176" i="4" s="1"/>
  <c r="F178" i="4" s="1"/>
  <c r="F180" i="4" s="1"/>
  <c r="G176" i="4" s="1"/>
  <c r="G178" i="4" s="1"/>
  <c r="G180" i="4" s="1"/>
  <c r="H176" i="4" s="1"/>
  <c r="H178" i="4" s="1"/>
  <c r="H180" i="4" s="1"/>
  <c r="I176" i="4" s="1"/>
  <c r="E161" i="4"/>
  <c r="E163" i="4" s="1"/>
  <c r="E165" i="4" s="1"/>
  <c r="F161" i="4" s="1"/>
  <c r="F163" i="4" s="1"/>
  <c r="F165" i="4" s="1"/>
  <c r="G161" i="4" s="1"/>
  <c r="E87" i="4"/>
  <c r="E89" i="4" s="1"/>
  <c r="F85" i="4" s="1"/>
  <c r="F87" i="4" s="1"/>
  <c r="F89" i="4" s="1"/>
  <c r="G85" i="4" s="1"/>
  <c r="G87" i="4" s="1"/>
  <c r="G89" i="4" s="1"/>
  <c r="H85" i="4" s="1"/>
  <c r="H87" i="4" s="1"/>
  <c r="H89" i="4" s="1"/>
  <c r="I85" i="4" s="1"/>
  <c r="I87" i="4" s="1"/>
  <c r="I89" i="4" s="1"/>
  <c r="J85" i="4" s="1"/>
  <c r="J87" i="4" s="1"/>
  <c r="E71" i="2"/>
  <c r="G96" i="4"/>
  <c r="G98" i="4" s="1"/>
  <c r="G103" i="4" s="1"/>
  <c r="H96" i="4" s="1"/>
  <c r="H98" i="4" s="1"/>
  <c r="H103" i="4" s="1"/>
  <c r="I96" i="4" s="1"/>
  <c r="F177" i="6"/>
  <c r="F179" i="6" s="1"/>
  <c r="F184" i="6" s="1"/>
  <c r="G177" i="6" s="1"/>
  <c r="Q163" i="5"/>
  <c r="H156" i="5"/>
  <c r="E120" i="4"/>
  <c r="E126" i="4" s="1"/>
  <c r="Q171" i="4"/>
  <c r="F118" i="4"/>
  <c r="J12" i="4"/>
  <c r="J14" i="4" s="1"/>
  <c r="J18" i="4" s="1"/>
  <c r="G37" i="2"/>
  <c r="G41" i="2" s="1"/>
  <c r="P99" i="6"/>
  <c r="Q99" i="6" s="1"/>
  <c r="P165" i="6"/>
  <c r="Q165" i="6"/>
  <c r="P169" i="6"/>
  <c r="Q169" i="6" s="1"/>
  <c r="P167" i="6"/>
  <c r="P105" i="6"/>
  <c r="Q105" i="6" s="1"/>
  <c r="P101" i="6"/>
  <c r="Q101" i="6" s="1"/>
  <c r="Q127" i="5" l="1"/>
  <c r="Q62" i="5"/>
  <c r="Q147" i="5"/>
  <c r="Q120" i="4"/>
  <c r="Q87" i="4"/>
  <c r="E21" i="6"/>
  <c r="E25" i="6" s="1"/>
  <c r="F19" i="6" s="1"/>
  <c r="F21" i="6" s="1"/>
  <c r="F25" i="6" s="1"/>
  <c r="G19" i="6" s="1"/>
  <c r="G21" i="6" s="1"/>
  <c r="G25" i="6" s="1"/>
  <c r="H19" i="6" s="1"/>
  <c r="H21" i="6" s="1"/>
  <c r="H25" i="6" s="1"/>
  <c r="I19" i="6" s="1"/>
  <c r="I21" i="6" s="1"/>
  <c r="I25" i="6" s="1"/>
  <c r="J19" i="6" s="1"/>
  <c r="J21" i="6" s="1"/>
  <c r="J25" i="6" s="1"/>
  <c r="K19" i="6" s="1"/>
  <c r="K21" i="6" s="1"/>
  <c r="K25" i="6" s="1"/>
  <c r="L19" i="6" s="1"/>
  <c r="L21" i="6" s="1"/>
  <c r="L25" i="6" s="1"/>
  <c r="M19" i="6" s="1"/>
  <c r="M21" i="6" s="1"/>
  <c r="M25" i="6" s="1"/>
  <c r="N19" i="6" s="1"/>
  <c r="N21" i="6" s="1"/>
  <c r="N25" i="6" s="1"/>
  <c r="O19" i="6" s="1"/>
  <c r="O21" i="6" s="1"/>
  <c r="O25" i="6" s="1"/>
  <c r="P19" i="6"/>
  <c r="Q19" i="6" s="1"/>
  <c r="E13" i="2"/>
  <c r="E15" i="2" s="1"/>
  <c r="D19" i="2"/>
  <c r="P118" i="4"/>
  <c r="E68" i="6"/>
  <c r="Q118" i="4"/>
  <c r="F120" i="4"/>
  <c r="Q138" i="6"/>
  <c r="Q194" i="6"/>
  <c r="Q152" i="6"/>
  <c r="E160" i="6"/>
  <c r="E162" i="6" s="1"/>
  <c r="Q141" i="2"/>
  <c r="Q189" i="2"/>
  <c r="Q97" i="2"/>
  <c r="Q89" i="2"/>
  <c r="Q160" i="6"/>
  <c r="J86" i="6"/>
  <c r="K79" i="6" s="1"/>
  <c r="P21" i="6"/>
  <c r="Q21" i="6" s="1"/>
  <c r="Q149" i="2"/>
  <c r="Q174" i="2"/>
  <c r="Q114" i="2"/>
  <c r="Q135" i="4"/>
  <c r="Q148" i="4"/>
  <c r="P29" i="4"/>
  <c r="Q29" i="4" s="1"/>
  <c r="H26" i="4"/>
  <c r="K124" i="2"/>
  <c r="H93" i="2"/>
  <c r="H149" i="2"/>
  <c r="I59" i="2"/>
  <c r="J10" i="4"/>
  <c r="K4" i="4" s="1"/>
  <c r="K6" i="4" s="1"/>
  <c r="K10" i="4" s="1"/>
  <c r="L4" i="4" s="1"/>
  <c r="L6" i="4" s="1"/>
  <c r="L10" i="4" s="1"/>
  <c r="M4" i="4" s="1"/>
  <c r="M6" i="4" s="1"/>
  <c r="M10" i="4" s="1"/>
  <c r="N4" i="4" s="1"/>
  <c r="N6" i="4" s="1"/>
  <c r="N10" i="4" s="1"/>
  <c r="P43" i="4"/>
  <c r="Q43" i="4" s="1"/>
  <c r="L77" i="4"/>
  <c r="H182" i="2"/>
  <c r="J187" i="2"/>
  <c r="I110" i="5"/>
  <c r="I112" i="5" s="1"/>
  <c r="I117" i="5" s="1"/>
  <c r="J110" i="5" s="1"/>
  <c r="J112" i="5" s="1"/>
  <c r="J117" i="5" s="1"/>
  <c r="K110" i="5" s="1"/>
  <c r="K112" i="5" s="1"/>
  <c r="K117" i="5" s="1"/>
  <c r="L110" i="5" s="1"/>
  <c r="L112" i="5" s="1"/>
  <c r="L117" i="5" s="1"/>
  <c r="M110" i="5" s="1"/>
  <c r="M112" i="5" s="1"/>
  <c r="M117" i="5" s="1"/>
  <c r="N110" i="5" s="1"/>
  <c r="N112" i="5" s="1"/>
  <c r="N117" i="5" s="1"/>
  <c r="O110" i="5" s="1"/>
  <c r="O112" i="5" s="1"/>
  <c r="O117" i="5" s="1"/>
  <c r="K12" i="4"/>
  <c r="L133" i="4"/>
  <c r="M5" i="2"/>
  <c r="J102" i="5"/>
  <c r="K95" i="5" s="1"/>
  <c r="K97" i="5" s="1"/>
  <c r="K102" i="5" s="1"/>
  <c r="L95" i="5" s="1"/>
  <c r="L97" i="5" s="1"/>
  <c r="L102" i="5" s="1"/>
  <c r="M95" i="5" s="1"/>
  <c r="M97" i="5" s="1"/>
  <c r="M102" i="5" s="1"/>
  <c r="N95" i="5" s="1"/>
  <c r="N97" i="5" s="1"/>
  <c r="N102" i="5" s="1"/>
  <c r="O95" i="5" s="1"/>
  <c r="O97" i="5" s="1"/>
  <c r="O102" i="5" s="1"/>
  <c r="H35" i="2"/>
  <c r="I55" i="2"/>
  <c r="K161" i="5"/>
  <c r="K163" i="5" s="1"/>
  <c r="K165" i="5" s="1"/>
  <c r="L161" i="5" s="1"/>
  <c r="L163" i="5" s="1"/>
  <c r="L165" i="5" s="1"/>
  <c r="M161" i="5" s="1"/>
  <c r="M163" i="5" s="1"/>
  <c r="M165" i="5" s="1"/>
  <c r="N161" i="5" s="1"/>
  <c r="N163" i="5" s="1"/>
  <c r="N165" i="5" s="1"/>
  <c r="O161" i="5" s="1"/>
  <c r="O163" i="5" s="1"/>
  <c r="O165" i="5" s="1"/>
  <c r="G57" i="6"/>
  <c r="H50" i="6" s="1"/>
  <c r="H52" i="6" s="1"/>
  <c r="H57" i="6" s="1"/>
  <c r="I50" i="6" s="1"/>
  <c r="I52" i="6" s="1"/>
  <c r="I57" i="6" s="1"/>
  <c r="J50" i="6" s="1"/>
  <c r="J52" i="6" s="1"/>
  <c r="J57" i="6" s="1"/>
  <c r="K50" i="6" s="1"/>
  <c r="K52" i="6" s="1"/>
  <c r="K57" i="6" s="1"/>
  <c r="L50" i="6" s="1"/>
  <c r="L52" i="6" s="1"/>
  <c r="L57" i="6" s="1"/>
  <c r="M50" i="6" s="1"/>
  <c r="M52" i="6" s="1"/>
  <c r="M57" i="6" s="1"/>
  <c r="N50" i="6" s="1"/>
  <c r="N52" i="6" s="1"/>
  <c r="N57" i="6" s="1"/>
  <c r="O50" i="6" s="1"/>
  <c r="O52" i="6" s="1"/>
  <c r="O57" i="6" s="1"/>
  <c r="G116" i="2"/>
  <c r="H112" i="2" s="1"/>
  <c r="H114" i="2" s="1"/>
  <c r="H116" i="2" s="1"/>
  <c r="I112" i="2" s="1"/>
  <c r="I114" i="2" s="1"/>
  <c r="I116" i="2" s="1"/>
  <c r="J112" i="2" s="1"/>
  <c r="J114" i="2" s="1"/>
  <c r="J116" i="2" s="1"/>
  <c r="K112" i="2" s="1"/>
  <c r="K114" i="2" s="1"/>
  <c r="K116" i="2" s="1"/>
  <c r="L112" i="2" s="1"/>
  <c r="L114" i="2" s="1"/>
  <c r="L116" i="2" s="1"/>
  <c r="M112" i="2" s="1"/>
  <c r="M114" i="2" s="1"/>
  <c r="M116" i="2" s="1"/>
  <c r="N112" i="2" s="1"/>
  <c r="N114" i="2" s="1"/>
  <c r="N116" i="2" s="1"/>
  <c r="O112" i="2" s="1"/>
  <c r="O114" i="2" s="1"/>
  <c r="O116" i="2" s="1"/>
  <c r="H145" i="2"/>
  <c r="P161" i="5"/>
  <c r="J89" i="4"/>
  <c r="E97" i="2"/>
  <c r="D149" i="5"/>
  <c r="G87" i="5"/>
  <c r="E13" i="5"/>
  <c r="E38" i="5"/>
  <c r="L136" i="6"/>
  <c r="H150" i="6"/>
  <c r="I98" i="4"/>
  <c r="G163" i="4"/>
  <c r="G69" i="4"/>
  <c r="E84" i="2"/>
  <c r="F77" i="2" s="1"/>
  <c r="P41" i="4"/>
  <c r="Q41" i="4" s="1"/>
  <c r="P163" i="5"/>
  <c r="F126" i="4"/>
  <c r="P120" i="4"/>
  <c r="J137" i="5"/>
  <c r="I178" i="4"/>
  <c r="F173" i="4"/>
  <c r="G179" i="6"/>
  <c r="F20" i="5"/>
  <c r="H158" i="5"/>
  <c r="E148" i="4"/>
  <c r="G52" i="5"/>
  <c r="G75" i="5"/>
  <c r="E65" i="4"/>
  <c r="E125" i="5"/>
  <c r="E75" i="2"/>
  <c r="F172" i="2"/>
  <c r="G60" i="5"/>
  <c r="F57" i="4"/>
  <c r="Q79" i="4"/>
  <c r="I43" i="6"/>
  <c r="J36" i="6" s="1"/>
  <c r="F4" i="6"/>
  <c r="F6" i="6" s="1"/>
  <c r="G109" i="6"/>
  <c r="F122" i="6"/>
  <c r="E198" i="6"/>
  <c r="E194" i="6"/>
  <c r="E117" i="9"/>
  <c r="P117" i="9" s="1"/>
  <c r="Q117" i="9" s="1"/>
  <c r="P112" i="9"/>
  <c r="Q112" i="9" s="1"/>
  <c r="E66" i="9"/>
  <c r="P66" i="9" s="1"/>
  <c r="P62" i="9"/>
  <c r="P171" i="9"/>
  <c r="Q171" i="9" s="1"/>
  <c r="E173" i="9"/>
  <c r="E12" i="9"/>
  <c r="P12" i="9" s="1"/>
  <c r="Q12" i="9" s="1"/>
  <c r="P6" i="9"/>
  <c r="Q6" i="9" s="1"/>
  <c r="E154" i="9"/>
  <c r="P152" i="9"/>
  <c r="E161" i="9"/>
  <c r="P159" i="9"/>
  <c r="P131" i="9"/>
  <c r="Q131" i="9" s="1"/>
  <c r="E25" i="9"/>
  <c r="P25" i="9" s="1"/>
  <c r="Q25" i="9" s="1"/>
  <c r="P21" i="9"/>
  <c r="Q21" i="9" s="1"/>
  <c r="E142" i="7"/>
  <c r="E4" i="7"/>
  <c r="E52" i="7"/>
  <c r="E152" i="7"/>
  <c r="E88" i="7"/>
  <c r="E127" i="7"/>
  <c r="E60" i="7"/>
  <c r="E98" i="7"/>
  <c r="E157" i="7"/>
  <c r="E189" i="7"/>
  <c r="Q144" i="7"/>
  <c r="E19" i="7"/>
  <c r="E74" i="7"/>
  <c r="D117" i="7"/>
  <c r="E193" i="7"/>
  <c r="Q152" i="7"/>
  <c r="Q127" i="7"/>
  <c r="Q62" i="7"/>
  <c r="Q189" i="7"/>
  <c r="Q159" i="7"/>
  <c r="Q76" i="7"/>
  <c r="F171" i="7"/>
  <c r="F38" i="7"/>
  <c r="F43" i="7" s="1"/>
  <c r="G36" i="7" s="1"/>
  <c r="G38" i="7" s="1"/>
  <c r="G43" i="7" s="1"/>
  <c r="H36" i="7" s="1"/>
  <c r="H38" i="7" s="1"/>
  <c r="H43" i="7" s="1"/>
  <c r="I36" i="7" s="1"/>
  <c r="I38" i="7" s="1"/>
  <c r="I43" i="7" s="1"/>
  <c r="J36" i="7" s="1"/>
  <c r="J38" i="7" s="1"/>
  <c r="J43" i="7" s="1"/>
  <c r="K36" i="7" s="1"/>
  <c r="P112" i="2" l="1"/>
  <c r="P50" i="6"/>
  <c r="Q50" i="6" s="1"/>
  <c r="P25" i="6"/>
  <c r="Q25" i="6" s="1"/>
  <c r="E72" i="6"/>
  <c r="P112" i="5"/>
  <c r="Q112" i="5" s="1"/>
  <c r="P116" i="2"/>
  <c r="Q116" i="2" s="1"/>
  <c r="P52" i="6"/>
  <c r="Q52" i="6" s="1"/>
  <c r="P117" i="5"/>
  <c r="Q117" i="5" s="1"/>
  <c r="F158" i="6"/>
  <c r="F13" i="2"/>
  <c r="F15" i="2" s="1"/>
  <c r="E19" i="2"/>
  <c r="K81" i="6"/>
  <c r="Q161" i="5"/>
  <c r="F192" i="6"/>
  <c r="G50" i="4"/>
  <c r="E127" i="5"/>
  <c r="E153" i="4"/>
  <c r="I154" i="5"/>
  <c r="G184" i="6"/>
  <c r="G169" i="4"/>
  <c r="P126" i="4"/>
  <c r="Q126" i="4" s="1"/>
  <c r="I103" i="4"/>
  <c r="H152" i="6"/>
  <c r="E43" i="5"/>
  <c r="F36" i="5" s="1"/>
  <c r="G89" i="5"/>
  <c r="J48" i="2"/>
  <c r="H184" i="2"/>
  <c r="I64" i="2"/>
  <c r="G113" i="6"/>
  <c r="H107" i="6" s="1"/>
  <c r="J38" i="6"/>
  <c r="F69" i="2"/>
  <c r="F59" i="4"/>
  <c r="G80" i="5"/>
  <c r="Q112" i="2"/>
  <c r="P95" i="5"/>
  <c r="Q95" i="5" s="1"/>
  <c r="P165" i="5"/>
  <c r="Q165" i="5" s="1"/>
  <c r="G74" i="4"/>
  <c r="P110" i="5"/>
  <c r="Q110" i="5" s="1"/>
  <c r="P6" i="4"/>
  <c r="Q6" i="4" s="1"/>
  <c r="I87" i="2"/>
  <c r="F12" i="6"/>
  <c r="G62" i="5"/>
  <c r="G57" i="5"/>
  <c r="H50" i="5" s="1"/>
  <c r="F22" i="5"/>
  <c r="I180" i="4"/>
  <c r="K133" i="5"/>
  <c r="L138" i="6"/>
  <c r="F5" i="5"/>
  <c r="E145" i="5"/>
  <c r="K85" i="4"/>
  <c r="I139" i="2"/>
  <c r="H37" i="2"/>
  <c r="M7" i="2"/>
  <c r="K14" i="4"/>
  <c r="F127" i="6"/>
  <c r="F174" i="2"/>
  <c r="P10" i="4"/>
  <c r="Q10" i="4" s="1"/>
  <c r="F79" i="2"/>
  <c r="G165" i="4"/>
  <c r="E102" i="2"/>
  <c r="P114" i="2"/>
  <c r="P97" i="5"/>
  <c r="Q97" i="5" s="1"/>
  <c r="L135" i="4"/>
  <c r="J189" i="2"/>
  <c r="L79" i="4"/>
  <c r="H154" i="2"/>
  <c r="K126" i="2"/>
  <c r="H28" i="4"/>
  <c r="P154" i="9"/>
  <c r="Q154" i="9" s="1"/>
  <c r="E179" i="9"/>
  <c r="P179" i="9" s="1"/>
  <c r="Q179" i="9" s="1"/>
  <c r="P173" i="9"/>
  <c r="Q173" i="9" s="1"/>
  <c r="P161" i="9"/>
  <c r="Q161" i="9" s="1"/>
  <c r="E76" i="7"/>
  <c r="E110" i="7"/>
  <c r="E62" i="7"/>
  <c r="E131" i="7"/>
  <c r="E6" i="7"/>
  <c r="E21" i="7"/>
  <c r="E102" i="7"/>
  <c r="F96" i="7" s="1"/>
  <c r="E154" i="7"/>
  <c r="E57" i="7"/>
  <c r="F50" i="7" s="1"/>
  <c r="E144" i="7"/>
  <c r="E159" i="7"/>
  <c r="F187" i="7"/>
  <c r="E90" i="7"/>
  <c r="K38" i="7"/>
  <c r="P37" i="7"/>
  <c r="Q37" i="7" s="1"/>
  <c r="F173" i="7"/>
  <c r="G13" i="2" l="1"/>
  <c r="G15" i="2" s="1"/>
  <c r="F19" i="2"/>
  <c r="F160" i="6"/>
  <c r="F66" i="6"/>
  <c r="K86" i="6"/>
  <c r="E147" i="5"/>
  <c r="K135" i="5"/>
  <c r="H73" i="5"/>
  <c r="F71" i="2"/>
  <c r="I156" i="5"/>
  <c r="K87" i="4"/>
  <c r="L142" i="6"/>
  <c r="H34" i="4"/>
  <c r="L83" i="4"/>
  <c r="F95" i="2"/>
  <c r="F84" i="2"/>
  <c r="K18" i="4"/>
  <c r="F26" i="5"/>
  <c r="H67" i="4"/>
  <c r="I180" i="2"/>
  <c r="J96" i="4"/>
  <c r="G52" i="4"/>
  <c r="I147" i="2"/>
  <c r="L139" i="4"/>
  <c r="H41" i="2"/>
  <c r="H109" i="6"/>
  <c r="G93" i="5"/>
  <c r="G171" i="4"/>
  <c r="H161" i="4"/>
  <c r="G120" i="6"/>
  <c r="F7" i="5"/>
  <c r="G66" i="5"/>
  <c r="J50" i="2"/>
  <c r="H154" i="6"/>
  <c r="K132" i="2"/>
  <c r="J191" i="2"/>
  <c r="F176" i="2"/>
  <c r="M11" i="2"/>
  <c r="I141" i="2"/>
  <c r="J176" i="4"/>
  <c r="H52" i="5"/>
  <c r="G4" i="6"/>
  <c r="G6" i="6" s="1"/>
  <c r="I89" i="2"/>
  <c r="F61" i="4"/>
  <c r="J43" i="6"/>
  <c r="K36" i="6" s="1"/>
  <c r="J57" i="2"/>
  <c r="F38" i="5"/>
  <c r="H177" i="6"/>
  <c r="F146" i="4"/>
  <c r="E131" i="5"/>
  <c r="F194" i="6"/>
  <c r="P194" i="6" s="1"/>
  <c r="F198" i="6"/>
  <c r="P198" i="6" s="1"/>
  <c r="Q198" i="6" s="1"/>
  <c r="Q192" i="6"/>
  <c r="P192" i="6"/>
  <c r="F125" i="7"/>
  <c r="F193" i="7"/>
  <c r="F189" i="7"/>
  <c r="E146" i="7"/>
  <c r="F150" i="7"/>
  <c r="E25" i="7"/>
  <c r="E66" i="7"/>
  <c r="E161" i="7"/>
  <c r="F52" i="7"/>
  <c r="E12" i="7"/>
  <c r="E81" i="7"/>
  <c r="E94" i="7"/>
  <c r="F98" i="7"/>
  <c r="E112" i="7"/>
  <c r="K43" i="7"/>
  <c r="L36" i="7" s="1"/>
  <c r="F179" i="7"/>
  <c r="F68" i="6" l="1"/>
  <c r="F162" i="6"/>
  <c r="G19" i="2"/>
  <c r="H13" i="2"/>
  <c r="H15" i="2" s="1"/>
  <c r="I13" i="2" s="1"/>
  <c r="L79" i="6"/>
  <c r="G172" i="2"/>
  <c r="J55" i="2"/>
  <c r="H113" i="6"/>
  <c r="I107" i="6" s="1"/>
  <c r="G57" i="4"/>
  <c r="H69" i="4"/>
  <c r="L12" i="4"/>
  <c r="H19" i="2"/>
  <c r="K38" i="6"/>
  <c r="J178" i="4"/>
  <c r="H163" i="4"/>
  <c r="I35" i="2"/>
  <c r="G20" i="5"/>
  <c r="I26" i="4"/>
  <c r="F75" i="2"/>
  <c r="E149" i="5"/>
  <c r="F125" i="5"/>
  <c r="H179" i="6"/>
  <c r="J59" i="2"/>
  <c r="F65" i="4"/>
  <c r="I145" i="2"/>
  <c r="J98" i="4"/>
  <c r="M77" i="4"/>
  <c r="M136" i="6"/>
  <c r="I158" i="5"/>
  <c r="H75" i="5"/>
  <c r="F148" i="4"/>
  <c r="G12" i="6"/>
  <c r="L124" i="2"/>
  <c r="F13" i="5"/>
  <c r="G173" i="4"/>
  <c r="M133" i="4"/>
  <c r="F97" i="2"/>
  <c r="F43" i="5"/>
  <c r="G36" i="5" s="1"/>
  <c r="I93" i="2"/>
  <c r="H57" i="5"/>
  <c r="I50" i="5" s="1"/>
  <c r="N5" i="2"/>
  <c r="K187" i="2"/>
  <c r="I150" i="6"/>
  <c r="H60" i="5"/>
  <c r="G122" i="6"/>
  <c r="H87" i="5"/>
  <c r="I149" i="2"/>
  <c r="I182" i="2"/>
  <c r="G77" i="2"/>
  <c r="K89" i="4"/>
  <c r="K137" i="5"/>
  <c r="L38" i="7"/>
  <c r="P36" i="7"/>
  <c r="Q36" i="7" s="1"/>
  <c r="G171" i="7"/>
  <c r="F19" i="7"/>
  <c r="G187" i="7"/>
  <c r="F102" i="7"/>
  <c r="G96" i="7" s="1"/>
  <c r="F57" i="7"/>
  <c r="G50" i="7" s="1"/>
  <c r="F88" i="7"/>
  <c r="E117" i="7"/>
  <c r="F157" i="7"/>
  <c r="F142" i="7"/>
  <c r="F4" i="7"/>
  <c r="F74" i="7"/>
  <c r="F60" i="7"/>
  <c r="F152" i="7"/>
  <c r="F127" i="7"/>
  <c r="G158" i="6" l="1"/>
  <c r="F72" i="6"/>
  <c r="L81" i="6"/>
  <c r="L133" i="5"/>
  <c r="G79" i="2"/>
  <c r="H89" i="5"/>
  <c r="J87" i="2"/>
  <c r="H4" i="6"/>
  <c r="H6" i="6" s="1"/>
  <c r="F127" i="5"/>
  <c r="G22" i="5"/>
  <c r="J180" i="4"/>
  <c r="F102" i="2"/>
  <c r="G59" i="4"/>
  <c r="H74" i="4"/>
  <c r="I184" i="2"/>
  <c r="I152" i="6"/>
  <c r="M135" i="4"/>
  <c r="G5" i="5"/>
  <c r="F153" i="4"/>
  <c r="M138" i="6"/>
  <c r="J139" i="2"/>
  <c r="J64" i="2"/>
  <c r="L14" i="4"/>
  <c r="H50" i="4"/>
  <c r="K48" i="2"/>
  <c r="H62" i="5"/>
  <c r="N7" i="2"/>
  <c r="J154" i="5"/>
  <c r="G69" i="2"/>
  <c r="I15" i="2"/>
  <c r="H169" i="4"/>
  <c r="J103" i="4"/>
  <c r="H184" i="6"/>
  <c r="H165" i="4"/>
  <c r="I109" i="6"/>
  <c r="L85" i="4"/>
  <c r="I154" i="2"/>
  <c r="G127" i="6"/>
  <c r="K189" i="2"/>
  <c r="I52" i="5"/>
  <c r="G38" i="5"/>
  <c r="L126" i="2"/>
  <c r="H80" i="5"/>
  <c r="M79" i="4"/>
  <c r="F145" i="5"/>
  <c r="I28" i="4"/>
  <c r="I37" i="2"/>
  <c r="K43" i="6"/>
  <c r="L36" i="6" s="1"/>
  <c r="G174" i="2"/>
  <c r="L43" i="7"/>
  <c r="P38" i="7"/>
  <c r="Q38" i="7" s="1"/>
  <c r="F62" i="7"/>
  <c r="F6" i="7"/>
  <c r="F159" i="7"/>
  <c r="F90" i="7"/>
  <c r="G98" i="7"/>
  <c r="F21" i="7"/>
  <c r="F154" i="7"/>
  <c r="F76" i="7"/>
  <c r="F144" i="7"/>
  <c r="F110" i="7"/>
  <c r="G173" i="7"/>
  <c r="F131" i="7"/>
  <c r="G52" i="7"/>
  <c r="G193" i="7"/>
  <c r="G189" i="7"/>
  <c r="G66" i="6" l="1"/>
  <c r="G160" i="6"/>
  <c r="L86" i="6"/>
  <c r="G43" i="5"/>
  <c r="H36" i="5" s="1"/>
  <c r="L87" i="4"/>
  <c r="K96" i="4"/>
  <c r="G176" i="2"/>
  <c r="I41" i="2"/>
  <c r="M83" i="4"/>
  <c r="J147" i="2"/>
  <c r="J13" i="2"/>
  <c r="I19" i="2"/>
  <c r="J141" i="2"/>
  <c r="L38" i="6"/>
  <c r="I34" i="4"/>
  <c r="I73" i="5"/>
  <c r="H120" i="6"/>
  <c r="H171" i="4"/>
  <c r="G71" i="2"/>
  <c r="H66" i="5"/>
  <c r="H52" i="4"/>
  <c r="K57" i="2"/>
  <c r="M139" i="4"/>
  <c r="G95" i="2"/>
  <c r="G26" i="5"/>
  <c r="J89" i="2"/>
  <c r="G84" i="2"/>
  <c r="I161" i="4"/>
  <c r="N11" i="2"/>
  <c r="M142" i="6"/>
  <c r="G7" i="5"/>
  <c r="J180" i="2"/>
  <c r="H12" i="6"/>
  <c r="K191" i="2"/>
  <c r="K50" i="2"/>
  <c r="L18" i="4"/>
  <c r="G61" i="4"/>
  <c r="K176" i="4"/>
  <c r="H93" i="5"/>
  <c r="F147" i="5"/>
  <c r="L132" i="2"/>
  <c r="I57" i="5"/>
  <c r="J50" i="5" s="1"/>
  <c r="I113" i="6"/>
  <c r="J107" i="6" s="1"/>
  <c r="I177" i="6"/>
  <c r="J156" i="5"/>
  <c r="G146" i="4"/>
  <c r="I154" i="6"/>
  <c r="I67" i="4"/>
  <c r="F131" i="5"/>
  <c r="L135" i="5"/>
  <c r="F146" i="7"/>
  <c r="F12" i="7"/>
  <c r="H187" i="7"/>
  <c r="G125" i="7"/>
  <c r="F112" i="7"/>
  <c r="G150" i="7"/>
  <c r="G102" i="7"/>
  <c r="H96" i="7" s="1"/>
  <c r="F161" i="7"/>
  <c r="G57" i="7"/>
  <c r="H50" i="7" s="1"/>
  <c r="G179" i="7"/>
  <c r="F81" i="7"/>
  <c r="F25" i="7"/>
  <c r="F94" i="7"/>
  <c r="F66" i="7"/>
  <c r="G162" i="6" l="1"/>
  <c r="G68" i="6"/>
  <c r="M79" i="6"/>
  <c r="I69" i="4"/>
  <c r="G148" i="4"/>
  <c r="I87" i="5"/>
  <c r="N136" i="6"/>
  <c r="H20" i="5"/>
  <c r="H173" i="4"/>
  <c r="I75" i="5"/>
  <c r="J35" i="2"/>
  <c r="L89" i="4"/>
  <c r="I179" i="6"/>
  <c r="G65" i="4"/>
  <c r="K55" i="2"/>
  <c r="I163" i="4"/>
  <c r="H57" i="4"/>
  <c r="G125" i="5"/>
  <c r="J158" i="5"/>
  <c r="J109" i="6"/>
  <c r="M124" i="2"/>
  <c r="K178" i="4"/>
  <c r="M12" i="4"/>
  <c r="L187" i="2"/>
  <c r="H77" i="2"/>
  <c r="G97" i="2"/>
  <c r="K59" i="2"/>
  <c r="I60" i="5"/>
  <c r="J145" i="2"/>
  <c r="L137" i="5"/>
  <c r="J182" i="2"/>
  <c r="L43" i="6"/>
  <c r="M36" i="6" s="1"/>
  <c r="J149" i="2"/>
  <c r="J52" i="5"/>
  <c r="I4" i="6"/>
  <c r="I6" i="6" s="1"/>
  <c r="N133" i="4"/>
  <c r="G75" i="2"/>
  <c r="K98" i="4"/>
  <c r="J150" i="6"/>
  <c r="F149" i="5"/>
  <c r="G13" i="5"/>
  <c r="O5" i="2"/>
  <c r="J93" i="2"/>
  <c r="H122" i="6"/>
  <c r="J26" i="4"/>
  <c r="J15" i="2"/>
  <c r="N77" i="4"/>
  <c r="H172" i="2"/>
  <c r="H38" i="5"/>
  <c r="G60" i="7"/>
  <c r="G127" i="7"/>
  <c r="G88" i="7"/>
  <c r="G74" i="7"/>
  <c r="G19" i="7"/>
  <c r="H171" i="7"/>
  <c r="G157" i="7"/>
  <c r="G152" i="7"/>
  <c r="G4" i="7"/>
  <c r="H52" i="7"/>
  <c r="H98" i="7"/>
  <c r="F117" i="7"/>
  <c r="H193" i="7"/>
  <c r="H189" i="7"/>
  <c r="G142" i="7"/>
  <c r="G72" i="6" l="1"/>
  <c r="H158" i="6"/>
  <c r="M81" i="6"/>
  <c r="J152" i="6"/>
  <c r="M38" i="6"/>
  <c r="H79" i="2"/>
  <c r="K180" i="4"/>
  <c r="I165" i="4"/>
  <c r="H59" i="4"/>
  <c r="M85" i="4"/>
  <c r="N138" i="6"/>
  <c r="J154" i="2"/>
  <c r="G102" i="2"/>
  <c r="G127" i="5"/>
  <c r="L48" i="2"/>
  <c r="I184" i="6"/>
  <c r="J37" i="2"/>
  <c r="I89" i="5"/>
  <c r="N79" i="4"/>
  <c r="Q77" i="4"/>
  <c r="P77" i="4"/>
  <c r="J28" i="4"/>
  <c r="K87" i="2"/>
  <c r="H5" i="5"/>
  <c r="K103" i="4"/>
  <c r="N135" i="4"/>
  <c r="Q133" i="4"/>
  <c r="P133" i="4"/>
  <c r="J57" i="5"/>
  <c r="K50" i="5" s="1"/>
  <c r="J184" i="2"/>
  <c r="K139" i="2"/>
  <c r="K64" i="2"/>
  <c r="L189" i="2"/>
  <c r="M126" i="2"/>
  <c r="K154" i="5"/>
  <c r="H174" i="2"/>
  <c r="H43" i="5"/>
  <c r="I36" i="5" s="1"/>
  <c r="J19" i="2"/>
  <c r="K13" i="2"/>
  <c r="K15" i="2" s="1"/>
  <c r="H127" i="6"/>
  <c r="O7" i="2"/>
  <c r="P5" i="2"/>
  <c r="Q5" i="2" s="1"/>
  <c r="G145" i="5"/>
  <c r="H69" i="2"/>
  <c r="I12" i="6"/>
  <c r="M133" i="5"/>
  <c r="I62" i="5"/>
  <c r="M14" i="4"/>
  <c r="J113" i="6"/>
  <c r="K107" i="6" s="1"/>
  <c r="I50" i="4"/>
  <c r="I80" i="5"/>
  <c r="H22" i="5"/>
  <c r="G153" i="4"/>
  <c r="I169" i="4"/>
  <c r="I74" i="4"/>
  <c r="G21" i="7"/>
  <c r="G154" i="7"/>
  <c r="H173" i="7"/>
  <c r="G76" i="7"/>
  <c r="G144" i="7"/>
  <c r="I187" i="7"/>
  <c r="H102" i="7"/>
  <c r="I96" i="7" s="1"/>
  <c r="G6" i="7"/>
  <c r="G131" i="7"/>
  <c r="G159" i="7"/>
  <c r="G90" i="7"/>
  <c r="G110" i="7"/>
  <c r="H57" i="7"/>
  <c r="I50" i="7" s="1"/>
  <c r="G62" i="7"/>
  <c r="H160" i="6" l="1"/>
  <c r="H66" i="6"/>
  <c r="M86" i="6"/>
  <c r="I171" i="4"/>
  <c r="H26" i="5"/>
  <c r="I52" i="4"/>
  <c r="M18" i="4"/>
  <c r="J4" i="6"/>
  <c r="J6" i="6" s="1"/>
  <c r="K156" i="5"/>
  <c r="L57" i="2"/>
  <c r="K180" i="2"/>
  <c r="K89" i="2"/>
  <c r="G131" i="5"/>
  <c r="K147" i="2"/>
  <c r="H61" i="4"/>
  <c r="L176" i="4"/>
  <c r="M43" i="6"/>
  <c r="N36" i="6" s="1"/>
  <c r="J67" i="4"/>
  <c r="G147" i="5"/>
  <c r="I120" i="6"/>
  <c r="H176" i="2"/>
  <c r="N139" i="4"/>
  <c r="P139" i="4" s="1"/>
  <c r="P135" i="4"/>
  <c r="H7" i="5"/>
  <c r="N83" i="4"/>
  <c r="P79" i="4"/>
  <c r="J41" i="2"/>
  <c r="L50" i="2"/>
  <c r="H146" i="4"/>
  <c r="J73" i="5"/>
  <c r="K109" i="6"/>
  <c r="M135" i="5"/>
  <c r="H71" i="2"/>
  <c r="I38" i="5"/>
  <c r="L191" i="2"/>
  <c r="K141" i="2"/>
  <c r="K52" i="5"/>
  <c r="J34" i="4"/>
  <c r="H95" i="2"/>
  <c r="M87" i="4"/>
  <c r="J161" i="4"/>
  <c r="H84" i="2"/>
  <c r="I66" i="5"/>
  <c r="O11" i="2"/>
  <c r="P11" i="2" s="1"/>
  <c r="Q11" i="2" s="1"/>
  <c r="P7" i="2"/>
  <c r="Q7" i="2" s="1"/>
  <c r="K19" i="2"/>
  <c r="L13" i="2"/>
  <c r="L15" i="2" s="1"/>
  <c r="M132" i="2"/>
  <c r="L96" i="4"/>
  <c r="I93" i="5"/>
  <c r="J177" i="6"/>
  <c r="N142" i="6"/>
  <c r="J154" i="6"/>
  <c r="I52" i="7"/>
  <c r="G94" i="7"/>
  <c r="H125" i="7"/>
  <c r="G66" i="7"/>
  <c r="G146" i="7"/>
  <c r="I98" i="7"/>
  <c r="G81" i="7"/>
  <c r="H150" i="7"/>
  <c r="G112" i="7"/>
  <c r="G161" i="7"/>
  <c r="G12" i="7"/>
  <c r="I193" i="7"/>
  <c r="I189" i="7"/>
  <c r="H179" i="7"/>
  <c r="G25" i="7"/>
  <c r="H68" i="6" l="1"/>
  <c r="H162" i="6"/>
  <c r="N79" i="6"/>
  <c r="N124" i="2"/>
  <c r="I77" i="2"/>
  <c r="K145" i="2"/>
  <c r="I43" i="5"/>
  <c r="J36" i="5" s="1"/>
  <c r="J38" i="5" s="1"/>
  <c r="J43" i="5" s="1"/>
  <c r="K36" i="5" s="1"/>
  <c r="K38" i="5" s="1"/>
  <c r="K43" i="5" s="1"/>
  <c r="L36" i="5" s="1"/>
  <c r="L38" i="5" s="1"/>
  <c r="L43" i="5" s="1"/>
  <c r="M36" i="5" s="1"/>
  <c r="M38" i="5" s="1"/>
  <c r="M43" i="5" s="1"/>
  <c r="N36" i="5" s="1"/>
  <c r="N38" i="5" s="1"/>
  <c r="N43" i="5" s="1"/>
  <c r="O36" i="5" s="1"/>
  <c r="G149" i="5"/>
  <c r="N38" i="6"/>
  <c r="N43" i="6" s="1"/>
  <c r="O36" i="6" s="1"/>
  <c r="O38" i="6" s="1"/>
  <c r="K93" i="2"/>
  <c r="K158" i="5"/>
  <c r="N12" i="4"/>
  <c r="I20" i="5"/>
  <c r="K150" i="6"/>
  <c r="J179" i="6"/>
  <c r="M13" i="2"/>
  <c r="M15" i="2" s="1"/>
  <c r="L19" i="2"/>
  <c r="H97" i="2"/>
  <c r="K57" i="5"/>
  <c r="L50" i="5" s="1"/>
  <c r="L52" i="5" s="1"/>
  <c r="L57" i="5" s="1"/>
  <c r="M50" i="5" s="1"/>
  <c r="M52" i="5" s="1"/>
  <c r="M57" i="5" s="1"/>
  <c r="N50" i="5" s="1"/>
  <c r="N52" i="5" s="1"/>
  <c r="N57" i="5" s="1"/>
  <c r="O50" i="5" s="1"/>
  <c r="M137" i="5"/>
  <c r="J75" i="5"/>
  <c r="L55" i="2"/>
  <c r="P83" i="4"/>
  <c r="Q83" i="4" s="1"/>
  <c r="I122" i="6"/>
  <c r="H65" i="4"/>
  <c r="H125" i="5"/>
  <c r="L59" i="2"/>
  <c r="L98" i="4"/>
  <c r="J60" i="5"/>
  <c r="M89" i="4"/>
  <c r="P87" i="4"/>
  <c r="M187" i="2"/>
  <c r="H75" i="2"/>
  <c r="J69" i="4"/>
  <c r="J12" i="6"/>
  <c r="K4" i="6" s="1"/>
  <c r="K6" i="6" s="1"/>
  <c r="K12" i="6" s="1"/>
  <c r="L4" i="6" s="1"/>
  <c r="L6" i="6" s="1"/>
  <c r="L12" i="6" s="1"/>
  <c r="M4" i="6" s="1"/>
  <c r="M6" i="6" s="1"/>
  <c r="M12" i="6" s="1"/>
  <c r="N4" i="6" s="1"/>
  <c r="N6" i="6" s="1"/>
  <c r="N12" i="6" s="1"/>
  <c r="O4" i="6" s="1"/>
  <c r="O6" i="6" s="1"/>
  <c r="O12" i="6" s="1"/>
  <c r="P12" i="6" s="1"/>
  <c r="Q12" i="6" s="1"/>
  <c r="I57" i="4"/>
  <c r="O136" i="6"/>
  <c r="J87" i="5"/>
  <c r="J163" i="4"/>
  <c r="K26" i="4"/>
  <c r="K113" i="6"/>
  <c r="L107" i="6" s="1"/>
  <c r="L109" i="6" s="1"/>
  <c r="L113" i="6" s="1"/>
  <c r="M107" i="6" s="1"/>
  <c r="M109" i="6" s="1"/>
  <c r="M113" i="6" s="1"/>
  <c r="N107" i="6" s="1"/>
  <c r="N109" i="6" s="1"/>
  <c r="N113" i="6" s="1"/>
  <c r="O107" i="6" s="1"/>
  <c r="H148" i="4"/>
  <c r="K35" i="2"/>
  <c r="H13" i="5"/>
  <c r="I172" i="2"/>
  <c r="L178" i="4"/>
  <c r="K149" i="2"/>
  <c r="K182" i="2"/>
  <c r="I173" i="4"/>
  <c r="H157" i="7"/>
  <c r="H88" i="7"/>
  <c r="H19" i="7"/>
  <c r="J187" i="7"/>
  <c r="H152" i="7"/>
  <c r="H60" i="7"/>
  <c r="I171" i="7"/>
  <c r="I102" i="7"/>
  <c r="J96" i="7" s="1"/>
  <c r="J98" i="7" s="1"/>
  <c r="J102" i="7" s="1"/>
  <c r="K96" i="7" s="1"/>
  <c r="H4" i="7"/>
  <c r="G117" i="7"/>
  <c r="H74" i="7"/>
  <c r="H142" i="7"/>
  <c r="H127" i="7"/>
  <c r="I57" i="7"/>
  <c r="J50" i="7" s="1"/>
  <c r="J52" i="7" s="1"/>
  <c r="J57" i="7" s="1"/>
  <c r="K50" i="7" s="1"/>
  <c r="I158" i="6" l="1"/>
  <c r="H72" i="6"/>
  <c r="N81" i="6"/>
  <c r="K154" i="2"/>
  <c r="I5" i="5"/>
  <c r="I7" i="5" s="1"/>
  <c r="J165" i="4"/>
  <c r="P6" i="6"/>
  <c r="Q6" i="6" s="1"/>
  <c r="M189" i="2"/>
  <c r="J62" i="5"/>
  <c r="H127" i="5"/>
  <c r="I127" i="6"/>
  <c r="M48" i="2"/>
  <c r="I22" i="5"/>
  <c r="L154" i="5"/>
  <c r="O43" i="6"/>
  <c r="P38" i="6"/>
  <c r="Q38" i="6" s="1"/>
  <c r="O38" i="5"/>
  <c r="P36" i="5"/>
  <c r="Q36" i="5" s="1"/>
  <c r="I79" i="2"/>
  <c r="K184" i="2"/>
  <c r="H153" i="4"/>
  <c r="K28" i="4"/>
  <c r="O138" i="6"/>
  <c r="Q136" i="6"/>
  <c r="P136" i="6"/>
  <c r="I69" i="2"/>
  <c r="L64" i="2"/>
  <c r="N133" i="5"/>
  <c r="N13" i="2"/>
  <c r="N15" i="2" s="1"/>
  <c r="M19" i="2"/>
  <c r="J169" i="4"/>
  <c r="I174" i="2"/>
  <c r="K37" i="2"/>
  <c r="J89" i="5"/>
  <c r="N85" i="4"/>
  <c r="P89" i="4"/>
  <c r="Q89" i="4" s="1"/>
  <c r="I59" i="4"/>
  <c r="H102" i="2"/>
  <c r="K152" i="6"/>
  <c r="N14" i="4"/>
  <c r="P12" i="4"/>
  <c r="Q12" i="4" s="1"/>
  <c r="L87" i="2"/>
  <c r="H145" i="5"/>
  <c r="L139" i="2"/>
  <c r="L180" i="4"/>
  <c r="O109" i="6"/>
  <c r="P107" i="6"/>
  <c r="Q107" i="6" s="1"/>
  <c r="J50" i="4"/>
  <c r="J74" i="4"/>
  <c r="L103" i="4"/>
  <c r="J80" i="5"/>
  <c r="O52" i="5"/>
  <c r="P50" i="5"/>
  <c r="Q50" i="5" s="1"/>
  <c r="J184" i="6"/>
  <c r="K177" i="6" s="1"/>
  <c r="P36" i="6"/>
  <c r="Q36" i="6" s="1"/>
  <c r="N126" i="2"/>
  <c r="K52" i="7"/>
  <c r="H144" i="7"/>
  <c r="H110" i="7"/>
  <c r="K98" i="7"/>
  <c r="H62" i="7"/>
  <c r="J193" i="7"/>
  <c r="K187" i="7" s="1"/>
  <c r="J189" i="7"/>
  <c r="H90" i="7"/>
  <c r="H131" i="7"/>
  <c r="H76" i="7"/>
  <c r="H6" i="7"/>
  <c r="I173" i="7"/>
  <c r="H154" i="7"/>
  <c r="H21" i="7"/>
  <c r="H159" i="7"/>
  <c r="I66" i="6" l="1"/>
  <c r="I160" i="6"/>
  <c r="N86" i="6"/>
  <c r="O79" i="6" s="1"/>
  <c r="O57" i="5"/>
  <c r="P52" i="5"/>
  <c r="Q52" i="5" s="1"/>
  <c r="M96" i="4"/>
  <c r="J52" i="4"/>
  <c r="J57" i="4" s="1"/>
  <c r="M176" i="4"/>
  <c r="L89" i="2"/>
  <c r="P85" i="4"/>
  <c r="Q85" i="4"/>
  <c r="K41" i="2"/>
  <c r="N19" i="2"/>
  <c r="O13" i="2"/>
  <c r="K34" i="4"/>
  <c r="L180" i="2"/>
  <c r="O43" i="5"/>
  <c r="P38" i="5"/>
  <c r="Q38" i="5" s="1"/>
  <c r="M191" i="2"/>
  <c r="H147" i="5"/>
  <c r="K154" i="6"/>
  <c r="I61" i="4"/>
  <c r="M57" i="2"/>
  <c r="L156" i="5"/>
  <c r="M50" i="2"/>
  <c r="J66" i="5"/>
  <c r="I13" i="5"/>
  <c r="K179" i="6"/>
  <c r="K73" i="5"/>
  <c r="K67" i="4"/>
  <c r="O113" i="6"/>
  <c r="P109" i="6"/>
  <c r="Q109" i="6" s="1"/>
  <c r="L141" i="2"/>
  <c r="N18" i="4"/>
  <c r="P18" i="4" s="1"/>
  <c r="Q18" i="4" s="1"/>
  <c r="P14" i="4"/>
  <c r="Q14" i="4" s="1"/>
  <c r="J93" i="5"/>
  <c r="J171" i="4"/>
  <c r="O142" i="6"/>
  <c r="P138" i="6"/>
  <c r="I146" i="4"/>
  <c r="I84" i="2"/>
  <c r="H131" i="5"/>
  <c r="N132" i="2"/>
  <c r="I95" i="2"/>
  <c r="I176" i="2"/>
  <c r="N135" i="5"/>
  <c r="I71" i="2"/>
  <c r="I26" i="5"/>
  <c r="J20" i="5" s="1"/>
  <c r="J120" i="6"/>
  <c r="K161" i="4"/>
  <c r="L147" i="2"/>
  <c r="H81" i="7"/>
  <c r="I74" i="7" s="1"/>
  <c r="H146" i="7"/>
  <c r="I125" i="7"/>
  <c r="H25" i="7"/>
  <c r="I19" i="7" s="1"/>
  <c r="I179" i="7"/>
  <c r="K102" i="7"/>
  <c r="L96" i="7" s="1"/>
  <c r="H94" i="7"/>
  <c r="H161" i="7"/>
  <c r="I150" i="7"/>
  <c r="H12" i="7"/>
  <c r="H66" i="7"/>
  <c r="H112" i="7"/>
  <c r="H117" i="7" s="1"/>
  <c r="K193" i="7"/>
  <c r="K189" i="7"/>
  <c r="K57" i="7"/>
  <c r="L50" i="7" s="1"/>
  <c r="I162" i="6" l="1"/>
  <c r="I68" i="6"/>
  <c r="O81" i="6"/>
  <c r="Q79" i="6"/>
  <c r="P79" i="6"/>
  <c r="L187" i="7"/>
  <c r="O124" i="2"/>
  <c r="J77" i="2"/>
  <c r="P142" i="6"/>
  <c r="Q142" i="6" s="1"/>
  <c r="M59" i="2"/>
  <c r="L150" i="6"/>
  <c r="L26" i="4"/>
  <c r="L35" i="2"/>
  <c r="M178" i="4"/>
  <c r="Q176" i="4"/>
  <c r="P176" i="4"/>
  <c r="K163" i="4"/>
  <c r="J22" i="5"/>
  <c r="N137" i="5"/>
  <c r="K87" i="5"/>
  <c r="L145" i="2"/>
  <c r="K69" i="4"/>
  <c r="K184" i="6"/>
  <c r="L177" i="6" s="1"/>
  <c r="L179" i="6" s="1"/>
  <c r="L184" i="6" s="1"/>
  <c r="M177" i="6" s="1"/>
  <c r="M179" i="6" s="1"/>
  <c r="M184" i="6" s="1"/>
  <c r="N177" i="6" s="1"/>
  <c r="N179" i="6" s="1"/>
  <c r="N184" i="6" s="1"/>
  <c r="O177" i="6" s="1"/>
  <c r="K60" i="5"/>
  <c r="N187" i="2"/>
  <c r="O15" i="2"/>
  <c r="P13" i="2"/>
  <c r="Q13" i="2" s="1"/>
  <c r="L93" i="2"/>
  <c r="M98" i="4"/>
  <c r="L149" i="2"/>
  <c r="I97" i="2"/>
  <c r="I125" i="5"/>
  <c r="I148" i="4"/>
  <c r="L158" i="5"/>
  <c r="I65" i="4"/>
  <c r="L182" i="2"/>
  <c r="K50" i="4"/>
  <c r="J122" i="6"/>
  <c r="I75" i="2"/>
  <c r="J172" i="2"/>
  <c r="J173" i="4"/>
  <c r="K75" i="5"/>
  <c r="J5" i="5"/>
  <c r="J7" i="5" s="1"/>
  <c r="J13" i="5" s="1"/>
  <c r="K5" i="5" s="1"/>
  <c r="K7" i="5" s="1"/>
  <c r="K13" i="5" s="1"/>
  <c r="L5" i="5" s="1"/>
  <c r="L7" i="5" s="1"/>
  <c r="L13" i="5" s="1"/>
  <c r="M5" i="5" s="1"/>
  <c r="M7" i="5" s="1"/>
  <c r="M13" i="5" s="1"/>
  <c r="N5" i="5" s="1"/>
  <c r="N7" i="5" s="1"/>
  <c r="N13" i="5" s="1"/>
  <c r="O5" i="5" s="1"/>
  <c r="M55" i="2"/>
  <c r="H149" i="5"/>
  <c r="L52" i="7"/>
  <c r="P50" i="7"/>
  <c r="Q50" i="7" s="1"/>
  <c r="L98" i="7"/>
  <c r="P96" i="7"/>
  <c r="Q96" i="7" s="1"/>
  <c r="I110" i="7"/>
  <c r="I157" i="7"/>
  <c r="I21" i="7"/>
  <c r="I142" i="7"/>
  <c r="I4" i="7"/>
  <c r="I60" i="7"/>
  <c r="I152" i="7"/>
  <c r="I88" i="7"/>
  <c r="J171" i="7"/>
  <c r="I127" i="7"/>
  <c r="I76" i="7"/>
  <c r="I72" i="6" l="1"/>
  <c r="J158" i="6"/>
  <c r="O86" i="6"/>
  <c r="P86" i="6" s="1"/>
  <c r="P81" i="6"/>
  <c r="K169" i="4"/>
  <c r="I153" i="4"/>
  <c r="K62" i="5"/>
  <c r="K74" i="4"/>
  <c r="L67" i="4" s="1"/>
  <c r="L69" i="4" s="1"/>
  <c r="L74" i="4" s="1"/>
  <c r="M67" i="4" s="1"/>
  <c r="M69" i="4" s="1"/>
  <c r="M74" i="4" s="1"/>
  <c r="N67" i="4" s="1"/>
  <c r="K89" i="5"/>
  <c r="J26" i="5"/>
  <c r="K20" i="5" s="1"/>
  <c r="K22" i="5" s="1"/>
  <c r="K26" i="5" s="1"/>
  <c r="L20" i="5" s="1"/>
  <c r="L22" i="5" s="1"/>
  <c r="L26" i="5" s="1"/>
  <c r="M20" i="5" s="1"/>
  <c r="M22" i="5" s="1"/>
  <c r="M26" i="5" s="1"/>
  <c r="N20" i="5" s="1"/>
  <c r="N22" i="5" s="1"/>
  <c r="N26" i="5" s="1"/>
  <c r="O20" i="5" s="1"/>
  <c r="L152" i="6"/>
  <c r="N48" i="2"/>
  <c r="N50" i="2" s="1"/>
  <c r="N55" i="2" s="1"/>
  <c r="O48" i="2" s="1"/>
  <c r="J69" i="2"/>
  <c r="L184" i="2"/>
  <c r="M154" i="5"/>
  <c r="L154" i="2"/>
  <c r="M147" i="2" s="1"/>
  <c r="M149" i="2" s="1"/>
  <c r="M154" i="2" s="1"/>
  <c r="N147" i="2" s="1"/>
  <c r="N149" i="2" s="1"/>
  <c r="N154" i="2" s="1"/>
  <c r="O147" i="2" s="1"/>
  <c r="M87" i="2"/>
  <c r="M180" i="4"/>
  <c r="P178" i="4"/>
  <c r="L28" i="4"/>
  <c r="O126" i="2"/>
  <c r="Q124" i="2"/>
  <c r="P124" i="2"/>
  <c r="K80" i="5"/>
  <c r="K52" i="4"/>
  <c r="K57" i="4" s="1"/>
  <c r="L50" i="4" s="1"/>
  <c r="L52" i="4" s="1"/>
  <c r="L57" i="4" s="1"/>
  <c r="M50" i="4" s="1"/>
  <c r="M52" i="4" s="1"/>
  <c r="M57" i="4" s="1"/>
  <c r="N50" i="4" s="1"/>
  <c r="N52" i="4" s="1"/>
  <c r="I102" i="2"/>
  <c r="N189" i="2"/>
  <c r="O179" i="6"/>
  <c r="P177" i="6"/>
  <c r="Q177" i="6" s="1"/>
  <c r="M139" i="2"/>
  <c r="O133" i="5"/>
  <c r="K165" i="4"/>
  <c r="M64" i="2"/>
  <c r="J79" i="2"/>
  <c r="J84" i="2" s="1"/>
  <c r="K77" i="2" s="1"/>
  <c r="K79" i="2" s="1"/>
  <c r="K84" i="2" s="1"/>
  <c r="L77" i="2" s="1"/>
  <c r="L79" i="2" s="1"/>
  <c r="L84" i="2" s="1"/>
  <c r="M77" i="2" s="1"/>
  <c r="M79" i="2" s="1"/>
  <c r="M84" i="2" s="1"/>
  <c r="N77" i="2" s="1"/>
  <c r="N79" i="2" s="1"/>
  <c r="N84" i="2" s="1"/>
  <c r="O77" i="2" s="1"/>
  <c r="O79" i="2" s="1"/>
  <c r="L189" i="7"/>
  <c r="P189" i="7" s="1"/>
  <c r="L193" i="7"/>
  <c r="P193" i="7" s="1"/>
  <c r="Q193" i="7" s="1"/>
  <c r="Q187" i="7"/>
  <c r="P187" i="7"/>
  <c r="I145" i="5"/>
  <c r="O7" i="5"/>
  <c r="P5" i="5"/>
  <c r="Q5" i="5" s="1"/>
  <c r="J174" i="2"/>
  <c r="J127" i="6"/>
  <c r="J59" i="4"/>
  <c r="I127" i="5"/>
  <c r="M103" i="4"/>
  <c r="N96" i="4" s="1"/>
  <c r="N98" i="4" s="1"/>
  <c r="N103" i="4" s="1"/>
  <c r="O96" i="4" s="1"/>
  <c r="O19" i="2"/>
  <c r="P19" i="2" s="1"/>
  <c r="Q19" i="2" s="1"/>
  <c r="P15" i="2"/>
  <c r="Q15" i="2" s="1"/>
  <c r="L37" i="2"/>
  <c r="L102" i="7"/>
  <c r="P98" i="7"/>
  <c r="Q98" i="7" s="1"/>
  <c r="L57" i="7"/>
  <c r="P52" i="7"/>
  <c r="Q52" i="7" s="1"/>
  <c r="I62" i="7"/>
  <c r="I131" i="7"/>
  <c r="J125" i="7" s="1"/>
  <c r="J127" i="7" s="1"/>
  <c r="J131" i="7" s="1"/>
  <c r="K125" i="7" s="1"/>
  <c r="I90" i="7"/>
  <c r="I144" i="7"/>
  <c r="I159" i="7"/>
  <c r="I161" i="7" s="1"/>
  <c r="J157" i="7" s="1"/>
  <c r="J159" i="7" s="1"/>
  <c r="J161" i="7" s="1"/>
  <c r="K157" i="7" s="1"/>
  <c r="K159" i="7" s="1"/>
  <c r="J173" i="7"/>
  <c r="I81" i="7"/>
  <c r="J74" i="7" s="1"/>
  <c r="J76" i="7" s="1"/>
  <c r="J81" i="7" s="1"/>
  <c r="K74" i="7" s="1"/>
  <c r="I154" i="7"/>
  <c r="I6" i="7"/>
  <c r="I25" i="7"/>
  <c r="J19" i="7" s="1"/>
  <c r="J21" i="7" s="1"/>
  <c r="J25" i="7" s="1"/>
  <c r="K19" i="7" s="1"/>
  <c r="K21" i="7" s="1"/>
  <c r="K25" i="7" s="1"/>
  <c r="L19" i="7" s="1"/>
  <c r="I112" i="7"/>
  <c r="I117" i="7" s="1"/>
  <c r="J110" i="7" s="1"/>
  <c r="J112" i="7" s="1"/>
  <c r="J117" i="7" s="1"/>
  <c r="K110" i="7" s="1"/>
  <c r="K112" i="7" s="1"/>
  <c r="J160" i="6" l="1"/>
  <c r="J66" i="6"/>
  <c r="L41" i="2"/>
  <c r="M35" i="2" s="1"/>
  <c r="M37" i="2" s="1"/>
  <c r="M41" i="2" s="1"/>
  <c r="N35" i="2" s="1"/>
  <c r="N37" i="2" s="1"/>
  <c r="N41" i="2" s="1"/>
  <c r="O35" i="2" s="1"/>
  <c r="O98" i="4"/>
  <c r="Q96" i="4"/>
  <c r="P96" i="4"/>
  <c r="O13" i="5"/>
  <c r="P13" i="5" s="1"/>
  <c r="Q13" i="5" s="1"/>
  <c r="P7" i="5"/>
  <c r="Q7" i="5" s="1"/>
  <c r="P77" i="2"/>
  <c r="Q77" i="2" s="1"/>
  <c r="O135" i="5"/>
  <c r="P133" i="5"/>
  <c r="Q133" i="5"/>
  <c r="O184" i="6"/>
  <c r="P184" i="6" s="1"/>
  <c r="Q184" i="6" s="1"/>
  <c r="P179" i="6"/>
  <c r="Q179" i="6" s="1"/>
  <c r="O132" i="2"/>
  <c r="P132" i="2" s="1"/>
  <c r="Q132" i="2" s="1"/>
  <c r="P126" i="2"/>
  <c r="P180" i="4"/>
  <c r="Q180" i="4" s="1"/>
  <c r="M156" i="5"/>
  <c r="M158" i="5" s="1"/>
  <c r="N154" i="5" s="1"/>
  <c r="N156" i="5" s="1"/>
  <c r="N158" i="5" s="1"/>
  <c r="O154" i="5" s="1"/>
  <c r="O156" i="5" s="1"/>
  <c r="J71" i="2"/>
  <c r="J75" i="2" s="1"/>
  <c r="K69" i="2" s="1"/>
  <c r="K71" i="2" s="1"/>
  <c r="K75" i="2" s="1"/>
  <c r="L69" i="2" s="1"/>
  <c r="L71" i="2" s="1"/>
  <c r="L75" i="2" s="1"/>
  <c r="M69" i="2" s="1"/>
  <c r="M71" i="2" s="1"/>
  <c r="M75" i="2" s="1"/>
  <c r="N69" i="2" s="1"/>
  <c r="N71" i="2" s="1"/>
  <c r="N75" i="2" s="1"/>
  <c r="O69" i="2" s="1"/>
  <c r="O71" i="2" s="1"/>
  <c r="J146" i="4"/>
  <c r="J61" i="4"/>
  <c r="J65" i="4" s="1"/>
  <c r="K59" i="4" s="1"/>
  <c r="K61" i="4" s="1"/>
  <c r="K65" i="4" s="1"/>
  <c r="L59" i="4" s="1"/>
  <c r="L61" i="4" s="1"/>
  <c r="L65" i="4" s="1"/>
  <c r="M59" i="4" s="1"/>
  <c r="M61" i="4" s="1"/>
  <c r="M65" i="4" s="1"/>
  <c r="N59" i="4" s="1"/>
  <c r="N61" i="4" s="1"/>
  <c r="O84" i="2"/>
  <c r="P84" i="2" s="1"/>
  <c r="Q84" i="2" s="1"/>
  <c r="P79" i="2"/>
  <c r="Q79" i="2" s="1"/>
  <c r="L161" i="4"/>
  <c r="L163" i="4" s="1"/>
  <c r="L165" i="4" s="1"/>
  <c r="M161" i="4" s="1"/>
  <c r="J95" i="2"/>
  <c r="J97" i="2" s="1"/>
  <c r="J102" i="2" s="1"/>
  <c r="K95" i="2" s="1"/>
  <c r="K97" i="2" s="1"/>
  <c r="K102" i="2" s="1"/>
  <c r="L95" i="2" s="1"/>
  <c r="L97" i="2" s="1"/>
  <c r="L102" i="2" s="1"/>
  <c r="M95" i="2" s="1"/>
  <c r="M97" i="2" s="1"/>
  <c r="M102" i="2" s="1"/>
  <c r="N95" i="2" s="1"/>
  <c r="N97" i="2" s="1"/>
  <c r="N102" i="2" s="1"/>
  <c r="O95" i="2" s="1"/>
  <c r="L73" i="5"/>
  <c r="O149" i="2"/>
  <c r="P147" i="2"/>
  <c r="Q147" i="2"/>
  <c r="L154" i="6"/>
  <c r="M150" i="6" s="1"/>
  <c r="M152" i="6" s="1"/>
  <c r="M154" i="6" s="1"/>
  <c r="N150" i="6" s="1"/>
  <c r="N152" i="6" s="1"/>
  <c r="N154" i="6" s="1"/>
  <c r="O150" i="6" s="1"/>
  <c r="K93" i="5"/>
  <c r="L87" i="5" s="1"/>
  <c r="L89" i="5" s="1"/>
  <c r="L93" i="5" s="1"/>
  <c r="M87" i="5" s="1"/>
  <c r="M89" i="5" s="1"/>
  <c r="M93" i="5" s="1"/>
  <c r="N87" i="5" s="1"/>
  <c r="N89" i="5" s="1"/>
  <c r="N93" i="5" s="1"/>
  <c r="O87" i="5" s="1"/>
  <c r="J176" i="2"/>
  <c r="M141" i="2"/>
  <c r="M145" i="2" s="1"/>
  <c r="N139" i="2" s="1"/>
  <c r="N141" i="2" s="1"/>
  <c r="N145" i="2" s="1"/>
  <c r="O139" i="2" s="1"/>
  <c r="P139" i="2" s="1"/>
  <c r="P145" i="2" s="1"/>
  <c r="P50" i="4"/>
  <c r="Q50" i="4" s="1"/>
  <c r="L34" i="4"/>
  <c r="M26" i="4" s="1"/>
  <c r="M28" i="4" s="1"/>
  <c r="M34" i="4" s="1"/>
  <c r="N26" i="4" s="1"/>
  <c r="M180" i="2"/>
  <c r="M182" i="2" s="1"/>
  <c r="M184" i="2" s="1"/>
  <c r="N180" i="2" s="1"/>
  <c r="N182" i="2" s="1"/>
  <c r="N184" i="2" s="1"/>
  <c r="O180" i="2" s="1"/>
  <c r="O50" i="2"/>
  <c r="P48" i="2"/>
  <c r="Q48" i="2" s="1"/>
  <c r="K66" i="5"/>
  <c r="L60" i="5" s="1"/>
  <c r="L62" i="5" s="1"/>
  <c r="L66" i="5" s="1"/>
  <c r="M60" i="5" s="1"/>
  <c r="M62" i="5" s="1"/>
  <c r="M66" i="5" s="1"/>
  <c r="N60" i="5" s="1"/>
  <c r="N62" i="5" s="1"/>
  <c r="N66" i="5" s="1"/>
  <c r="O60" i="5" s="1"/>
  <c r="I131" i="5"/>
  <c r="K120" i="6"/>
  <c r="K122" i="6" s="1"/>
  <c r="K127" i="6" s="1"/>
  <c r="L120" i="6" s="1"/>
  <c r="L122" i="6" s="1"/>
  <c r="L127" i="6" s="1"/>
  <c r="M120" i="6" s="1"/>
  <c r="M122" i="6" s="1"/>
  <c r="M127" i="6" s="1"/>
  <c r="N120" i="6" s="1"/>
  <c r="N122" i="6" s="1"/>
  <c r="N127" i="6" s="1"/>
  <c r="O120" i="6" s="1"/>
  <c r="I147" i="5"/>
  <c r="I149" i="5" s="1"/>
  <c r="J145" i="5" s="1"/>
  <c r="J147" i="5" s="1"/>
  <c r="J149" i="5" s="1"/>
  <c r="K145" i="5" s="1"/>
  <c r="K147" i="5" s="1"/>
  <c r="K149" i="5" s="1"/>
  <c r="L145" i="5" s="1"/>
  <c r="L147" i="5" s="1"/>
  <c r="L149" i="5" s="1"/>
  <c r="M145" i="5" s="1"/>
  <c r="M147" i="5" s="1"/>
  <c r="M149" i="5" s="1"/>
  <c r="N145" i="5" s="1"/>
  <c r="N147" i="5" s="1"/>
  <c r="N149" i="5" s="1"/>
  <c r="O145" i="5" s="1"/>
  <c r="O147" i="5" s="1"/>
  <c r="N57" i="2"/>
  <c r="N59" i="2" s="1"/>
  <c r="N64" i="2" s="1"/>
  <c r="O57" i="2" s="1"/>
  <c r="N191" i="2"/>
  <c r="O187" i="2" s="1"/>
  <c r="N57" i="4"/>
  <c r="P57" i="4" s="1"/>
  <c r="Q57" i="4" s="1"/>
  <c r="P52" i="4"/>
  <c r="Q52" i="4" s="1"/>
  <c r="M89" i="2"/>
  <c r="M93" i="2" s="1"/>
  <c r="N87" i="2" s="1"/>
  <c r="N89" i="2" s="1"/>
  <c r="N93" i="2" s="1"/>
  <c r="O87" i="2" s="1"/>
  <c r="O89" i="2" s="1"/>
  <c r="O22" i="5"/>
  <c r="P20" i="5"/>
  <c r="Q20" i="5" s="1"/>
  <c r="N69" i="4"/>
  <c r="P67" i="4"/>
  <c r="Q67" i="4" s="1"/>
  <c r="K171" i="4"/>
  <c r="K173" i="4" s="1"/>
  <c r="L169" i="4" s="1"/>
  <c r="L171" i="4" s="1"/>
  <c r="L173" i="4" s="1"/>
  <c r="M169" i="4" s="1"/>
  <c r="M171" i="4" s="1"/>
  <c r="Q169" i="4"/>
  <c r="K117" i="7"/>
  <c r="I12" i="7"/>
  <c r="J4" i="7" s="1"/>
  <c r="J6" i="7" s="1"/>
  <c r="J12" i="7" s="1"/>
  <c r="K4" i="7" s="1"/>
  <c r="K6" i="7" s="1"/>
  <c r="K12" i="7" s="1"/>
  <c r="L4" i="7" s="1"/>
  <c r="K76" i="7"/>
  <c r="I146" i="7"/>
  <c r="J142" i="7" s="1"/>
  <c r="J144" i="7" s="1"/>
  <c r="J146" i="7" s="1"/>
  <c r="K142" i="7" s="1"/>
  <c r="K127" i="7"/>
  <c r="K161" i="7"/>
  <c r="L21" i="7"/>
  <c r="P19" i="7"/>
  <c r="Q19" i="7" s="1"/>
  <c r="J150" i="7"/>
  <c r="J152" i="7" s="1"/>
  <c r="J154" i="7" s="1"/>
  <c r="K150" i="7" s="1"/>
  <c r="J179" i="7"/>
  <c r="I94" i="7"/>
  <c r="J88" i="7" s="1"/>
  <c r="J90" i="7" s="1"/>
  <c r="J94" i="7" s="1"/>
  <c r="K88" i="7" s="1"/>
  <c r="I66" i="7"/>
  <c r="J60" i="7" s="1"/>
  <c r="J62" i="7" s="1"/>
  <c r="J66" i="7" s="1"/>
  <c r="K60" i="7" s="1"/>
  <c r="Q145" i="5" l="1"/>
  <c r="J68" i="6"/>
  <c r="J72" i="6" s="1"/>
  <c r="K66" i="6" s="1"/>
  <c r="K68" i="6" s="1"/>
  <c r="K72" i="6" s="1"/>
  <c r="L66" i="6" s="1"/>
  <c r="L68" i="6" s="1"/>
  <c r="L72" i="6" s="1"/>
  <c r="M66" i="6" s="1"/>
  <c r="M68" i="6" s="1"/>
  <c r="M72" i="6" s="1"/>
  <c r="N66" i="6" s="1"/>
  <c r="N68" i="6" s="1"/>
  <c r="N72" i="6" s="1"/>
  <c r="O66" i="6" s="1"/>
  <c r="J162" i="6"/>
  <c r="P169" i="4"/>
  <c r="P145" i="5"/>
  <c r="M173" i="4"/>
  <c r="P173" i="4" s="1"/>
  <c r="Q173" i="4" s="1"/>
  <c r="P171" i="4"/>
  <c r="O26" i="5"/>
  <c r="P26" i="5" s="1"/>
  <c r="Q26" i="5" s="1"/>
  <c r="P22" i="5"/>
  <c r="Q22" i="5" s="1"/>
  <c r="O149" i="5"/>
  <c r="P149" i="5" s="1"/>
  <c r="Q149" i="5" s="1"/>
  <c r="P147" i="5"/>
  <c r="J125" i="5"/>
  <c r="J127" i="5" s="1"/>
  <c r="J131" i="5" s="1"/>
  <c r="K125" i="5" s="1"/>
  <c r="K127" i="5" s="1"/>
  <c r="K131" i="5" s="1"/>
  <c r="L125" i="5" s="1"/>
  <c r="L127" i="5" s="1"/>
  <c r="L131" i="5" s="1"/>
  <c r="M125" i="5" s="1"/>
  <c r="M127" i="5" s="1"/>
  <c r="M131" i="5" s="1"/>
  <c r="N125" i="5" s="1"/>
  <c r="N127" i="5" s="1"/>
  <c r="N131" i="5" s="1"/>
  <c r="O125" i="5" s="1"/>
  <c r="O55" i="2"/>
  <c r="P55" i="2" s="1"/>
  <c r="Q55" i="2" s="1"/>
  <c r="P50" i="2"/>
  <c r="Q50" i="2" s="1"/>
  <c r="N28" i="4"/>
  <c r="P26" i="4"/>
  <c r="Q26" i="4" s="1"/>
  <c r="O154" i="2"/>
  <c r="P154" i="2" s="1"/>
  <c r="P149" i="2"/>
  <c r="Q154" i="5"/>
  <c r="P87" i="2"/>
  <c r="O59" i="2"/>
  <c r="P57" i="2"/>
  <c r="Q57" i="2" s="1"/>
  <c r="K172" i="2"/>
  <c r="K174" i="2" s="1"/>
  <c r="K176" i="2" s="1"/>
  <c r="L172" i="2" s="1"/>
  <c r="L174" i="2" s="1"/>
  <c r="L176" i="2" s="1"/>
  <c r="M172" i="2" s="1"/>
  <c r="M174" i="2" s="1"/>
  <c r="M176" i="2" s="1"/>
  <c r="N172" i="2" s="1"/>
  <c r="N174" i="2" s="1"/>
  <c r="N176" i="2" s="1"/>
  <c r="O172" i="2" s="1"/>
  <c r="O152" i="6"/>
  <c r="P150" i="6"/>
  <c r="Q150" i="6"/>
  <c r="O97" i="2"/>
  <c r="P95" i="2"/>
  <c r="Q95" i="2"/>
  <c r="J148" i="4"/>
  <c r="J153" i="4" s="1"/>
  <c r="K146" i="4" s="1"/>
  <c r="K148" i="4" s="1"/>
  <c r="K153" i="4" s="1"/>
  <c r="L146" i="4" s="1"/>
  <c r="L148" i="4" s="1"/>
  <c r="L153" i="4" s="1"/>
  <c r="M146" i="4" s="1"/>
  <c r="P154" i="5"/>
  <c r="O103" i="4"/>
  <c r="P103" i="4" s="1"/>
  <c r="Q103" i="4" s="1"/>
  <c r="P98" i="4"/>
  <c r="N74" i="4"/>
  <c r="P74" i="4" s="1"/>
  <c r="Q74" i="4" s="1"/>
  <c r="P69" i="4"/>
  <c r="Q69" i="4" s="1"/>
  <c r="Q87" i="2"/>
  <c r="O122" i="6"/>
  <c r="P120" i="6"/>
  <c r="Q120" i="6" s="1"/>
  <c r="O62" i="5"/>
  <c r="P60" i="5"/>
  <c r="Q60" i="5"/>
  <c r="O182" i="2"/>
  <c r="Q180" i="2"/>
  <c r="P180" i="2"/>
  <c r="L75" i="5"/>
  <c r="L80" i="5" s="1"/>
  <c r="M73" i="5" s="1"/>
  <c r="M75" i="5" s="1"/>
  <c r="M80" i="5" s="1"/>
  <c r="N73" i="5" s="1"/>
  <c r="N75" i="5" s="1"/>
  <c r="N80" i="5" s="1"/>
  <c r="O73" i="5" s="1"/>
  <c r="P59" i="4"/>
  <c r="Q59" i="4" s="1"/>
  <c r="P69" i="2"/>
  <c r="Q69" i="2" s="1"/>
  <c r="O158" i="5"/>
  <c r="P158" i="5" s="1"/>
  <c r="Q158" i="5" s="1"/>
  <c r="P156" i="5"/>
  <c r="O93" i="2"/>
  <c r="P93" i="2" s="1"/>
  <c r="Q93" i="2" s="1"/>
  <c r="P89" i="2"/>
  <c r="O189" i="2"/>
  <c r="P187" i="2"/>
  <c r="Q187" i="2"/>
  <c r="O141" i="2"/>
  <c r="Q139" i="2"/>
  <c r="O89" i="5"/>
  <c r="P87" i="5"/>
  <c r="Q87" i="5" s="1"/>
  <c r="M163" i="4"/>
  <c r="P161" i="4"/>
  <c r="Q161" i="4"/>
  <c r="N65" i="4"/>
  <c r="P65" i="4" s="1"/>
  <c r="Q65" i="4" s="1"/>
  <c r="P61" i="4"/>
  <c r="Q61" i="4" s="1"/>
  <c r="O75" i="2"/>
  <c r="P75" i="2" s="1"/>
  <c r="Q75" i="2" s="1"/>
  <c r="P71" i="2"/>
  <c r="Q71" i="2" s="1"/>
  <c r="O137" i="5"/>
  <c r="P137" i="5" s="1"/>
  <c r="Q137" i="5" s="1"/>
  <c r="P135" i="5"/>
  <c r="O37" i="2"/>
  <c r="P35" i="2"/>
  <c r="Q35" i="2" s="1"/>
  <c r="L157" i="7"/>
  <c r="L110" i="7"/>
  <c r="K90" i="7"/>
  <c r="K171" i="7"/>
  <c r="L25" i="7"/>
  <c r="P25" i="7" s="1"/>
  <c r="Q25" i="7" s="1"/>
  <c r="P21" i="7"/>
  <c r="Q21" i="7" s="1"/>
  <c r="K131" i="7"/>
  <c r="L6" i="7"/>
  <c r="P4" i="7"/>
  <c r="Q4" i="7" s="1"/>
  <c r="K62" i="7"/>
  <c r="K152" i="7"/>
  <c r="K144" i="7"/>
  <c r="K81" i="7"/>
  <c r="K158" i="6" l="1"/>
  <c r="K160" i="6" s="1"/>
  <c r="K162" i="6" s="1"/>
  <c r="L158" i="6" s="1"/>
  <c r="L160" i="6" s="1"/>
  <c r="L162" i="6" s="1"/>
  <c r="M158" i="6" s="1"/>
  <c r="M160" i="6" s="1"/>
  <c r="M162" i="6" s="1"/>
  <c r="N158" i="6" s="1"/>
  <c r="N160" i="6" s="1"/>
  <c r="N162" i="6" s="1"/>
  <c r="O158" i="6" s="1"/>
  <c r="O68" i="6"/>
  <c r="P66" i="6"/>
  <c r="Q66" i="6"/>
  <c r="O75" i="5"/>
  <c r="Q73" i="5"/>
  <c r="O127" i="6"/>
  <c r="P127" i="6" s="1"/>
  <c r="Q127" i="6" s="1"/>
  <c r="P122" i="6"/>
  <c r="Q122" i="6" s="1"/>
  <c r="M148" i="4"/>
  <c r="P146" i="4"/>
  <c r="O174" i="2"/>
  <c r="P172" i="2"/>
  <c r="Q172" i="2"/>
  <c r="N34" i="4"/>
  <c r="P34" i="4" s="1"/>
  <c r="Q34" i="4" s="1"/>
  <c r="P28" i="4"/>
  <c r="Q28" i="4" s="1"/>
  <c r="O127" i="5"/>
  <c r="P125" i="5"/>
  <c r="Q125" i="5"/>
  <c r="O191" i="2"/>
  <c r="P191" i="2" s="1"/>
  <c r="Q191" i="2" s="1"/>
  <c r="P189" i="2"/>
  <c r="M165" i="4"/>
  <c r="P165" i="4" s="1"/>
  <c r="Q165" i="4" s="1"/>
  <c r="P163" i="4"/>
  <c r="O145" i="2"/>
  <c r="Q145" i="2" s="1"/>
  <c r="P141" i="2"/>
  <c r="O66" i="5"/>
  <c r="P66" i="5" s="1"/>
  <c r="P62" i="5"/>
  <c r="O154" i="6"/>
  <c r="P154" i="6" s="1"/>
  <c r="Q154" i="6" s="1"/>
  <c r="P152" i="6"/>
  <c r="O64" i="2"/>
  <c r="P64" i="2" s="1"/>
  <c r="Q64" i="2" s="1"/>
  <c r="P59" i="2"/>
  <c r="Q59" i="2" s="1"/>
  <c r="O41" i="2"/>
  <c r="P41" i="2" s="1"/>
  <c r="Q41" i="2" s="1"/>
  <c r="P37" i="2"/>
  <c r="Q37" i="2" s="1"/>
  <c r="O93" i="5"/>
  <c r="P93" i="5" s="1"/>
  <c r="Q93" i="5" s="1"/>
  <c r="P89" i="5"/>
  <c r="Q89" i="5" s="1"/>
  <c r="P73" i="5"/>
  <c r="O184" i="2"/>
  <c r="P184" i="2" s="1"/>
  <c r="Q184" i="2" s="1"/>
  <c r="P182" i="2"/>
  <c r="Q146" i="4"/>
  <c r="O102" i="2"/>
  <c r="P102" i="2" s="1"/>
  <c r="Q102" i="2" s="1"/>
  <c r="P97" i="2"/>
  <c r="L74" i="7"/>
  <c r="L112" i="7"/>
  <c r="P110" i="7"/>
  <c r="Q110" i="7" s="1"/>
  <c r="L125" i="7"/>
  <c r="L159" i="7"/>
  <c r="Q157" i="7"/>
  <c r="P157" i="7"/>
  <c r="K66" i="7"/>
  <c r="K173" i="7"/>
  <c r="K154" i="7"/>
  <c r="K146" i="7"/>
  <c r="L12" i="7"/>
  <c r="P12" i="7" s="1"/>
  <c r="Q12" i="7" s="1"/>
  <c r="P6" i="7"/>
  <c r="Q6" i="7" s="1"/>
  <c r="K94" i="7"/>
  <c r="O72" i="6" l="1"/>
  <c r="P72" i="6" s="1"/>
  <c r="P68" i="6"/>
  <c r="O160" i="6"/>
  <c r="Q158" i="6"/>
  <c r="P158" i="6"/>
  <c r="O131" i="5"/>
  <c r="P131" i="5" s="1"/>
  <c r="Q131" i="5" s="1"/>
  <c r="P127" i="5"/>
  <c r="O176" i="2"/>
  <c r="P176" i="2" s="1"/>
  <c r="Q176" i="2" s="1"/>
  <c r="P174" i="2"/>
  <c r="M153" i="4"/>
  <c r="P153" i="4" s="1"/>
  <c r="P148" i="4"/>
  <c r="O80" i="5"/>
  <c r="P80" i="5" s="1"/>
  <c r="P75" i="5"/>
  <c r="L88" i="7"/>
  <c r="L142" i="7"/>
  <c r="L161" i="7"/>
  <c r="P161" i="7" s="1"/>
  <c r="Q161" i="7" s="1"/>
  <c r="P159" i="7"/>
  <c r="L117" i="7"/>
  <c r="P117" i="7" s="1"/>
  <c r="Q117" i="7" s="1"/>
  <c r="P112" i="7"/>
  <c r="Q112" i="7" s="1"/>
  <c r="L60" i="7"/>
  <c r="L127" i="7"/>
  <c r="Q125" i="7"/>
  <c r="P125" i="7"/>
  <c r="L76" i="7"/>
  <c r="Q74" i="7"/>
  <c r="P74" i="7"/>
  <c r="L150" i="7"/>
  <c r="K179" i="7"/>
  <c r="O162" i="6" l="1"/>
  <c r="P162" i="6" s="1"/>
  <c r="Q162" i="6" s="1"/>
  <c r="P160" i="6"/>
  <c r="L144" i="7"/>
  <c r="P142" i="7"/>
  <c r="Q142" i="7"/>
  <c r="L131" i="7"/>
  <c r="P131" i="7" s="1"/>
  <c r="Q131" i="7" s="1"/>
  <c r="P127" i="7"/>
  <c r="L152" i="7"/>
  <c r="P150" i="7"/>
  <c r="Q150" i="7"/>
  <c r="L81" i="7"/>
  <c r="P81" i="7" s="1"/>
  <c r="P76" i="7"/>
  <c r="L62" i="7"/>
  <c r="Q60" i="7"/>
  <c r="P60" i="7"/>
  <c r="L90" i="7"/>
  <c r="P88" i="7"/>
  <c r="Q88" i="7" s="1"/>
  <c r="L171" i="7"/>
  <c r="L66" i="7" l="1"/>
  <c r="P66" i="7" s="1"/>
  <c r="P62" i="7"/>
  <c r="L94" i="7"/>
  <c r="P94" i="7" s="1"/>
  <c r="Q94" i="7" s="1"/>
  <c r="P90" i="7"/>
  <c r="Q90" i="7" s="1"/>
  <c r="L154" i="7"/>
  <c r="P154" i="7" s="1"/>
  <c r="Q154" i="7" s="1"/>
  <c r="P152" i="7"/>
  <c r="L146" i="7"/>
  <c r="P146" i="7" s="1"/>
  <c r="Q146" i="7" s="1"/>
  <c r="P144" i="7"/>
  <c r="L173" i="7"/>
  <c r="P171" i="7"/>
  <c r="Q171" i="7" s="1"/>
  <c r="L179" i="7" l="1"/>
  <c r="P179" i="7" s="1"/>
  <c r="Q179" i="7" s="1"/>
  <c r="P173" i="7"/>
  <c r="Q173" i="7" s="1"/>
</calcChain>
</file>

<file path=xl/sharedStrings.xml><?xml version="1.0" encoding="utf-8"?>
<sst xmlns="http://schemas.openxmlformats.org/spreadsheetml/2006/main" count="2275" uniqueCount="253">
  <si>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</si>
  <si>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</si>
  <si>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</si>
  <si>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</si>
  <si>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</si>
  <si>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</si>
  <si>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</si>
  <si>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</si>
  <si>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</si>
  <si>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</si>
  <si>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</si>
  <si>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</si>
  <si>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</si>
  <si>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PROMEDIO</t>
  </si>
  <si>
    <t>2. DIRECCIÓN JURÍDICA CONTENCIOSA</t>
  </si>
  <si>
    <t>Área de Amparos y Agrario.</t>
  </si>
  <si>
    <t>2.1.1.1</t>
  </si>
  <si>
    <t>Registro Anterior</t>
  </si>
  <si>
    <t>2.1.1.2</t>
  </si>
  <si>
    <t>Abiertos en el Mes</t>
  </si>
  <si>
    <t>2.1.1.3</t>
  </si>
  <si>
    <t xml:space="preserve">Iniciales en </t>
  </si>
  <si>
    <t>2.1.1.4</t>
  </si>
  <si>
    <t>Resueltos y concluidos</t>
  </si>
  <si>
    <t>Concediendo el amparo</t>
  </si>
  <si>
    <t>2.1.1.5</t>
  </si>
  <si>
    <t>2.1.2.1</t>
  </si>
  <si>
    <t>2.1.2.2</t>
  </si>
  <si>
    <t>2.1.2.3</t>
  </si>
  <si>
    <t>2.1.2.4</t>
  </si>
  <si>
    <t>Favorables</t>
  </si>
  <si>
    <t>Desfavorables</t>
  </si>
  <si>
    <t>2.1.2.5</t>
  </si>
  <si>
    <t>2.1.6.1</t>
  </si>
  <si>
    <t>Recibidos en el Área</t>
  </si>
  <si>
    <t>2.1.6.2</t>
  </si>
  <si>
    <t>Generados por el Área</t>
  </si>
  <si>
    <t>Área de Contencioso Administrativo.</t>
  </si>
  <si>
    <t>2.2.1.1</t>
  </si>
  <si>
    <t>2.2.1.2</t>
  </si>
  <si>
    <t>2.2.1.3</t>
  </si>
  <si>
    <t>2.2.1.4</t>
  </si>
  <si>
    <t>2.2.1.5</t>
  </si>
  <si>
    <t>2.2.2.1</t>
  </si>
  <si>
    <t>2.2.2.2</t>
  </si>
  <si>
    <t>2.2.2.3</t>
  </si>
  <si>
    <t>2.2.2.4</t>
  </si>
  <si>
    <t>Favorables al particular</t>
  </si>
  <si>
    <t>Incompetentes</t>
  </si>
  <si>
    <t>2.2.2.5</t>
  </si>
  <si>
    <t>2.2.3.1</t>
  </si>
  <si>
    <t>2.2.3.2</t>
  </si>
  <si>
    <t>2.2.3.3</t>
  </si>
  <si>
    <t>2.2.3.4</t>
  </si>
  <si>
    <t>Procedentes</t>
  </si>
  <si>
    <t>2.2.3.5</t>
  </si>
  <si>
    <t>2.2.4.1</t>
  </si>
  <si>
    <t>2.2.4.2</t>
  </si>
  <si>
    <t>2.2.4.3</t>
  </si>
  <si>
    <t>2.2.4.4</t>
  </si>
  <si>
    <t>2.2.4.5</t>
  </si>
  <si>
    <t>2.1.7.1</t>
  </si>
  <si>
    <t>2.1.7.2</t>
  </si>
  <si>
    <t>Área de Procedimientos Civiles.</t>
  </si>
  <si>
    <t>2.3.1.1</t>
  </si>
  <si>
    <t>2.3.1.2</t>
  </si>
  <si>
    <t>2.3.1.3</t>
  </si>
  <si>
    <t>2.3.1.4</t>
  </si>
  <si>
    <t>2.3.1.5</t>
  </si>
  <si>
    <t>2.3.2.1</t>
  </si>
  <si>
    <t>2.3.2.2</t>
  </si>
  <si>
    <t>2.3.2.3</t>
  </si>
  <si>
    <t>2.3.2.4</t>
  </si>
  <si>
    <t>Se Archiva</t>
  </si>
  <si>
    <t>Conciliación</t>
  </si>
  <si>
    <t>Cumplimiento</t>
  </si>
  <si>
    <t>2.3.2.5</t>
  </si>
  <si>
    <r>
      <t xml:space="preserve">2.3.3 </t>
    </r>
    <r>
      <rPr>
        <u/>
        <sz val="9"/>
        <rFont val="Arial"/>
        <family val="2"/>
      </rPr>
      <t>Reclamaciones de Fianzas</t>
    </r>
    <r>
      <rPr>
        <sz val="9"/>
        <rFont val="Arial"/>
        <family val="2"/>
      </rPr>
      <t>.</t>
    </r>
  </si>
  <si>
    <t>2.3.3.1</t>
  </si>
  <si>
    <t>2.3.3.2</t>
  </si>
  <si>
    <t>2.3.3.3</t>
  </si>
  <si>
    <t>2.3.3.4</t>
  </si>
  <si>
    <t>Resueltas y concluidas</t>
  </si>
  <si>
    <t>Pagadas</t>
  </si>
  <si>
    <t>sin responsabilidad</t>
  </si>
  <si>
    <t>2.3.3.5</t>
  </si>
  <si>
    <t>En trámite (2.3.3.1 menos 2.3.3.2)</t>
  </si>
  <si>
    <t>2.3.4.1</t>
  </si>
  <si>
    <t>2.3.4.2</t>
  </si>
  <si>
    <t>2.3.4.3</t>
  </si>
  <si>
    <t>2.3.4.4</t>
  </si>
  <si>
    <t>2.3.4.5</t>
  </si>
  <si>
    <t>2.3.7.1</t>
  </si>
  <si>
    <t>2.3.7.2</t>
  </si>
  <si>
    <t>Área de Procedimientos Laborales</t>
  </si>
  <si>
    <t>2.4.1.1</t>
  </si>
  <si>
    <t>2.4.1.2</t>
  </si>
  <si>
    <t>2.4.1.3</t>
  </si>
  <si>
    <t>2.4.1.4</t>
  </si>
  <si>
    <t>2.4.1.5</t>
  </si>
  <si>
    <t>2.4.7.1</t>
  </si>
  <si>
    <t>2.4.7.2</t>
  </si>
  <si>
    <t>2.4.2.1</t>
  </si>
  <si>
    <t>2.4.2.2</t>
  </si>
  <si>
    <t>2.4.2.3</t>
  </si>
  <si>
    <t>2.4.2.4</t>
  </si>
  <si>
    <t>con sanción</t>
  </si>
  <si>
    <t>sin sanción</t>
  </si>
  <si>
    <t>2.4.2.5</t>
  </si>
  <si>
    <t>2.4.3.1</t>
  </si>
  <si>
    <t>2.4.3.2</t>
  </si>
  <si>
    <t>2.4.3.3</t>
  </si>
  <si>
    <t>2.4.3.4</t>
  </si>
  <si>
    <t>2.4.3.5</t>
  </si>
  <si>
    <t>Área de Procedimientos Penales</t>
  </si>
  <si>
    <t>2.5.1.1</t>
  </si>
  <si>
    <t>2.5.1.2</t>
  </si>
  <si>
    <t>2.5.1.3</t>
  </si>
  <si>
    <t>2.5.1.4</t>
  </si>
  <si>
    <t>2.5.1.5</t>
  </si>
  <si>
    <t>Archivados</t>
  </si>
  <si>
    <t>2.5.2.1</t>
  </si>
  <si>
    <t>2.5.2.2</t>
  </si>
  <si>
    <t>2.5.2.3</t>
  </si>
  <si>
    <t>2.5.2.4</t>
  </si>
  <si>
    <t>2.5.2.5</t>
  </si>
  <si>
    <t>Dinero Recaudado</t>
  </si>
  <si>
    <t>2.5.3.1</t>
  </si>
  <si>
    <t>2.5.3.2</t>
  </si>
  <si>
    <t>2.5.3.3</t>
  </si>
  <si>
    <t>2.5.3.4</t>
  </si>
  <si>
    <t>Cumplimentaron</t>
  </si>
  <si>
    <t>2.5.3.5</t>
  </si>
  <si>
    <t>2.5.6.1</t>
  </si>
  <si>
    <t>Se confirma el acto reclamado</t>
  </si>
  <si>
    <t>Ganados</t>
  </si>
  <si>
    <t>Perdidos</t>
  </si>
  <si>
    <t>convenios</t>
  </si>
  <si>
    <t>Sobreseimiento o Negativa de Amparo</t>
  </si>
  <si>
    <t>remitido a desp. Externo</t>
  </si>
  <si>
    <t>En trámite</t>
  </si>
  <si>
    <t>En seguimiento</t>
  </si>
  <si>
    <t>2.1.4 Audiencias y diligencias en Juicios.</t>
  </si>
  <si>
    <t>2.1.5 Asesorías y Reuniones.</t>
  </si>
  <si>
    <t>2.1.6 Oficios.</t>
  </si>
  <si>
    <t>2.1.5       Audiencias y diligencias en Juicios y Proc</t>
  </si>
  <si>
    <t>2.1.6 Asesorías y Reuniones.</t>
  </si>
  <si>
    <t>2.1.7 Oficios.</t>
  </si>
  <si>
    <t>2.3.1      Juicios Civiles</t>
  </si>
  <si>
    <t>2.3.4      Instancias.</t>
  </si>
  <si>
    <t>2.3.5      Audiencias y diligencias en       Juicios</t>
  </si>
  <si>
    <t>2.3.6 Asesorías y Reuniones.</t>
  </si>
  <si>
    <t>2.3.7 Oficios.</t>
  </si>
  <si>
    <t>2.4.6 Audiencias y diligencias en Juicios y Proc</t>
  </si>
  <si>
    <t>2.4.6       Audiencias y diligencias en Juicios y Proc</t>
  </si>
  <si>
    <t>2.4.6 Asesorías y Reuniones.</t>
  </si>
  <si>
    <t>2.4.7 Oficios.</t>
  </si>
  <si>
    <t>Expedientes Daños a bienes Propiedad Municipal</t>
  </si>
  <si>
    <t>2.5.3 Preliberados.</t>
  </si>
  <si>
    <t>2.5.4 Audiencias y diligencias en Av. Prev y J.</t>
  </si>
  <si>
    <t>2.5.5 Asesorías y Reuniones.</t>
  </si>
  <si>
    <t>2.5.6 Oficios.</t>
  </si>
  <si>
    <t xml:space="preserve">Juicios de Amparo </t>
  </si>
  <si>
    <t>Juicios Agrarios</t>
  </si>
  <si>
    <t>Juicios de Nulidad</t>
  </si>
  <si>
    <t>Recursos</t>
  </si>
  <si>
    <t>Responsabilidad Patrimonial</t>
  </si>
  <si>
    <t>Revocación de Licencia Municipal</t>
  </si>
  <si>
    <t>Quejas ante la C.E.D.H.J.</t>
  </si>
  <si>
    <t>Juicios Laborales</t>
  </si>
  <si>
    <t>Responsabilidad Laboral</t>
  </si>
  <si>
    <t>Responsabilidad Administrativa</t>
  </si>
  <si>
    <t>Expedientes Generales                                        (Av. Previas, Juicios, Internos)</t>
  </si>
  <si>
    <t>Juicios de Lesividad</t>
  </si>
  <si>
    <t>Sub-total</t>
  </si>
  <si>
    <t xml:space="preserve">Se declara la Nulidad del acto </t>
  </si>
  <si>
    <t>Se confir.la validez del acto (Fav.al Part.)</t>
  </si>
  <si>
    <t>INDICADORES MENSUALES 2012</t>
  </si>
  <si>
    <t>Favorables al aytto.</t>
  </si>
  <si>
    <t xml:space="preserve">2.5.4 Audiencias y Diligencias </t>
  </si>
  <si>
    <t xml:space="preserve">2.4.6 Audiencias y Diligencias </t>
  </si>
  <si>
    <t>Depurados(ordenado su archivo)</t>
  </si>
  <si>
    <t>Turnadas a Despacho externo</t>
  </si>
  <si>
    <t>INDICADORES MENSUALES 2013 DIRERCCION JURIDICA  CONTENCIOSA</t>
  </si>
  <si>
    <t>,</t>
  </si>
  <si>
    <t>ç</t>
  </si>
  <si>
    <t>desist.de la accion y validez del acto (Fav.al Part.)</t>
  </si>
  <si>
    <t>Área de Juicios Administrativos</t>
  </si>
  <si>
    <t>Turnadas a Despacho Externo</t>
  </si>
  <si>
    <t>Área de Procedimientos Administrativos</t>
  </si>
  <si>
    <t>Organo de Dontrol Disciplinario (OCD)</t>
  </si>
  <si>
    <t>2.2.6 Asesorías y Reuniones.</t>
  </si>
  <si>
    <t>2.2.7 Oficios.</t>
  </si>
  <si>
    <t>2.2.7.1</t>
  </si>
  <si>
    <t>2.2.7.2</t>
  </si>
  <si>
    <t>2.3.6 Audiencias y Diligencias</t>
  </si>
  <si>
    <t>2.3.7 Asesorías y Reuniones.</t>
  </si>
  <si>
    <t>2.3.8 Oficios.</t>
  </si>
  <si>
    <t>2.3.8.1</t>
  </si>
  <si>
    <t>2.3.8.2</t>
  </si>
  <si>
    <t>Defensa Legal en otras Dependencias</t>
  </si>
  <si>
    <t>no se admite (acumulado</t>
  </si>
  <si>
    <t>Sobreseimiento y concede Amparo</t>
  </si>
  <si>
    <t>Sobresee, no Ampara y Ampara</t>
  </si>
  <si>
    <t xml:space="preserve">2.2.5       Audiencias y diligencias en Juicios </t>
  </si>
  <si>
    <t>Incompetencias</t>
  </si>
  <si>
    <t>Desist.de la accion y validez del acto (Fav.al Part.)</t>
  </si>
  <si>
    <t>Caducidad</t>
  </si>
  <si>
    <t xml:space="preserve">Favorables </t>
  </si>
  <si>
    <t xml:space="preserve">Desfavorables </t>
  </si>
  <si>
    <t>Parcialmente Favorables</t>
  </si>
  <si>
    <t>2.4.6 Audiencias y diligencias en  Proc</t>
  </si>
  <si>
    <t>2.6  JUICIOS LABORALES</t>
  </si>
  <si>
    <t>2.6.1</t>
  </si>
  <si>
    <t>2.6.2</t>
  </si>
  <si>
    <t>2.6.3</t>
  </si>
  <si>
    <t>2.6.4</t>
  </si>
  <si>
    <t>2.6.5</t>
  </si>
  <si>
    <t>2.1.</t>
  </si>
  <si>
    <t>2.1.1.</t>
  </si>
  <si>
    <t>2.1.2</t>
  </si>
  <si>
    <t>2.1.3</t>
  </si>
  <si>
    <t>2.1.4</t>
  </si>
  <si>
    <t>2.1.5</t>
  </si>
  <si>
    <t>2.1.6 Audiencias y diligencias en Juicios.</t>
  </si>
  <si>
    <t>2.1.7 Asesorías y Reuniones.</t>
  </si>
  <si>
    <t>2.1.8 Oficios.</t>
  </si>
  <si>
    <t>2.1.8.1</t>
  </si>
  <si>
    <t>2.1.8.2</t>
  </si>
  <si>
    <t>2.3.1 Juicios de Nulidad</t>
  </si>
  <si>
    <t>2.3.1.6       Audiencias y diligencias en Juicios y Proc</t>
  </si>
  <si>
    <t>2.3.1.7 Asesorías y Reuniones.</t>
  </si>
  <si>
    <t>2.3.1.8 Oficios.</t>
  </si>
  <si>
    <t>2.3.2 Juicios de Lesividad</t>
  </si>
  <si>
    <t>2.3.4      Recuperacion de Espacios.</t>
  </si>
  <si>
    <t>con recuperacion</t>
  </si>
  <si>
    <t>sin recuperacion</t>
  </si>
  <si>
    <t>Expedientes Generales(Av. Previas, Juicios, Internos)</t>
  </si>
  <si>
    <t>2.3.5      Operativos /Inspecciones</t>
  </si>
  <si>
    <t>Organo de Control Disciplinario (OCD)</t>
  </si>
  <si>
    <t>TURNADOS A DESPACHO EXTERNO</t>
  </si>
  <si>
    <t>JU N</t>
  </si>
  <si>
    <t>no se admite (acumulado)</t>
  </si>
  <si>
    <t>O</t>
  </si>
  <si>
    <t>INFORME  MENSUAL DE ACT. 2017 DIRERCCIÓN JURÍDICA  CONTENCIOSA</t>
  </si>
  <si>
    <t>INFORME  MENSUAL DE ACTIVIDADES 2018 DIRERCCIÓN JURÍDICA  CONTENCIOSA</t>
  </si>
  <si>
    <t>INDICADORES MENSUALES 2016 DIRERCCIÓN JURÍDICA  CONTENCIOSA</t>
  </si>
  <si>
    <t>0'</t>
  </si>
  <si>
    <t>INFORME  MENSUAL DE ACTIVIDADES 2019 DIRECCIÓN JURÍDICA  CONTENCIOSA</t>
  </si>
  <si>
    <t>$20,67.00</t>
  </si>
  <si>
    <t>10'</t>
  </si>
  <si>
    <t>$59.762.00</t>
  </si>
  <si>
    <t>INFORME  MENSUAL DE ACTIVIDADES 2020 DIRECCIÓN JURÍDICA  CONTENCIOSA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</si>
</sst>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57" x14ac:knownFonts="1">
    <font>
      <sz val="10"/>
      <name val="Arial"/>
    </font>
    <font>
      <sz val="1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22"/>
      <name val="Arial"/>
      <family val="2"/>
    </font>
    <font>
      <u/>
      <sz val="9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9"/>
      <color indexed="14"/>
      <name val="Arial"/>
      <family val="2"/>
    </font>
    <font>
      <b/>
      <i/>
      <sz val="9"/>
      <color indexed="14"/>
      <name val="Arial"/>
      <family val="2"/>
    </font>
    <font>
      <b/>
      <sz val="7"/>
      <color indexed="14"/>
      <name val="Arial"/>
      <family val="2"/>
    </font>
    <font>
      <b/>
      <sz val="10"/>
      <color indexed="10"/>
      <name val="Arial"/>
      <family val="2"/>
    </font>
    <font>
      <i/>
      <sz val="8"/>
      <name val="Arial"/>
      <family val="2"/>
    </font>
    <font>
      <sz val="9"/>
      <color indexed="9"/>
      <name val="Arial"/>
      <family val="2"/>
    </font>
    <font>
      <i/>
      <sz val="9"/>
      <color indexed="9"/>
      <name val="Arial"/>
      <family val="2"/>
    </font>
    <font>
      <b/>
      <sz val="9"/>
      <color indexed="9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i/>
      <sz val="10"/>
      <color indexed="10"/>
      <name val="Arial"/>
      <family val="2"/>
    </font>
    <font>
      <sz val="8"/>
      <name val="Century"/>
      <family val="1"/>
    </font>
    <font>
      <b/>
      <sz val="8"/>
      <name val="Century"/>
      <family val="1"/>
    </font>
    <font>
      <sz val="9"/>
      <name val="Century"/>
      <family val="1"/>
    </font>
    <font>
      <b/>
      <sz val="9"/>
      <name val="Century"/>
      <family val="1"/>
    </font>
    <font>
      <i/>
      <sz val="8"/>
      <name val="Century"/>
      <family val="1"/>
    </font>
    <font>
      <b/>
      <sz val="8"/>
      <color indexed="14"/>
      <name val="Century"/>
      <family val="1"/>
    </font>
    <font>
      <b/>
      <i/>
      <sz val="8"/>
      <color indexed="10"/>
      <name val="Century"/>
      <family val="1"/>
    </font>
    <font>
      <b/>
      <sz val="8"/>
      <color indexed="10"/>
      <name val="Century"/>
      <family val="1"/>
    </font>
    <font>
      <b/>
      <i/>
      <sz val="8"/>
      <color indexed="14"/>
      <name val="Century"/>
      <family val="1"/>
    </font>
    <font>
      <b/>
      <i/>
      <sz val="8"/>
      <name val="Century"/>
      <family val="1"/>
    </font>
    <font>
      <sz val="10"/>
      <name val="Arial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0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sz val="10"/>
      <color theme="1"/>
      <name val="Century Gothic"/>
      <family val="2"/>
    </font>
    <font>
      <i/>
      <sz val="9"/>
      <color theme="1"/>
      <name val="Century Gothic"/>
      <family val="2"/>
    </font>
    <font>
      <i/>
      <sz val="10"/>
      <color theme="1"/>
      <name val="Century Gothic"/>
      <family val="2"/>
    </font>
    <font>
      <b/>
      <i/>
      <sz val="10"/>
      <color theme="1"/>
      <name val="Century Gothic"/>
      <family val="2"/>
    </font>
    <font>
      <i/>
      <sz val="8"/>
      <color theme="1"/>
      <name val="Century Gothic"/>
      <family val="2"/>
    </font>
    <font>
      <b/>
      <i/>
      <sz val="9"/>
      <color theme="1"/>
      <name val="Century Gothic"/>
      <family val="2"/>
    </font>
    <font>
      <sz val="7"/>
      <color theme="1"/>
      <name val="Century Gothic"/>
      <family val="2"/>
    </font>
    <font>
      <b/>
      <sz val="7"/>
      <color theme="1"/>
      <name val="Century Gothic"/>
      <family val="2"/>
    </font>
    <font>
      <sz val="9"/>
      <name val="Century Gothic"/>
      <family val="2"/>
    </font>
    <font>
      <i/>
      <sz val="9"/>
      <name val="Century Gothic"/>
      <family val="2"/>
    </font>
    <font>
      <b/>
      <sz val="9"/>
      <color indexed="14"/>
      <name val="Century Gothic"/>
      <family val="2"/>
    </font>
    <font>
      <sz val="10"/>
      <name val="Century Gothic"/>
      <family val="2"/>
    </font>
    <font>
      <b/>
      <sz val="9"/>
      <name val="Century Gothic"/>
      <family val="2"/>
    </font>
    <font>
      <i/>
      <sz val="10"/>
      <name val="Century Gothic"/>
      <family val="2"/>
    </font>
    <font>
      <sz val="7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sz val="10"/>
      <name val="Arial"/>
    </font>
  </fonts>
  <fills count="1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33" fillId="0" borderId="0"/>
    <xf numFmtId="9" fontId="56" fillId="0" borderId="0" applyFont="0" applyFill="0" applyBorder="0" applyAlignment="0" applyProtection="0"/>
  </cellStyleXfs>
  <cellXfs count="427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4" borderId="1" xfId="0" applyFont="1" applyFill="1" applyBorder="1" applyAlignment="1">
      <alignment horizontal="center" vertical="center" wrapText="1"/>
    </xf>
    <xf numFmtId="2" fontId="0" fillId="5" borderId="2" xfId="0" applyNumberForma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6" borderId="1" xfId="0" applyFont="1" applyFill="1" applyBorder="1" applyAlignment="1">
      <alignment horizontal="justify" vertical="center" wrapText="1"/>
    </xf>
    <xf numFmtId="0" fontId="8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0" fillId="7" borderId="2" xfId="0" applyFill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0" fontId="0" fillId="8" borderId="2" xfId="0" applyFill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8" borderId="6" xfId="0" applyFill="1" applyBorder="1" applyAlignment="1">
      <alignment horizontal="justify" vertical="center" wrapText="1"/>
    </xf>
    <xf numFmtId="0" fontId="5" fillId="9" borderId="3" xfId="0" applyFont="1" applyFill="1" applyBorder="1" applyAlignment="1">
      <alignment horizontal="justify" vertical="center" wrapText="1"/>
    </xf>
    <xf numFmtId="0" fontId="5" fillId="9" borderId="1" xfId="0" applyFont="1" applyFill="1" applyBorder="1" applyAlignment="1">
      <alignment horizontal="justify" vertical="center" wrapText="1"/>
    </xf>
    <xf numFmtId="0" fontId="4" fillId="9" borderId="1" xfId="0" applyFont="1" applyFill="1" applyBorder="1" applyAlignment="1">
      <alignment horizontal="justify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right" vertical="center" wrapText="1"/>
    </xf>
    <xf numFmtId="0" fontId="5" fillId="4" borderId="3" xfId="0" applyFont="1" applyFill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0" fillId="7" borderId="6" xfId="0" applyFill="1" applyBorder="1" applyAlignment="1">
      <alignment horizontal="justify" vertical="center" wrapText="1"/>
    </xf>
    <xf numFmtId="0" fontId="8" fillId="4" borderId="1" xfId="0" applyFont="1" applyFill="1" applyBorder="1" applyAlignment="1">
      <alignment horizontal="right" vertical="center" wrapText="1"/>
    </xf>
    <xf numFmtId="8" fontId="9" fillId="0" borderId="1" xfId="0" applyNumberFormat="1" applyFont="1" applyBorder="1" applyAlignment="1">
      <alignment horizontal="center" vertical="center" wrapText="1"/>
    </xf>
    <xf numFmtId="8" fontId="9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10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/>
    </xf>
    <xf numFmtId="0" fontId="11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right" vertical="center" wrapText="1"/>
    </xf>
    <xf numFmtId="0" fontId="11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horizontal="justify" vertical="center" wrapText="1"/>
    </xf>
    <xf numFmtId="10" fontId="14" fillId="5" borderId="2" xfId="0" applyNumberFormat="1" applyFont="1" applyFill="1" applyBorder="1" applyAlignment="1">
      <alignment horizontal="justify" vertical="center" wrapText="1"/>
    </xf>
    <xf numFmtId="10" fontId="14" fillId="0" borderId="2" xfId="0" applyNumberFormat="1" applyFont="1" applyFill="1" applyBorder="1" applyAlignment="1">
      <alignment horizontal="justify" vertical="center" wrapText="1"/>
    </xf>
    <xf numFmtId="0" fontId="0" fillId="0" borderId="0" xfId="0" applyBorder="1"/>
    <xf numFmtId="0" fontId="1" fillId="3" borderId="7" xfId="0" applyFont="1" applyFill="1" applyBorder="1" applyAlignment="1">
      <alignment horizontal="justify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right" vertical="center" wrapText="1"/>
    </xf>
    <xf numFmtId="0" fontId="16" fillId="0" borderId="0" xfId="0" applyFont="1" applyFill="1" applyBorder="1" applyAlignment="1">
      <alignment horizontal="justify" vertical="center" wrapText="1"/>
    </xf>
    <xf numFmtId="0" fontId="17" fillId="0" borderId="0" xfId="0" applyFont="1" applyFill="1" applyBorder="1" applyAlignment="1">
      <alignment horizontal="justify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justify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justify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0" fillId="6" borderId="12" xfId="0" applyFill="1" applyBorder="1" applyAlignment="1">
      <alignment horizontal="justify" vertical="center" wrapText="1"/>
    </xf>
    <xf numFmtId="0" fontId="0" fillId="10" borderId="12" xfId="0" applyFill="1" applyBorder="1" applyAlignment="1">
      <alignment horizontal="justify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1" fillId="4" borderId="1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justify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justify" vertical="center" wrapText="1"/>
    </xf>
    <xf numFmtId="8" fontId="13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shrinkToFit="1"/>
    </xf>
    <xf numFmtId="0" fontId="11" fillId="0" borderId="0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justify" vertical="center" wrapText="1"/>
    </xf>
    <xf numFmtId="2" fontId="0" fillId="5" borderId="6" xfId="0" applyNumberFormat="1" applyFill="1" applyBorder="1" applyAlignment="1">
      <alignment horizontal="justify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justify" vertical="center" wrapText="1"/>
    </xf>
    <xf numFmtId="0" fontId="0" fillId="10" borderId="16" xfId="0" applyFill="1" applyBorder="1" applyAlignment="1">
      <alignment horizontal="justify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8" fillId="0" borderId="0" xfId="0" applyFont="1" applyFill="1" applyBorder="1" applyAlignment="1">
      <alignment horizontal="justify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justify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0" fillId="3" borderId="16" xfId="0" applyFill="1" applyBorder="1" applyAlignment="1">
      <alignment horizontal="justify" vertical="center" wrapText="1"/>
    </xf>
    <xf numFmtId="2" fontId="0" fillId="5" borderId="1" xfId="0" applyNumberFormat="1" applyFill="1" applyBorder="1" applyAlignment="1">
      <alignment horizontal="justify" vertical="center" wrapText="1"/>
    </xf>
    <xf numFmtId="0" fontId="5" fillId="0" borderId="17" xfId="0" applyFont="1" applyBorder="1" applyAlignment="1">
      <alignment horizontal="justify" vertical="center" wrapText="1"/>
    </xf>
    <xf numFmtId="0" fontId="4" fillId="0" borderId="17" xfId="0" applyFont="1" applyBorder="1" applyAlignment="1">
      <alignment horizontal="justify" vertical="center" wrapText="1"/>
    </xf>
    <xf numFmtId="0" fontId="4" fillId="0" borderId="17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2" fontId="0" fillId="0" borderId="0" xfId="0" applyNumberFormat="1" applyFill="1" applyBorder="1" applyAlignment="1">
      <alignment horizontal="justify" vertical="center" wrapText="1"/>
    </xf>
    <xf numFmtId="2" fontId="0" fillId="0" borderId="17" xfId="0" applyNumberFormat="1" applyFill="1" applyBorder="1" applyAlignment="1">
      <alignment horizontal="justify" vertical="center" wrapText="1"/>
    </xf>
    <xf numFmtId="0" fontId="0" fillId="7" borderId="1" xfId="0" applyFill="1" applyBorder="1" applyAlignment="1">
      <alignment horizontal="justify" vertical="center" wrapText="1"/>
    </xf>
    <xf numFmtId="0" fontId="4" fillId="0" borderId="0" xfId="0" applyFont="1" applyAlignment="1">
      <alignment vertical="center"/>
    </xf>
    <xf numFmtId="0" fontId="5" fillId="4" borderId="15" xfId="0" applyFont="1" applyFill="1" applyBorder="1" applyAlignment="1">
      <alignment horizontal="justify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0" fillId="7" borderId="16" xfId="0" applyFill="1" applyBorder="1" applyAlignment="1">
      <alignment horizontal="justify" vertical="center" wrapText="1"/>
    </xf>
    <xf numFmtId="0" fontId="5" fillId="0" borderId="18" xfId="0" applyFont="1" applyBorder="1" applyAlignment="1">
      <alignment horizontal="justify" vertical="center" wrapText="1"/>
    </xf>
    <xf numFmtId="0" fontId="5" fillId="0" borderId="19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0" fillId="8" borderId="10" xfId="0" applyFill="1" applyBorder="1" applyAlignment="1">
      <alignment horizontal="justify" vertical="center" wrapText="1"/>
    </xf>
    <xf numFmtId="0" fontId="0" fillId="0" borderId="1" xfId="0" applyBorder="1"/>
    <xf numFmtId="0" fontId="0" fillId="6" borderId="1" xfId="0" applyFill="1" applyBorder="1"/>
    <xf numFmtId="0" fontId="21" fillId="0" borderId="1" xfId="0" applyFont="1" applyBorder="1"/>
    <xf numFmtId="0" fontId="21" fillId="5" borderId="1" xfId="0" applyFont="1" applyFill="1" applyBorder="1"/>
    <xf numFmtId="0" fontId="21" fillId="0" borderId="0" xfId="0" applyFont="1"/>
    <xf numFmtId="0" fontId="22" fillId="0" borderId="1" xfId="0" applyFont="1" applyBorder="1" applyAlignment="1">
      <alignment horizontal="center"/>
    </xf>
    <xf numFmtId="0" fontId="8" fillId="0" borderId="0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14" borderId="0" xfId="0" applyFill="1" applyBorder="1"/>
    <xf numFmtId="0" fontId="0" fillId="0" borderId="0" xfId="0" applyFill="1"/>
    <xf numFmtId="0" fontId="0" fillId="0" borderId="0" xfId="0" applyFill="1" applyBorder="1"/>
    <xf numFmtId="0" fontId="25" fillId="15" borderId="37" xfId="0" applyFont="1" applyFill="1" applyBorder="1" applyAlignment="1">
      <alignment horizontal="justify" vertical="center" wrapText="1"/>
    </xf>
    <xf numFmtId="0" fontId="26" fillId="15" borderId="37" xfId="0" applyFont="1" applyFill="1" applyBorder="1" applyAlignment="1">
      <alignment horizontal="center" vertical="center" wrapText="1"/>
    </xf>
    <xf numFmtId="0" fontId="27" fillId="14" borderId="1" xfId="0" applyFont="1" applyFill="1" applyBorder="1" applyAlignment="1">
      <alignment horizontal="right" vertical="center" wrapText="1"/>
    </xf>
    <xf numFmtId="0" fontId="23" fillId="14" borderId="3" xfId="0" applyFont="1" applyFill="1" applyBorder="1" applyAlignment="1">
      <alignment horizontal="justify" vertical="center" wrapText="1"/>
    </xf>
    <xf numFmtId="0" fontId="23" fillId="14" borderId="1" xfId="0" applyFont="1" applyFill="1" applyBorder="1" applyAlignment="1">
      <alignment horizontal="center" vertical="center" wrapText="1"/>
    </xf>
    <xf numFmtId="0" fontId="23" fillId="14" borderId="2" xfId="0" applyFont="1" applyFill="1" applyBorder="1" applyAlignment="1">
      <alignment horizontal="justify" vertical="center" wrapText="1"/>
    </xf>
    <xf numFmtId="0" fontId="23" fillId="14" borderId="1" xfId="0" applyFont="1" applyFill="1" applyBorder="1" applyAlignment="1">
      <alignment horizontal="justify" vertical="center" wrapText="1"/>
    </xf>
    <xf numFmtId="0" fontId="24" fillId="14" borderId="1" xfId="0" applyFont="1" applyFill="1" applyBorder="1" applyAlignment="1">
      <alignment horizontal="justify" vertical="center" wrapText="1"/>
    </xf>
    <xf numFmtId="0" fontId="24" fillId="14" borderId="1" xfId="0" applyFont="1" applyFill="1" applyBorder="1" applyAlignment="1">
      <alignment horizontal="center" vertical="center" wrapText="1"/>
    </xf>
    <xf numFmtId="0" fontId="28" fillId="14" borderId="1" xfId="0" applyFont="1" applyFill="1" applyBorder="1" applyAlignment="1">
      <alignment horizontal="center" vertical="center" wrapText="1"/>
    </xf>
    <xf numFmtId="2" fontId="23" fillId="14" borderId="2" xfId="0" applyNumberFormat="1" applyFont="1" applyFill="1" applyBorder="1" applyAlignment="1">
      <alignment horizontal="justify" vertical="center" wrapText="1"/>
    </xf>
    <xf numFmtId="0" fontId="23" fillId="14" borderId="1" xfId="0" applyFont="1" applyFill="1" applyBorder="1" applyAlignment="1">
      <alignment horizontal="right" vertical="center" wrapText="1"/>
    </xf>
    <xf numFmtId="0" fontId="27" fillId="14" borderId="9" xfId="0" applyFont="1" applyFill="1" applyBorder="1" applyAlignment="1">
      <alignment horizontal="right" vertical="center" wrapText="1"/>
    </xf>
    <xf numFmtId="0" fontId="27" fillId="14" borderId="1" xfId="0" applyFont="1" applyFill="1" applyBorder="1" applyAlignment="1">
      <alignment horizontal="justify" vertical="center" wrapText="1"/>
    </xf>
    <xf numFmtId="0" fontId="23" fillId="14" borderId="4" xfId="0" applyFont="1" applyFill="1" applyBorder="1" applyAlignment="1">
      <alignment horizontal="justify" vertical="center" wrapText="1"/>
    </xf>
    <xf numFmtId="0" fontId="23" fillId="14" borderId="5" xfId="0" applyFont="1" applyFill="1" applyBorder="1" applyAlignment="1">
      <alignment horizontal="justify" vertical="center" wrapText="1"/>
    </xf>
    <xf numFmtId="0" fontId="27" fillId="14" borderId="5" xfId="0" applyFont="1" applyFill="1" applyBorder="1" applyAlignment="1">
      <alignment horizontal="justify" vertical="center" wrapText="1"/>
    </xf>
    <xf numFmtId="0" fontId="23" fillId="14" borderId="5" xfId="0" applyFont="1" applyFill="1" applyBorder="1" applyAlignment="1">
      <alignment horizontal="center" vertical="center" wrapText="1"/>
    </xf>
    <xf numFmtId="0" fontId="28" fillId="14" borderId="5" xfId="0" applyFont="1" applyFill="1" applyBorder="1" applyAlignment="1">
      <alignment horizontal="center" vertical="center" wrapText="1"/>
    </xf>
    <xf numFmtId="2" fontId="23" fillId="14" borderId="6" xfId="0" applyNumberFormat="1" applyFont="1" applyFill="1" applyBorder="1" applyAlignment="1">
      <alignment horizontal="justify" vertical="center" wrapText="1"/>
    </xf>
    <xf numFmtId="0" fontId="23" fillId="14" borderId="0" xfId="0" applyFont="1" applyFill="1" applyBorder="1" applyAlignment="1">
      <alignment horizontal="justify" vertical="center" wrapText="1"/>
    </xf>
    <xf numFmtId="0" fontId="27" fillId="14" borderId="0" xfId="0" applyFont="1" applyFill="1" applyBorder="1" applyAlignment="1">
      <alignment horizontal="justify" vertical="center" wrapText="1"/>
    </xf>
    <xf numFmtId="0" fontId="23" fillId="14" borderId="0" xfId="0" applyFont="1" applyFill="1" applyBorder="1" applyAlignment="1">
      <alignment horizontal="center" vertical="center" wrapText="1"/>
    </xf>
    <xf numFmtId="0" fontId="28" fillId="14" borderId="0" xfId="0" applyFont="1" applyFill="1" applyBorder="1" applyAlignment="1">
      <alignment horizontal="center" vertical="center" wrapText="1"/>
    </xf>
    <xf numFmtId="2" fontId="23" fillId="14" borderId="0" xfId="0" applyNumberFormat="1" applyFont="1" applyFill="1" applyBorder="1" applyAlignment="1">
      <alignment horizontal="justify" vertical="center" wrapText="1"/>
    </xf>
    <xf numFmtId="0" fontId="23" fillId="14" borderId="6" xfId="0" applyFont="1" applyFill="1" applyBorder="1" applyAlignment="1">
      <alignment horizontal="justify" vertical="center" wrapText="1"/>
    </xf>
    <xf numFmtId="0" fontId="24" fillId="14" borderId="7" xfId="0" applyFont="1" applyFill="1" applyBorder="1" applyAlignment="1">
      <alignment horizontal="center" vertical="center" wrapText="1"/>
    </xf>
    <xf numFmtId="0" fontId="24" fillId="14" borderId="33" xfId="0" applyFont="1" applyFill="1" applyBorder="1" applyAlignment="1">
      <alignment horizontal="center" vertical="center" wrapText="1"/>
    </xf>
    <xf numFmtId="0" fontId="24" fillId="14" borderId="3" xfId="0" applyFont="1" applyFill="1" applyBorder="1" applyAlignment="1">
      <alignment horizontal="justify" vertical="center" wrapText="1"/>
    </xf>
    <xf numFmtId="0" fontId="23" fillId="14" borderId="1" xfId="0" applyFont="1" applyFill="1" applyBorder="1"/>
    <xf numFmtId="0" fontId="27" fillId="14" borderId="1" xfId="0" applyFont="1" applyFill="1" applyBorder="1"/>
    <xf numFmtId="0" fontId="29" fillId="14" borderId="1" xfId="0" applyFont="1" applyFill="1" applyBorder="1" applyAlignment="1">
      <alignment horizontal="center"/>
    </xf>
    <xf numFmtId="0" fontId="24" fillId="14" borderId="1" xfId="0" applyFont="1" applyFill="1" applyBorder="1" applyAlignment="1">
      <alignment horizontal="center"/>
    </xf>
    <xf numFmtId="0" fontId="27" fillId="14" borderId="20" xfId="0" applyFont="1" applyFill="1" applyBorder="1"/>
    <xf numFmtId="0" fontId="27" fillId="14" borderId="1" xfId="0" applyFont="1" applyFill="1" applyBorder="1" applyAlignment="1">
      <alignment horizontal="left" vertical="center" wrapText="1"/>
    </xf>
    <xf numFmtId="0" fontId="27" fillId="14" borderId="21" xfId="0" applyFont="1" applyFill="1" applyBorder="1" applyAlignment="1">
      <alignment horizontal="right" vertical="center" shrinkToFit="1"/>
    </xf>
    <xf numFmtId="0" fontId="24" fillId="14" borderId="15" xfId="0" applyFont="1" applyFill="1" applyBorder="1" applyAlignment="1">
      <alignment horizontal="justify" vertical="center" wrapText="1"/>
    </xf>
    <xf numFmtId="0" fontId="23" fillId="14" borderId="14" xfId="0" applyFont="1" applyFill="1" applyBorder="1" applyAlignment="1">
      <alignment horizontal="center" vertical="center" wrapText="1"/>
    </xf>
    <xf numFmtId="0" fontId="28" fillId="14" borderId="14" xfId="0" applyFont="1" applyFill="1" applyBorder="1" applyAlignment="1">
      <alignment horizontal="center" vertical="center" wrapText="1"/>
    </xf>
    <xf numFmtId="0" fontId="23" fillId="14" borderId="16" xfId="0" applyFont="1" applyFill="1" applyBorder="1" applyAlignment="1">
      <alignment horizontal="justify" vertical="center" wrapText="1"/>
    </xf>
    <xf numFmtId="10" fontId="30" fillId="14" borderId="2" xfId="0" applyNumberFormat="1" applyFont="1" applyFill="1" applyBorder="1" applyAlignment="1">
      <alignment horizontal="justify" vertical="center" wrapText="1"/>
    </xf>
    <xf numFmtId="0" fontId="23" fillId="14" borderId="7" xfId="0" applyFont="1" applyFill="1" applyBorder="1" applyAlignment="1">
      <alignment horizontal="justify" vertical="center" wrapText="1"/>
    </xf>
    <xf numFmtId="0" fontId="24" fillId="14" borderId="5" xfId="0" applyFont="1" applyFill="1" applyBorder="1" applyAlignment="1">
      <alignment horizontal="justify" vertical="center" wrapText="1"/>
    </xf>
    <xf numFmtId="0" fontId="24" fillId="14" borderId="5" xfId="0" applyFont="1" applyFill="1" applyBorder="1" applyAlignment="1">
      <alignment horizontal="center" vertical="center" wrapText="1"/>
    </xf>
    <xf numFmtId="0" fontId="23" fillId="14" borderId="15" xfId="0" applyFont="1" applyFill="1" applyBorder="1" applyAlignment="1">
      <alignment horizontal="justify" vertical="center" wrapText="1"/>
    </xf>
    <xf numFmtId="2" fontId="23" fillId="14" borderId="1" xfId="0" applyNumberFormat="1" applyFont="1" applyFill="1" applyBorder="1" applyAlignment="1">
      <alignment horizontal="justify" vertical="center" wrapText="1"/>
    </xf>
    <xf numFmtId="0" fontId="23" fillId="14" borderId="34" xfId="0" applyFont="1" applyFill="1" applyBorder="1" applyAlignment="1">
      <alignment horizontal="justify" vertical="center" wrapText="1"/>
    </xf>
    <xf numFmtId="0" fontId="23" fillId="14" borderId="36" xfId="0" applyFont="1" applyFill="1" applyBorder="1" applyAlignment="1">
      <alignment horizontal="justify" vertical="center" wrapText="1"/>
    </xf>
    <xf numFmtId="0" fontId="27" fillId="14" borderId="36" xfId="0" applyFont="1" applyFill="1" applyBorder="1" applyAlignment="1">
      <alignment horizontal="justify" vertical="center" wrapText="1"/>
    </xf>
    <xf numFmtId="0" fontId="23" fillId="14" borderId="36" xfId="0" applyFont="1" applyFill="1" applyBorder="1" applyAlignment="1">
      <alignment horizontal="center" vertical="center" wrapText="1"/>
    </xf>
    <xf numFmtId="0" fontId="23" fillId="14" borderId="35" xfId="0" applyFont="1" applyFill="1" applyBorder="1" applyAlignment="1">
      <alignment horizontal="justify" vertical="center" wrapText="1"/>
    </xf>
    <xf numFmtId="0" fontId="23" fillId="14" borderId="33" xfId="0" applyFont="1" applyFill="1" applyBorder="1" applyAlignment="1">
      <alignment horizontal="justify" vertical="center" wrapText="1"/>
    </xf>
    <xf numFmtId="0" fontId="31" fillId="14" borderId="1" xfId="0" applyFont="1" applyFill="1" applyBorder="1" applyAlignment="1">
      <alignment horizontal="right" vertical="center" wrapText="1"/>
    </xf>
    <xf numFmtId="8" fontId="23" fillId="14" borderId="1" xfId="0" applyNumberFormat="1" applyFont="1" applyFill="1" applyBorder="1" applyAlignment="1">
      <alignment horizontal="center" vertical="center" wrapText="1"/>
    </xf>
    <xf numFmtId="8" fontId="28" fillId="14" borderId="1" xfId="0" applyNumberFormat="1" applyFont="1" applyFill="1" applyBorder="1" applyAlignment="1">
      <alignment horizontal="center" vertical="center" wrapText="1"/>
    </xf>
    <xf numFmtId="0" fontId="23" fillId="14" borderId="0" xfId="0" applyFont="1" applyFill="1"/>
    <xf numFmtId="0" fontId="27" fillId="14" borderId="1" xfId="0" applyFont="1" applyFill="1" applyBorder="1" applyAlignment="1">
      <alignment horizontal="center"/>
    </xf>
    <xf numFmtId="0" fontId="23" fillId="14" borderId="22" xfId="0" applyFont="1" applyFill="1" applyBorder="1" applyAlignment="1">
      <alignment horizontal="justify" vertical="center" wrapText="1"/>
    </xf>
    <xf numFmtId="0" fontId="23" fillId="14" borderId="25" xfId="0" applyFont="1" applyFill="1" applyBorder="1" applyAlignment="1">
      <alignment horizontal="justify" vertical="center" wrapText="1"/>
    </xf>
    <xf numFmtId="0" fontId="27" fillId="14" borderId="25" xfId="0" applyFont="1" applyFill="1" applyBorder="1" applyAlignment="1">
      <alignment horizontal="right" vertical="center" wrapText="1"/>
    </xf>
    <xf numFmtId="0" fontId="23" fillId="14" borderId="26" xfId="0" applyFont="1" applyFill="1" applyBorder="1" applyAlignment="1">
      <alignment horizontal="justify" vertical="center" wrapText="1"/>
    </xf>
    <xf numFmtId="0" fontId="24" fillId="14" borderId="0" xfId="0" applyFont="1" applyFill="1" applyBorder="1" applyAlignment="1">
      <alignment horizontal="center" vertical="center" wrapText="1"/>
    </xf>
    <xf numFmtId="0" fontId="32" fillId="14" borderId="1" xfId="0" applyFont="1" applyFill="1" applyBorder="1" applyAlignment="1">
      <alignment horizontal="center"/>
    </xf>
    <xf numFmtId="0" fontId="27" fillId="14" borderId="1" xfId="0" applyFont="1" applyFill="1" applyBorder="1" applyAlignment="1">
      <alignment horizontal="left" vertical="center" shrinkToFit="1"/>
    </xf>
    <xf numFmtId="0" fontId="24" fillId="14" borderId="14" xfId="0" applyFont="1" applyFill="1" applyBorder="1" applyAlignment="1">
      <alignment horizontal="center" vertical="center" wrapText="1"/>
    </xf>
    <xf numFmtId="10" fontId="24" fillId="14" borderId="2" xfId="0" applyNumberFormat="1" applyFont="1" applyFill="1" applyBorder="1" applyAlignment="1">
      <alignment horizontal="justify" vertical="center" wrapText="1"/>
    </xf>
    <xf numFmtId="0" fontId="24" fillId="14" borderId="36" xfId="0" applyFont="1" applyFill="1" applyBorder="1" applyAlignment="1">
      <alignment horizontal="center" vertical="center" wrapText="1"/>
    </xf>
    <xf numFmtId="0" fontId="32" fillId="14" borderId="1" xfId="0" applyFont="1" applyFill="1" applyBorder="1" applyAlignment="1">
      <alignment horizontal="right" vertical="center" wrapText="1"/>
    </xf>
    <xf numFmtId="8" fontId="24" fillId="14" borderId="1" xfId="0" applyNumberFormat="1" applyFont="1" applyFill="1" applyBorder="1" applyAlignment="1">
      <alignment horizontal="center" vertical="center" wrapText="1"/>
    </xf>
    <xf numFmtId="0" fontId="24" fillId="15" borderId="7" xfId="0" applyFont="1" applyFill="1" applyBorder="1" applyAlignment="1">
      <alignment horizontal="center" vertical="center" wrapText="1"/>
    </xf>
    <xf numFmtId="0" fontId="24" fillId="15" borderId="33" xfId="0" applyFont="1" applyFill="1" applyBorder="1" applyAlignment="1">
      <alignment horizontal="center" vertical="center" wrapText="1"/>
    </xf>
    <xf numFmtId="0" fontId="23" fillId="14" borderId="0" xfId="0" applyFont="1" applyFill="1" applyBorder="1"/>
    <xf numFmtId="0" fontId="24" fillId="14" borderId="0" xfId="0" applyFont="1" applyFill="1" applyBorder="1" applyAlignment="1">
      <alignment horizontal="justify" vertical="center" wrapText="1"/>
    </xf>
    <xf numFmtId="0" fontId="24" fillId="14" borderId="0" xfId="0" applyFont="1" applyFill="1" applyBorder="1" applyAlignment="1">
      <alignment horizontal="center"/>
    </xf>
    <xf numFmtId="0" fontId="27" fillId="14" borderId="0" xfId="0" applyFont="1" applyFill="1" applyBorder="1"/>
    <xf numFmtId="0" fontId="29" fillId="14" borderId="0" xfId="0" applyFont="1" applyFill="1" applyBorder="1" applyAlignment="1">
      <alignment horizontal="center"/>
    </xf>
    <xf numFmtId="0" fontId="23" fillId="14" borderId="25" xfId="0" applyFont="1" applyFill="1" applyBorder="1" applyAlignment="1">
      <alignment horizontal="center" vertical="center" wrapText="1"/>
    </xf>
    <xf numFmtId="0" fontId="23" fillId="14" borderId="19" xfId="0" applyFont="1" applyFill="1" applyBorder="1" applyAlignment="1">
      <alignment horizontal="justify" vertical="center" wrapText="1"/>
    </xf>
    <xf numFmtId="0" fontId="24" fillId="14" borderId="8" xfId="0" applyFont="1" applyFill="1" applyBorder="1" applyAlignment="1">
      <alignment horizontal="justify" vertical="center" wrapText="1"/>
    </xf>
    <xf numFmtId="0" fontId="24" fillId="14" borderId="25" xfId="0" applyFont="1" applyFill="1" applyBorder="1" applyAlignment="1">
      <alignment horizontal="center" vertical="center" wrapText="1"/>
    </xf>
    <xf numFmtId="0" fontId="28" fillId="14" borderId="25" xfId="0" applyFont="1" applyFill="1" applyBorder="1" applyAlignment="1">
      <alignment horizontal="center" vertical="center" wrapText="1"/>
    </xf>
    <xf numFmtId="2" fontId="23" fillId="14" borderId="26" xfId="0" applyNumberFormat="1" applyFont="1" applyFill="1" applyBorder="1" applyAlignment="1">
      <alignment horizontal="justify" vertical="center" wrapText="1"/>
    </xf>
    <xf numFmtId="0" fontId="24" fillId="14" borderId="13" xfId="0" applyFont="1" applyFill="1" applyBorder="1" applyAlignment="1">
      <alignment horizontal="justify" vertical="center" wrapText="1"/>
    </xf>
    <xf numFmtId="0" fontId="23" fillId="14" borderId="11" xfId="0" applyFont="1" applyFill="1" applyBorder="1" applyAlignment="1">
      <alignment horizontal="center" vertical="center" wrapText="1"/>
    </xf>
    <xf numFmtId="0" fontId="23" fillId="14" borderId="12" xfId="0" applyFont="1" applyFill="1" applyBorder="1" applyAlignment="1">
      <alignment horizontal="justify" vertical="center" wrapText="1"/>
    </xf>
    <xf numFmtId="0" fontId="23" fillId="14" borderId="23" xfId="0" applyFont="1" applyFill="1" applyBorder="1" applyAlignment="1">
      <alignment horizontal="justify" vertical="center" wrapText="1"/>
    </xf>
    <xf numFmtId="0" fontId="27" fillId="14" borderId="24" xfId="0" applyFont="1" applyFill="1" applyBorder="1" applyAlignment="1">
      <alignment horizontal="justify" vertical="center" wrapText="1"/>
    </xf>
    <xf numFmtId="0" fontId="23" fillId="14" borderId="20" xfId="0" applyFont="1" applyFill="1" applyBorder="1" applyAlignment="1">
      <alignment horizontal="justify" vertical="center" wrapText="1"/>
    </xf>
    <xf numFmtId="0" fontId="27" fillId="14" borderId="21" xfId="0" applyFont="1" applyFill="1" applyBorder="1" applyAlignment="1">
      <alignment horizontal="right" vertical="center" wrapText="1"/>
    </xf>
    <xf numFmtId="0" fontId="33" fillId="0" borderId="0" xfId="1"/>
    <xf numFmtId="0" fontId="34" fillId="15" borderId="37" xfId="1" applyFont="1" applyFill="1" applyBorder="1" applyAlignment="1">
      <alignment horizontal="justify" vertical="center" wrapText="1"/>
    </xf>
    <xf numFmtId="0" fontId="35" fillId="15" borderId="37" xfId="1" applyFont="1" applyFill="1" applyBorder="1" applyAlignment="1">
      <alignment horizontal="center" vertical="center" wrapText="1"/>
    </xf>
    <xf numFmtId="0" fontId="36" fillId="15" borderId="37" xfId="1" applyFont="1" applyFill="1" applyBorder="1" applyAlignment="1">
      <alignment horizontal="center" vertical="center" wrapText="1"/>
    </xf>
    <xf numFmtId="0" fontId="37" fillId="14" borderId="3" xfId="1" applyFont="1" applyFill="1" applyBorder="1" applyAlignment="1">
      <alignment horizontal="justify" vertical="center" wrapText="1"/>
    </xf>
    <xf numFmtId="0" fontId="37" fillId="14" borderId="1" xfId="1" applyFont="1" applyFill="1" applyBorder="1" applyAlignment="1">
      <alignment horizontal="center" vertical="center" wrapText="1"/>
    </xf>
    <xf numFmtId="0" fontId="39" fillId="14" borderId="2" xfId="1" applyFont="1" applyFill="1" applyBorder="1" applyAlignment="1">
      <alignment horizontal="justify" vertical="center" wrapText="1"/>
    </xf>
    <xf numFmtId="0" fontId="37" fillId="14" borderId="1" xfId="1" applyFont="1" applyFill="1" applyBorder="1" applyAlignment="1">
      <alignment horizontal="justify" vertical="center" wrapText="1"/>
    </xf>
    <xf numFmtId="0" fontId="38" fillId="14" borderId="1" xfId="1" applyFont="1" applyFill="1" applyBorder="1" applyAlignment="1">
      <alignment horizontal="justify" vertical="center" wrapText="1"/>
    </xf>
    <xf numFmtId="0" fontId="38" fillId="14" borderId="1" xfId="1" applyFont="1" applyFill="1" applyBorder="1" applyAlignment="1">
      <alignment horizontal="center" vertical="center" wrapText="1"/>
    </xf>
    <xf numFmtId="2" fontId="39" fillId="14" borderId="2" xfId="1" applyNumberFormat="1" applyFont="1" applyFill="1" applyBorder="1" applyAlignment="1">
      <alignment horizontal="justify" vertical="center" wrapText="1"/>
    </xf>
    <xf numFmtId="0" fontId="40" fillId="14" borderId="1" xfId="1" applyFont="1" applyFill="1" applyBorder="1" applyAlignment="1">
      <alignment horizontal="right" vertical="center" wrapText="1"/>
    </xf>
    <xf numFmtId="0" fontId="40" fillId="14" borderId="9" xfId="1" applyFont="1" applyFill="1" applyBorder="1" applyAlignment="1">
      <alignment horizontal="right" vertical="center" wrapText="1"/>
    </xf>
    <xf numFmtId="0" fontId="40" fillId="14" borderId="1" xfId="1" applyFont="1" applyFill="1" applyBorder="1" applyAlignment="1">
      <alignment horizontal="justify" vertical="center" wrapText="1"/>
    </xf>
    <xf numFmtId="0" fontId="37" fillId="14" borderId="4" xfId="1" applyFont="1" applyFill="1" applyBorder="1" applyAlignment="1">
      <alignment horizontal="justify" vertical="center" wrapText="1"/>
    </xf>
    <xf numFmtId="0" fontId="37" fillId="14" borderId="5" xfId="1" applyFont="1" applyFill="1" applyBorder="1" applyAlignment="1">
      <alignment horizontal="justify" vertical="center" wrapText="1"/>
    </xf>
    <xf numFmtId="0" fontId="40" fillId="14" borderId="5" xfId="1" applyFont="1" applyFill="1" applyBorder="1" applyAlignment="1">
      <alignment horizontal="justify" vertical="center" wrapText="1"/>
    </xf>
    <xf numFmtId="0" fontId="37" fillId="14" borderId="5" xfId="1" applyFont="1" applyFill="1" applyBorder="1" applyAlignment="1">
      <alignment horizontal="center" vertical="center" wrapText="1"/>
    </xf>
    <xf numFmtId="0" fontId="38" fillId="14" borderId="5" xfId="1" applyFont="1" applyFill="1" applyBorder="1" applyAlignment="1">
      <alignment horizontal="center" vertical="center" wrapText="1"/>
    </xf>
    <xf numFmtId="2" fontId="39" fillId="14" borderId="6" xfId="1" applyNumberFormat="1" applyFont="1" applyFill="1" applyBorder="1" applyAlignment="1">
      <alignment horizontal="justify" vertical="center" wrapText="1"/>
    </xf>
    <xf numFmtId="0" fontId="37" fillId="14" borderId="0" xfId="1" applyFont="1" applyFill="1" applyBorder="1" applyAlignment="1">
      <alignment horizontal="justify" vertical="center" wrapText="1"/>
    </xf>
    <xf numFmtId="0" fontId="40" fillId="14" borderId="0" xfId="1" applyFont="1" applyFill="1" applyBorder="1" applyAlignment="1">
      <alignment horizontal="justify" vertical="center" wrapText="1"/>
    </xf>
    <xf numFmtId="0" fontId="37" fillId="14" borderId="0" xfId="1" applyFont="1" applyFill="1" applyBorder="1" applyAlignment="1">
      <alignment horizontal="center" vertical="center" wrapText="1"/>
    </xf>
    <xf numFmtId="0" fontId="38" fillId="14" borderId="0" xfId="1" applyFont="1" applyFill="1" applyBorder="1" applyAlignment="1">
      <alignment horizontal="center" vertical="center" wrapText="1"/>
    </xf>
    <xf numFmtId="2" fontId="39" fillId="14" borderId="0" xfId="1" applyNumberFormat="1" applyFont="1" applyFill="1" applyBorder="1" applyAlignment="1">
      <alignment horizontal="justify" vertical="center" wrapText="1"/>
    </xf>
    <xf numFmtId="0" fontId="34" fillId="15" borderId="6" xfId="1" applyFont="1" applyFill="1" applyBorder="1" applyAlignment="1">
      <alignment horizontal="justify" vertical="center" wrapText="1"/>
    </xf>
    <xf numFmtId="0" fontId="35" fillId="15" borderId="7" xfId="1" applyFont="1" applyFill="1" applyBorder="1" applyAlignment="1">
      <alignment horizontal="center" vertical="center" wrapText="1"/>
    </xf>
    <xf numFmtId="0" fontId="36" fillId="15" borderId="33" xfId="1" applyFont="1" applyFill="1" applyBorder="1" applyAlignment="1">
      <alignment horizontal="center" vertical="center" wrapText="1"/>
    </xf>
    <xf numFmtId="0" fontId="38" fillId="14" borderId="3" xfId="1" applyFont="1" applyFill="1" applyBorder="1" applyAlignment="1">
      <alignment horizontal="justify" vertical="center" wrapText="1"/>
    </xf>
    <xf numFmtId="0" fontId="39" fillId="14" borderId="1" xfId="1" applyFont="1" applyFill="1" applyBorder="1"/>
    <xf numFmtId="0" fontId="41" fillId="14" borderId="1" xfId="1" applyFont="1" applyFill="1" applyBorder="1"/>
    <xf numFmtId="0" fontId="42" fillId="14" borderId="1" xfId="1" applyFont="1" applyFill="1" applyBorder="1" applyAlignment="1">
      <alignment horizontal="center"/>
    </xf>
    <xf numFmtId="0" fontId="36" fillId="14" borderId="1" xfId="1" applyFont="1" applyFill="1" applyBorder="1" applyAlignment="1">
      <alignment horizontal="center"/>
    </xf>
    <xf numFmtId="0" fontId="40" fillId="14" borderId="1" xfId="1" applyFont="1" applyFill="1" applyBorder="1" applyAlignment="1">
      <alignment horizontal="left" vertical="center" wrapText="1"/>
    </xf>
    <xf numFmtId="0" fontId="43" fillId="14" borderId="1" xfId="1" applyFont="1" applyFill="1" applyBorder="1" applyAlignment="1">
      <alignment horizontal="left" vertical="center" shrinkToFit="1"/>
    </xf>
    <xf numFmtId="0" fontId="40" fillId="14" borderId="21" xfId="1" applyFont="1" applyFill="1" applyBorder="1" applyAlignment="1">
      <alignment horizontal="right" vertical="center" shrinkToFit="1"/>
    </xf>
    <xf numFmtId="0" fontId="38" fillId="14" borderId="15" xfId="1" applyFont="1" applyFill="1" applyBorder="1" applyAlignment="1">
      <alignment horizontal="justify" vertical="center" wrapText="1"/>
    </xf>
    <xf numFmtId="0" fontId="37" fillId="14" borderId="14" xfId="1" applyFont="1" applyFill="1" applyBorder="1" applyAlignment="1">
      <alignment horizontal="center" vertical="center" wrapText="1"/>
    </xf>
    <xf numFmtId="0" fontId="38" fillId="14" borderId="14" xfId="1" applyFont="1" applyFill="1" applyBorder="1" applyAlignment="1">
      <alignment horizontal="center" vertical="center" wrapText="1"/>
    </xf>
    <xf numFmtId="0" fontId="39" fillId="14" borderId="16" xfId="1" applyFont="1" applyFill="1" applyBorder="1" applyAlignment="1">
      <alignment horizontal="justify" vertical="center" wrapText="1"/>
    </xf>
    <xf numFmtId="10" fontId="36" fillId="14" borderId="2" xfId="1" applyNumberFormat="1" applyFont="1" applyFill="1" applyBorder="1" applyAlignment="1">
      <alignment horizontal="justify" vertical="center" wrapText="1"/>
    </xf>
    <xf numFmtId="0" fontId="34" fillId="15" borderId="7" xfId="1" applyFont="1" applyFill="1" applyBorder="1" applyAlignment="1">
      <alignment horizontal="justify" vertical="center" wrapText="1"/>
    </xf>
    <xf numFmtId="0" fontId="36" fillId="15" borderId="7" xfId="1" applyFont="1" applyFill="1" applyBorder="1" applyAlignment="1">
      <alignment horizontal="center" vertical="center" wrapText="1"/>
    </xf>
    <xf numFmtId="0" fontId="39" fillId="14" borderId="1" xfId="1" applyFont="1" applyFill="1" applyBorder="1" applyAlignment="1">
      <alignment horizontal="justify" vertical="center" wrapText="1"/>
    </xf>
    <xf numFmtId="0" fontId="38" fillId="14" borderId="5" xfId="1" applyFont="1" applyFill="1" applyBorder="1" applyAlignment="1">
      <alignment horizontal="justify" vertical="center" wrapText="1"/>
    </xf>
    <xf numFmtId="0" fontId="39" fillId="14" borderId="6" xfId="1" applyFont="1" applyFill="1" applyBorder="1" applyAlignment="1">
      <alignment horizontal="justify" vertical="center" wrapText="1"/>
    </xf>
    <xf numFmtId="0" fontId="37" fillId="14" borderId="15" xfId="1" applyFont="1" applyFill="1" applyBorder="1" applyAlignment="1">
      <alignment horizontal="justify" vertical="center" wrapText="1"/>
    </xf>
    <xf numFmtId="0" fontId="43" fillId="14" borderId="1" xfId="1" applyFont="1" applyFill="1" applyBorder="1" applyAlignment="1">
      <alignment horizontal="right" vertical="center" wrapText="1"/>
    </xf>
    <xf numFmtId="2" fontId="39" fillId="14" borderId="1" xfId="1" applyNumberFormat="1" applyFont="1" applyFill="1" applyBorder="1" applyAlignment="1">
      <alignment horizontal="justify" vertical="center" wrapText="1"/>
    </xf>
    <xf numFmtId="0" fontId="37" fillId="14" borderId="34" xfId="1" applyFont="1" applyFill="1" applyBorder="1" applyAlignment="1">
      <alignment horizontal="justify" vertical="center" wrapText="1"/>
    </xf>
    <xf numFmtId="0" fontId="37" fillId="14" borderId="36" xfId="1" applyFont="1" applyFill="1" applyBorder="1" applyAlignment="1">
      <alignment horizontal="justify" vertical="center" wrapText="1"/>
    </xf>
    <xf numFmtId="0" fontId="40" fillId="14" borderId="36" xfId="1" applyFont="1" applyFill="1" applyBorder="1" applyAlignment="1">
      <alignment horizontal="justify" vertical="center" wrapText="1"/>
    </xf>
    <xf numFmtId="0" fontId="37" fillId="14" borderId="36" xfId="1" applyFont="1" applyFill="1" applyBorder="1" applyAlignment="1">
      <alignment horizontal="center" vertical="center" wrapText="1"/>
    </xf>
    <xf numFmtId="0" fontId="38" fillId="14" borderId="36" xfId="1" applyFont="1" applyFill="1" applyBorder="1" applyAlignment="1">
      <alignment horizontal="center" vertical="center" wrapText="1"/>
    </xf>
    <xf numFmtId="0" fontId="39" fillId="14" borderId="35" xfId="1" applyFont="1" applyFill="1" applyBorder="1" applyAlignment="1">
      <alignment horizontal="justify" vertical="center" wrapText="1"/>
    </xf>
    <xf numFmtId="0" fontId="34" fillId="15" borderId="33" xfId="1" applyFont="1" applyFill="1" applyBorder="1" applyAlignment="1">
      <alignment horizontal="justify" vertical="center" wrapText="1"/>
    </xf>
    <xf numFmtId="0" fontId="35" fillId="15" borderId="33" xfId="1" applyFont="1" applyFill="1" applyBorder="1" applyAlignment="1">
      <alignment horizontal="center" vertical="center" wrapText="1"/>
    </xf>
    <xf numFmtId="0" fontId="44" fillId="14" borderId="1" xfId="1" applyFont="1" applyFill="1" applyBorder="1" applyAlignment="1">
      <alignment horizontal="right" vertical="center" wrapText="1"/>
    </xf>
    <xf numFmtId="8" fontId="45" fillId="14" borderId="1" xfId="1" applyNumberFormat="1" applyFont="1" applyFill="1" applyBorder="1" applyAlignment="1">
      <alignment horizontal="center" vertical="center" wrapText="1"/>
    </xf>
    <xf numFmtId="8" fontId="46" fillId="14" borderId="1" xfId="1" applyNumberFormat="1" applyFont="1" applyFill="1" applyBorder="1" applyAlignment="1">
      <alignment horizontal="center" vertical="center" wrapText="1"/>
    </xf>
    <xf numFmtId="0" fontId="38" fillId="14" borderId="1" xfId="1" applyFont="1" applyFill="1" applyBorder="1" applyAlignment="1">
      <alignment horizontal="center"/>
    </xf>
    <xf numFmtId="0" fontId="39" fillId="14" borderId="0" xfId="1" applyFont="1" applyFill="1"/>
    <xf numFmtId="0" fontId="39" fillId="14" borderId="0" xfId="1" applyFont="1" applyFill="1" applyBorder="1" applyAlignment="1">
      <alignment horizontal="justify" vertical="center" wrapText="1"/>
    </xf>
    <xf numFmtId="0" fontId="33" fillId="0" borderId="0" xfId="1" applyFill="1" applyBorder="1"/>
    <xf numFmtId="0" fontId="34" fillId="14" borderId="7" xfId="1" applyFont="1" applyFill="1" applyBorder="1" applyAlignment="1">
      <alignment horizontal="justify" vertical="center" wrapText="1"/>
    </xf>
    <xf numFmtId="0" fontId="35" fillId="14" borderId="7" xfId="1" applyFont="1" applyFill="1" applyBorder="1" applyAlignment="1">
      <alignment horizontal="center" vertical="center" wrapText="1"/>
    </xf>
    <xf numFmtId="0" fontId="36" fillId="14" borderId="7" xfId="1" applyFont="1" applyFill="1" applyBorder="1" applyAlignment="1">
      <alignment horizontal="center" vertical="center" wrapText="1"/>
    </xf>
    <xf numFmtId="0" fontId="41" fillId="14" borderId="1" xfId="1" applyFont="1" applyFill="1" applyBorder="1" applyAlignment="1">
      <alignment horizontal="center"/>
    </xf>
    <xf numFmtId="0" fontId="37" fillId="14" borderId="22" xfId="1" applyFont="1" applyFill="1" applyBorder="1" applyAlignment="1">
      <alignment horizontal="justify" vertical="center" wrapText="1"/>
    </xf>
    <xf numFmtId="0" fontId="37" fillId="14" borderId="25" xfId="1" applyFont="1" applyFill="1" applyBorder="1" applyAlignment="1">
      <alignment horizontal="justify" vertical="center" wrapText="1"/>
    </xf>
    <xf numFmtId="0" fontId="40" fillId="14" borderId="25" xfId="1" applyFont="1" applyFill="1" applyBorder="1" applyAlignment="1">
      <alignment horizontal="right" vertical="center" wrapText="1"/>
    </xf>
    <xf numFmtId="0" fontId="39" fillId="14" borderId="26" xfId="1" applyFont="1" applyFill="1" applyBorder="1" applyAlignment="1">
      <alignment horizontal="justify" vertical="center" wrapText="1"/>
    </xf>
    <xf numFmtId="0" fontId="47" fillId="0" borderId="0" xfId="1" applyFont="1" applyBorder="1" applyAlignment="1">
      <alignment horizontal="justify" vertical="center" wrapText="1"/>
    </xf>
    <xf numFmtId="0" fontId="48" fillId="0" borderId="0" xfId="1" applyFont="1" applyBorder="1" applyAlignment="1">
      <alignment horizontal="justify" vertical="center" wrapText="1"/>
    </xf>
    <xf numFmtId="0" fontId="47" fillId="0" borderId="0" xfId="1" applyFont="1" applyBorder="1" applyAlignment="1">
      <alignment horizontal="center" vertical="center" wrapText="1"/>
    </xf>
    <xf numFmtId="0" fontId="47" fillId="0" borderId="0" xfId="1" applyFont="1" applyFill="1" applyBorder="1" applyAlignment="1">
      <alignment horizontal="center" vertical="center" wrapText="1"/>
    </xf>
    <xf numFmtId="0" fontId="49" fillId="0" borderId="0" xfId="1" applyFont="1" applyBorder="1" applyAlignment="1">
      <alignment horizontal="center" vertical="center" wrapText="1"/>
    </xf>
    <xf numFmtId="0" fontId="50" fillId="0" borderId="0" xfId="1" applyFont="1" applyFill="1" applyBorder="1" applyAlignment="1">
      <alignment horizontal="justify" vertical="center" wrapText="1"/>
    </xf>
    <xf numFmtId="0" fontId="5" fillId="0" borderId="0" xfId="1" applyFont="1" applyBorder="1" applyAlignment="1">
      <alignment horizontal="justify" vertical="center" wrapText="1"/>
    </xf>
    <xf numFmtId="0" fontId="8" fillId="0" borderId="0" xfId="1" applyFont="1" applyBorder="1" applyAlignment="1">
      <alignment horizontal="justify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33" fillId="0" borderId="0" xfId="1" applyFill="1" applyBorder="1" applyAlignment="1">
      <alignment horizontal="justify" vertical="center" wrapText="1"/>
    </xf>
    <xf numFmtId="0" fontId="51" fillId="4" borderId="1" xfId="0" applyFont="1" applyFill="1" applyBorder="1" applyAlignment="1">
      <alignment horizontal="center" vertical="center" wrapText="1"/>
    </xf>
    <xf numFmtId="0" fontId="47" fillId="4" borderId="1" xfId="0" applyFont="1" applyFill="1" applyBorder="1" applyAlignment="1">
      <alignment horizontal="center" vertical="center" wrapText="1"/>
    </xf>
    <xf numFmtId="0" fontId="51" fillId="0" borderId="1" xfId="0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 wrapText="1"/>
    </xf>
    <xf numFmtId="0" fontId="48" fillId="0" borderId="1" xfId="0" applyFont="1" applyBorder="1" applyAlignment="1">
      <alignment horizontal="right" vertical="center" wrapText="1"/>
    </xf>
    <xf numFmtId="0" fontId="52" fillId="0" borderId="1" xfId="0" applyFont="1" applyBorder="1"/>
    <xf numFmtId="8" fontId="53" fillId="0" borderId="1" xfId="0" applyNumberFormat="1" applyFont="1" applyBorder="1" applyAlignment="1">
      <alignment horizontal="center" vertical="center" wrapText="1"/>
    </xf>
    <xf numFmtId="0" fontId="3" fillId="15" borderId="7" xfId="0" applyFont="1" applyFill="1" applyBorder="1" applyAlignment="1">
      <alignment horizontal="center" vertical="center" wrapText="1"/>
    </xf>
    <xf numFmtId="0" fontId="2" fillId="15" borderId="7" xfId="0" applyFont="1" applyFill="1" applyBorder="1" applyAlignment="1">
      <alignment horizontal="center" vertical="center" wrapText="1"/>
    </xf>
    <xf numFmtId="0" fontId="1" fillId="15" borderId="7" xfId="0" applyFont="1" applyFill="1" applyBorder="1" applyAlignment="1">
      <alignment horizontal="justify" vertical="center" wrapText="1"/>
    </xf>
    <xf numFmtId="0" fontId="47" fillId="0" borderId="1" xfId="0" applyFont="1" applyBorder="1" applyAlignment="1">
      <alignment horizontal="right" vertical="center" wrapText="1"/>
    </xf>
    <xf numFmtId="0" fontId="51" fillId="14" borderId="1" xfId="1" applyFont="1" applyFill="1" applyBorder="1" applyAlignment="1">
      <alignment horizontal="center" vertical="center" wrapText="1"/>
    </xf>
    <xf numFmtId="0" fontId="47" fillId="14" borderId="1" xfId="1" applyFont="1" applyFill="1" applyBorder="1" applyAlignment="1">
      <alignment horizontal="center" vertical="center" wrapText="1"/>
    </xf>
    <xf numFmtId="0" fontId="48" fillId="14" borderId="25" xfId="1" applyFont="1" applyFill="1" applyBorder="1" applyAlignment="1">
      <alignment horizontal="right" vertical="center" wrapText="1"/>
    </xf>
    <xf numFmtId="0" fontId="51" fillId="14" borderId="5" xfId="1" applyFont="1" applyFill="1" applyBorder="1" applyAlignment="1">
      <alignment horizontal="center" vertical="center" wrapText="1"/>
    </xf>
    <xf numFmtId="8" fontId="54" fillId="14" borderId="1" xfId="1" applyNumberFormat="1" applyFont="1" applyFill="1" applyBorder="1" applyAlignment="1">
      <alignment horizontal="center" vertical="center" wrapText="1"/>
    </xf>
    <xf numFmtId="8" fontId="5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4" fillId="11" borderId="11" xfId="0" applyFont="1" applyFill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3" fillId="3" borderId="7" xfId="0" applyFont="1" applyFill="1" applyBorder="1" applyAlignment="1">
      <alignment horizontal="justify" vertical="center" wrapText="1"/>
    </xf>
    <xf numFmtId="0" fontId="4" fillId="0" borderId="18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justify" vertical="center" wrapText="1"/>
    </xf>
    <xf numFmtId="0" fontId="4" fillId="0" borderId="14" xfId="0" applyFont="1" applyBorder="1" applyAlignment="1">
      <alignment horizontal="justify" vertical="center" wrapText="1"/>
    </xf>
    <xf numFmtId="0" fontId="5" fillId="12" borderId="1" xfId="0" applyFont="1" applyFill="1" applyBorder="1" applyAlignment="1">
      <alignment horizontal="justify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4" fillId="11" borderId="14" xfId="0" applyFont="1" applyFill="1" applyBorder="1" applyAlignment="1">
      <alignment horizontal="justify" vertical="center" wrapText="1"/>
    </xf>
    <xf numFmtId="0" fontId="8" fillId="4" borderId="1" xfId="0" applyFont="1" applyFill="1" applyBorder="1" applyAlignment="1">
      <alignment horizontal="justify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4" fillId="13" borderId="20" xfId="0" applyFont="1" applyFill="1" applyBorder="1" applyAlignment="1">
      <alignment horizontal="left" vertical="center" wrapText="1"/>
    </xf>
    <xf numFmtId="0" fontId="4" fillId="13" borderId="21" xfId="0" applyFont="1" applyFill="1" applyBorder="1" applyAlignment="1">
      <alignment horizontal="left" vertical="center" wrapText="1"/>
    </xf>
    <xf numFmtId="0" fontId="4" fillId="13" borderId="20" xfId="0" applyFont="1" applyFill="1" applyBorder="1" applyAlignment="1">
      <alignment horizontal="justify" vertical="center" wrapText="1"/>
    </xf>
    <xf numFmtId="0" fontId="4" fillId="13" borderId="21" xfId="0" applyFont="1" applyFill="1" applyBorder="1" applyAlignment="1">
      <alignment horizontal="justify" vertical="center" wrapText="1"/>
    </xf>
    <xf numFmtId="0" fontId="8" fillId="0" borderId="20" xfId="0" applyFont="1" applyBorder="1" applyAlignment="1">
      <alignment horizontal="justify" vertical="center" wrapText="1"/>
    </xf>
    <xf numFmtId="0" fontId="8" fillId="0" borderId="21" xfId="0" applyFont="1" applyBorder="1" applyAlignment="1">
      <alignment horizontal="justify" vertical="center" wrapText="1"/>
    </xf>
    <xf numFmtId="0" fontId="5" fillId="0" borderId="20" xfId="0" applyFont="1" applyBorder="1" applyAlignment="1">
      <alignment horizontal="justify" vertical="center" wrapText="1"/>
    </xf>
    <xf numFmtId="0" fontId="5" fillId="0" borderId="21" xfId="0" applyFont="1" applyBorder="1" applyAlignment="1">
      <alignment horizontal="justify" vertical="center" wrapText="1"/>
    </xf>
    <xf numFmtId="0" fontId="8" fillId="4" borderId="27" xfId="0" applyFont="1" applyFill="1" applyBorder="1" applyAlignment="1">
      <alignment horizontal="justify" vertical="center" wrapText="1"/>
    </xf>
    <xf numFmtId="0" fontId="8" fillId="4" borderId="28" xfId="0" applyFont="1" applyFill="1" applyBorder="1" applyAlignment="1">
      <alignment horizontal="justify" vertical="center" wrapText="1"/>
    </xf>
    <xf numFmtId="0" fontId="8" fillId="4" borderId="20" xfId="0" applyFont="1" applyFill="1" applyBorder="1" applyAlignment="1">
      <alignment horizontal="justify" vertical="center" wrapText="1"/>
    </xf>
    <xf numFmtId="0" fontId="8" fillId="4" borderId="21" xfId="0" applyFont="1" applyFill="1" applyBorder="1" applyAlignment="1">
      <alignment horizontal="justify" vertical="center" wrapText="1"/>
    </xf>
    <xf numFmtId="0" fontId="4" fillId="11" borderId="27" xfId="0" applyFont="1" applyFill="1" applyBorder="1" applyAlignment="1">
      <alignment horizontal="justify" vertical="center" wrapText="1"/>
    </xf>
    <xf numFmtId="0" fontId="4" fillId="11" borderId="28" xfId="0" applyFont="1" applyFill="1" applyBorder="1" applyAlignment="1">
      <alignment horizontal="justify" vertical="center" wrapText="1"/>
    </xf>
    <xf numFmtId="0" fontId="4" fillId="0" borderId="20" xfId="0" applyFont="1" applyBorder="1" applyAlignment="1">
      <alignment horizontal="justify" vertical="center" wrapText="1"/>
    </xf>
    <xf numFmtId="0" fontId="4" fillId="0" borderId="21" xfId="0" applyFont="1" applyBorder="1" applyAlignment="1">
      <alignment horizontal="justify" vertical="center" wrapText="1"/>
    </xf>
    <xf numFmtId="0" fontId="8" fillId="4" borderId="20" xfId="0" applyFont="1" applyFill="1" applyBorder="1" applyAlignment="1">
      <alignment horizontal="left" vertical="center" wrapText="1"/>
    </xf>
    <xf numFmtId="0" fontId="8" fillId="4" borderId="21" xfId="0" applyFont="1" applyFill="1" applyBorder="1" applyAlignment="1">
      <alignment horizontal="left" vertical="center" wrapText="1"/>
    </xf>
    <xf numFmtId="0" fontId="5" fillId="12" borderId="27" xfId="0" applyFont="1" applyFill="1" applyBorder="1" applyAlignment="1">
      <alignment horizontal="justify" vertical="center" wrapText="1"/>
    </xf>
    <xf numFmtId="0" fontId="5" fillId="12" borderId="28" xfId="0" applyFont="1" applyFill="1" applyBorder="1" applyAlignment="1">
      <alignment horizontal="justify" vertical="center" wrapText="1"/>
    </xf>
    <xf numFmtId="0" fontId="3" fillId="15" borderId="29" xfId="0" applyFont="1" applyFill="1" applyBorder="1" applyAlignment="1">
      <alignment horizontal="justify" vertical="center" wrapText="1"/>
    </xf>
    <xf numFmtId="0" fontId="3" fillId="15" borderId="30" xfId="0" applyFont="1" applyFill="1" applyBorder="1" applyAlignment="1">
      <alignment horizontal="justify" vertical="center" wrapText="1"/>
    </xf>
    <xf numFmtId="0" fontId="4" fillId="11" borderId="31" xfId="0" applyFont="1" applyFill="1" applyBorder="1" applyAlignment="1">
      <alignment horizontal="justify" vertical="center" wrapText="1"/>
    </xf>
    <xf numFmtId="0" fontId="4" fillId="11" borderId="32" xfId="0" applyFont="1" applyFill="1" applyBorder="1" applyAlignment="1">
      <alignment horizontal="justify" vertical="center" wrapText="1"/>
    </xf>
    <xf numFmtId="0" fontId="4" fillId="0" borderId="20" xfId="0" applyFont="1" applyFill="1" applyBorder="1" applyAlignment="1">
      <alignment horizontal="justify" vertical="center" wrapText="1"/>
    </xf>
    <xf numFmtId="0" fontId="4" fillId="0" borderId="21" xfId="0" applyFont="1" applyFill="1" applyBorder="1" applyAlignment="1">
      <alignment horizontal="justify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24" fillId="14" borderId="20" xfId="0" applyFont="1" applyFill="1" applyBorder="1" applyAlignment="1">
      <alignment horizontal="justify" vertical="center" wrapText="1"/>
    </xf>
    <xf numFmtId="0" fontId="24" fillId="14" borderId="21" xfId="0" applyFont="1" applyFill="1" applyBorder="1" applyAlignment="1">
      <alignment horizontal="justify" vertical="center" wrapText="1"/>
    </xf>
    <xf numFmtId="0" fontId="27" fillId="14" borderId="20" xfId="0" applyFont="1" applyFill="1" applyBorder="1" applyAlignment="1">
      <alignment horizontal="justify" vertical="center" wrapText="1"/>
    </xf>
    <xf numFmtId="0" fontId="27" fillId="14" borderId="21" xfId="0" applyFont="1" applyFill="1" applyBorder="1" applyAlignment="1">
      <alignment horizontal="justify" vertical="center" wrapText="1"/>
    </xf>
    <xf numFmtId="0" fontId="23" fillId="14" borderId="20" xfId="0" applyFont="1" applyFill="1" applyBorder="1" applyAlignment="1">
      <alignment horizontal="justify" vertical="center" wrapText="1"/>
    </xf>
    <xf numFmtId="0" fontId="23" fillId="14" borderId="21" xfId="0" applyFont="1" applyFill="1" applyBorder="1" applyAlignment="1">
      <alignment horizontal="justify" vertical="center" wrapText="1"/>
    </xf>
    <xf numFmtId="0" fontId="24" fillId="14" borderId="20" xfId="0" applyFont="1" applyFill="1" applyBorder="1" applyAlignment="1">
      <alignment horizontal="left" vertical="center" wrapText="1"/>
    </xf>
    <xf numFmtId="0" fontId="24" fillId="14" borderId="21" xfId="0" applyFont="1" applyFill="1" applyBorder="1" applyAlignment="1">
      <alignment horizontal="left" vertical="center" wrapText="1"/>
    </xf>
    <xf numFmtId="0" fontId="27" fillId="14" borderId="20" xfId="0" applyFont="1" applyFill="1" applyBorder="1" applyAlignment="1">
      <alignment horizontal="left" vertical="center" wrapText="1"/>
    </xf>
    <xf numFmtId="0" fontId="27" fillId="14" borderId="21" xfId="0" applyFont="1" applyFill="1" applyBorder="1" applyAlignment="1">
      <alignment horizontal="left" vertical="center" wrapText="1"/>
    </xf>
    <xf numFmtId="0" fontId="24" fillId="14" borderId="27" xfId="0" applyFont="1" applyFill="1" applyBorder="1" applyAlignment="1">
      <alignment horizontal="justify" vertical="center" wrapText="1"/>
    </xf>
    <xf numFmtId="0" fontId="24" fillId="14" borderId="28" xfId="0" applyFont="1" applyFill="1" applyBorder="1" applyAlignment="1">
      <alignment horizontal="justify" vertical="center" wrapText="1"/>
    </xf>
    <xf numFmtId="0" fontId="27" fillId="14" borderId="27" xfId="0" applyFont="1" applyFill="1" applyBorder="1" applyAlignment="1">
      <alignment horizontal="justify" vertical="center" wrapText="1"/>
    </xf>
    <xf numFmtId="0" fontId="27" fillId="14" borderId="28" xfId="0" applyFont="1" applyFill="1" applyBorder="1" applyAlignment="1">
      <alignment horizontal="justify" vertical="center" wrapText="1"/>
    </xf>
    <xf numFmtId="0" fontId="27" fillId="14" borderId="20" xfId="0" applyFont="1" applyFill="1" applyBorder="1" applyAlignment="1">
      <alignment horizontal="center" vertical="center" wrapText="1"/>
    </xf>
    <xf numFmtId="0" fontId="27" fillId="14" borderId="2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6" fillId="15" borderId="38" xfId="0" applyFont="1" applyFill="1" applyBorder="1" applyAlignment="1">
      <alignment horizontal="justify" vertical="center" wrapText="1"/>
    </xf>
    <xf numFmtId="0" fontId="26" fillId="15" borderId="39" xfId="0" applyFont="1" applyFill="1" applyBorder="1" applyAlignment="1">
      <alignment horizontal="justify" vertical="center" wrapText="1"/>
    </xf>
    <xf numFmtId="0" fontId="24" fillId="14" borderId="31" xfId="0" applyFont="1" applyFill="1" applyBorder="1" applyAlignment="1">
      <alignment horizontal="justify" vertical="center" wrapText="1"/>
    </xf>
    <xf numFmtId="0" fontId="24" fillId="14" borderId="32" xfId="0" applyFont="1" applyFill="1" applyBorder="1" applyAlignment="1">
      <alignment horizontal="justify" vertical="center" wrapText="1"/>
    </xf>
    <xf numFmtId="0" fontId="24" fillId="14" borderId="29" xfId="0" applyFont="1" applyFill="1" applyBorder="1" applyAlignment="1">
      <alignment horizontal="justify" vertical="center" wrapText="1"/>
    </xf>
    <xf numFmtId="0" fontId="24" fillId="14" borderId="30" xfId="0" applyFont="1" applyFill="1" applyBorder="1" applyAlignment="1">
      <alignment horizontal="justify" vertical="center" wrapText="1"/>
    </xf>
    <xf numFmtId="0" fontId="27" fillId="14" borderId="31" xfId="0" applyFont="1" applyFill="1" applyBorder="1" applyAlignment="1">
      <alignment horizontal="justify" vertical="center" wrapText="1"/>
    </xf>
    <xf numFmtId="0" fontId="27" fillId="14" borderId="32" xfId="0" applyFont="1" applyFill="1" applyBorder="1" applyAlignment="1">
      <alignment horizontal="justify" vertical="center" wrapText="1"/>
    </xf>
    <xf numFmtId="0" fontId="24" fillId="14" borderId="34" xfId="0" applyFont="1" applyFill="1" applyBorder="1" applyAlignment="1">
      <alignment horizontal="justify" vertical="center" wrapText="1"/>
    </xf>
    <xf numFmtId="0" fontId="24" fillId="14" borderId="35" xfId="0" applyFont="1" applyFill="1" applyBorder="1" applyAlignment="1">
      <alignment horizontal="justify" vertical="center" wrapText="1"/>
    </xf>
    <xf numFmtId="0" fontId="0" fillId="0" borderId="1" xfId="0" applyBorder="1" applyAlignment="1">
      <alignment horizontal="center" wrapText="1"/>
    </xf>
    <xf numFmtId="0" fontId="37" fillId="14" borderId="20" xfId="1" applyFont="1" applyFill="1" applyBorder="1" applyAlignment="1">
      <alignment horizontal="justify" vertical="center" wrapText="1"/>
    </xf>
    <xf numFmtId="0" fontId="37" fillId="14" borderId="21" xfId="1" applyFont="1" applyFill="1" applyBorder="1" applyAlignment="1">
      <alignment horizontal="justify" vertical="center" wrapText="1"/>
    </xf>
    <xf numFmtId="0" fontId="33" fillId="0" borderId="1" xfId="1" applyBorder="1" applyAlignment="1">
      <alignment horizontal="center"/>
    </xf>
    <xf numFmtId="0" fontId="35" fillId="15" borderId="34" xfId="1" applyFont="1" applyFill="1" applyBorder="1" applyAlignment="1">
      <alignment horizontal="center" vertical="center" wrapText="1"/>
    </xf>
    <xf numFmtId="0" fontId="35" fillId="15" borderId="35" xfId="1" applyFont="1" applyFill="1" applyBorder="1" applyAlignment="1">
      <alignment horizontal="center" vertical="center" wrapText="1"/>
    </xf>
    <xf numFmtId="0" fontId="38" fillId="14" borderId="20" xfId="1" applyFont="1" applyFill="1" applyBorder="1" applyAlignment="1">
      <alignment horizontal="justify" vertical="center" wrapText="1"/>
    </xf>
    <xf numFmtId="0" fontId="38" fillId="14" borderId="21" xfId="1" applyFont="1" applyFill="1" applyBorder="1" applyAlignment="1">
      <alignment horizontal="justify" vertical="center" wrapText="1"/>
    </xf>
    <xf numFmtId="0" fontId="40" fillId="14" borderId="20" xfId="1" applyFont="1" applyFill="1" applyBorder="1" applyAlignment="1">
      <alignment horizontal="justify" vertical="center" wrapText="1"/>
    </xf>
    <xf numFmtId="0" fontId="40" fillId="14" borderId="21" xfId="1" applyFont="1" applyFill="1" applyBorder="1" applyAlignment="1">
      <alignment horizontal="justify" vertical="center" wrapText="1"/>
    </xf>
    <xf numFmtId="0" fontId="38" fillId="14" borderId="27" xfId="1" applyFont="1" applyFill="1" applyBorder="1" applyAlignment="1">
      <alignment horizontal="justify" vertical="center" wrapText="1"/>
    </xf>
    <xf numFmtId="0" fontId="38" fillId="14" borderId="28" xfId="1" applyFont="1" applyFill="1" applyBorder="1" applyAlignment="1">
      <alignment horizontal="justify" vertical="center" wrapText="1"/>
    </xf>
    <xf numFmtId="0" fontId="35" fillId="15" borderId="29" xfId="1" applyFont="1" applyFill="1" applyBorder="1" applyAlignment="1">
      <alignment horizontal="justify" vertical="center" wrapText="1"/>
    </xf>
    <xf numFmtId="0" fontId="35" fillId="15" borderId="30" xfId="1" applyFont="1" applyFill="1" applyBorder="1" applyAlignment="1">
      <alignment horizontal="justify" vertical="center" wrapText="1"/>
    </xf>
    <xf numFmtId="0" fontId="40" fillId="14" borderId="20" xfId="1" applyFont="1" applyFill="1" applyBorder="1" applyAlignment="1">
      <alignment horizontal="center" vertical="center" wrapText="1"/>
    </xf>
    <xf numFmtId="0" fontId="40" fillId="14" borderId="21" xfId="1" applyFont="1" applyFill="1" applyBorder="1" applyAlignment="1">
      <alignment horizontal="center" vertical="center" wrapText="1"/>
    </xf>
    <xf numFmtId="0" fontId="40" fillId="14" borderId="27" xfId="1" applyFont="1" applyFill="1" applyBorder="1" applyAlignment="1">
      <alignment horizontal="justify" vertical="center" wrapText="1"/>
    </xf>
    <xf numFmtId="0" fontId="40" fillId="14" borderId="28" xfId="1" applyFont="1" applyFill="1" applyBorder="1" applyAlignment="1">
      <alignment horizontal="justify" vertical="center" wrapText="1"/>
    </xf>
    <xf numFmtId="0" fontId="40" fillId="14" borderId="20" xfId="1" applyFont="1" applyFill="1" applyBorder="1" applyAlignment="1">
      <alignment horizontal="left" vertical="center" wrapText="1"/>
    </xf>
    <xf numFmtId="0" fontId="40" fillId="14" borderId="21" xfId="1" applyFont="1" applyFill="1" applyBorder="1" applyAlignment="1">
      <alignment horizontal="left" vertical="center" wrapText="1"/>
    </xf>
    <xf numFmtId="0" fontId="35" fillId="15" borderId="34" xfId="1" applyFont="1" applyFill="1" applyBorder="1" applyAlignment="1">
      <alignment horizontal="justify" vertical="center" wrapText="1"/>
    </xf>
    <xf numFmtId="0" fontId="35" fillId="15" borderId="35" xfId="1" applyFont="1" applyFill="1" applyBorder="1" applyAlignment="1">
      <alignment horizontal="justify" vertical="center" wrapText="1"/>
    </xf>
    <xf numFmtId="0" fontId="38" fillId="14" borderId="20" xfId="1" applyFont="1" applyFill="1" applyBorder="1" applyAlignment="1">
      <alignment horizontal="left" vertical="center" wrapText="1"/>
    </xf>
    <xf numFmtId="0" fontId="38" fillId="14" borderId="21" xfId="1" applyFont="1" applyFill="1" applyBorder="1" applyAlignment="1">
      <alignment horizontal="left" vertical="center" wrapText="1"/>
    </xf>
    <xf numFmtId="0" fontId="35" fillId="14" borderId="29" xfId="1" applyFont="1" applyFill="1" applyBorder="1" applyAlignment="1">
      <alignment horizontal="justify" vertical="center" wrapText="1"/>
    </xf>
    <xf numFmtId="0" fontId="35" fillId="14" borderId="30" xfId="1" applyFont="1" applyFill="1" applyBorder="1" applyAlignment="1">
      <alignment horizontal="justify" vertical="center" wrapText="1"/>
    </xf>
    <xf numFmtId="2" fontId="39" fillId="14" borderId="2" xfId="1" applyNumberFormat="1" applyFont="1" applyFill="1" applyBorder="1" applyAlignment="1">
      <alignment horizontal="center" vertical="center" wrapText="1"/>
    </xf>
    <xf numFmtId="2" fontId="39" fillId="14" borderId="2" xfId="2" applyNumberFormat="1" applyFont="1" applyFill="1" applyBorder="1" applyAlignment="1">
      <alignment horizontal="center" vertical="center" wrapText="1"/>
    </xf>
    <xf numFmtId="0" fontId="39" fillId="14" borderId="2" xfId="1" applyFont="1" applyFill="1" applyBorder="1" applyAlignment="1">
      <alignment horizontal="center" vertical="center" wrapText="1"/>
    </xf>
    <xf numFmtId="0" fontId="39" fillId="14" borderId="16" xfId="1" applyFont="1" applyFill="1" applyBorder="1" applyAlignment="1">
      <alignment horizontal="center" vertical="center" wrapText="1"/>
    </xf>
    <xf numFmtId="2" fontId="39" fillId="14" borderId="16" xfId="1" applyNumberFormat="1" applyFont="1" applyFill="1" applyBorder="1" applyAlignment="1">
      <alignment horizontal="center" vertical="center" wrapText="1"/>
    </xf>
    <xf numFmtId="2" fontId="39" fillId="14" borderId="6" xfId="1" applyNumberFormat="1" applyFont="1" applyFill="1" applyBorder="1" applyAlignment="1">
      <alignment horizontal="center" vertical="center" wrapText="1"/>
    </xf>
    <xf numFmtId="0" fontId="38" fillId="14" borderId="40" xfId="1" applyFont="1" applyFill="1" applyBorder="1" applyAlignment="1">
      <alignment horizontal="center" vertical="center" wrapText="1"/>
    </xf>
    <xf numFmtId="0" fontId="39" fillId="14" borderId="39" xfId="1" applyFont="1" applyFill="1" applyBorder="1" applyAlignment="1">
      <alignment horizontal="justify" vertical="center" wrapText="1"/>
    </xf>
    <xf numFmtId="0" fontId="39" fillId="14" borderId="6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Porcentaje" xfId="2" builtinId="5"/>
  </cellStyles>
  <dxfs count="0"/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457200</xdr:colOff>
      <xdr:row>0</xdr:row>
      <xdr:rowOff>276225</xdr:rowOff>
    </xdr:from>
    <xdr:to>
      <xdr:col>9</xdr:col>
      <xdr:colOff>200025</xdr:colOff>
      <xdr:row>0</xdr:row>
      <xdr:rowOff>1047750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38775" y="276225"/>
          <a:ext cx="9048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219075</xdr:colOff>
      <xdr:row>0</xdr:row>
      <xdr:rowOff>276225</xdr:rowOff>
    </xdr:from>
    <xdr:to>
      <xdr:col>9</xdr:col>
      <xdr:colOff>95250</xdr:colOff>
      <xdr:row>0</xdr:row>
      <xdr:rowOff>1047750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48300" y="276225"/>
          <a:ext cx="9048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238125</xdr:colOff>
      <xdr:row>0</xdr:row>
      <xdr:rowOff>304800</xdr:rowOff>
    </xdr:from>
    <xdr:to>
      <xdr:col>9</xdr:col>
      <xdr:colOff>409575</xdr:colOff>
      <xdr:row>0</xdr:row>
      <xdr:rowOff>1076325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8000" y="304800"/>
          <a:ext cx="9048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619125</xdr:colOff>
      <xdr:row>0</xdr:row>
      <xdr:rowOff>247650</xdr:rowOff>
    </xdr:from>
    <xdr:to>
      <xdr:col>8</xdr:col>
      <xdr:colOff>228600</xdr:colOff>
      <xdr:row>0</xdr:row>
      <xdr:rowOff>1019175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19750" y="247650"/>
          <a:ext cx="9048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619125</xdr:colOff>
      <xdr:row>0</xdr:row>
      <xdr:rowOff>247650</xdr:rowOff>
    </xdr:from>
    <xdr:to>
      <xdr:col>8</xdr:col>
      <xdr:colOff>228600</xdr:colOff>
      <xdr:row>0</xdr:row>
      <xdr:rowOff>1019175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19750" y="247650"/>
          <a:ext cx="9048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Q214"/>
  <sheetViews>
    <sheetView workbookViewId="0">
      <selection activeCell="A5" sqref="A5"/>
    </sheetView>
  </sheetViews>
  <sheetFormatPr baseColWidth="10" defaultRowHeight="12.75" x14ac:dyDescent="0.2"/>
  <cols>
    <col min="1" max="1" width="4" customWidth="1"/>
    <col min="2" max="2" width="6.42578125" customWidth="1"/>
    <col min="3" max="3" width="28.28515625" customWidth="1"/>
    <col min="4" max="15" width="8.7109375" customWidth="1"/>
    <col min="16" max="16" width="12.5703125" customWidth="1"/>
  </cols>
  <sheetData>
    <row r="1" spans="1:17" s="45" customFormat="1" ht="24" customHeight="1" thickBot="1" x14ac:dyDescent="0.25">
      <c r="A1" s="46"/>
      <c r="B1" s="323" t="s">
        <v>177</v>
      </c>
      <c r="C1" s="323"/>
      <c r="D1" s="47" t="s">
        <v>0</v>
      </c>
      <c r="E1" s="47" t="s">
        <v>1</v>
      </c>
      <c r="F1" s="47" t="s">
        <v>2</v>
      </c>
      <c r="G1" s="47" t="s">
        <v>3</v>
      </c>
      <c r="H1" s="47" t="s">
        <v>4</v>
      </c>
      <c r="I1" s="47" t="s">
        <v>5</v>
      </c>
      <c r="J1" s="47" t="s">
        <v>6</v>
      </c>
      <c r="K1" s="47" t="s">
        <v>7</v>
      </c>
      <c r="L1" s="47" t="s">
        <v>8</v>
      </c>
      <c r="M1" s="47" t="s">
        <v>9</v>
      </c>
      <c r="N1" s="47" t="s">
        <v>10</v>
      </c>
      <c r="O1" s="47" t="s">
        <v>11</v>
      </c>
      <c r="P1" s="47" t="s">
        <v>12</v>
      </c>
      <c r="Q1" s="48" t="s">
        <v>13</v>
      </c>
    </row>
    <row r="2" spans="1:17" ht="20.100000000000001" customHeight="1" thickBot="1" x14ac:dyDescent="0.25">
      <c r="A2" s="324" t="s">
        <v>14</v>
      </c>
      <c r="B2" s="325"/>
      <c r="C2" s="326"/>
      <c r="D2" s="55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7"/>
    </row>
    <row r="3" spans="1:17" ht="18" customHeight="1" x14ac:dyDescent="0.2">
      <c r="A3" s="68">
        <v>2.1</v>
      </c>
      <c r="B3" s="320" t="s">
        <v>15</v>
      </c>
      <c r="C3" s="320"/>
      <c r="D3" s="58"/>
      <c r="E3" s="58"/>
      <c r="F3" s="58"/>
      <c r="G3" s="58"/>
      <c r="H3" s="58"/>
      <c r="I3" s="58"/>
      <c r="J3" s="58"/>
      <c r="K3" s="58"/>
      <c r="L3" s="58"/>
      <c r="M3" s="58"/>
      <c r="N3" s="59"/>
      <c r="O3" s="58"/>
      <c r="P3" s="58"/>
      <c r="Q3" s="60"/>
    </row>
    <row r="4" spans="1:17" ht="12.75" customHeight="1" x14ac:dyDescent="0.2">
      <c r="A4" s="3"/>
      <c r="B4" s="318" t="s">
        <v>162</v>
      </c>
      <c r="C4" s="31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2"/>
    </row>
    <row r="5" spans="1:17" ht="15" customHeight="1" x14ac:dyDescent="0.2">
      <c r="A5" s="3"/>
      <c r="B5" s="4" t="s">
        <v>16</v>
      </c>
      <c r="C5" s="5" t="s">
        <v>17</v>
      </c>
      <c r="D5" s="64">
        <v>677</v>
      </c>
      <c r="E5" s="64">
        <f t="shared" ref="E5:K5" si="0">D11</f>
        <v>706</v>
      </c>
      <c r="F5" s="64">
        <f t="shared" si="0"/>
        <v>746</v>
      </c>
      <c r="G5" s="64">
        <f t="shared" si="0"/>
        <v>802</v>
      </c>
      <c r="H5" s="64">
        <f t="shared" si="0"/>
        <v>816</v>
      </c>
      <c r="I5" s="64">
        <f t="shared" si="0"/>
        <v>736</v>
      </c>
      <c r="J5" s="64">
        <f t="shared" si="0"/>
        <v>750</v>
      </c>
      <c r="K5" s="64">
        <f t="shared" si="0"/>
        <v>629</v>
      </c>
      <c r="L5" s="64">
        <f>K11</f>
        <v>663</v>
      </c>
      <c r="M5" s="64">
        <f>L11</f>
        <v>638</v>
      </c>
      <c r="N5" s="64">
        <f>M11</f>
        <v>633</v>
      </c>
      <c r="O5" s="64">
        <f>N11</f>
        <v>567</v>
      </c>
      <c r="P5" s="67">
        <f t="shared" ref="P5:P11" si="1">SUM(D5:O5)</f>
        <v>8363</v>
      </c>
      <c r="Q5" s="7">
        <f t="shared" ref="Q5:Q11" si="2">P5/12</f>
        <v>696.91666666666663</v>
      </c>
    </row>
    <row r="6" spans="1:17" ht="15" customHeight="1" x14ac:dyDescent="0.2">
      <c r="A6" s="3"/>
      <c r="B6" s="4" t="s">
        <v>18</v>
      </c>
      <c r="C6" s="4" t="s">
        <v>19</v>
      </c>
      <c r="D6" s="6">
        <v>108</v>
      </c>
      <c r="E6" s="6">
        <v>53</v>
      </c>
      <c r="F6" s="6">
        <v>93</v>
      </c>
      <c r="G6" s="6">
        <v>41</v>
      </c>
      <c r="H6" s="6">
        <v>36</v>
      </c>
      <c r="I6" s="6">
        <v>36</v>
      </c>
      <c r="J6" s="6">
        <v>57</v>
      </c>
      <c r="K6" s="6">
        <v>74</v>
      </c>
      <c r="L6" s="6">
        <v>41</v>
      </c>
      <c r="M6" s="6">
        <v>66</v>
      </c>
      <c r="N6" s="8">
        <v>54</v>
      </c>
      <c r="O6" s="6">
        <v>41</v>
      </c>
      <c r="P6" s="67">
        <f t="shared" si="1"/>
        <v>700</v>
      </c>
      <c r="Q6" s="7">
        <f t="shared" si="2"/>
        <v>58.333333333333336</v>
      </c>
    </row>
    <row r="7" spans="1:17" ht="15" customHeight="1" x14ac:dyDescent="0.2">
      <c r="A7" s="3"/>
      <c r="B7" s="4" t="s">
        <v>20</v>
      </c>
      <c r="C7" s="5" t="s">
        <v>21</v>
      </c>
      <c r="D7" s="63">
        <f>D5+D6</f>
        <v>785</v>
      </c>
      <c r="E7" s="63">
        <f t="shared" ref="E7:O7" si="3">SUM(E5:E6)</f>
        <v>759</v>
      </c>
      <c r="F7" s="63">
        <f t="shared" si="3"/>
        <v>839</v>
      </c>
      <c r="G7" s="63">
        <f t="shared" si="3"/>
        <v>843</v>
      </c>
      <c r="H7" s="63">
        <f t="shared" si="3"/>
        <v>852</v>
      </c>
      <c r="I7" s="63">
        <f t="shared" si="3"/>
        <v>772</v>
      </c>
      <c r="J7" s="63">
        <f t="shared" si="3"/>
        <v>807</v>
      </c>
      <c r="K7" s="63">
        <f t="shared" si="3"/>
        <v>703</v>
      </c>
      <c r="L7" s="63">
        <f t="shared" si="3"/>
        <v>704</v>
      </c>
      <c r="M7" s="63">
        <f t="shared" si="3"/>
        <v>704</v>
      </c>
      <c r="N7" s="63">
        <f t="shared" si="3"/>
        <v>687</v>
      </c>
      <c r="O7" s="63">
        <f t="shared" si="3"/>
        <v>608</v>
      </c>
      <c r="P7" s="38">
        <f t="shared" si="1"/>
        <v>9063</v>
      </c>
      <c r="Q7" s="7">
        <f t="shared" si="2"/>
        <v>755.25</v>
      </c>
    </row>
    <row r="8" spans="1:17" ht="15" customHeight="1" x14ac:dyDescent="0.2">
      <c r="A8" s="3"/>
      <c r="B8" s="4" t="s">
        <v>22</v>
      </c>
      <c r="C8" s="4" t="s">
        <v>23</v>
      </c>
      <c r="D8" s="9">
        <v>79</v>
      </c>
      <c r="E8" s="9">
        <v>13</v>
      </c>
      <c r="F8" s="9">
        <v>37</v>
      </c>
      <c r="G8" s="9">
        <v>27</v>
      </c>
      <c r="H8" s="9">
        <v>116</v>
      </c>
      <c r="I8" s="9">
        <v>22</v>
      </c>
      <c r="J8" s="9">
        <v>178</v>
      </c>
      <c r="K8" s="9">
        <v>40</v>
      </c>
      <c r="L8" s="9">
        <v>66</v>
      </c>
      <c r="M8" s="9">
        <v>71</v>
      </c>
      <c r="N8" s="8">
        <v>120</v>
      </c>
      <c r="O8" s="9">
        <v>41</v>
      </c>
      <c r="P8" s="38">
        <f t="shared" si="1"/>
        <v>810</v>
      </c>
      <c r="Q8" s="7">
        <f t="shared" si="2"/>
        <v>67.5</v>
      </c>
    </row>
    <row r="9" spans="1:17" ht="24" customHeight="1" x14ac:dyDescent="0.2">
      <c r="A9" s="3"/>
      <c r="B9" s="10"/>
      <c r="C9" s="11" t="s">
        <v>138</v>
      </c>
      <c r="D9" s="11">
        <v>10</v>
      </c>
      <c r="E9" s="11">
        <v>5</v>
      </c>
      <c r="F9" s="11">
        <v>17</v>
      </c>
      <c r="G9" s="11">
        <v>9</v>
      </c>
      <c r="H9" s="11">
        <v>108</v>
      </c>
      <c r="I9" s="12">
        <v>8</v>
      </c>
      <c r="J9" s="11">
        <v>78</v>
      </c>
      <c r="K9" s="11">
        <v>37</v>
      </c>
      <c r="L9" s="11">
        <v>36</v>
      </c>
      <c r="M9" s="11">
        <v>38</v>
      </c>
      <c r="N9" s="13">
        <v>79</v>
      </c>
      <c r="O9" s="11">
        <v>24</v>
      </c>
      <c r="P9" s="38">
        <f t="shared" si="1"/>
        <v>449</v>
      </c>
      <c r="Q9" s="7">
        <f t="shared" si="2"/>
        <v>37.416666666666664</v>
      </c>
    </row>
    <row r="10" spans="1:17" ht="15" customHeight="1" x14ac:dyDescent="0.2">
      <c r="A10" s="3"/>
      <c r="B10" s="10"/>
      <c r="C10" s="11" t="s">
        <v>24</v>
      </c>
      <c r="D10" s="11">
        <v>16</v>
      </c>
      <c r="E10" s="11">
        <v>8</v>
      </c>
      <c r="F10" s="11">
        <v>20</v>
      </c>
      <c r="G10" s="11">
        <v>18</v>
      </c>
      <c r="H10" s="11">
        <v>8</v>
      </c>
      <c r="I10" s="11">
        <v>14</v>
      </c>
      <c r="J10" s="11">
        <v>100</v>
      </c>
      <c r="K10" s="11">
        <v>3</v>
      </c>
      <c r="L10" s="11">
        <v>30</v>
      </c>
      <c r="M10" s="11">
        <v>33</v>
      </c>
      <c r="N10" s="13">
        <v>41</v>
      </c>
      <c r="O10" s="11">
        <v>17</v>
      </c>
      <c r="P10" s="38">
        <f t="shared" si="1"/>
        <v>308</v>
      </c>
      <c r="Q10" s="7">
        <f t="shared" si="2"/>
        <v>25.666666666666668</v>
      </c>
    </row>
    <row r="11" spans="1:17" ht="22.5" customHeight="1" x14ac:dyDescent="0.2">
      <c r="A11" s="3"/>
      <c r="B11" s="4" t="s">
        <v>25</v>
      </c>
      <c r="C11" s="5" t="s">
        <v>140</v>
      </c>
      <c r="D11" s="63">
        <f t="shared" ref="D11:O11" si="4">D7-D8</f>
        <v>706</v>
      </c>
      <c r="E11" s="63">
        <f t="shared" si="4"/>
        <v>746</v>
      </c>
      <c r="F11" s="63">
        <f t="shared" si="4"/>
        <v>802</v>
      </c>
      <c r="G11" s="63">
        <f t="shared" si="4"/>
        <v>816</v>
      </c>
      <c r="H11" s="63">
        <f t="shared" si="4"/>
        <v>736</v>
      </c>
      <c r="I11" s="63">
        <f t="shared" si="4"/>
        <v>750</v>
      </c>
      <c r="J11" s="63">
        <f t="shared" si="4"/>
        <v>629</v>
      </c>
      <c r="K11" s="63">
        <f t="shared" si="4"/>
        <v>663</v>
      </c>
      <c r="L11" s="63">
        <f t="shared" si="4"/>
        <v>638</v>
      </c>
      <c r="M11" s="63">
        <f t="shared" si="4"/>
        <v>633</v>
      </c>
      <c r="N11" s="63">
        <f t="shared" si="4"/>
        <v>567</v>
      </c>
      <c r="O11" s="63">
        <f t="shared" si="4"/>
        <v>567</v>
      </c>
      <c r="P11" s="38">
        <f t="shared" si="1"/>
        <v>8253</v>
      </c>
      <c r="Q11" s="7">
        <f t="shared" si="2"/>
        <v>687.75</v>
      </c>
    </row>
    <row r="12" spans="1:17" ht="15" customHeight="1" x14ac:dyDescent="0.2">
      <c r="A12" s="3"/>
      <c r="B12" s="318" t="s">
        <v>163</v>
      </c>
      <c r="C12" s="318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2"/>
    </row>
    <row r="13" spans="1:17" ht="15" customHeight="1" x14ac:dyDescent="0.2">
      <c r="A13" s="3"/>
      <c r="B13" s="4" t="s">
        <v>26</v>
      </c>
      <c r="C13" s="5" t="s">
        <v>17</v>
      </c>
      <c r="D13" s="64">
        <v>48</v>
      </c>
      <c r="E13" s="64">
        <f t="shared" ref="E13:O13" si="5">D15</f>
        <v>49</v>
      </c>
      <c r="F13" s="64">
        <f t="shared" si="5"/>
        <v>49</v>
      </c>
      <c r="G13" s="64">
        <f t="shared" si="5"/>
        <v>49</v>
      </c>
      <c r="H13" s="64">
        <f t="shared" si="5"/>
        <v>49</v>
      </c>
      <c r="I13" s="64">
        <f t="shared" si="5"/>
        <v>49</v>
      </c>
      <c r="J13" s="64">
        <f t="shared" si="5"/>
        <v>50</v>
      </c>
      <c r="K13" s="64">
        <f t="shared" si="5"/>
        <v>54</v>
      </c>
      <c r="L13" s="64">
        <f t="shared" si="5"/>
        <v>55</v>
      </c>
      <c r="M13" s="64">
        <f t="shared" si="5"/>
        <v>55</v>
      </c>
      <c r="N13" s="64">
        <f t="shared" si="5"/>
        <v>60</v>
      </c>
      <c r="O13" s="64">
        <f t="shared" si="5"/>
        <v>60</v>
      </c>
      <c r="P13" s="38">
        <f t="shared" ref="P13:P21" si="6">SUM(D13:O13)</f>
        <v>627</v>
      </c>
      <c r="Q13" s="7">
        <f t="shared" ref="Q13:Q21" si="7">P13/12</f>
        <v>52.25</v>
      </c>
    </row>
    <row r="14" spans="1:17" ht="15" customHeight="1" x14ac:dyDescent="0.2">
      <c r="A14" s="3"/>
      <c r="B14" s="4" t="s">
        <v>27</v>
      </c>
      <c r="C14" s="4" t="s">
        <v>19</v>
      </c>
      <c r="D14" s="6">
        <v>1</v>
      </c>
      <c r="E14" s="6">
        <v>0</v>
      </c>
      <c r="F14" s="6">
        <v>0</v>
      </c>
      <c r="G14" s="6">
        <v>0</v>
      </c>
      <c r="H14" s="6">
        <v>0</v>
      </c>
      <c r="I14" s="6">
        <v>1</v>
      </c>
      <c r="J14" s="6">
        <v>4</v>
      </c>
      <c r="K14" s="6">
        <v>1</v>
      </c>
      <c r="L14" s="6">
        <v>0</v>
      </c>
      <c r="M14" s="6">
        <v>5</v>
      </c>
      <c r="N14" s="8">
        <v>0</v>
      </c>
      <c r="O14" s="6">
        <v>1</v>
      </c>
      <c r="P14" s="38">
        <f t="shared" si="6"/>
        <v>13</v>
      </c>
      <c r="Q14" s="7">
        <f t="shared" si="7"/>
        <v>1.0833333333333333</v>
      </c>
    </row>
    <row r="15" spans="1:17" ht="15" customHeight="1" x14ac:dyDescent="0.2">
      <c r="A15" s="3"/>
      <c r="B15" s="4" t="s">
        <v>28</v>
      </c>
      <c r="C15" s="5" t="s">
        <v>21</v>
      </c>
      <c r="D15" s="63">
        <f>D13+D14</f>
        <v>49</v>
      </c>
      <c r="E15" s="63">
        <f t="shared" ref="E15:O15" si="8">SUM(E13:E14)</f>
        <v>49</v>
      </c>
      <c r="F15" s="63">
        <f t="shared" si="8"/>
        <v>49</v>
      </c>
      <c r="G15" s="63">
        <f t="shared" si="8"/>
        <v>49</v>
      </c>
      <c r="H15" s="63">
        <f t="shared" si="8"/>
        <v>49</v>
      </c>
      <c r="I15" s="63">
        <f t="shared" si="8"/>
        <v>50</v>
      </c>
      <c r="J15" s="63">
        <f t="shared" si="8"/>
        <v>54</v>
      </c>
      <c r="K15" s="63">
        <f t="shared" si="8"/>
        <v>55</v>
      </c>
      <c r="L15" s="63">
        <f t="shared" si="8"/>
        <v>55</v>
      </c>
      <c r="M15" s="63">
        <f t="shared" si="8"/>
        <v>60</v>
      </c>
      <c r="N15" s="63">
        <f t="shared" si="8"/>
        <v>60</v>
      </c>
      <c r="O15" s="63">
        <f t="shared" si="8"/>
        <v>61</v>
      </c>
      <c r="P15" s="38">
        <f t="shared" si="6"/>
        <v>640</v>
      </c>
      <c r="Q15" s="7">
        <f t="shared" si="7"/>
        <v>53.333333333333336</v>
      </c>
    </row>
    <row r="16" spans="1:17" ht="15" customHeight="1" x14ac:dyDescent="0.2">
      <c r="A16" s="3"/>
      <c r="B16" s="4" t="s">
        <v>29</v>
      </c>
      <c r="C16" s="4" t="s">
        <v>23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8">
        <v>0</v>
      </c>
      <c r="O16" s="9">
        <v>0</v>
      </c>
      <c r="P16" s="38">
        <f t="shared" si="6"/>
        <v>0</v>
      </c>
      <c r="Q16" s="7">
        <f t="shared" si="7"/>
        <v>0</v>
      </c>
    </row>
    <row r="17" spans="1:17" ht="15" customHeight="1" x14ac:dyDescent="0.2">
      <c r="A17" s="3"/>
      <c r="B17" s="10"/>
      <c r="C17" s="11" t="s">
        <v>30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3">
        <v>0</v>
      </c>
      <c r="O17" s="11">
        <v>0</v>
      </c>
      <c r="P17" s="38">
        <f t="shared" si="6"/>
        <v>0</v>
      </c>
      <c r="Q17" s="7">
        <f t="shared" si="7"/>
        <v>0</v>
      </c>
    </row>
    <row r="18" spans="1:17" ht="15" customHeight="1" x14ac:dyDescent="0.2">
      <c r="A18" s="3"/>
      <c r="B18" s="10"/>
      <c r="C18" s="11" t="s">
        <v>31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3">
        <v>0</v>
      </c>
      <c r="O18" s="11">
        <v>0</v>
      </c>
      <c r="P18" s="38">
        <f t="shared" si="6"/>
        <v>0</v>
      </c>
      <c r="Q18" s="7">
        <f t="shared" si="7"/>
        <v>0</v>
      </c>
    </row>
    <row r="19" spans="1:17" ht="22.5" customHeight="1" x14ac:dyDescent="0.2">
      <c r="A19" s="3"/>
      <c r="B19" s="4" t="s">
        <v>32</v>
      </c>
      <c r="C19" s="5" t="s">
        <v>140</v>
      </c>
      <c r="D19" s="63">
        <f t="shared" ref="D19:O19" si="9">D15-D16</f>
        <v>49</v>
      </c>
      <c r="E19" s="63">
        <f t="shared" si="9"/>
        <v>49</v>
      </c>
      <c r="F19" s="63">
        <f t="shared" si="9"/>
        <v>49</v>
      </c>
      <c r="G19" s="63">
        <f t="shared" si="9"/>
        <v>49</v>
      </c>
      <c r="H19" s="63">
        <f t="shared" si="9"/>
        <v>49</v>
      </c>
      <c r="I19" s="63">
        <f t="shared" si="9"/>
        <v>50</v>
      </c>
      <c r="J19" s="63">
        <f t="shared" si="9"/>
        <v>54</v>
      </c>
      <c r="K19" s="63">
        <f t="shared" si="9"/>
        <v>55</v>
      </c>
      <c r="L19" s="63">
        <f t="shared" si="9"/>
        <v>55</v>
      </c>
      <c r="M19" s="63">
        <f t="shared" si="9"/>
        <v>60</v>
      </c>
      <c r="N19" s="63">
        <f t="shared" si="9"/>
        <v>60</v>
      </c>
      <c r="O19" s="63">
        <f t="shared" si="9"/>
        <v>61</v>
      </c>
      <c r="P19" s="38">
        <f t="shared" si="6"/>
        <v>640</v>
      </c>
      <c r="Q19" s="7">
        <f t="shared" si="7"/>
        <v>53.333333333333336</v>
      </c>
    </row>
    <row r="20" spans="1:17" ht="22.5" customHeight="1" x14ac:dyDescent="0.2">
      <c r="A20" s="3"/>
      <c r="B20" s="322" t="s">
        <v>142</v>
      </c>
      <c r="C20" s="322"/>
      <c r="D20" s="9">
        <v>25</v>
      </c>
      <c r="E20" s="9">
        <v>30</v>
      </c>
      <c r="F20" s="9">
        <v>25</v>
      </c>
      <c r="G20" s="9">
        <v>20</v>
      </c>
      <c r="H20" s="9">
        <v>30</v>
      </c>
      <c r="I20" s="9">
        <v>30</v>
      </c>
      <c r="J20" s="9">
        <v>35</v>
      </c>
      <c r="K20" s="9">
        <v>40</v>
      </c>
      <c r="L20" s="9">
        <v>35</v>
      </c>
      <c r="M20" s="9">
        <v>50</v>
      </c>
      <c r="N20" s="8">
        <v>45</v>
      </c>
      <c r="O20" s="9">
        <v>25</v>
      </c>
      <c r="P20" s="38">
        <f t="shared" si="6"/>
        <v>390</v>
      </c>
      <c r="Q20" s="7">
        <f t="shared" si="7"/>
        <v>32.5</v>
      </c>
    </row>
    <row r="21" spans="1:17" ht="15" customHeight="1" x14ac:dyDescent="0.2">
      <c r="A21" s="3"/>
      <c r="B21" s="322" t="s">
        <v>143</v>
      </c>
      <c r="C21" s="322"/>
      <c r="D21" s="9">
        <v>15</v>
      </c>
      <c r="E21" s="9">
        <v>30</v>
      </c>
      <c r="F21" s="9">
        <v>40</v>
      </c>
      <c r="G21" s="9">
        <v>35</v>
      </c>
      <c r="H21" s="9">
        <v>45</v>
      </c>
      <c r="I21" s="9">
        <v>50</v>
      </c>
      <c r="J21" s="9">
        <v>40</v>
      </c>
      <c r="K21" s="9">
        <v>38</v>
      </c>
      <c r="L21" s="9">
        <v>40</v>
      </c>
      <c r="M21" s="9">
        <v>48</v>
      </c>
      <c r="N21" s="8">
        <v>30</v>
      </c>
      <c r="O21" s="9">
        <v>15</v>
      </c>
      <c r="P21" s="38">
        <f t="shared" si="6"/>
        <v>426</v>
      </c>
      <c r="Q21" s="7">
        <f t="shared" si="7"/>
        <v>35.5</v>
      </c>
    </row>
    <row r="22" spans="1:17" ht="15" customHeight="1" x14ac:dyDescent="0.2">
      <c r="A22" s="3"/>
      <c r="B22" s="319" t="s">
        <v>144</v>
      </c>
      <c r="C22" s="319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39"/>
      <c r="Q22" s="2"/>
    </row>
    <row r="23" spans="1:17" ht="15" customHeight="1" x14ac:dyDescent="0.2">
      <c r="A23" s="3"/>
      <c r="B23" s="4" t="s">
        <v>33</v>
      </c>
      <c r="C23" s="15" t="s">
        <v>34</v>
      </c>
      <c r="D23" s="9">
        <v>858</v>
      </c>
      <c r="E23" s="9">
        <v>587</v>
      </c>
      <c r="F23" s="9">
        <v>667</v>
      </c>
      <c r="G23" s="9">
        <v>610</v>
      </c>
      <c r="H23" s="9">
        <v>765</v>
      </c>
      <c r="I23" s="9">
        <v>604</v>
      </c>
      <c r="J23" s="9">
        <v>568</v>
      </c>
      <c r="K23" s="9">
        <v>547</v>
      </c>
      <c r="L23" s="9">
        <v>521</v>
      </c>
      <c r="M23" s="9">
        <v>878</v>
      </c>
      <c r="N23" s="8">
        <v>762</v>
      </c>
      <c r="O23" s="9">
        <v>391</v>
      </c>
      <c r="P23" s="67">
        <f>SUM(D23:O23)</f>
        <v>7758</v>
      </c>
      <c r="Q23" s="7">
        <f>P23/12</f>
        <v>646.5</v>
      </c>
    </row>
    <row r="24" spans="1:17" ht="15" customHeight="1" thickBot="1" x14ac:dyDescent="0.25">
      <c r="A24" s="17"/>
      <c r="B24" s="18" t="s">
        <v>35</v>
      </c>
      <c r="C24" s="27" t="s">
        <v>36</v>
      </c>
      <c r="D24" s="19">
        <v>543</v>
      </c>
      <c r="E24" s="19">
        <v>657</v>
      </c>
      <c r="F24" s="19">
        <v>363</v>
      </c>
      <c r="G24" s="19">
        <v>289</v>
      </c>
      <c r="H24" s="19">
        <v>976</v>
      </c>
      <c r="I24" s="19">
        <v>617</v>
      </c>
      <c r="J24" s="19">
        <v>544</v>
      </c>
      <c r="K24" s="19">
        <v>408</v>
      </c>
      <c r="L24" s="19">
        <v>361</v>
      </c>
      <c r="M24" s="19">
        <v>616</v>
      </c>
      <c r="N24" s="28">
        <v>489</v>
      </c>
      <c r="O24" s="19">
        <v>293</v>
      </c>
      <c r="P24" s="84">
        <f>SUM(D24:O24)</f>
        <v>6156</v>
      </c>
      <c r="Q24" s="83">
        <f>P24/12</f>
        <v>513</v>
      </c>
    </row>
    <row r="25" spans="1:17" ht="15" customHeight="1" x14ac:dyDescent="0.2">
      <c r="A25" s="50"/>
      <c r="B25" s="50"/>
      <c r="C25" s="51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3"/>
      <c r="Q25" s="54"/>
    </row>
    <row r="26" spans="1:17" ht="15" customHeight="1" x14ac:dyDescent="0.2">
      <c r="A26" s="50"/>
      <c r="B26" s="50"/>
      <c r="C26" s="51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3"/>
      <c r="Q26" s="54"/>
    </row>
    <row r="27" spans="1:17" ht="15" customHeight="1" x14ac:dyDescent="0.2">
      <c r="A27" s="50"/>
      <c r="B27" s="50"/>
      <c r="C27" s="51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3"/>
      <c r="Q27" s="54"/>
    </row>
    <row r="28" spans="1:17" ht="15" customHeight="1" x14ac:dyDescent="0.2">
      <c r="A28" s="50"/>
      <c r="B28" s="50"/>
      <c r="C28" s="51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3"/>
      <c r="Q28" s="54"/>
    </row>
    <row r="29" spans="1:17" ht="15" customHeight="1" x14ac:dyDescent="0.2">
      <c r="A29" s="50"/>
      <c r="B29" s="50"/>
      <c r="C29" s="51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3"/>
      <c r="Q29" s="54"/>
    </row>
    <row r="30" spans="1:17" ht="15" customHeight="1" x14ac:dyDescent="0.2">
      <c r="A30" s="50"/>
      <c r="B30" s="50"/>
      <c r="C30" s="51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3"/>
      <c r="Q30" s="54"/>
    </row>
    <row r="31" spans="1:17" ht="15" customHeight="1" x14ac:dyDescent="0.2">
      <c r="A31" s="50"/>
      <c r="B31" s="50"/>
      <c r="C31" s="51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3"/>
      <c r="Q31" s="54"/>
    </row>
    <row r="32" spans="1:17" ht="15" customHeight="1" thickBot="1" x14ac:dyDescent="0.25">
      <c r="A32" s="50"/>
      <c r="B32" s="50"/>
      <c r="C32" s="51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3"/>
      <c r="Q32" s="54"/>
    </row>
    <row r="33" spans="1:17" ht="19.5" customHeight="1" x14ac:dyDescent="0.2">
      <c r="A33" s="68">
        <v>2.2000000000000002</v>
      </c>
      <c r="B33" s="320" t="s">
        <v>37</v>
      </c>
      <c r="C33" s="320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61"/>
    </row>
    <row r="34" spans="1:17" ht="12.75" customHeight="1" x14ac:dyDescent="0.2">
      <c r="A34" s="3"/>
      <c r="B34" s="318" t="s">
        <v>164</v>
      </c>
      <c r="C34" s="318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2"/>
    </row>
    <row r="35" spans="1:17" ht="12.75" customHeight="1" x14ac:dyDescent="0.2">
      <c r="A35" s="3"/>
      <c r="B35" s="4" t="s">
        <v>38</v>
      </c>
      <c r="C35" s="5" t="s">
        <v>17</v>
      </c>
      <c r="D35" s="64">
        <v>835</v>
      </c>
      <c r="E35" s="64">
        <f t="shared" ref="E35:O35" si="10">D41</f>
        <v>841</v>
      </c>
      <c r="F35" s="64">
        <f t="shared" si="10"/>
        <v>886</v>
      </c>
      <c r="G35" s="64">
        <f t="shared" si="10"/>
        <v>916</v>
      </c>
      <c r="H35" s="64">
        <f t="shared" si="10"/>
        <v>928</v>
      </c>
      <c r="I35" s="64">
        <f t="shared" si="10"/>
        <v>944</v>
      </c>
      <c r="J35" s="64">
        <f t="shared" si="10"/>
        <v>956</v>
      </c>
      <c r="K35" s="64">
        <f t="shared" si="10"/>
        <v>966</v>
      </c>
      <c r="L35" s="64">
        <f t="shared" si="10"/>
        <v>976</v>
      </c>
      <c r="M35" s="64">
        <f t="shared" si="10"/>
        <v>1004</v>
      </c>
      <c r="N35" s="64">
        <f t="shared" si="10"/>
        <v>1031</v>
      </c>
      <c r="O35" s="64">
        <f t="shared" si="10"/>
        <v>1049</v>
      </c>
      <c r="P35" s="38">
        <f t="shared" ref="P35:P43" si="11">SUM(D35:O35)</f>
        <v>11332</v>
      </c>
      <c r="Q35" s="7">
        <f t="shared" ref="Q35:Q43" si="12">P35/12</f>
        <v>944.33333333333337</v>
      </c>
    </row>
    <row r="36" spans="1:17" ht="12.75" customHeight="1" x14ac:dyDescent="0.2">
      <c r="A36" s="3"/>
      <c r="B36" s="4" t="s">
        <v>39</v>
      </c>
      <c r="C36" s="4" t="s">
        <v>19</v>
      </c>
      <c r="D36" s="6">
        <v>22</v>
      </c>
      <c r="E36" s="6">
        <v>52</v>
      </c>
      <c r="F36" s="6">
        <v>35</v>
      </c>
      <c r="G36" s="6">
        <v>19</v>
      </c>
      <c r="H36" s="6">
        <v>19</v>
      </c>
      <c r="I36" s="6">
        <v>22</v>
      </c>
      <c r="J36" s="6">
        <v>15</v>
      </c>
      <c r="K36" s="6">
        <v>18</v>
      </c>
      <c r="L36" s="6">
        <v>31</v>
      </c>
      <c r="M36" s="6">
        <v>34</v>
      </c>
      <c r="N36" s="8">
        <v>29</v>
      </c>
      <c r="O36" s="6">
        <v>19</v>
      </c>
      <c r="P36" s="38">
        <f t="shared" si="11"/>
        <v>315</v>
      </c>
      <c r="Q36" s="7">
        <f t="shared" si="12"/>
        <v>26.25</v>
      </c>
    </row>
    <row r="37" spans="1:17" ht="12.75" customHeight="1" x14ac:dyDescent="0.2">
      <c r="A37" s="3"/>
      <c r="B37" s="4" t="s">
        <v>40</v>
      </c>
      <c r="C37" s="5" t="s">
        <v>21</v>
      </c>
      <c r="D37" s="63">
        <f>D35+D36</f>
        <v>857</v>
      </c>
      <c r="E37" s="63">
        <f t="shared" ref="E37:O37" si="13">SUM(E35:E36)</f>
        <v>893</v>
      </c>
      <c r="F37" s="63">
        <f t="shared" si="13"/>
        <v>921</v>
      </c>
      <c r="G37" s="63">
        <f t="shared" si="13"/>
        <v>935</v>
      </c>
      <c r="H37" s="63">
        <f t="shared" si="13"/>
        <v>947</v>
      </c>
      <c r="I37" s="63">
        <f t="shared" si="13"/>
        <v>966</v>
      </c>
      <c r="J37" s="63">
        <f t="shared" si="13"/>
        <v>971</v>
      </c>
      <c r="K37" s="63">
        <f t="shared" si="13"/>
        <v>984</v>
      </c>
      <c r="L37" s="63">
        <f t="shared" si="13"/>
        <v>1007</v>
      </c>
      <c r="M37" s="63">
        <f t="shared" si="13"/>
        <v>1038</v>
      </c>
      <c r="N37" s="63">
        <f t="shared" si="13"/>
        <v>1060</v>
      </c>
      <c r="O37" s="63">
        <f t="shared" si="13"/>
        <v>1068</v>
      </c>
      <c r="P37" s="38">
        <f t="shared" si="11"/>
        <v>11647</v>
      </c>
      <c r="Q37" s="7">
        <f t="shared" si="12"/>
        <v>970.58333333333337</v>
      </c>
    </row>
    <row r="38" spans="1:17" ht="12.75" customHeight="1" x14ac:dyDescent="0.2">
      <c r="A38" s="3"/>
      <c r="B38" s="4" t="s">
        <v>41</v>
      </c>
      <c r="C38" s="4" t="s">
        <v>23</v>
      </c>
      <c r="D38" s="9">
        <v>16</v>
      </c>
      <c r="E38" s="9">
        <v>7</v>
      </c>
      <c r="F38" s="9">
        <v>5</v>
      </c>
      <c r="G38" s="9">
        <v>7</v>
      </c>
      <c r="H38" s="9">
        <v>3</v>
      </c>
      <c r="I38" s="9">
        <v>10</v>
      </c>
      <c r="J38" s="9">
        <v>5</v>
      </c>
      <c r="K38" s="9">
        <v>8</v>
      </c>
      <c r="L38" s="9">
        <v>3</v>
      </c>
      <c r="M38" s="9">
        <v>7</v>
      </c>
      <c r="N38" s="8">
        <v>11</v>
      </c>
      <c r="O38" s="9">
        <v>4</v>
      </c>
      <c r="P38" s="38">
        <f t="shared" si="11"/>
        <v>86</v>
      </c>
      <c r="Q38" s="7">
        <f t="shared" si="12"/>
        <v>7.166666666666667</v>
      </c>
    </row>
    <row r="39" spans="1:17" ht="12.75" customHeight="1" x14ac:dyDescent="0.2">
      <c r="A39" s="3"/>
      <c r="B39" s="10"/>
      <c r="C39" s="11" t="s">
        <v>30</v>
      </c>
      <c r="D39" s="11">
        <v>10</v>
      </c>
      <c r="E39" s="11">
        <v>4</v>
      </c>
      <c r="F39" s="11">
        <v>2</v>
      </c>
      <c r="G39" s="11">
        <v>0</v>
      </c>
      <c r="H39" s="11">
        <v>2</v>
      </c>
      <c r="I39" s="11">
        <v>3</v>
      </c>
      <c r="J39" s="11">
        <v>0</v>
      </c>
      <c r="K39" s="11">
        <v>3</v>
      </c>
      <c r="L39" s="11">
        <v>1</v>
      </c>
      <c r="M39" s="11">
        <v>4</v>
      </c>
      <c r="N39" s="13">
        <v>4</v>
      </c>
      <c r="O39" s="11">
        <v>3</v>
      </c>
      <c r="P39" s="38">
        <f t="shared" si="11"/>
        <v>36</v>
      </c>
      <c r="Q39" s="7">
        <f t="shared" si="12"/>
        <v>3</v>
      </c>
    </row>
    <row r="40" spans="1:17" ht="12.75" customHeight="1" x14ac:dyDescent="0.2">
      <c r="A40" s="3"/>
      <c r="B40" s="10"/>
      <c r="C40" s="11" t="s">
        <v>31</v>
      </c>
      <c r="D40" s="11">
        <v>6</v>
      </c>
      <c r="E40" s="11">
        <v>3</v>
      </c>
      <c r="F40" s="11">
        <v>3</v>
      </c>
      <c r="G40" s="11">
        <v>7</v>
      </c>
      <c r="H40" s="11">
        <v>1</v>
      </c>
      <c r="I40" s="11">
        <v>7</v>
      </c>
      <c r="J40" s="11">
        <v>5</v>
      </c>
      <c r="K40" s="11">
        <v>5</v>
      </c>
      <c r="L40" s="11">
        <v>2</v>
      </c>
      <c r="M40" s="11">
        <v>3</v>
      </c>
      <c r="N40" s="13">
        <v>7</v>
      </c>
      <c r="O40" s="11">
        <v>1</v>
      </c>
      <c r="P40" s="38">
        <f t="shared" si="11"/>
        <v>50</v>
      </c>
      <c r="Q40" s="7">
        <f t="shared" si="12"/>
        <v>4.166666666666667</v>
      </c>
    </row>
    <row r="41" spans="1:17" ht="13.5" customHeight="1" x14ac:dyDescent="0.2">
      <c r="A41" s="3"/>
      <c r="B41" s="4" t="s">
        <v>42</v>
      </c>
      <c r="C41" s="5" t="s">
        <v>140</v>
      </c>
      <c r="D41" s="63">
        <f t="shared" ref="D41:O41" si="14">D37-D38</f>
        <v>841</v>
      </c>
      <c r="E41" s="63">
        <f t="shared" si="14"/>
        <v>886</v>
      </c>
      <c r="F41" s="63">
        <f t="shared" si="14"/>
        <v>916</v>
      </c>
      <c r="G41" s="63">
        <f t="shared" si="14"/>
        <v>928</v>
      </c>
      <c r="H41" s="63">
        <f t="shared" si="14"/>
        <v>944</v>
      </c>
      <c r="I41" s="63">
        <f t="shared" si="14"/>
        <v>956</v>
      </c>
      <c r="J41" s="63">
        <f t="shared" si="14"/>
        <v>966</v>
      </c>
      <c r="K41" s="63">
        <f t="shared" si="14"/>
        <v>976</v>
      </c>
      <c r="L41" s="63">
        <f t="shared" si="14"/>
        <v>1004</v>
      </c>
      <c r="M41" s="63">
        <f t="shared" si="14"/>
        <v>1031</v>
      </c>
      <c r="N41" s="63">
        <f t="shared" si="14"/>
        <v>1049</v>
      </c>
      <c r="O41" s="63">
        <f t="shared" si="14"/>
        <v>1064</v>
      </c>
      <c r="P41" s="38">
        <f t="shared" si="11"/>
        <v>11561</v>
      </c>
      <c r="Q41" s="7">
        <f t="shared" si="12"/>
        <v>963.41666666666663</v>
      </c>
    </row>
    <row r="42" spans="1:17" ht="21.75" customHeight="1" x14ac:dyDescent="0.2">
      <c r="A42" s="3"/>
      <c r="B42" s="321" t="s">
        <v>145</v>
      </c>
      <c r="C42" s="321"/>
      <c r="D42" s="8">
        <v>13</v>
      </c>
      <c r="E42" s="9">
        <v>11</v>
      </c>
      <c r="F42" s="9">
        <v>11</v>
      </c>
      <c r="G42" s="9">
        <v>2</v>
      </c>
      <c r="H42" s="9">
        <v>2</v>
      </c>
      <c r="I42" s="9">
        <v>2</v>
      </c>
      <c r="J42" s="9">
        <v>4</v>
      </c>
      <c r="K42" s="9">
        <v>8</v>
      </c>
      <c r="L42" s="9">
        <v>4</v>
      </c>
      <c r="M42" s="9">
        <v>16</v>
      </c>
      <c r="N42" s="8">
        <v>14</v>
      </c>
      <c r="O42" s="8">
        <v>10</v>
      </c>
      <c r="P42" s="38">
        <f t="shared" si="11"/>
        <v>97</v>
      </c>
      <c r="Q42" s="7">
        <f t="shared" si="12"/>
        <v>8.0833333333333339</v>
      </c>
    </row>
    <row r="43" spans="1:17" ht="21" customHeight="1" x14ac:dyDescent="0.2">
      <c r="A43" s="3"/>
      <c r="B43" s="322" t="s">
        <v>146</v>
      </c>
      <c r="C43" s="322"/>
      <c r="D43" s="8">
        <v>30</v>
      </c>
      <c r="E43" s="9">
        <v>75</v>
      </c>
      <c r="F43" s="9">
        <v>70</v>
      </c>
      <c r="G43" s="9">
        <v>70</v>
      </c>
      <c r="H43" s="9">
        <v>50</v>
      </c>
      <c r="I43" s="9">
        <v>0</v>
      </c>
      <c r="J43" s="9">
        <v>45</v>
      </c>
      <c r="K43" s="9">
        <v>53</v>
      </c>
      <c r="L43" s="9">
        <v>42</v>
      </c>
      <c r="M43" s="9">
        <v>60</v>
      </c>
      <c r="N43" s="8">
        <v>60</v>
      </c>
      <c r="O43" s="8">
        <v>30</v>
      </c>
      <c r="P43" s="38">
        <f t="shared" si="11"/>
        <v>585</v>
      </c>
      <c r="Q43" s="7">
        <f t="shared" si="12"/>
        <v>48.75</v>
      </c>
    </row>
    <row r="44" spans="1:17" ht="14.25" customHeight="1" x14ac:dyDescent="0.2">
      <c r="A44" s="3"/>
      <c r="B44" s="319" t="s">
        <v>147</v>
      </c>
      <c r="C44" s="319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39"/>
      <c r="Q44" s="2"/>
    </row>
    <row r="45" spans="1:17" ht="12.75" customHeight="1" x14ac:dyDescent="0.2">
      <c r="A45" s="3"/>
      <c r="B45" s="4" t="s">
        <v>61</v>
      </c>
      <c r="C45" s="15" t="s">
        <v>34</v>
      </c>
      <c r="D45" s="9">
        <v>57</v>
      </c>
      <c r="E45" s="9">
        <v>48</v>
      </c>
      <c r="F45" s="9">
        <v>67</v>
      </c>
      <c r="G45" s="9">
        <v>34</v>
      </c>
      <c r="H45" s="9">
        <v>27</v>
      </c>
      <c r="I45" s="9">
        <v>55</v>
      </c>
      <c r="J45" s="9">
        <v>30</v>
      </c>
      <c r="K45" s="9">
        <v>30</v>
      </c>
      <c r="L45" s="9">
        <v>28</v>
      </c>
      <c r="M45" s="9">
        <v>87</v>
      </c>
      <c r="N45" s="8">
        <v>65</v>
      </c>
      <c r="O45" s="9">
        <v>36</v>
      </c>
      <c r="P45" s="38">
        <f>SUM(D45:O45)</f>
        <v>564</v>
      </c>
      <c r="Q45" s="7">
        <f>P45/12</f>
        <v>47</v>
      </c>
    </row>
    <row r="46" spans="1:17" ht="12.75" customHeight="1" x14ac:dyDescent="0.2">
      <c r="A46" s="3"/>
      <c r="B46" s="4" t="s">
        <v>62</v>
      </c>
      <c r="C46" s="15" t="s">
        <v>36</v>
      </c>
      <c r="D46" s="9">
        <v>156</v>
      </c>
      <c r="E46" s="9">
        <v>166</v>
      </c>
      <c r="F46" s="9">
        <v>159</v>
      </c>
      <c r="G46" s="9">
        <v>126</v>
      </c>
      <c r="H46" s="9">
        <v>106</v>
      </c>
      <c r="I46" s="9">
        <v>175</v>
      </c>
      <c r="J46" s="9">
        <v>78</v>
      </c>
      <c r="K46" s="9">
        <v>232</v>
      </c>
      <c r="L46" s="9">
        <v>141</v>
      </c>
      <c r="M46" s="9">
        <v>155</v>
      </c>
      <c r="N46" s="8">
        <v>125</v>
      </c>
      <c r="O46" s="9">
        <v>84</v>
      </c>
      <c r="P46" s="38">
        <f>SUM(D46:O46)</f>
        <v>1703</v>
      </c>
      <c r="Q46" s="7">
        <f>P46/12</f>
        <v>141.91666666666666</v>
      </c>
    </row>
    <row r="47" spans="1:17" ht="12.75" customHeight="1" x14ac:dyDescent="0.2">
      <c r="A47" s="3"/>
      <c r="B47" s="318" t="s">
        <v>173</v>
      </c>
      <c r="C47" s="318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39"/>
      <c r="Q47" s="76"/>
    </row>
    <row r="48" spans="1:17" ht="12.75" customHeight="1" x14ac:dyDescent="0.2">
      <c r="A48" s="3"/>
      <c r="B48" s="4" t="s">
        <v>43</v>
      </c>
      <c r="C48" s="5" t="s">
        <v>17</v>
      </c>
      <c r="D48" s="63">
        <v>39</v>
      </c>
      <c r="E48" s="63">
        <f t="shared" ref="E48:O48" si="15">D55</f>
        <v>39</v>
      </c>
      <c r="F48" s="63">
        <f t="shared" si="15"/>
        <v>39</v>
      </c>
      <c r="G48" s="63">
        <f t="shared" si="15"/>
        <v>39</v>
      </c>
      <c r="H48" s="63">
        <f t="shared" si="15"/>
        <v>39</v>
      </c>
      <c r="I48" s="63">
        <f t="shared" si="15"/>
        <v>39</v>
      </c>
      <c r="J48" s="63">
        <f t="shared" si="15"/>
        <v>38</v>
      </c>
      <c r="K48" s="63">
        <f t="shared" si="15"/>
        <v>41</v>
      </c>
      <c r="L48" s="63">
        <f t="shared" si="15"/>
        <v>42</v>
      </c>
      <c r="M48" s="63">
        <f t="shared" si="15"/>
        <v>44</v>
      </c>
      <c r="N48" s="63">
        <f t="shared" si="15"/>
        <v>44</v>
      </c>
      <c r="O48" s="63">
        <f t="shared" si="15"/>
        <v>45</v>
      </c>
      <c r="P48" s="38">
        <f t="shared" ref="P48:P55" si="16">SUM(D48:O48)</f>
        <v>488</v>
      </c>
      <c r="Q48" s="7">
        <f t="shared" ref="Q48:Q55" si="17">P48/12</f>
        <v>40.666666666666664</v>
      </c>
    </row>
    <row r="49" spans="1:17" ht="12.75" customHeight="1" x14ac:dyDescent="0.2">
      <c r="A49" s="3"/>
      <c r="B49" s="4" t="s">
        <v>44</v>
      </c>
      <c r="C49" s="4" t="s">
        <v>19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1</v>
      </c>
      <c r="J49" s="9">
        <v>3</v>
      </c>
      <c r="K49" s="9">
        <v>1</v>
      </c>
      <c r="L49" s="9">
        <v>2</v>
      </c>
      <c r="M49" s="9">
        <v>0</v>
      </c>
      <c r="N49" s="8">
        <v>1</v>
      </c>
      <c r="O49" s="9">
        <v>0</v>
      </c>
      <c r="P49" s="38">
        <f t="shared" si="16"/>
        <v>8</v>
      </c>
      <c r="Q49" s="7">
        <f t="shared" si="17"/>
        <v>0.66666666666666663</v>
      </c>
    </row>
    <row r="50" spans="1:17" ht="12.75" customHeight="1" x14ac:dyDescent="0.2">
      <c r="A50" s="3"/>
      <c r="B50" s="4" t="s">
        <v>45</v>
      </c>
      <c r="C50" s="5" t="s">
        <v>174</v>
      </c>
      <c r="D50" s="63">
        <f>D48+D49</f>
        <v>39</v>
      </c>
      <c r="E50" s="63">
        <f t="shared" ref="E50:O50" si="18">SUM(E48:E49)</f>
        <v>39</v>
      </c>
      <c r="F50" s="63">
        <f t="shared" si="18"/>
        <v>39</v>
      </c>
      <c r="G50" s="63">
        <f t="shared" si="18"/>
        <v>39</v>
      </c>
      <c r="H50" s="63">
        <f t="shared" si="18"/>
        <v>39</v>
      </c>
      <c r="I50" s="63">
        <f t="shared" si="18"/>
        <v>40</v>
      </c>
      <c r="J50" s="63">
        <f t="shared" si="18"/>
        <v>41</v>
      </c>
      <c r="K50" s="63">
        <f t="shared" si="18"/>
        <v>42</v>
      </c>
      <c r="L50" s="63">
        <f t="shared" si="18"/>
        <v>44</v>
      </c>
      <c r="M50" s="63">
        <f t="shared" si="18"/>
        <v>44</v>
      </c>
      <c r="N50" s="63">
        <f t="shared" si="18"/>
        <v>45</v>
      </c>
      <c r="O50" s="63">
        <f t="shared" si="18"/>
        <v>45</v>
      </c>
      <c r="P50" s="38">
        <f t="shared" si="16"/>
        <v>496</v>
      </c>
      <c r="Q50" s="7">
        <f t="shared" si="17"/>
        <v>41.333333333333336</v>
      </c>
    </row>
    <row r="51" spans="1:17" ht="12.75" customHeight="1" x14ac:dyDescent="0.2">
      <c r="A51" s="3"/>
      <c r="B51" s="4" t="s">
        <v>46</v>
      </c>
      <c r="C51" s="4" t="s">
        <v>23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2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38">
        <f t="shared" si="16"/>
        <v>2</v>
      </c>
      <c r="Q51" s="7">
        <f t="shared" si="17"/>
        <v>0.16666666666666666</v>
      </c>
    </row>
    <row r="52" spans="1:17" ht="12.75" customHeight="1" x14ac:dyDescent="0.2">
      <c r="A52" s="3"/>
      <c r="B52" s="10"/>
      <c r="C52" s="73" t="s">
        <v>175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1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38">
        <f t="shared" si="16"/>
        <v>1</v>
      </c>
      <c r="Q52" s="7">
        <f t="shared" si="17"/>
        <v>8.3333333333333329E-2</v>
      </c>
    </row>
    <row r="53" spans="1:17" ht="12.75" customHeight="1" x14ac:dyDescent="0.2">
      <c r="A53" s="3"/>
      <c r="B53" s="10"/>
      <c r="C53" s="74" t="s">
        <v>176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38">
        <f t="shared" si="16"/>
        <v>0</v>
      </c>
      <c r="Q53" s="7">
        <f t="shared" si="17"/>
        <v>0</v>
      </c>
    </row>
    <row r="54" spans="1:17" ht="12.75" customHeight="1" x14ac:dyDescent="0.2">
      <c r="A54" s="3"/>
      <c r="B54" s="10"/>
      <c r="C54" s="11" t="s">
        <v>48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1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38">
        <f t="shared" si="16"/>
        <v>1</v>
      </c>
      <c r="Q54" s="7">
        <f t="shared" si="17"/>
        <v>8.3333333333333329E-2</v>
      </c>
    </row>
    <row r="55" spans="1:17" ht="12.75" customHeight="1" x14ac:dyDescent="0.2">
      <c r="A55" s="3"/>
      <c r="B55" s="4" t="s">
        <v>49</v>
      </c>
      <c r="C55" s="5" t="s">
        <v>140</v>
      </c>
      <c r="D55" s="63">
        <f t="shared" ref="D55:O55" si="19">D50-D51</f>
        <v>39</v>
      </c>
      <c r="E55" s="63">
        <f t="shared" si="19"/>
        <v>39</v>
      </c>
      <c r="F55" s="63">
        <f t="shared" si="19"/>
        <v>39</v>
      </c>
      <c r="G55" s="63">
        <f t="shared" si="19"/>
        <v>39</v>
      </c>
      <c r="H55" s="63">
        <f t="shared" si="19"/>
        <v>39</v>
      </c>
      <c r="I55" s="63">
        <f t="shared" si="19"/>
        <v>38</v>
      </c>
      <c r="J55" s="63">
        <f t="shared" si="19"/>
        <v>41</v>
      </c>
      <c r="K55" s="63">
        <f t="shared" si="19"/>
        <v>42</v>
      </c>
      <c r="L55" s="63">
        <f t="shared" si="19"/>
        <v>44</v>
      </c>
      <c r="M55" s="63">
        <f t="shared" si="19"/>
        <v>44</v>
      </c>
      <c r="N55" s="63">
        <f t="shared" si="19"/>
        <v>45</v>
      </c>
      <c r="O55" s="63">
        <f t="shared" si="19"/>
        <v>45</v>
      </c>
      <c r="P55" s="38">
        <f t="shared" si="16"/>
        <v>494</v>
      </c>
      <c r="Q55" s="7">
        <f t="shared" si="17"/>
        <v>41.166666666666664</v>
      </c>
    </row>
    <row r="56" spans="1:17" ht="12.75" customHeight="1" x14ac:dyDescent="0.2">
      <c r="A56" s="3"/>
      <c r="B56" s="318" t="s">
        <v>165</v>
      </c>
      <c r="C56" s="318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39"/>
      <c r="Q56" s="2"/>
    </row>
    <row r="57" spans="1:17" ht="12.75" customHeight="1" x14ac:dyDescent="0.2">
      <c r="A57" s="3"/>
      <c r="B57" s="4" t="s">
        <v>43</v>
      </c>
      <c r="C57" s="5" t="s">
        <v>17</v>
      </c>
      <c r="D57" s="64">
        <v>107</v>
      </c>
      <c r="E57" s="64">
        <f t="shared" ref="E57:O57" si="20">D64</f>
        <v>114</v>
      </c>
      <c r="F57" s="64">
        <f t="shared" si="20"/>
        <v>118</v>
      </c>
      <c r="G57" s="64">
        <f t="shared" si="20"/>
        <v>118</v>
      </c>
      <c r="H57" s="64">
        <f t="shared" si="20"/>
        <v>117</v>
      </c>
      <c r="I57" s="64">
        <f t="shared" si="20"/>
        <v>121</v>
      </c>
      <c r="J57" s="64">
        <f t="shared" si="20"/>
        <v>115</v>
      </c>
      <c r="K57" s="64">
        <f t="shared" si="20"/>
        <v>119</v>
      </c>
      <c r="L57" s="64">
        <f t="shared" si="20"/>
        <v>119</v>
      </c>
      <c r="M57" s="64">
        <f t="shared" si="20"/>
        <v>122</v>
      </c>
      <c r="N57" s="64">
        <f t="shared" si="20"/>
        <v>124</v>
      </c>
      <c r="O57" s="64">
        <f t="shared" si="20"/>
        <v>123</v>
      </c>
      <c r="P57" s="38">
        <f t="shared" ref="P57:P64" si="21">SUM(D57:O57)</f>
        <v>1417</v>
      </c>
      <c r="Q57" s="7">
        <f t="shared" ref="Q57:Q64" si="22">P57/12</f>
        <v>118.08333333333333</v>
      </c>
    </row>
    <row r="58" spans="1:17" ht="12.75" customHeight="1" x14ac:dyDescent="0.2">
      <c r="A58" s="3"/>
      <c r="B58" s="4" t="s">
        <v>44</v>
      </c>
      <c r="C58" s="4" t="s">
        <v>19</v>
      </c>
      <c r="D58" s="6">
        <v>14</v>
      </c>
      <c r="E58" s="6">
        <v>7</v>
      </c>
      <c r="F58" s="6">
        <v>0</v>
      </c>
      <c r="G58" s="6">
        <v>1</v>
      </c>
      <c r="H58" s="6">
        <v>5</v>
      </c>
      <c r="I58" s="6">
        <v>2</v>
      </c>
      <c r="J58" s="6">
        <v>7</v>
      </c>
      <c r="K58" s="6">
        <v>3</v>
      </c>
      <c r="L58" s="6">
        <v>7</v>
      </c>
      <c r="M58" s="6">
        <v>6</v>
      </c>
      <c r="N58" s="8">
        <v>3</v>
      </c>
      <c r="O58" s="6">
        <v>4</v>
      </c>
      <c r="P58" s="38">
        <f t="shared" si="21"/>
        <v>59</v>
      </c>
      <c r="Q58" s="7">
        <f t="shared" si="22"/>
        <v>4.916666666666667</v>
      </c>
    </row>
    <row r="59" spans="1:17" ht="12.75" customHeight="1" x14ac:dyDescent="0.2">
      <c r="A59" s="3"/>
      <c r="B59" s="4" t="s">
        <v>45</v>
      </c>
      <c r="C59" s="5" t="s">
        <v>21</v>
      </c>
      <c r="D59" s="63">
        <f>D57+D58</f>
        <v>121</v>
      </c>
      <c r="E59" s="63">
        <f t="shared" ref="E59:O59" si="23">SUM(E57:E58)</f>
        <v>121</v>
      </c>
      <c r="F59" s="63">
        <f t="shared" si="23"/>
        <v>118</v>
      </c>
      <c r="G59" s="63">
        <f t="shared" si="23"/>
        <v>119</v>
      </c>
      <c r="H59" s="63">
        <f t="shared" si="23"/>
        <v>122</v>
      </c>
      <c r="I59" s="63">
        <f t="shared" si="23"/>
        <v>123</v>
      </c>
      <c r="J59" s="63">
        <f t="shared" si="23"/>
        <v>122</v>
      </c>
      <c r="K59" s="63">
        <f t="shared" si="23"/>
        <v>122</v>
      </c>
      <c r="L59" s="63">
        <f t="shared" si="23"/>
        <v>126</v>
      </c>
      <c r="M59" s="63">
        <f t="shared" si="23"/>
        <v>128</v>
      </c>
      <c r="N59" s="63">
        <f t="shared" si="23"/>
        <v>127</v>
      </c>
      <c r="O59" s="63">
        <f t="shared" si="23"/>
        <v>127</v>
      </c>
      <c r="P59" s="38">
        <f t="shared" si="21"/>
        <v>1476</v>
      </c>
      <c r="Q59" s="7">
        <f t="shared" si="22"/>
        <v>123</v>
      </c>
    </row>
    <row r="60" spans="1:17" ht="12.75" customHeight="1" x14ac:dyDescent="0.2">
      <c r="A60" s="3"/>
      <c r="B60" s="4" t="s">
        <v>46</v>
      </c>
      <c r="C60" s="4" t="s">
        <v>23</v>
      </c>
      <c r="D60" s="9">
        <v>7</v>
      </c>
      <c r="E60" s="9">
        <v>3</v>
      </c>
      <c r="F60" s="9">
        <v>0</v>
      </c>
      <c r="G60" s="9">
        <v>2</v>
      </c>
      <c r="H60" s="9">
        <v>1</v>
      </c>
      <c r="I60" s="9">
        <v>8</v>
      </c>
      <c r="J60" s="9">
        <v>3</v>
      </c>
      <c r="K60" s="9">
        <v>3</v>
      </c>
      <c r="L60" s="9">
        <v>4</v>
      </c>
      <c r="M60" s="9">
        <v>4</v>
      </c>
      <c r="N60" s="8">
        <v>4</v>
      </c>
      <c r="O60" s="9">
        <v>4</v>
      </c>
      <c r="P60" s="38">
        <f t="shared" si="21"/>
        <v>43</v>
      </c>
      <c r="Q60" s="7">
        <f t="shared" si="22"/>
        <v>3.5833333333333335</v>
      </c>
    </row>
    <row r="61" spans="1:17" ht="12.75" customHeight="1" x14ac:dyDescent="0.2">
      <c r="A61" s="3"/>
      <c r="B61" s="10"/>
      <c r="C61" s="49" t="s">
        <v>134</v>
      </c>
      <c r="D61" s="11">
        <v>5</v>
      </c>
      <c r="E61" s="11">
        <v>2</v>
      </c>
      <c r="F61" s="11">
        <v>0</v>
      </c>
      <c r="G61" s="11">
        <v>1</v>
      </c>
      <c r="H61" s="11">
        <v>0</v>
      </c>
      <c r="I61" s="11">
        <v>3</v>
      </c>
      <c r="J61" s="11">
        <v>0</v>
      </c>
      <c r="K61" s="11">
        <v>0</v>
      </c>
      <c r="L61" s="11">
        <v>1</v>
      </c>
      <c r="M61" s="11">
        <v>3</v>
      </c>
      <c r="N61" s="13">
        <v>4</v>
      </c>
      <c r="O61" s="11">
        <v>2</v>
      </c>
      <c r="P61" s="38">
        <f t="shared" si="21"/>
        <v>21</v>
      </c>
      <c r="Q61" s="7">
        <f t="shared" si="22"/>
        <v>1.75</v>
      </c>
    </row>
    <row r="62" spans="1:17" ht="12.75" customHeight="1" x14ac:dyDescent="0.2">
      <c r="A62" s="3"/>
      <c r="B62" s="10"/>
      <c r="C62" s="11" t="s">
        <v>47</v>
      </c>
      <c r="D62" s="11">
        <v>2</v>
      </c>
      <c r="E62" s="11">
        <v>1</v>
      </c>
      <c r="F62" s="11">
        <v>0</v>
      </c>
      <c r="G62" s="11">
        <v>1</v>
      </c>
      <c r="H62" s="11">
        <v>1</v>
      </c>
      <c r="I62" s="11">
        <v>5</v>
      </c>
      <c r="J62" s="11">
        <v>3</v>
      </c>
      <c r="K62" s="11">
        <v>3</v>
      </c>
      <c r="L62" s="11">
        <v>3</v>
      </c>
      <c r="M62" s="11">
        <v>1</v>
      </c>
      <c r="N62" s="13">
        <v>0</v>
      </c>
      <c r="O62" s="11">
        <v>2</v>
      </c>
      <c r="P62" s="38">
        <f t="shared" si="21"/>
        <v>22</v>
      </c>
      <c r="Q62" s="7">
        <f t="shared" si="22"/>
        <v>1.8333333333333333</v>
      </c>
    </row>
    <row r="63" spans="1:17" ht="12.75" customHeight="1" x14ac:dyDescent="0.2">
      <c r="A63" s="3"/>
      <c r="B63" s="10"/>
      <c r="C63" s="11" t="s">
        <v>48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3">
        <v>0</v>
      </c>
      <c r="O63" s="11">
        <v>0</v>
      </c>
      <c r="P63" s="38">
        <f t="shared" si="21"/>
        <v>0</v>
      </c>
      <c r="Q63" s="7">
        <f t="shared" si="22"/>
        <v>0</v>
      </c>
    </row>
    <row r="64" spans="1:17" ht="15.75" customHeight="1" x14ac:dyDescent="0.2">
      <c r="A64" s="4"/>
      <c r="B64" s="4" t="s">
        <v>49</v>
      </c>
      <c r="C64" s="5" t="s">
        <v>140</v>
      </c>
      <c r="D64" s="63">
        <f t="shared" ref="D64:O64" si="24">D59-D60</f>
        <v>114</v>
      </c>
      <c r="E64" s="63">
        <f t="shared" si="24"/>
        <v>118</v>
      </c>
      <c r="F64" s="63">
        <f t="shared" si="24"/>
        <v>118</v>
      </c>
      <c r="G64" s="63">
        <f t="shared" si="24"/>
        <v>117</v>
      </c>
      <c r="H64" s="63">
        <f t="shared" si="24"/>
        <v>121</v>
      </c>
      <c r="I64" s="63">
        <f t="shared" si="24"/>
        <v>115</v>
      </c>
      <c r="J64" s="63">
        <f t="shared" si="24"/>
        <v>119</v>
      </c>
      <c r="K64" s="63">
        <f t="shared" si="24"/>
        <v>119</v>
      </c>
      <c r="L64" s="63">
        <f t="shared" si="24"/>
        <v>122</v>
      </c>
      <c r="M64" s="63">
        <f t="shared" si="24"/>
        <v>124</v>
      </c>
      <c r="N64" s="63">
        <f t="shared" si="24"/>
        <v>123</v>
      </c>
      <c r="O64" s="63">
        <f t="shared" si="24"/>
        <v>123</v>
      </c>
      <c r="P64" s="38">
        <f t="shared" si="21"/>
        <v>1433</v>
      </c>
      <c r="Q64" s="97">
        <f t="shared" si="22"/>
        <v>119.41666666666667</v>
      </c>
    </row>
    <row r="65" spans="1:147" s="45" customFormat="1" ht="15.75" customHeight="1" x14ac:dyDescent="0.2">
      <c r="A65" s="77"/>
      <c r="B65" s="77"/>
      <c r="C65" s="78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5"/>
      <c r="Q65" s="102"/>
    </row>
    <row r="66" spans="1:147" s="45" customFormat="1" ht="15.75" customHeight="1" x14ac:dyDescent="0.2">
      <c r="A66" s="77"/>
      <c r="B66" s="77"/>
      <c r="C66" s="78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5"/>
      <c r="Q66" s="102"/>
    </row>
    <row r="67" spans="1:147" s="45" customFormat="1" ht="15.75" customHeight="1" x14ac:dyDescent="0.2">
      <c r="A67" s="98"/>
      <c r="B67" s="98"/>
      <c r="C67" s="99"/>
      <c r="D67" s="100"/>
      <c r="E67" s="100"/>
      <c r="F67" s="100"/>
      <c r="G67" s="100"/>
      <c r="H67" s="100"/>
      <c r="I67" s="100"/>
      <c r="J67" s="100"/>
      <c r="K67" s="100"/>
      <c r="L67" s="100"/>
      <c r="M67" s="100"/>
      <c r="N67" s="100"/>
      <c r="O67" s="100"/>
      <c r="P67" s="101"/>
      <c r="Q67" s="103"/>
    </row>
    <row r="68" spans="1:147" ht="16.5" customHeight="1" x14ac:dyDescent="0.2">
      <c r="A68" s="93"/>
      <c r="B68" s="327" t="s">
        <v>167</v>
      </c>
      <c r="C68" s="327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5"/>
      <c r="Q68" s="96"/>
    </row>
    <row r="69" spans="1:147" ht="12.75" customHeight="1" x14ac:dyDescent="0.2">
      <c r="A69" s="3"/>
      <c r="B69" s="4" t="s">
        <v>50</v>
      </c>
      <c r="C69" s="5" t="s">
        <v>17</v>
      </c>
      <c r="D69" s="64">
        <v>96</v>
      </c>
      <c r="E69" s="64">
        <f t="shared" ref="E69:O69" si="25">D75</f>
        <v>95</v>
      </c>
      <c r="F69" s="64">
        <f t="shared" si="25"/>
        <v>95</v>
      </c>
      <c r="G69" s="64">
        <f t="shared" si="25"/>
        <v>102</v>
      </c>
      <c r="H69" s="64">
        <f t="shared" si="25"/>
        <v>100</v>
      </c>
      <c r="I69" s="64">
        <f t="shared" si="25"/>
        <v>100</v>
      </c>
      <c r="J69" s="64">
        <f t="shared" si="25"/>
        <v>100</v>
      </c>
      <c r="K69" s="64">
        <f t="shared" si="25"/>
        <v>104</v>
      </c>
      <c r="L69" s="64">
        <f t="shared" si="25"/>
        <v>105</v>
      </c>
      <c r="M69" s="64">
        <f t="shared" si="25"/>
        <v>105</v>
      </c>
      <c r="N69" s="64">
        <f t="shared" si="25"/>
        <v>107</v>
      </c>
      <c r="O69" s="64">
        <f t="shared" si="25"/>
        <v>110</v>
      </c>
      <c r="P69" s="38">
        <f t="shared" ref="P69:P75" si="26">SUM(D69:O69)</f>
        <v>1219</v>
      </c>
      <c r="Q69" s="7">
        <f t="shared" ref="Q69:Q75" si="27">P69/12</f>
        <v>101.58333333333333</v>
      </c>
    </row>
    <row r="70" spans="1:147" ht="12.75" customHeight="1" x14ac:dyDescent="0.2">
      <c r="A70" s="3"/>
      <c r="B70" s="4" t="s">
        <v>51</v>
      </c>
      <c r="C70" s="4" t="s">
        <v>19</v>
      </c>
      <c r="D70" s="6">
        <v>2</v>
      </c>
      <c r="E70" s="6">
        <v>0</v>
      </c>
      <c r="F70" s="6">
        <v>7</v>
      </c>
      <c r="G70" s="6">
        <v>1</v>
      </c>
      <c r="H70" s="6">
        <v>2</v>
      </c>
      <c r="I70" s="6">
        <v>0</v>
      </c>
      <c r="J70" s="6">
        <v>4</v>
      </c>
      <c r="K70" s="6">
        <v>3</v>
      </c>
      <c r="L70" s="6">
        <v>1</v>
      </c>
      <c r="M70" s="6">
        <v>2</v>
      </c>
      <c r="N70" s="8">
        <v>3</v>
      </c>
      <c r="O70" s="6">
        <v>0</v>
      </c>
      <c r="P70" s="38">
        <f t="shared" si="26"/>
        <v>25</v>
      </c>
      <c r="Q70" s="7">
        <f t="shared" si="27"/>
        <v>2.0833333333333335</v>
      </c>
    </row>
    <row r="71" spans="1:147" ht="12.75" customHeight="1" x14ac:dyDescent="0.2">
      <c r="A71" s="3"/>
      <c r="B71" s="4" t="s">
        <v>52</v>
      </c>
      <c r="C71" s="5" t="s">
        <v>21</v>
      </c>
      <c r="D71" s="63">
        <f>D69+D70</f>
        <v>98</v>
      </c>
      <c r="E71" s="63">
        <f t="shared" ref="E71:K71" si="28">SUM(E69:E70)</f>
        <v>95</v>
      </c>
      <c r="F71" s="63">
        <f t="shared" si="28"/>
        <v>102</v>
      </c>
      <c r="G71" s="63">
        <f t="shared" si="28"/>
        <v>103</v>
      </c>
      <c r="H71" s="63">
        <f t="shared" si="28"/>
        <v>102</v>
      </c>
      <c r="I71" s="63">
        <f t="shared" si="28"/>
        <v>100</v>
      </c>
      <c r="J71" s="63">
        <f t="shared" si="28"/>
        <v>104</v>
      </c>
      <c r="K71" s="63">
        <f t="shared" si="28"/>
        <v>107</v>
      </c>
      <c r="L71" s="63">
        <f>SUM(L69:L70)</f>
        <v>106</v>
      </c>
      <c r="M71" s="63">
        <f>SUM(M69:M70)</f>
        <v>107</v>
      </c>
      <c r="N71" s="63">
        <f>SUM(N69:N70)</f>
        <v>110</v>
      </c>
      <c r="O71" s="63">
        <f>SUM(O69:O70)</f>
        <v>110</v>
      </c>
      <c r="P71" s="38">
        <f t="shared" si="26"/>
        <v>1244</v>
      </c>
      <c r="Q71" s="7">
        <f t="shared" si="27"/>
        <v>103.66666666666667</v>
      </c>
    </row>
    <row r="72" spans="1:147" ht="12.75" customHeight="1" x14ac:dyDescent="0.2">
      <c r="A72" s="3"/>
      <c r="B72" s="4" t="s">
        <v>53</v>
      </c>
      <c r="C72" s="4" t="s">
        <v>23</v>
      </c>
      <c r="D72" s="9">
        <v>3</v>
      </c>
      <c r="E72" s="9">
        <v>0</v>
      </c>
      <c r="F72" s="9">
        <v>0</v>
      </c>
      <c r="G72" s="9">
        <v>3</v>
      </c>
      <c r="H72" s="9">
        <v>2</v>
      </c>
      <c r="I72" s="9">
        <v>0</v>
      </c>
      <c r="J72" s="9">
        <v>0</v>
      </c>
      <c r="K72" s="9">
        <v>2</v>
      </c>
      <c r="L72" s="9">
        <v>1</v>
      </c>
      <c r="M72" s="9">
        <v>0</v>
      </c>
      <c r="N72" s="8">
        <v>0</v>
      </c>
      <c r="O72" s="9">
        <v>1</v>
      </c>
      <c r="P72" s="38">
        <f t="shared" si="26"/>
        <v>12</v>
      </c>
      <c r="Q72" s="7">
        <f t="shared" si="27"/>
        <v>1</v>
      </c>
    </row>
    <row r="73" spans="1:147" ht="12.75" customHeight="1" x14ac:dyDescent="0.2">
      <c r="A73" s="3"/>
      <c r="B73" s="10"/>
      <c r="C73" s="11" t="s">
        <v>54</v>
      </c>
      <c r="D73" s="11">
        <v>1</v>
      </c>
      <c r="E73" s="11">
        <v>0</v>
      </c>
      <c r="F73" s="11">
        <v>0</v>
      </c>
      <c r="G73" s="11">
        <v>1</v>
      </c>
      <c r="H73" s="11">
        <v>2</v>
      </c>
      <c r="I73" s="11">
        <v>0</v>
      </c>
      <c r="J73" s="11">
        <v>0</v>
      </c>
      <c r="K73" s="11">
        <v>2</v>
      </c>
      <c r="L73" s="11">
        <v>1</v>
      </c>
      <c r="M73" s="11">
        <v>0</v>
      </c>
      <c r="N73" s="13">
        <v>0</v>
      </c>
      <c r="O73" s="11">
        <v>1</v>
      </c>
      <c r="P73" s="38">
        <f t="shared" si="26"/>
        <v>8</v>
      </c>
      <c r="Q73" s="7">
        <f t="shared" si="27"/>
        <v>0.66666666666666663</v>
      </c>
    </row>
    <row r="74" spans="1:147" ht="12.75" customHeight="1" x14ac:dyDescent="0.2">
      <c r="A74" s="3"/>
      <c r="B74" s="10"/>
      <c r="C74" s="11" t="s">
        <v>47</v>
      </c>
      <c r="D74" s="11">
        <v>1</v>
      </c>
      <c r="E74" s="11">
        <v>0</v>
      </c>
      <c r="F74" s="11">
        <v>0</v>
      </c>
      <c r="G74" s="11">
        <v>2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3">
        <v>0</v>
      </c>
      <c r="O74" s="11">
        <v>0</v>
      </c>
      <c r="P74" s="38">
        <f t="shared" si="26"/>
        <v>3</v>
      </c>
      <c r="Q74" s="7">
        <f t="shared" si="27"/>
        <v>0.25</v>
      </c>
    </row>
    <row r="75" spans="1:147" ht="13.5" customHeight="1" x14ac:dyDescent="0.2">
      <c r="A75" s="3"/>
      <c r="B75" s="4" t="s">
        <v>55</v>
      </c>
      <c r="C75" s="5" t="s">
        <v>140</v>
      </c>
      <c r="D75" s="63">
        <f t="shared" ref="D75:K75" si="29">D71-D72</f>
        <v>95</v>
      </c>
      <c r="E75" s="63">
        <f t="shared" si="29"/>
        <v>95</v>
      </c>
      <c r="F75" s="63">
        <f t="shared" si="29"/>
        <v>102</v>
      </c>
      <c r="G75" s="63">
        <f t="shared" si="29"/>
        <v>100</v>
      </c>
      <c r="H75" s="63">
        <f t="shared" si="29"/>
        <v>100</v>
      </c>
      <c r="I75" s="63">
        <f t="shared" si="29"/>
        <v>100</v>
      </c>
      <c r="J75" s="63">
        <f t="shared" si="29"/>
        <v>104</v>
      </c>
      <c r="K75" s="63">
        <f t="shared" si="29"/>
        <v>105</v>
      </c>
      <c r="L75" s="63">
        <f>L71-L72</f>
        <v>105</v>
      </c>
      <c r="M75" s="63">
        <f>M71-M72</f>
        <v>107</v>
      </c>
      <c r="N75" s="63">
        <f>N71-N72</f>
        <v>110</v>
      </c>
      <c r="O75" s="63">
        <f>O71-O72</f>
        <v>109</v>
      </c>
      <c r="P75" s="38">
        <f t="shared" si="26"/>
        <v>1232</v>
      </c>
      <c r="Q75" s="7">
        <f t="shared" si="27"/>
        <v>102.66666666666667</v>
      </c>
    </row>
    <row r="76" spans="1:147" ht="15" customHeight="1" x14ac:dyDescent="0.2">
      <c r="A76" s="3"/>
      <c r="B76" s="318" t="s">
        <v>166</v>
      </c>
      <c r="C76" s="318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39"/>
      <c r="Q76" s="2"/>
    </row>
    <row r="77" spans="1:147" ht="12.75" customHeight="1" x14ac:dyDescent="0.2">
      <c r="A77" s="3"/>
      <c r="B77" s="4" t="s">
        <v>56</v>
      </c>
      <c r="C77" s="5" t="s">
        <v>17</v>
      </c>
      <c r="D77" s="64">
        <v>25</v>
      </c>
      <c r="E77" s="64">
        <f t="shared" ref="E77:O77" si="30">D84</f>
        <v>24</v>
      </c>
      <c r="F77" s="64">
        <f t="shared" si="30"/>
        <v>19</v>
      </c>
      <c r="G77" s="64">
        <f t="shared" si="30"/>
        <v>23</v>
      </c>
      <c r="H77" s="64">
        <f t="shared" si="30"/>
        <v>23</v>
      </c>
      <c r="I77" s="64">
        <f t="shared" si="30"/>
        <v>14</v>
      </c>
      <c r="J77" s="64">
        <f t="shared" si="30"/>
        <v>11</v>
      </c>
      <c r="K77" s="64">
        <f t="shared" si="30"/>
        <v>14</v>
      </c>
      <c r="L77" s="64">
        <f t="shared" si="30"/>
        <v>18</v>
      </c>
      <c r="M77" s="64">
        <f t="shared" si="30"/>
        <v>27</v>
      </c>
      <c r="N77" s="64">
        <f t="shared" si="30"/>
        <v>31</v>
      </c>
      <c r="O77" s="64">
        <f t="shared" si="30"/>
        <v>31</v>
      </c>
      <c r="P77" s="38">
        <f t="shared" ref="P77:P84" si="31">SUM(D77:O77)</f>
        <v>260</v>
      </c>
      <c r="Q77" s="7">
        <f t="shared" ref="Q77:Q84" si="32">P77/12</f>
        <v>21.666666666666668</v>
      </c>
    </row>
    <row r="78" spans="1:147" ht="12.75" customHeight="1" x14ac:dyDescent="0.2">
      <c r="A78" s="3"/>
      <c r="B78" s="4" t="s">
        <v>57</v>
      </c>
      <c r="C78" s="4" t="s">
        <v>19</v>
      </c>
      <c r="D78" s="8">
        <v>8</v>
      </c>
      <c r="E78" s="8">
        <v>3</v>
      </c>
      <c r="F78" s="8">
        <v>6</v>
      </c>
      <c r="G78" s="8">
        <v>0</v>
      </c>
      <c r="H78" s="8">
        <v>2</v>
      </c>
      <c r="I78" s="8">
        <v>2</v>
      </c>
      <c r="J78" s="8">
        <v>6</v>
      </c>
      <c r="K78" s="8">
        <v>5</v>
      </c>
      <c r="L78" s="8">
        <v>10</v>
      </c>
      <c r="M78" s="8">
        <v>6</v>
      </c>
      <c r="N78" s="8">
        <v>1</v>
      </c>
      <c r="O78" s="8">
        <v>2</v>
      </c>
      <c r="P78" s="38">
        <f t="shared" si="31"/>
        <v>51</v>
      </c>
      <c r="Q78" s="7">
        <f t="shared" si="32"/>
        <v>4.25</v>
      </c>
    </row>
    <row r="79" spans="1:147" ht="12.75" customHeight="1" x14ac:dyDescent="0.2">
      <c r="A79" s="3"/>
      <c r="B79" s="4" t="s">
        <v>58</v>
      </c>
      <c r="C79" s="5" t="s">
        <v>21</v>
      </c>
      <c r="D79" s="65">
        <f>D77+D78</f>
        <v>33</v>
      </c>
      <c r="E79" s="65">
        <f t="shared" ref="E79:O79" si="33">SUM(E77:E78)</f>
        <v>27</v>
      </c>
      <c r="F79" s="65">
        <f t="shared" si="33"/>
        <v>25</v>
      </c>
      <c r="G79" s="65">
        <f t="shared" si="33"/>
        <v>23</v>
      </c>
      <c r="H79" s="65">
        <f t="shared" si="33"/>
        <v>25</v>
      </c>
      <c r="I79" s="65">
        <f t="shared" si="33"/>
        <v>16</v>
      </c>
      <c r="J79" s="65">
        <f t="shared" si="33"/>
        <v>17</v>
      </c>
      <c r="K79" s="65">
        <f t="shared" si="33"/>
        <v>19</v>
      </c>
      <c r="L79" s="65">
        <f t="shared" si="33"/>
        <v>28</v>
      </c>
      <c r="M79" s="65">
        <f t="shared" si="33"/>
        <v>33</v>
      </c>
      <c r="N79" s="65">
        <f t="shared" si="33"/>
        <v>32</v>
      </c>
      <c r="O79" s="65">
        <f t="shared" si="33"/>
        <v>33</v>
      </c>
      <c r="P79" s="38">
        <f t="shared" si="31"/>
        <v>311</v>
      </c>
      <c r="Q79" s="7">
        <f t="shared" si="32"/>
        <v>25.916666666666668</v>
      </c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45"/>
      <c r="BF79" s="45"/>
      <c r="BG79" s="45"/>
      <c r="BH79" s="45"/>
      <c r="BI79" s="45"/>
      <c r="BJ79" s="45"/>
      <c r="BK79" s="45"/>
      <c r="BL79" s="45"/>
      <c r="BM79" s="45"/>
      <c r="BN79" s="45"/>
      <c r="BO79" s="45"/>
      <c r="BP79" s="45"/>
      <c r="BQ79" s="45"/>
      <c r="BR79" s="45"/>
      <c r="BS79" s="45"/>
      <c r="BT79" s="45"/>
      <c r="BU79" s="45"/>
      <c r="BV79" s="45"/>
      <c r="BW79" s="45"/>
      <c r="BX79" s="45"/>
      <c r="BY79" s="45"/>
      <c r="BZ79" s="45"/>
      <c r="CA79" s="45"/>
      <c r="CB79" s="45"/>
      <c r="CC79" s="45"/>
      <c r="CD79" s="45"/>
      <c r="CE79" s="45"/>
      <c r="CF79" s="45"/>
      <c r="CG79" s="45"/>
      <c r="CH79" s="45"/>
      <c r="CI79" s="45"/>
      <c r="CJ79" s="45"/>
      <c r="CK79" s="45"/>
      <c r="CL79" s="45"/>
      <c r="CM79" s="45"/>
      <c r="CN79" s="45"/>
      <c r="CO79" s="45"/>
      <c r="CP79" s="45"/>
      <c r="CQ79" s="45"/>
      <c r="CR79" s="45"/>
      <c r="CS79" s="45"/>
      <c r="CT79" s="45"/>
      <c r="CU79" s="45"/>
      <c r="CV79" s="45"/>
      <c r="CW79" s="45"/>
      <c r="CX79" s="45"/>
      <c r="CY79" s="45"/>
      <c r="CZ79" s="45"/>
      <c r="DA79" s="45"/>
      <c r="DB79" s="45"/>
      <c r="DC79" s="45"/>
      <c r="DD79" s="45"/>
      <c r="DE79" s="45"/>
      <c r="DF79" s="45"/>
      <c r="DG79" s="45"/>
      <c r="DH79" s="45"/>
      <c r="DI79" s="45"/>
      <c r="DJ79" s="45"/>
      <c r="DK79" s="45"/>
      <c r="DL79" s="45"/>
      <c r="DM79" s="45"/>
      <c r="DN79" s="45"/>
      <c r="DO79" s="45"/>
      <c r="DP79" s="45"/>
      <c r="DQ79" s="45"/>
      <c r="DR79" s="45"/>
      <c r="DS79" s="45"/>
      <c r="DT79" s="45"/>
      <c r="DU79" s="45"/>
      <c r="DV79" s="45"/>
      <c r="DW79" s="45"/>
      <c r="DX79" s="45"/>
      <c r="DY79" s="45"/>
      <c r="DZ79" s="45"/>
      <c r="EA79" s="45"/>
      <c r="EB79" s="45"/>
      <c r="EC79" s="45"/>
      <c r="ED79" s="45"/>
      <c r="EE79" s="45"/>
      <c r="EF79" s="45"/>
      <c r="EG79" s="45"/>
      <c r="EH79" s="45"/>
      <c r="EI79" s="45"/>
      <c r="EJ79" s="45"/>
      <c r="EK79" s="45"/>
      <c r="EL79" s="45"/>
      <c r="EM79" s="45"/>
      <c r="EN79" s="45"/>
      <c r="EO79" s="45"/>
      <c r="EP79" s="45"/>
      <c r="EQ79" s="45"/>
    </row>
    <row r="80" spans="1:147" ht="12.75" customHeight="1" x14ac:dyDescent="0.2">
      <c r="A80" s="3"/>
      <c r="B80" s="4" t="s">
        <v>59</v>
      </c>
      <c r="C80" s="4" t="s">
        <v>23</v>
      </c>
      <c r="D80" s="8">
        <v>9</v>
      </c>
      <c r="E80" s="8">
        <v>8</v>
      </c>
      <c r="F80" s="8">
        <v>2</v>
      </c>
      <c r="G80" s="8">
        <v>0</v>
      </c>
      <c r="H80" s="8">
        <v>11</v>
      </c>
      <c r="I80" s="8">
        <v>5</v>
      </c>
      <c r="J80" s="8">
        <v>3</v>
      </c>
      <c r="K80" s="8">
        <v>1</v>
      </c>
      <c r="L80" s="8">
        <v>1</v>
      </c>
      <c r="M80" s="8">
        <v>2</v>
      </c>
      <c r="N80" s="8">
        <v>1</v>
      </c>
      <c r="O80" s="8">
        <v>1</v>
      </c>
      <c r="P80" s="38">
        <f t="shared" si="31"/>
        <v>44</v>
      </c>
      <c r="Q80" s="7">
        <f t="shared" si="32"/>
        <v>3.6666666666666665</v>
      </c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45"/>
      <c r="BM80" s="45"/>
      <c r="BN80" s="45"/>
      <c r="BO80" s="45"/>
      <c r="BP80" s="45"/>
      <c r="BQ80" s="45"/>
      <c r="BR80" s="45"/>
      <c r="BS80" s="45"/>
      <c r="BT80" s="45"/>
      <c r="BU80" s="45"/>
      <c r="BV80" s="45"/>
      <c r="BW80" s="45"/>
      <c r="BX80" s="45"/>
      <c r="BY80" s="45"/>
      <c r="BZ80" s="45"/>
      <c r="CA80" s="45"/>
      <c r="CB80" s="45"/>
      <c r="CC80" s="45"/>
      <c r="CD80" s="45"/>
      <c r="CE80" s="45"/>
      <c r="CF80" s="45"/>
      <c r="CG80" s="45"/>
      <c r="CH80" s="45"/>
      <c r="CI80" s="45"/>
      <c r="CJ80" s="45"/>
      <c r="CK80" s="45"/>
      <c r="CL80" s="45"/>
      <c r="CM80" s="45"/>
      <c r="CN80" s="45"/>
      <c r="CO80" s="45"/>
      <c r="CP80" s="45"/>
      <c r="CQ80" s="45"/>
      <c r="CR80" s="45"/>
      <c r="CS80" s="45"/>
      <c r="CT80" s="45"/>
      <c r="CU80" s="45"/>
      <c r="CV80" s="45"/>
      <c r="CW80" s="45"/>
      <c r="CX80" s="45"/>
      <c r="CY80" s="45"/>
      <c r="CZ80" s="45"/>
      <c r="DA80" s="45"/>
      <c r="DB80" s="45"/>
      <c r="DC80" s="45"/>
      <c r="DD80" s="45"/>
      <c r="DE80" s="45"/>
      <c r="DF80" s="45"/>
      <c r="DG80" s="45"/>
      <c r="DH80" s="45"/>
      <c r="DI80" s="45"/>
      <c r="DJ80" s="45"/>
      <c r="DK80" s="45"/>
      <c r="DL80" s="45"/>
      <c r="DM80" s="45"/>
      <c r="DN80" s="45"/>
      <c r="DO80" s="45"/>
      <c r="DP80" s="45"/>
      <c r="DQ80" s="45"/>
      <c r="DR80" s="45"/>
      <c r="DS80" s="45"/>
      <c r="DT80" s="45"/>
      <c r="DU80" s="45"/>
      <c r="DV80" s="45"/>
      <c r="DW80" s="45"/>
      <c r="DX80" s="45"/>
      <c r="DY80" s="45"/>
      <c r="DZ80" s="45"/>
      <c r="EA80" s="45"/>
      <c r="EB80" s="45"/>
      <c r="EC80" s="45"/>
      <c r="ED80" s="45"/>
      <c r="EE80" s="45"/>
      <c r="EF80" s="45"/>
      <c r="EG80" s="45"/>
      <c r="EH80" s="45"/>
      <c r="EI80" s="45"/>
      <c r="EJ80" s="45"/>
      <c r="EK80" s="45"/>
      <c r="EL80" s="45"/>
      <c r="EM80" s="45"/>
      <c r="EN80" s="45"/>
      <c r="EO80" s="45"/>
      <c r="EP80" s="45"/>
      <c r="EQ80" s="45"/>
    </row>
    <row r="81" spans="1:147" ht="12.75" customHeight="1" x14ac:dyDescent="0.2">
      <c r="A81" s="3"/>
      <c r="B81" s="10"/>
      <c r="C81" s="11" t="s">
        <v>47</v>
      </c>
      <c r="D81" s="13">
        <v>6</v>
      </c>
      <c r="E81" s="13">
        <v>3</v>
      </c>
      <c r="F81" s="13">
        <v>2</v>
      </c>
      <c r="G81" s="13">
        <v>0</v>
      </c>
      <c r="H81" s="13">
        <v>6</v>
      </c>
      <c r="I81" s="13">
        <v>4</v>
      </c>
      <c r="J81" s="13">
        <v>1</v>
      </c>
      <c r="K81" s="13">
        <v>0</v>
      </c>
      <c r="L81" s="13">
        <v>0</v>
      </c>
      <c r="M81" s="13">
        <v>0</v>
      </c>
      <c r="N81" s="13">
        <v>0</v>
      </c>
      <c r="O81" s="8">
        <v>0</v>
      </c>
      <c r="P81" s="38">
        <f t="shared" si="31"/>
        <v>22</v>
      </c>
      <c r="Q81" s="7">
        <f t="shared" si="32"/>
        <v>1.8333333333333333</v>
      </c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  <c r="BF81" s="45"/>
      <c r="BG81" s="45"/>
      <c r="BH81" s="45"/>
      <c r="BI81" s="45"/>
      <c r="BJ81" s="45"/>
      <c r="BK81" s="45"/>
      <c r="BL81" s="45"/>
      <c r="BM81" s="45"/>
      <c r="BN81" s="45"/>
      <c r="BO81" s="45"/>
      <c r="BP81" s="45"/>
      <c r="BQ81" s="45"/>
      <c r="BR81" s="45"/>
      <c r="BS81" s="45"/>
      <c r="BT81" s="45"/>
      <c r="BU81" s="45"/>
      <c r="BV81" s="45"/>
      <c r="BW81" s="45"/>
      <c r="BX81" s="45"/>
      <c r="BY81" s="45"/>
      <c r="BZ81" s="45"/>
      <c r="CA81" s="45"/>
      <c r="CB81" s="45"/>
      <c r="CC81" s="45"/>
      <c r="CD81" s="45"/>
      <c r="CE81" s="45"/>
      <c r="CF81" s="45"/>
      <c r="CG81" s="45"/>
      <c r="CH81" s="45"/>
      <c r="CI81" s="45"/>
      <c r="CJ81" s="45"/>
      <c r="CK81" s="45"/>
      <c r="CL81" s="45"/>
      <c r="CM81" s="45"/>
      <c r="CN81" s="45"/>
      <c r="CO81" s="45"/>
      <c r="CP81" s="45"/>
      <c r="CQ81" s="45"/>
      <c r="CR81" s="45"/>
      <c r="CS81" s="45"/>
      <c r="CT81" s="45"/>
      <c r="CU81" s="45"/>
      <c r="CV81" s="45"/>
      <c r="CW81" s="45"/>
      <c r="CX81" s="45"/>
      <c r="CY81" s="45"/>
      <c r="CZ81" s="45"/>
      <c r="DA81" s="45"/>
      <c r="DB81" s="45"/>
      <c r="DC81" s="45"/>
      <c r="DD81" s="45"/>
      <c r="DE81" s="45"/>
      <c r="DF81" s="45"/>
      <c r="DG81" s="45"/>
      <c r="DH81" s="45"/>
      <c r="DI81" s="45"/>
      <c r="DJ81" s="45"/>
      <c r="DK81" s="45"/>
      <c r="DL81" s="45"/>
      <c r="DM81" s="45"/>
      <c r="DN81" s="45"/>
      <c r="DO81" s="45"/>
      <c r="DP81" s="45"/>
      <c r="DQ81" s="45"/>
      <c r="DR81" s="45"/>
      <c r="DS81" s="45"/>
      <c r="DT81" s="45"/>
      <c r="DU81" s="45"/>
      <c r="DV81" s="45"/>
      <c r="DW81" s="45"/>
      <c r="DX81" s="45"/>
      <c r="DY81" s="45"/>
      <c r="DZ81" s="45"/>
      <c r="EA81" s="45"/>
      <c r="EB81" s="45"/>
      <c r="EC81" s="45"/>
      <c r="ED81" s="45"/>
      <c r="EE81" s="45"/>
      <c r="EF81" s="45"/>
      <c r="EG81" s="45"/>
      <c r="EH81" s="45"/>
      <c r="EI81" s="45"/>
      <c r="EJ81" s="45"/>
      <c r="EK81" s="45"/>
      <c r="EL81" s="45"/>
      <c r="EM81" s="45"/>
      <c r="EN81" s="45"/>
      <c r="EO81" s="45"/>
      <c r="EP81" s="45"/>
      <c r="EQ81" s="45"/>
    </row>
    <row r="82" spans="1:147" ht="12.75" customHeight="1" x14ac:dyDescent="0.2">
      <c r="A82" s="3"/>
      <c r="B82" s="10"/>
      <c r="C82" s="11" t="s">
        <v>178</v>
      </c>
      <c r="D82" s="13">
        <v>1</v>
      </c>
      <c r="E82" s="13">
        <v>3</v>
      </c>
      <c r="F82" s="13">
        <v>0</v>
      </c>
      <c r="G82" s="13">
        <v>0</v>
      </c>
      <c r="H82" s="13">
        <v>4</v>
      </c>
      <c r="I82" s="13">
        <v>0</v>
      </c>
      <c r="J82" s="13">
        <v>2</v>
      </c>
      <c r="K82" s="13">
        <v>1</v>
      </c>
      <c r="L82" s="13">
        <v>1</v>
      </c>
      <c r="M82" s="13">
        <v>1</v>
      </c>
      <c r="N82" s="13">
        <v>0</v>
      </c>
      <c r="O82" s="8">
        <v>1</v>
      </c>
      <c r="P82" s="38">
        <f t="shared" si="31"/>
        <v>14</v>
      </c>
      <c r="Q82" s="7">
        <f t="shared" si="32"/>
        <v>1.1666666666666667</v>
      </c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  <c r="AT82" s="45"/>
      <c r="AU82" s="45"/>
      <c r="AV82" s="45"/>
      <c r="AW82" s="45"/>
      <c r="AX82" s="45"/>
      <c r="AY82" s="45"/>
      <c r="AZ82" s="45"/>
      <c r="BA82" s="45"/>
      <c r="BB82" s="45"/>
      <c r="BC82" s="45"/>
      <c r="BD82" s="45"/>
      <c r="BE82" s="45"/>
      <c r="BF82" s="45"/>
      <c r="BG82" s="45"/>
      <c r="BH82" s="45"/>
      <c r="BI82" s="45"/>
      <c r="BJ82" s="45"/>
      <c r="BK82" s="45"/>
      <c r="BL82" s="45"/>
      <c r="BM82" s="45"/>
      <c r="BN82" s="45"/>
      <c r="BO82" s="45"/>
      <c r="BP82" s="45"/>
      <c r="BQ82" s="45"/>
      <c r="BR82" s="45"/>
      <c r="BS82" s="45"/>
      <c r="BT82" s="45"/>
      <c r="BU82" s="45"/>
      <c r="BV82" s="45"/>
      <c r="BW82" s="45"/>
      <c r="BX82" s="45"/>
      <c r="BY82" s="45"/>
      <c r="BZ82" s="45"/>
      <c r="CA82" s="45"/>
      <c r="CB82" s="45"/>
      <c r="CC82" s="45"/>
      <c r="CD82" s="45"/>
      <c r="CE82" s="45"/>
      <c r="CF82" s="45"/>
      <c r="CG82" s="45"/>
      <c r="CH82" s="45"/>
      <c r="CI82" s="45"/>
      <c r="CJ82" s="45"/>
      <c r="CK82" s="45"/>
      <c r="CL82" s="45"/>
      <c r="CM82" s="45"/>
      <c r="CN82" s="45"/>
      <c r="CO82" s="45"/>
      <c r="CP82" s="45"/>
      <c r="CQ82" s="45"/>
      <c r="CR82" s="45"/>
      <c r="CS82" s="45"/>
      <c r="CT82" s="45"/>
      <c r="CU82" s="45"/>
      <c r="CV82" s="45"/>
      <c r="CW82" s="45"/>
      <c r="CX82" s="45"/>
      <c r="CY82" s="45"/>
      <c r="CZ82" s="45"/>
      <c r="DA82" s="45"/>
      <c r="DB82" s="45"/>
      <c r="DC82" s="45"/>
      <c r="DD82" s="45"/>
      <c r="DE82" s="45"/>
      <c r="DF82" s="45"/>
      <c r="DG82" s="45"/>
      <c r="DH82" s="45"/>
      <c r="DI82" s="45"/>
      <c r="DJ82" s="45"/>
      <c r="DK82" s="45"/>
      <c r="DL82" s="45"/>
      <c r="DM82" s="45"/>
      <c r="DN82" s="45"/>
      <c r="DO82" s="45"/>
      <c r="DP82" s="45"/>
      <c r="DQ82" s="45"/>
      <c r="DR82" s="45"/>
      <c r="DS82" s="45"/>
      <c r="DT82" s="45"/>
      <c r="DU82" s="45"/>
      <c r="DV82" s="45"/>
      <c r="DW82" s="45"/>
      <c r="DX82" s="45"/>
      <c r="DY82" s="45"/>
      <c r="DZ82" s="45"/>
      <c r="EA82" s="45"/>
      <c r="EB82" s="45"/>
      <c r="EC82" s="45"/>
      <c r="ED82" s="45"/>
      <c r="EE82" s="45"/>
      <c r="EF82" s="45"/>
      <c r="EG82" s="45"/>
      <c r="EH82" s="45"/>
      <c r="EI82" s="45"/>
      <c r="EJ82" s="45"/>
      <c r="EK82" s="45"/>
      <c r="EL82" s="45"/>
      <c r="EM82" s="45"/>
      <c r="EN82" s="45"/>
      <c r="EO82" s="45"/>
      <c r="EP82" s="45"/>
      <c r="EQ82" s="45"/>
    </row>
    <row r="83" spans="1:147" ht="12.75" customHeight="1" x14ac:dyDescent="0.2">
      <c r="A83" s="3"/>
      <c r="B83" s="10"/>
      <c r="C83" s="11" t="s">
        <v>48</v>
      </c>
      <c r="D83" s="13">
        <v>2</v>
      </c>
      <c r="E83" s="13">
        <v>2</v>
      </c>
      <c r="F83" s="13">
        <v>0</v>
      </c>
      <c r="G83" s="13">
        <v>0</v>
      </c>
      <c r="H83" s="13">
        <v>1</v>
      </c>
      <c r="I83" s="13">
        <v>1</v>
      </c>
      <c r="J83" s="13">
        <v>0</v>
      </c>
      <c r="K83" s="13">
        <v>0</v>
      </c>
      <c r="L83" s="13">
        <v>0</v>
      </c>
      <c r="M83" s="13">
        <v>1</v>
      </c>
      <c r="N83" s="13">
        <v>1</v>
      </c>
      <c r="O83" s="8">
        <v>0</v>
      </c>
      <c r="P83" s="38">
        <f t="shared" si="31"/>
        <v>8</v>
      </c>
      <c r="Q83" s="7">
        <f t="shared" si="32"/>
        <v>0.66666666666666663</v>
      </c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  <c r="AT83" s="45"/>
      <c r="AU83" s="45"/>
      <c r="AV83" s="45"/>
      <c r="AW83" s="45"/>
      <c r="AX83" s="45"/>
      <c r="AY83" s="45"/>
      <c r="AZ83" s="45"/>
      <c r="BA83" s="45"/>
      <c r="BB83" s="45"/>
      <c r="BC83" s="45"/>
      <c r="BD83" s="45"/>
      <c r="BE83" s="45"/>
      <c r="BF83" s="45"/>
      <c r="BG83" s="45"/>
      <c r="BH83" s="45"/>
      <c r="BI83" s="45"/>
      <c r="BJ83" s="45"/>
      <c r="BK83" s="45"/>
      <c r="BL83" s="45"/>
      <c r="BM83" s="45"/>
      <c r="BN83" s="45"/>
      <c r="BO83" s="45"/>
      <c r="BP83" s="45"/>
      <c r="BQ83" s="45"/>
      <c r="BR83" s="45"/>
      <c r="BS83" s="45"/>
      <c r="BT83" s="45"/>
      <c r="BU83" s="45"/>
      <c r="BV83" s="45"/>
      <c r="BW83" s="45"/>
      <c r="BX83" s="45"/>
      <c r="BY83" s="45"/>
      <c r="BZ83" s="45"/>
      <c r="CA83" s="45"/>
      <c r="CB83" s="45"/>
      <c r="CC83" s="45"/>
      <c r="CD83" s="45"/>
      <c r="CE83" s="45"/>
      <c r="CF83" s="45"/>
      <c r="CG83" s="45"/>
      <c r="CH83" s="45"/>
      <c r="CI83" s="45"/>
      <c r="CJ83" s="45"/>
      <c r="CK83" s="45"/>
      <c r="CL83" s="45"/>
      <c r="CM83" s="45"/>
      <c r="CN83" s="45"/>
      <c r="CO83" s="45"/>
      <c r="CP83" s="45"/>
      <c r="CQ83" s="45"/>
      <c r="CR83" s="45"/>
      <c r="CS83" s="45"/>
      <c r="CT83" s="45"/>
      <c r="CU83" s="45"/>
      <c r="CV83" s="45"/>
      <c r="CW83" s="45"/>
      <c r="CX83" s="45"/>
      <c r="CY83" s="45"/>
      <c r="CZ83" s="45"/>
      <c r="DA83" s="45"/>
      <c r="DB83" s="45"/>
      <c r="DC83" s="45"/>
      <c r="DD83" s="45"/>
      <c r="DE83" s="45"/>
      <c r="DF83" s="45"/>
      <c r="DG83" s="45"/>
      <c r="DH83" s="45"/>
      <c r="DI83" s="45"/>
      <c r="DJ83" s="45"/>
      <c r="DK83" s="45"/>
      <c r="DL83" s="45"/>
      <c r="DM83" s="45"/>
      <c r="DN83" s="45"/>
      <c r="DO83" s="45"/>
      <c r="DP83" s="45"/>
      <c r="DQ83" s="45"/>
      <c r="DR83" s="45"/>
      <c r="DS83" s="45"/>
      <c r="DT83" s="45"/>
      <c r="DU83" s="45"/>
      <c r="DV83" s="45"/>
      <c r="DW83" s="45"/>
      <c r="DX83" s="45"/>
      <c r="DY83" s="45"/>
      <c r="DZ83" s="45"/>
      <c r="EA83" s="45"/>
      <c r="EB83" s="45"/>
      <c r="EC83" s="45"/>
      <c r="ED83" s="45"/>
      <c r="EE83" s="45"/>
      <c r="EF83" s="45"/>
      <c r="EG83" s="45"/>
      <c r="EH83" s="45"/>
      <c r="EI83" s="45"/>
      <c r="EJ83" s="45"/>
      <c r="EK83" s="45"/>
      <c r="EL83" s="45"/>
      <c r="EM83" s="45"/>
      <c r="EN83" s="45"/>
      <c r="EO83" s="45"/>
      <c r="EP83" s="45"/>
      <c r="EQ83" s="45"/>
    </row>
    <row r="84" spans="1:147" ht="15" customHeight="1" thickBot="1" x14ac:dyDescent="0.25">
      <c r="A84" s="17"/>
      <c r="B84" s="18" t="s">
        <v>60</v>
      </c>
      <c r="C84" s="80" t="s">
        <v>140</v>
      </c>
      <c r="D84" s="81">
        <f t="shared" ref="D84:O84" si="34">D79-D80</f>
        <v>24</v>
      </c>
      <c r="E84" s="81">
        <f t="shared" si="34"/>
        <v>19</v>
      </c>
      <c r="F84" s="81">
        <f t="shared" si="34"/>
        <v>23</v>
      </c>
      <c r="G84" s="81">
        <f t="shared" si="34"/>
        <v>23</v>
      </c>
      <c r="H84" s="81">
        <f t="shared" si="34"/>
        <v>14</v>
      </c>
      <c r="I84" s="81">
        <f t="shared" si="34"/>
        <v>11</v>
      </c>
      <c r="J84" s="81">
        <f t="shared" si="34"/>
        <v>14</v>
      </c>
      <c r="K84" s="81">
        <f t="shared" si="34"/>
        <v>18</v>
      </c>
      <c r="L84" s="81">
        <f t="shared" si="34"/>
        <v>27</v>
      </c>
      <c r="M84" s="81">
        <f t="shared" si="34"/>
        <v>31</v>
      </c>
      <c r="N84" s="81">
        <f t="shared" si="34"/>
        <v>31</v>
      </c>
      <c r="O84" s="81">
        <f t="shared" si="34"/>
        <v>32</v>
      </c>
      <c r="P84" s="41">
        <f t="shared" si="31"/>
        <v>267</v>
      </c>
      <c r="Q84" s="83">
        <f t="shared" si="32"/>
        <v>22.25</v>
      </c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45"/>
      <c r="AN84" s="45"/>
      <c r="AO84" s="45"/>
      <c r="AP84" s="45"/>
      <c r="AQ84" s="45"/>
      <c r="AR84" s="45"/>
      <c r="AS84" s="45"/>
      <c r="AT84" s="45"/>
      <c r="AU84" s="45"/>
      <c r="AV84" s="45"/>
      <c r="AW84" s="45"/>
      <c r="AX84" s="45"/>
      <c r="AY84" s="45"/>
      <c r="AZ84" s="45"/>
      <c r="BA84" s="45"/>
      <c r="BB84" s="45"/>
      <c r="BC84" s="45"/>
      <c r="BD84" s="45"/>
      <c r="BE84" s="45"/>
      <c r="BF84" s="45"/>
      <c r="BG84" s="45"/>
      <c r="BH84" s="45"/>
      <c r="BI84" s="45"/>
      <c r="BJ84" s="45"/>
      <c r="BK84" s="45"/>
      <c r="BL84" s="45"/>
      <c r="BM84" s="45"/>
      <c r="BN84" s="45"/>
      <c r="BO84" s="45"/>
      <c r="BP84" s="45"/>
      <c r="BQ84" s="45"/>
      <c r="BR84" s="45"/>
      <c r="BS84" s="45"/>
      <c r="BT84" s="45"/>
      <c r="BU84" s="45"/>
      <c r="BV84" s="45"/>
      <c r="BW84" s="45"/>
      <c r="BX84" s="45"/>
      <c r="BY84" s="45"/>
      <c r="BZ84" s="45"/>
      <c r="CA84" s="45"/>
      <c r="CB84" s="45"/>
      <c r="CC84" s="45"/>
      <c r="CD84" s="45"/>
      <c r="CE84" s="45"/>
      <c r="CF84" s="45"/>
      <c r="CG84" s="45"/>
      <c r="CH84" s="45"/>
      <c r="CI84" s="45"/>
      <c r="CJ84" s="45"/>
      <c r="CK84" s="45"/>
      <c r="CL84" s="45"/>
      <c r="CM84" s="45"/>
      <c r="CN84" s="45"/>
      <c r="CO84" s="45"/>
      <c r="CP84" s="45"/>
      <c r="CQ84" s="45"/>
      <c r="CR84" s="45"/>
      <c r="CS84" s="45"/>
      <c r="CT84" s="45"/>
      <c r="CU84" s="45"/>
      <c r="CV84" s="45"/>
      <c r="CW84" s="45"/>
      <c r="CX84" s="45"/>
      <c r="CY84" s="45"/>
      <c r="CZ84" s="45"/>
      <c r="DA84" s="45"/>
      <c r="DB84" s="45"/>
      <c r="DC84" s="45"/>
      <c r="DD84" s="45"/>
      <c r="DE84" s="45"/>
      <c r="DF84" s="45"/>
      <c r="DG84" s="45"/>
      <c r="DH84" s="45"/>
      <c r="DI84" s="45"/>
      <c r="DJ84" s="45"/>
      <c r="DK84" s="45"/>
      <c r="DL84" s="45"/>
      <c r="DM84" s="45"/>
      <c r="DN84" s="45"/>
      <c r="DO84" s="45"/>
      <c r="DP84" s="45"/>
      <c r="DQ84" s="45"/>
      <c r="DR84" s="45"/>
      <c r="DS84" s="45"/>
      <c r="DT84" s="45"/>
      <c r="DU84" s="45"/>
      <c r="DV84" s="45"/>
      <c r="DW84" s="45"/>
      <c r="DX84" s="45"/>
      <c r="DY84" s="45"/>
      <c r="DZ84" s="45"/>
      <c r="EA84" s="45"/>
      <c r="EB84" s="45"/>
      <c r="EC84" s="45"/>
      <c r="ED84" s="45"/>
      <c r="EE84" s="45"/>
      <c r="EF84" s="45"/>
      <c r="EG84" s="45"/>
      <c r="EH84" s="45"/>
      <c r="EI84" s="45"/>
      <c r="EJ84" s="45"/>
      <c r="EK84" s="45"/>
      <c r="EL84" s="45"/>
      <c r="EM84" s="45"/>
      <c r="EN84" s="45"/>
      <c r="EO84" s="45"/>
      <c r="EP84" s="45"/>
      <c r="EQ84" s="45"/>
    </row>
    <row r="85" spans="1:147" ht="15.75" customHeight="1" x14ac:dyDescent="0.2">
      <c r="A85" s="68">
        <v>2.2999999999999998</v>
      </c>
      <c r="B85" s="320" t="s">
        <v>63</v>
      </c>
      <c r="C85" s="320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62"/>
      <c r="Q85" s="61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45"/>
      <c r="AO85" s="45"/>
      <c r="AP85" s="45"/>
      <c r="AQ85" s="45"/>
      <c r="AR85" s="45"/>
      <c r="AS85" s="45"/>
      <c r="AT85" s="45"/>
      <c r="AU85" s="45"/>
      <c r="AV85" s="45"/>
      <c r="AW85" s="45"/>
      <c r="AX85" s="45"/>
      <c r="AY85" s="45"/>
      <c r="AZ85" s="45"/>
      <c r="BA85" s="45"/>
      <c r="BB85" s="45"/>
      <c r="BC85" s="45"/>
      <c r="BD85" s="45"/>
      <c r="BE85" s="45"/>
      <c r="BF85" s="45"/>
      <c r="BG85" s="45"/>
      <c r="BH85" s="45"/>
      <c r="BI85" s="45"/>
      <c r="BJ85" s="45"/>
      <c r="BK85" s="45"/>
      <c r="BL85" s="45"/>
      <c r="BM85" s="45"/>
      <c r="BN85" s="45"/>
      <c r="BO85" s="45"/>
      <c r="BP85" s="45"/>
      <c r="BQ85" s="45"/>
      <c r="BR85" s="45"/>
      <c r="BS85" s="45"/>
      <c r="BT85" s="45"/>
      <c r="BU85" s="45"/>
      <c r="BV85" s="45"/>
      <c r="BW85" s="45"/>
      <c r="BX85" s="45"/>
      <c r="BY85" s="45"/>
      <c r="BZ85" s="45"/>
      <c r="CA85" s="45"/>
      <c r="CB85" s="45"/>
      <c r="CC85" s="45"/>
      <c r="CD85" s="45"/>
      <c r="CE85" s="45"/>
      <c r="CF85" s="45"/>
      <c r="CG85" s="45"/>
      <c r="CH85" s="45"/>
      <c r="CI85" s="45"/>
      <c r="CJ85" s="45"/>
      <c r="CK85" s="45"/>
      <c r="CL85" s="45"/>
      <c r="CM85" s="45"/>
      <c r="CN85" s="45"/>
      <c r="CO85" s="45"/>
      <c r="CP85" s="45"/>
      <c r="CQ85" s="45"/>
      <c r="CR85" s="45"/>
      <c r="CS85" s="45"/>
      <c r="CT85" s="45"/>
      <c r="CU85" s="45"/>
      <c r="CV85" s="45"/>
      <c r="CW85" s="45"/>
      <c r="CX85" s="45"/>
      <c r="CY85" s="45"/>
      <c r="CZ85" s="45"/>
      <c r="DA85" s="45"/>
      <c r="DB85" s="45"/>
      <c r="DC85" s="45"/>
      <c r="DD85" s="45"/>
      <c r="DE85" s="45"/>
      <c r="DF85" s="45"/>
      <c r="DG85" s="45"/>
      <c r="DH85" s="45"/>
      <c r="DI85" s="45"/>
      <c r="DJ85" s="45"/>
      <c r="DK85" s="45"/>
      <c r="DL85" s="45"/>
      <c r="DM85" s="45"/>
      <c r="DN85" s="45"/>
      <c r="DO85" s="45"/>
      <c r="DP85" s="45"/>
      <c r="DQ85" s="45"/>
      <c r="DR85" s="45"/>
      <c r="DS85" s="45"/>
      <c r="DT85" s="45"/>
      <c r="DU85" s="45"/>
      <c r="DV85" s="45"/>
      <c r="DW85" s="45"/>
      <c r="DX85" s="45"/>
      <c r="DY85" s="45"/>
      <c r="DZ85" s="45"/>
      <c r="EA85" s="45"/>
      <c r="EB85" s="45"/>
      <c r="EC85" s="45"/>
      <c r="ED85" s="45"/>
      <c r="EE85" s="45"/>
      <c r="EF85" s="45"/>
      <c r="EG85" s="45"/>
      <c r="EH85" s="45"/>
      <c r="EI85" s="45"/>
      <c r="EJ85" s="45"/>
      <c r="EK85" s="45"/>
      <c r="EL85" s="45"/>
      <c r="EM85" s="45"/>
      <c r="EN85" s="45"/>
      <c r="EO85" s="45"/>
      <c r="EP85" s="45"/>
      <c r="EQ85" s="45"/>
    </row>
    <row r="86" spans="1:147" ht="13.5" customHeight="1" x14ac:dyDescent="0.2">
      <c r="A86" s="3"/>
      <c r="B86" s="318" t="s">
        <v>148</v>
      </c>
      <c r="C86" s="318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39"/>
      <c r="Q86" s="2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  <c r="AT86" s="45"/>
      <c r="AU86" s="45"/>
      <c r="AV86" s="45"/>
      <c r="AW86" s="45"/>
      <c r="AX86" s="45"/>
      <c r="AY86" s="45"/>
      <c r="AZ86" s="45"/>
      <c r="BA86" s="45"/>
      <c r="BB86" s="45"/>
      <c r="BC86" s="45"/>
      <c r="BD86" s="45"/>
      <c r="BE86" s="45"/>
      <c r="BF86" s="45"/>
      <c r="BG86" s="45"/>
      <c r="BH86" s="45"/>
      <c r="BI86" s="45"/>
      <c r="BJ86" s="45"/>
      <c r="BK86" s="45"/>
      <c r="BL86" s="45"/>
      <c r="BM86" s="45"/>
      <c r="BN86" s="45"/>
      <c r="BO86" s="45"/>
      <c r="BP86" s="45"/>
      <c r="BQ86" s="45"/>
      <c r="BR86" s="45"/>
      <c r="BS86" s="45"/>
      <c r="BT86" s="45"/>
      <c r="BU86" s="45"/>
      <c r="BV86" s="45"/>
      <c r="BW86" s="45"/>
      <c r="BX86" s="45"/>
      <c r="BY86" s="45"/>
      <c r="BZ86" s="45"/>
      <c r="CA86" s="45"/>
      <c r="CB86" s="45"/>
      <c r="CC86" s="45"/>
      <c r="CD86" s="45"/>
      <c r="CE86" s="45"/>
      <c r="CF86" s="45"/>
      <c r="CG86" s="45"/>
      <c r="CH86" s="45"/>
      <c r="CI86" s="45"/>
      <c r="CJ86" s="45"/>
      <c r="CK86" s="45"/>
      <c r="CL86" s="45"/>
      <c r="CM86" s="45"/>
      <c r="CN86" s="45"/>
      <c r="CO86" s="45"/>
      <c r="CP86" s="45"/>
      <c r="CQ86" s="45"/>
      <c r="CR86" s="45"/>
      <c r="CS86" s="45"/>
      <c r="CT86" s="45"/>
      <c r="CU86" s="45"/>
      <c r="CV86" s="45"/>
      <c r="CW86" s="45"/>
      <c r="CX86" s="45"/>
      <c r="CY86" s="45"/>
      <c r="CZ86" s="45"/>
      <c r="DA86" s="45"/>
      <c r="DB86" s="45"/>
      <c r="DC86" s="45"/>
      <c r="DD86" s="45"/>
      <c r="DE86" s="45"/>
      <c r="DF86" s="45"/>
      <c r="DG86" s="45"/>
      <c r="DH86" s="45"/>
      <c r="DI86" s="45"/>
      <c r="DJ86" s="45"/>
      <c r="DK86" s="45"/>
      <c r="DL86" s="45"/>
      <c r="DM86" s="45"/>
      <c r="DN86" s="45"/>
      <c r="DO86" s="45"/>
      <c r="DP86" s="45"/>
      <c r="DQ86" s="45"/>
      <c r="DR86" s="45"/>
      <c r="DS86" s="45"/>
      <c r="DT86" s="45"/>
      <c r="DU86" s="45"/>
      <c r="DV86" s="45"/>
      <c r="DW86" s="45"/>
      <c r="DX86" s="45"/>
      <c r="DY86" s="45"/>
      <c r="DZ86" s="45"/>
      <c r="EA86" s="45"/>
      <c r="EB86" s="45"/>
      <c r="EC86" s="45"/>
      <c r="ED86" s="45"/>
      <c r="EE86" s="45"/>
      <c r="EF86" s="45"/>
      <c r="EG86" s="45"/>
      <c r="EH86" s="45"/>
      <c r="EI86" s="45"/>
      <c r="EJ86" s="45"/>
      <c r="EK86" s="45"/>
      <c r="EL86" s="45"/>
      <c r="EM86" s="45"/>
      <c r="EN86" s="45"/>
      <c r="EO86" s="45"/>
      <c r="EP86" s="45"/>
      <c r="EQ86" s="45"/>
    </row>
    <row r="87" spans="1:147" ht="14.25" customHeight="1" x14ac:dyDescent="0.2">
      <c r="A87" s="3"/>
      <c r="B87" s="4" t="s">
        <v>64</v>
      </c>
      <c r="C87" s="5" t="s">
        <v>17</v>
      </c>
      <c r="D87" s="64">
        <v>130</v>
      </c>
      <c r="E87" s="64">
        <f t="shared" ref="E87:O87" si="35">D93</f>
        <v>109</v>
      </c>
      <c r="F87" s="64">
        <f t="shared" si="35"/>
        <v>113</v>
      </c>
      <c r="G87" s="64">
        <f t="shared" si="35"/>
        <v>116</v>
      </c>
      <c r="H87" s="64">
        <f t="shared" si="35"/>
        <v>121</v>
      </c>
      <c r="I87" s="64">
        <f t="shared" si="35"/>
        <v>130</v>
      </c>
      <c r="J87" s="64">
        <f t="shared" si="35"/>
        <v>135</v>
      </c>
      <c r="K87" s="64">
        <f t="shared" si="35"/>
        <v>141</v>
      </c>
      <c r="L87" s="64">
        <f t="shared" si="35"/>
        <v>147</v>
      </c>
      <c r="M87" s="64">
        <f t="shared" si="35"/>
        <v>152</v>
      </c>
      <c r="N87" s="64">
        <f t="shared" si="35"/>
        <v>131</v>
      </c>
      <c r="O87" s="64">
        <f t="shared" si="35"/>
        <v>133</v>
      </c>
      <c r="P87" s="38">
        <f t="shared" ref="P87:P93" si="36">SUM(D87:O87)</f>
        <v>1558</v>
      </c>
      <c r="Q87" s="7">
        <f>AVERAGE(D87:O87)</f>
        <v>129.83333333333334</v>
      </c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  <c r="AT87" s="45"/>
      <c r="AU87" s="45"/>
      <c r="AV87" s="45"/>
      <c r="AW87" s="45"/>
      <c r="AX87" s="45"/>
      <c r="AY87" s="45"/>
      <c r="AZ87" s="45"/>
      <c r="BA87" s="45"/>
      <c r="BB87" s="45"/>
      <c r="BC87" s="45"/>
      <c r="BD87" s="45"/>
      <c r="BE87" s="45"/>
      <c r="BF87" s="45"/>
      <c r="BG87" s="45"/>
      <c r="BH87" s="45"/>
      <c r="BI87" s="45"/>
      <c r="BJ87" s="45"/>
      <c r="BK87" s="45"/>
      <c r="BL87" s="45"/>
      <c r="BM87" s="45"/>
      <c r="BN87" s="45"/>
      <c r="BO87" s="45"/>
      <c r="BP87" s="45"/>
      <c r="BQ87" s="45"/>
      <c r="BR87" s="45"/>
      <c r="BS87" s="45"/>
      <c r="BT87" s="45"/>
      <c r="BU87" s="45"/>
      <c r="BV87" s="45"/>
      <c r="BW87" s="45"/>
      <c r="BX87" s="45"/>
      <c r="BY87" s="45"/>
      <c r="BZ87" s="45"/>
      <c r="CA87" s="45"/>
      <c r="CB87" s="45"/>
      <c r="CC87" s="45"/>
      <c r="CD87" s="45"/>
      <c r="CE87" s="45"/>
      <c r="CF87" s="45"/>
      <c r="CG87" s="45"/>
      <c r="CH87" s="45"/>
      <c r="CI87" s="45"/>
      <c r="CJ87" s="45"/>
      <c r="CK87" s="45"/>
      <c r="CL87" s="45"/>
      <c r="CM87" s="45"/>
      <c r="CN87" s="45"/>
      <c r="CO87" s="45"/>
      <c r="CP87" s="45"/>
      <c r="CQ87" s="45"/>
      <c r="CR87" s="45"/>
      <c r="CS87" s="45"/>
      <c r="CT87" s="45"/>
      <c r="CU87" s="45"/>
      <c r="CV87" s="45"/>
      <c r="CW87" s="45"/>
      <c r="CX87" s="45"/>
      <c r="CY87" s="45"/>
      <c r="CZ87" s="45"/>
      <c r="DA87" s="45"/>
      <c r="DB87" s="45"/>
      <c r="DC87" s="45"/>
      <c r="DD87" s="45"/>
      <c r="DE87" s="45"/>
      <c r="DF87" s="45"/>
      <c r="DG87" s="45"/>
      <c r="DH87" s="45"/>
      <c r="DI87" s="45"/>
      <c r="DJ87" s="45"/>
      <c r="DK87" s="45"/>
      <c r="DL87" s="45"/>
      <c r="DM87" s="45"/>
      <c r="DN87" s="45"/>
      <c r="DO87" s="45"/>
      <c r="DP87" s="45"/>
      <c r="DQ87" s="45"/>
      <c r="DR87" s="45"/>
      <c r="DS87" s="45"/>
      <c r="DT87" s="45"/>
      <c r="DU87" s="45"/>
      <c r="DV87" s="45"/>
      <c r="DW87" s="45"/>
      <c r="DX87" s="45"/>
      <c r="DY87" s="45"/>
      <c r="DZ87" s="45"/>
      <c r="EA87" s="45"/>
      <c r="EB87" s="45"/>
      <c r="EC87" s="45"/>
      <c r="ED87" s="45"/>
      <c r="EE87" s="45"/>
      <c r="EF87" s="45"/>
      <c r="EG87" s="45"/>
      <c r="EH87" s="45"/>
      <c r="EI87" s="45"/>
      <c r="EJ87" s="45"/>
      <c r="EK87" s="45"/>
      <c r="EL87" s="45"/>
      <c r="EM87" s="45"/>
      <c r="EN87" s="45"/>
      <c r="EO87" s="45"/>
      <c r="EP87" s="45"/>
      <c r="EQ87" s="45"/>
    </row>
    <row r="88" spans="1:147" ht="14.25" customHeight="1" x14ac:dyDescent="0.2">
      <c r="A88" s="3"/>
      <c r="B88" s="4" t="s">
        <v>65</v>
      </c>
      <c r="C88" s="4" t="s">
        <v>19</v>
      </c>
      <c r="D88" s="6">
        <v>7</v>
      </c>
      <c r="E88" s="6">
        <v>4</v>
      </c>
      <c r="F88" s="6">
        <v>3</v>
      </c>
      <c r="G88" s="6">
        <v>5</v>
      </c>
      <c r="H88" s="6">
        <v>9</v>
      </c>
      <c r="I88" s="6">
        <v>5</v>
      </c>
      <c r="J88" s="6">
        <v>6</v>
      </c>
      <c r="K88" s="6">
        <v>6</v>
      </c>
      <c r="L88" s="6">
        <v>5</v>
      </c>
      <c r="M88" s="6">
        <v>8</v>
      </c>
      <c r="N88" s="8">
        <v>2</v>
      </c>
      <c r="O88" s="8">
        <v>4</v>
      </c>
      <c r="P88" s="67">
        <f t="shared" si="36"/>
        <v>64</v>
      </c>
      <c r="Q88" s="14">
        <f>AVERAGE(D88:O88)</f>
        <v>5.333333333333333</v>
      </c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  <c r="AN88" s="45"/>
      <c r="AO88" s="45"/>
      <c r="AP88" s="45"/>
      <c r="AQ88" s="45"/>
      <c r="AR88" s="45"/>
      <c r="AS88" s="45"/>
      <c r="AT88" s="45"/>
      <c r="AU88" s="45"/>
      <c r="AV88" s="45"/>
      <c r="AW88" s="45"/>
      <c r="AX88" s="45"/>
      <c r="AY88" s="45"/>
      <c r="AZ88" s="45"/>
      <c r="BA88" s="45"/>
      <c r="BB88" s="45"/>
      <c r="BC88" s="45"/>
      <c r="BD88" s="45"/>
      <c r="BE88" s="45"/>
      <c r="BF88" s="45"/>
      <c r="BG88" s="45"/>
      <c r="BH88" s="45"/>
      <c r="BI88" s="45"/>
      <c r="BJ88" s="45"/>
      <c r="BK88" s="45"/>
      <c r="BL88" s="45"/>
      <c r="BM88" s="45"/>
      <c r="BN88" s="45"/>
      <c r="BO88" s="45"/>
      <c r="BP88" s="45"/>
      <c r="BQ88" s="45"/>
      <c r="BR88" s="45"/>
      <c r="BS88" s="45"/>
      <c r="BT88" s="45"/>
      <c r="BU88" s="45"/>
      <c r="BV88" s="45"/>
      <c r="BW88" s="45"/>
      <c r="BX88" s="45"/>
      <c r="BY88" s="45"/>
      <c r="BZ88" s="45"/>
      <c r="CA88" s="45"/>
      <c r="CB88" s="45"/>
      <c r="CC88" s="45"/>
      <c r="CD88" s="45"/>
      <c r="CE88" s="45"/>
      <c r="CF88" s="45"/>
      <c r="CG88" s="45"/>
      <c r="CH88" s="45"/>
      <c r="CI88" s="45"/>
      <c r="CJ88" s="45"/>
      <c r="CK88" s="45"/>
      <c r="CL88" s="45"/>
      <c r="CM88" s="45"/>
      <c r="CN88" s="45"/>
      <c r="CO88" s="45"/>
      <c r="CP88" s="45"/>
      <c r="CQ88" s="45"/>
      <c r="CR88" s="45"/>
      <c r="CS88" s="45"/>
      <c r="CT88" s="45"/>
      <c r="CU88" s="45"/>
      <c r="CV88" s="45"/>
      <c r="CW88" s="45"/>
      <c r="CX88" s="45"/>
      <c r="CY88" s="45"/>
      <c r="CZ88" s="45"/>
      <c r="DA88" s="45"/>
      <c r="DB88" s="45"/>
      <c r="DC88" s="45"/>
      <c r="DD88" s="45"/>
      <c r="DE88" s="45"/>
      <c r="DF88" s="45"/>
      <c r="DG88" s="45"/>
      <c r="DH88" s="45"/>
      <c r="DI88" s="45"/>
      <c r="DJ88" s="45"/>
      <c r="DK88" s="45"/>
      <c r="DL88" s="45"/>
      <c r="DM88" s="45"/>
      <c r="DN88" s="45"/>
      <c r="DO88" s="45"/>
      <c r="DP88" s="45"/>
      <c r="DQ88" s="45"/>
      <c r="DR88" s="45"/>
      <c r="DS88" s="45"/>
      <c r="DT88" s="45"/>
      <c r="DU88" s="45"/>
      <c r="DV88" s="45"/>
      <c r="DW88" s="45"/>
      <c r="DX88" s="45"/>
      <c r="DY88" s="45"/>
      <c r="DZ88" s="45"/>
      <c r="EA88" s="45"/>
      <c r="EB88" s="45"/>
      <c r="EC88" s="45"/>
      <c r="ED88" s="45"/>
      <c r="EE88" s="45"/>
      <c r="EF88" s="45"/>
      <c r="EG88" s="45"/>
      <c r="EH88" s="45"/>
      <c r="EI88" s="45"/>
      <c r="EJ88" s="45"/>
      <c r="EK88" s="45"/>
      <c r="EL88" s="45"/>
      <c r="EM88" s="45"/>
      <c r="EN88" s="45"/>
      <c r="EO88" s="45"/>
      <c r="EP88" s="45"/>
      <c r="EQ88" s="45"/>
    </row>
    <row r="89" spans="1:147" ht="14.25" customHeight="1" x14ac:dyDescent="0.2">
      <c r="A89" s="3"/>
      <c r="B89" s="4" t="s">
        <v>66</v>
      </c>
      <c r="C89" s="5" t="s">
        <v>21</v>
      </c>
      <c r="D89" s="63">
        <f>D87+D88</f>
        <v>137</v>
      </c>
      <c r="E89" s="63">
        <f t="shared" ref="E89:O89" si="37">SUM(E87:E88)</f>
        <v>113</v>
      </c>
      <c r="F89" s="63">
        <f t="shared" si="37"/>
        <v>116</v>
      </c>
      <c r="G89" s="63">
        <f t="shared" si="37"/>
        <v>121</v>
      </c>
      <c r="H89" s="63">
        <f t="shared" si="37"/>
        <v>130</v>
      </c>
      <c r="I89" s="63">
        <f t="shared" si="37"/>
        <v>135</v>
      </c>
      <c r="J89" s="63">
        <f t="shared" si="37"/>
        <v>141</v>
      </c>
      <c r="K89" s="63">
        <f t="shared" si="37"/>
        <v>147</v>
      </c>
      <c r="L89" s="63">
        <f t="shared" si="37"/>
        <v>152</v>
      </c>
      <c r="M89" s="63">
        <f t="shared" si="37"/>
        <v>160</v>
      </c>
      <c r="N89" s="63">
        <f t="shared" si="37"/>
        <v>133</v>
      </c>
      <c r="O89" s="63">
        <f t="shared" si="37"/>
        <v>137</v>
      </c>
      <c r="P89" s="38">
        <f t="shared" si="36"/>
        <v>1622</v>
      </c>
      <c r="Q89" s="44">
        <f>P90/P88</f>
        <v>0.890625</v>
      </c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45"/>
      <c r="AN89" s="45"/>
      <c r="AO89" s="45"/>
      <c r="AP89" s="45"/>
      <c r="AQ89" s="45"/>
      <c r="AR89" s="45"/>
      <c r="AS89" s="45"/>
      <c r="AT89" s="45"/>
      <c r="AU89" s="45"/>
      <c r="AV89" s="45"/>
      <c r="AW89" s="45"/>
      <c r="AX89" s="45"/>
      <c r="AY89" s="45"/>
      <c r="AZ89" s="45"/>
      <c r="BA89" s="45"/>
      <c r="BB89" s="45"/>
      <c r="BC89" s="45"/>
      <c r="BD89" s="45"/>
      <c r="BE89" s="45"/>
      <c r="BF89" s="45"/>
      <c r="BG89" s="45"/>
      <c r="BH89" s="45"/>
      <c r="BI89" s="45"/>
      <c r="BJ89" s="45"/>
      <c r="BK89" s="45"/>
      <c r="BL89" s="45"/>
      <c r="BM89" s="45"/>
      <c r="BN89" s="45"/>
      <c r="BO89" s="45"/>
      <c r="BP89" s="45"/>
      <c r="BQ89" s="45"/>
      <c r="BR89" s="45"/>
      <c r="BS89" s="45"/>
      <c r="BT89" s="45"/>
      <c r="BU89" s="45"/>
      <c r="BV89" s="45"/>
      <c r="BW89" s="45"/>
      <c r="BX89" s="45"/>
      <c r="BY89" s="45"/>
      <c r="BZ89" s="45"/>
      <c r="CA89" s="45"/>
      <c r="CB89" s="45"/>
      <c r="CC89" s="45"/>
      <c r="CD89" s="45"/>
      <c r="CE89" s="45"/>
      <c r="CF89" s="45"/>
      <c r="CG89" s="45"/>
      <c r="CH89" s="45"/>
      <c r="CI89" s="45"/>
      <c r="CJ89" s="45"/>
      <c r="CK89" s="45"/>
      <c r="CL89" s="45"/>
      <c r="CM89" s="45"/>
      <c r="CN89" s="45"/>
      <c r="CO89" s="45"/>
      <c r="CP89" s="45"/>
      <c r="CQ89" s="45"/>
      <c r="CR89" s="45"/>
      <c r="CS89" s="45"/>
      <c r="CT89" s="45"/>
      <c r="CU89" s="45"/>
      <c r="CV89" s="45"/>
      <c r="CW89" s="45"/>
      <c r="CX89" s="45"/>
      <c r="CY89" s="45"/>
      <c r="CZ89" s="45"/>
      <c r="DA89" s="45"/>
      <c r="DB89" s="45"/>
      <c r="DC89" s="45"/>
      <c r="DD89" s="45"/>
      <c r="DE89" s="45"/>
      <c r="DF89" s="45"/>
      <c r="DG89" s="45"/>
      <c r="DH89" s="45"/>
      <c r="DI89" s="45"/>
      <c r="DJ89" s="45"/>
      <c r="DK89" s="45"/>
      <c r="DL89" s="45"/>
      <c r="DM89" s="45"/>
      <c r="DN89" s="45"/>
      <c r="DO89" s="45"/>
      <c r="DP89" s="45"/>
      <c r="DQ89" s="45"/>
      <c r="DR89" s="45"/>
      <c r="DS89" s="45"/>
      <c r="DT89" s="45"/>
      <c r="DU89" s="45"/>
      <c r="DV89" s="45"/>
      <c r="DW89" s="45"/>
      <c r="DX89" s="45"/>
      <c r="DY89" s="45"/>
      <c r="DZ89" s="45"/>
      <c r="EA89" s="45"/>
      <c r="EB89" s="45"/>
      <c r="EC89" s="45"/>
      <c r="ED89" s="45"/>
      <c r="EE89" s="45"/>
      <c r="EF89" s="45"/>
      <c r="EG89" s="45"/>
      <c r="EH89" s="45"/>
      <c r="EI89" s="45"/>
      <c r="EJ89" s="45"/>
      <c r="EK89" s="45"/>
      <c r="EL89" s="45"/>
      <c r="EM89" s="45"/>
      <c r="EN89" s="45"/>
      <c r="EO89" s="45"/>
      <c r="EP89" s="45"/>
      <c r="EQ89" s="45"/>
    </row>
    <row r="90" spans="1:147" ht="14.25" customHeight="1" x14ac:dyDescent="0.2">
      <c r="A90" s="3"/>
      <c r="B90" s="4" t="s">
        <v>67</v>
      </c>
      <c r="C90" s="4" t="s">
        <v>23</v>
      </c>
      <c r="D90" s="9">
        <v>28</v>
      </c>
      <c r="E90" s="9">
        <v>0</v>
      </c>
      <c r="F90" s="9">
        <v>0</v>
      </c>
      <c r="G90" s="9">
        <v>0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  <c r="M90" s="9">
        <v>29</v>
      </c>
      <c r="N90" s="8">
        <v>0</v>
      </c>
      <c r="O90" s="8">
        <v>0</v>
      </c>
      <c r="P90" s="38">
        <f t="shared" si="36"/>
        <v>57</v>
      </c>
      <c r="Q90" s="16">
        <f>AVERAGE(D90:O90)</f>
        <v>4.75</v>
      </c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/>
      <c r="AI90" s="45"/>
      <c r="AJ90" s="45"/>
      <c r="AK90" s="45"/>
      <c r="AL90" s="45"/>
      <c r="AM90" s="45"/>
      <c r="AN90" s="45"/>
      <c r="AO90" s="45"/>
      <c r="AP90" s="45"/>
      <c r="AQ90" s="45"/>
      <c r="AR90" s="45"/>
      <c r="AS90" s="45"/>
      <c r="AT90" s="45"/>
      <c r="AU90" s="45"/>
      <c r="AV90" s="45"/>
      <c r="AW90" s="45"/>
      <c r="AX90" s="45"/>
      <c r="AY90" s="45"/>
      <c r="AZ90" s="45"/>
      <c r="BA90" s="45"/>
      <c r="BB90" s="45"/>
      <c r="BC90" s="45"/>
      <c r="BD90" s="45"/>
      <c r="BE90" s="45"/>
      <c r="BF90" s="45"/>
      <c r="BG90" s="45"/>
      <c r="BH90" s="45"/>
      <c r="BI90" s="45"/>
      <c r="BJ90" s="45"/>
      <c r="BK90" s="45"/>
      <c r="BL90" s="45"/>
      <c r="BM90" s="45"/>
      <c r="BN90" s="45"/>
      <c r="BO90" s="45"/>
      <c r="BP90" s="45"/>
      <c r="BQ90" s="45"/>
      <c r="BR90" s="45"/>
      <c r="BS90" s="45"/>
      <c r="BT90" s="45"/>
      <c r="BU90" s="45"/>
      <c r="BV90" s="45"/>
      <c r="BW90" s="45"/>
      <c r="BX90" s="45"/>
      <c r="BY90" s="45"/>
      <c r="BZ90" s="45"/>
      <c r="CA90" s="45"/>
      <c r="CB90" s="45"/>
      <c r="CC90" s="45"/>
      <c r="CD90" s="45"/>
      <c r="CE90" s="45"/>
      <c r="CF90" s="45"/>
      <c r="CG90" s="45"/>
      <c r="CH90" s="45"/>
      <c r="CI90" s="45"/>
      <c r="CJ90" s="45"/>
      <c r="CK90" s="45"/>
      <c r="CL90" s="45"/>
      <c r="CM90" s="45"/>
      <c r="CN90" s="45"/>
      <c r="CO90" s="45"/>
      <c r="CP90" s="45"/>
      <c r="CQ90" s="45"/>
      <c r="CR90" s="45"/>
      <c r="CS90" s="45"/>
      <c r="CT90" s="45"/>
      <c r="CU90" s="45"/>
      <c r="CV90" s="45"/>
      <c r="CW90" s="45"/>
      <c r="CX90" s="45"/>
      <c r="CY90" s="45"/>
      <c r="CZ90" s="45"/>
      <c r="DA90" s="45"/>
      <c r="DB90" s="45"/>
      <c r="DC90" s="45"/>
      <c r="DD90" s="45"/>
      <c r="DE90" s="45"/>
      <c r="DF90" s="45"/>
      <c r="DG90" s="45"/>
      <c r="DH90" s="45"/>
      <c r="DI90" s="45"/>
      <c r="DJ90" s="45"/>
      <c r="DK90" s="45"/>
      <c r="DL90" s="45"/>
      <c r="DM90" s="45"/>
      <c r="DN90" s="45"/>
      <c r="DO90" s="45"/>
      <c r="DP90" s="45"/>
      <c r="DQ90" s="45"/>
      <c r="DR90" s="45"/>
      <c r="DS90" s="45"/>
      <c r="DT90" s="45"/>
      <c r="DU90" s="45"/>
      <c r="DV90" s="45"/>
      <c r="DW90" s="45"/>
      <c r="DX90" s="45"/>
      <c r="DY90" s="45"/>
      <c r="DZ90" s="45"/>
      <c r="EA90" s="45"/>
      <c r="EB90" s="45"/>
      <c r="EC90" s="45"/>
      <c r="ED90" s="45"/>
      <c r="EE90" s="45"/>
      <c r="EF90" s="45"/>
      <c r="EG90" s="45"/>
      <c r="EH90" s="45"/>
      <c r="EI90" s="45"/>
      <c r="EJ90" s="45"/>
      <c r="EK90" s="45"/>
      <c r="EL90" s="45"/>
      <c r="EM90" s="45"/>
      <c r="EN90" s="45"/>
      <c r="EO90" s="45"/>
      <c r="EP90" s="45"/>
      <c r="EQ90" s="45"/>
    </row>
    <row r="91" spans="1:147" ht="14.25" customHeight="1" x14ac:dyDescent="0.2">
      <c r="A91" s="3"/>
      <c r="B91" s="10"/>
      <c r="C91" s="11" t="s">
        <v>30</v>
      </c>
      <c r="D91" s="11">
        <v>28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1">
        <v>29</v>
      </c>
      <c r="N91" s="13">
        <v>0</v>
      </c>
      <c r="O91" s="13">
        <v>0</v>
      </c>
      <c r="P91" s="38">
        <f t="shared" si="36"/>
        <v>57</v>
      </c>
      <c r="Q91" s="16">
        <f>AVERAGE(D91:O91)</f>
        <v>4.75</v>
      </c>
    </row>
    <row r="92" spans="1:147" ht="14.25" customHeight="1" x14ac:dyDescent="0.2">
      <c r="A92" s="3"/>
      <c r="B92" s="10"/>
      <c r="C92" s="11" t="s">
        <v>31</v>
      </c>
      <c r="D92" s="11">
        <v>0</v>
      </c>
      <c r="E92" s="11">
        <v>0</v>
      </c>
      <c r="F92" s="11">
        <v>0</v>
      </c>
      <c r="G92" s="11">
        <v>0</v>
      </c>
      <c r="H92" s="11">
        <v>0</v>
      </c>
      <c r="I92" s="11">
        <v>0</v>
      </c>
      <c r="J92" s="11">
        <v>0</v>
      </c>
      <c r="K92" s="11">
        <v>0</v>
      </c>
      <c r="L92" s="11">
        <v>0</v>
      </c>
      <c r="M92" s="11">
        <v>0</v>
      </c>
      <c r="N92" s="13">
        <v>0</v>
      </c>
      <c r="O92" s="13">
        <v>0</v>
      </c>
      <c r="P92" s="38">
        <f t="shared" si="36"/>
        <v>0</v>
      </c>
      <c r="Q92" s="16">
        <f>AVERAGE(D92:O92)</f>
        <v>0</v>
      </c>
    </row>
    <row r="93" spans="1:147" ht="14.25" customHeight="1" x14ac:dyDescent="0.2">
      <c r="A93" s="3"/>
      <c r="B93" s="4" t="s">
        <v>68</v>
      </c>
      <c r="C93" s="5" t="s">
        <v>140</v>
      </c>
      <c r="D93" s="63">
        <f t="shared" ref="D93:O93" si="38">D89-D90</f>
        <v>109</v>
      </c>
      <c r="E93" s="63">
        <f t="shared" si="38"/>
        <v>113</v>
      </c>
      <c r="F93" s="63">
        <f t="shared" si="38"/>
        <v>116</v>
      </c>
      <c r="G93" s="63">
        <f t="shared" si="38"/>
        <v>121</v>
      </c>
      <c r="H93" s="63">
        <f t="shared" si="38"/>
        <v>130</v>
      </c>
      <c r="I93" s="63">
        <f t="shared" si="38"/>
        <v>135</v>
      </c>
      <c r="J93" s="63">
        <f t="shared" si="38"/>
        <v>141</v>
      </c>
      <c r="K93" s="63">
        <f t="shared" si="38"/>
        <v>147</v>
      </c>
      <c r="L93" s="63">
        <f t="shared" si="38"/>
        <v>152</v>
      </c>
      <c r="M93" s="63">
        <f t="shared" si="38"/>
        <v>131</v>
      </c>
      <c r="N93" s="63">
        <f t="shared" si="38"/>
        <v>133</v>
      </c>
      <c r="O93" s="63">
        <f t="shared" si="38"/>
        <v>137</v>
      </c>
      <c r="P93" s="38">
        <f t="shared" si="36"/>
        <v>1565</v>
      </c>
      <c r="Q93" s="16">
        <f>AVERAGE(D93:P93)</f>
        <v>240.76923076923077</v>
      </c>
    </row>
    <row r="94" spans="1:147" ht="14.25" customHeight="1" x14ac:dyDescent="0.2">
      <c r="A94" s="3"/>
      <c r="B94" s="318" t="s">
        <v>168</v>
      </c>
      <c r="C94" s="318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39"/>
      <c r="Q94" s="2"/>
    </row>
    <row r="95" spans="1:147" ht="14.25" customHeight="1" x14ac:dyDescent="0.2">
      <c r="A95" s="3"/>
      <c r="B95" s="4" t="s">
        <v>69</v>
      </c>
      <c r="C95" s="5" t="s">
        <v>17</v>
      </c>
      <c r="D95" s="64">
        <v>51</v>
      </c>
      <c r="E95" s="64">
        <f t="shared" ref="E95:L95" si="39">D102</f>
        <v>52</v>
      </c>
      <c r="F95" s="64">
        <f t="shared" si="39"/>
        <v>59</v>
      </c>
      <c r="G95" s="64">
        <f t="shared" si="39"/>
        <v>61</v>
      </c>
      <c r="H95" s="64">
        <f t="shared" si="39"/>
        <v>62</v>
      </c>
      <c r="I95" s="64">
        <f t="shared" si="39"/>
        <v>62</v>
      </c>
      <c r="J95" s="64">
        <f t="shared" si="39"/>
        <v>62</v>
      </c>
      <c r="K95" s="64">
        <f t="shared" si="39"/>
        <v>63</v>
      </c>
      <c r="L95" s="64">
        <f t="shared" si="39"/>
        <v>62</v>
      </c>
      <c r="M95" s="64">
        <f>L102</f>
        <v>59</v>
      </c>
      <c r="N95" s="64">
        <f>M102</f>
        <v>62</v>
      </c>
      <c r="O95" s="64">
        <f>N102</f>
        <v>62</v>
      </c>
      <c r="P95" s="38">
        <f t="shared" ref="P95:P102" si="40">SUM(D95:O95)</f>
        <v>717</v>
      </c>
      <c r="Q95" s="7">
        <f>AVERAGE(D95:O95)</f>
        <v>59.75</v>
      </c>
    </row>
    <row r="96" spans="1:147" ht="14.25" customHeight="1" x14ac:dyDescent="0.2">
      <c r="A96" s="3"/>
      <c r="B96" s="4" t="s">
        <v>70</v>
      </c>
      <c r="C96" s="4" t="s">
        <v>19</v>
      </c>
      <c r="D96" s="6">
        <v>2</v>
      </c>
      <c r="E96" s="6">
        <v>8</v>
      </c>
      <c r="F96" s="6">
        <v>3</v>
      </c>
      <c r="G96" s="6">
        <v>2</v>
      </c>
      <c r="H96" s="6">
        <v>2</v>
      </c>
      <c r="I96" s="6">
        <v>3</v>
      </c>
      <c r="J96" s="6">
        <v>4</v>
      </c>
      <c r="K96" s="6">
        <v>2</v>
      </c>
      <c r="L96" s="6">
        <v>0</v>
      </c>
      <c r="M96" s="6">
        <v>5</v>
      </c>
      <c r="N96" s="8">
        <v>0</v>
      </c>
      <c r="O96" s="8">
        <v>1</v>
      </c>
      <c r="P96" s="67">
        <f t="shared" si="40"/>
        <v>32</v>
      </c>
      <c r="Q96" s="14">
        <f>AVERAGE(D96:O96)</f>
        <v>2.6666666666666665</v>
      </c>
    </row>
    <row r="97" spans="1:17" ht="14.25" customHeight="1" x14ac:dyDescent="0.2">
      <c r="A97" s="3"/>
      <c r="B97" s="4" t="s">
        <v>71</v>
      </c>
      <c r="C97" s="5" t="s">
        <v>21</v>
      </c>
      <c r="D97" s="63">
        <f>D95+D96</f>
        <v>53</v>
      </c>
      <c r="E97" s="63">
        <f t="shared" ref="E97:O97" si="41">SUM(E95:E96)</f>
        <v>60</v>
      </c>
      <c r="F97" s="63">
        <f t="shared" si="41"/>
        <v>62</v>
      </c>
      <c r="G97" s="63">
        <f t="shared" si="41"/>
        <v>63</v>
      </c>
      <c r="H97" s="63">
        <f t="shared" si="41"/>
        <v>64</v>
      </c>
      <c r="I97" s="63">
        <f t="shared" si="41"/>
        <v>65</v>
      </c>
      <c r="J97" s="63">
        <f t="shared" si="41"/>
        <v>66</v>
      </c>
      <c r="K97" s="63">
        <f t="shared" si="41"/>
        <v>65</v>
      </c>
      <c r="L97" s="63">
        <f t="shared" si="41"/>
        <v>62</v>
      </c>
      <c r="M97" s="63">
        <f t="shared" si="41"/>
        <v>64</v>
      </c>
      <c r="N97" s="63">
        <f t="shared" si="41"/>
        <v>62</v>
      </c>
      <c r="O97" s="63">
        <f t="shared" si="41"/>
        <v>63</v>
      </c>
      <c r="P97" s="38">
        <f t="shared" si="40"/>
        <v>749</v>
      </c>
      <c r="Q97" s="44">
        <f>P98/P96</f>
        <v>0.65625</v>
      </c>
    </row>
    <row r="98" spans="1:17" ht="14.25" customHeight="1" x14ac:dyDescent="0.2">
      <c r="A98" s="3"/>
      <c r="B98" s="4" t="s">
        <v>72</v>
      </c>
      <c r="C98" s="4" t="s">
        <v>23</v>
      </c>
      <c r="D98" s="9">
        <v>1</v>
      </c>
      <c r="E98" s="9">
        <v>1</v>
      </c>
      <c r="F98" s="9">
        <v>1</v>
      </c>
      <c r="G98" s="9">
        <v>1</v>
      </c>
      <c r="H98" s="9">
        <v>2</v>
      </c>
      <c r="I98" s="9">
        <v>3</v>
      </c>
      <c r="J98" s="9">
        <v>3</v>
      </c>
      <c r="K98" s="9">
        <v>3</v>
      </c>
      <c r="L98" s="9">
        <v>3</v>
      </c>
      <c r="M98" s="9">
        <v>2</v>
      </c>
      <c r="N98" s="8">
        <v>0</v>
      </c>
      <c r="O98" s="9">
        <v>1</v>
      </c>
      <c r="P98" s="38">
        <f t="shared" si="40"/>
        <v>21</v>
      </c>
      <c r="Q98" s="16">
        <f>AVERAGE(D98:O98)</f>
        <v>1.75</v>
      </c>
    </row>
    <row r="99" spans="1:17" ht="14.25" customHeight="1" x14ac:dyDescent="0.2">
      <c r="A99" s="3"/>
      <c r="B99" s="10"/>
      <c r="C99" s="11" t="s">
        <v>73</v>
      </c>
      <c r="D99" s="11">
        <v>1</v>
      </c>
      <c r="E99" s="11">
        <v>1</v>
      </c>
      <c r="F99" s="11">
        <v>1</v>
      </c>
      <c r="G99" s="11">
        <v>1</v>
      </c>
      <c r="H99" s="11">
        <v>2</v>
      </c>
      <c r="I99" s="11">
        <v>3</v>
      </c>
      <c r="J99" s="11">
        <v>3</v>
      </c>
      <c r="K99" s="11">
        <v>3</v>
      </c>
      <c r="L99" s="11">
        <v>3</v>
      </c>
      <c r="M99" s="11">
        <v>2</v>
      </c>
      <c r="N99" s="13">
        <v>0</v>
      </c>
      <c r="O99" s="12">
        <v>1</v>
      </c>
      <c r="P99" s="38">
        <f t="shared" si="40"/>
        <v>21</v>
      </c>
      <c r="Q99" s="16">
        <f>AVERAGE(D99:O99)</f>
        <v>1.75</v>
      </c>
    </row>
    <row r="100" spans="1:17" ht="14.25" customHeight="1" x14ac:dyDescent="0.2">
      <c r="A100" s="3"/>
      <c r="B100" s="10"/>
      <c r="C100" s="11" t="s">
        <v>74</v>
      </c>
      <c r="D100" s="11">
        <v>0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3">
        <v>0</v>
      </c>
      <c r="O100" s="11">
        <v>0</v>
      </c>
      <c r="P100" s="38">
        <f t="shared" si="40"/>
        <v>0</v>
      </c>
      <c r="Q100" s="16">
        <f>AVERAGE(D100:O100)</f>
        <v>0</v>
      </c>
    </row>
    <row r="101" spans="1:17" ht="14.25" customHeight="1" x14ac:dyDescent="0.2">
      <c r="A101" s="3"/>
      <c r="B101" s="10"/>
      <c r="C101" s="11" t="s">
        <v>75</v>
      </c>
      <c r="D101" s="11">
        <v>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1">
        <v>0</v>
      </c>
      <c r="N101" s="13">
        <v>0</v>
      </c>
      <c r="O101" s="11">
        <v>0</v>
      </c>
      <c r="P101" s="38">
        <f t="shared" si="40"/>
        <v>0</v>
      </c>
      <c r="Q101" s="16">
        <f>AVERAGE(D101:O101)</f>
        <v>0</v>
      </c>
    </row>
    <row r="102" spans="1:17" ht="14.25" customHeight="1" x14ac:dyDescent="0.2">
      <c r="A102" s="3"/>
      <c r="B102" s="4" t="s">
        <v>76</v>
      </c>
      <c r="C102" s="5" t="s">
        <v>140</v>
      </c>
      <c r="D102" s="63">
        <f t="shared" ref="D102:O102" si="42">D97-D98</f>
        <v>52</v>
      </c>
      <c r="E102" s="63">
        <f t="shared" si="42"/>
        <v>59</v>
      </c>
      <c r="F102" s="63">
        <f t="shared" si="42"/>
        <v>61</v>
      </c>
      <c r="G102" s="63">
        <f t="shared" si="42"/>
        <v>62</v>
      </c>
      <c r="H102" s="63">
        <f t="shared" si="42"/>
        <v>62</v>
      </c>
      <c r="I102" s="63">
        <f t="shared" si="42"/>
        <v>62</v>
      </c>
      <c r="J102" s="63">
        <f t="shared" si="42"/>
        <v>63</v>
      </c>
      <c r="K102" s="63">
        <f t="shared" si="42"/>
        <v>62</v>
      </c>
      <c r="L102" s="63">
        <f t="shared" si="42"/>
        <v>59</v>
      </c>
      <c r="M102" s="63">
        <f t="shared" si="42"/>
        <v>62</v>
      </c>
      <c r="N102" s="63">
        <f t="shared" si="42"/>
        <v>62</v>
      </c>
      <c r="O102" s="63">
        <f t="shared" si="42"/>
        <v>62</v>
      </c>
      <c r="P102" s="38">
        <f t="shared" si="40"/>
        <v>728</v>
      </c>
      <c r="Q102" s="16">
        <f>AVERAGE(D102:P102)</f>
        <v>112</v>
      </c>
    </row>
    <row r="103" spans="1:17" ht="12.75" hidden="1" customHeight="1" x14ac:dyDescent="0.2">
      <c r="A103" s="3"/>
      <c r="B103" s="328" t="s">
        <v>77</v>
      </c>
      <c r="C103" s="328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39"/>
      <c r="Q103" s="2"/>
    </row>
    <row r="104" spans="1:17" ht="12.75" hidden="1" customHeight="1" x14ac:dyDescent="0.2">
      <c r="A104" s="21"/>
      <c r="B104" s="22" t="s">
        <v>78</v>
      </c>
      <c r="C104" s="23" t="s">
        <v>17</v>
      </c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69"/>
      <c r="Q104" s="7" t="e">
        <f>AVERAGE(E104:O104)</f>
        <v>#DIV/0!</v>
      </c>
    </row>
    <row r="105" spans="1:17" ht="12.75" hidden="1" customHeight="1" x14ac:dyDescent="0.2">
      <c r="A105" s="21"/>
      <c r="B105" s="22" t="s">
        <v>79</v>
      </c>
      <c r="C105" s="22" t="s">
        <v>19</v>
      </c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69"/>
      <c r="Q105" s="14" t="e">
        <f>AVERAGE(D105:O105)</f>
        <v>#DIV/0!</v>
      </c>
    </row>
    <row r="106" spans="1:17" ht="12.75" hidden="1" customHeight="1" x14ac:dyDescent="0.2">
      <c r="A106" s="21"/>
      <c r="B106" s="22" t="s">
        <v>80</v>
      </c>
      <c r="C106" s="23" t="s">
        <v>21</v>
      </c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69"/>
      <c r="Q106" s="7" t="e">
        <f>AVERAGE(E106:O106)</f>
        <v>#DIV/0!</v>
      </c>
    </row>
    <row r="107" spans="1:17" ht="12.75" hidden="1" customHeight="1" x14ac:dyDescent="0.2">
      <c r="A107" s="21"/>
      <c r="B107" s="22" t="s">
        <v>81</v>
      </c>
      <c r="C107" s="22" t="s">
        <v>82</v>
      </c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69"/>
      <c r="Q107" s="16" t="e">
        <f>AVERAGE(D107:O107)</f>
        <v>#DIV/0!</v>
      </c>
    </row>
    <row r="108" spans="1:17" ht="12" hidden="1" customHeight="1" x14ac:dyDescent="0.2">
      <c r="A108" s="21"/>
      <c r="B108" s="22"/>
      <c r="C108" s="25" t="s">
        <v>83</v>
      </c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70"/>
      <c r="Q108" s="16" t="e">
        <f>AVERAGE(D108:O108)</f>
        <v>#DIV/0!</v>
      </c>
    </row>
    <row r="109" spans="1:17" ht="12" hidden="1" customHeight="1" x14ac:dyDescent="0.2">
      <c r="A109" s="21"/>
      <c r="B109" s="22"/>
      <c r="C109" s="25" t="s">
        <v>84</v>
      </c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70"/>
      <c r="Q109" s="16" t="e">
        <f>AVERAGE(D109:O109)</f>
        <v>#DIV/0!</v>
      </c>
    </row>
    <row r="110" spans="1:17" ht="19.5" hidden="1" customHeight="1" x14ac:dyDescent="0.2">
      <c r="A110" s="21"/>
      <c r="B110" s="22" t="s">
        <v>85</v>
      </c>
      <c r="C110" s="23" t="s">
        <v>86</v>
      </c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69"/>
      <c r="Q110" s="16" t="e">
        <f>AVERAGE(D110:O110)</f>
        <v>#DIV/0!</v>
      </c>
    </row>
    <row r="111" spans="1:17" ht="16.5" customHeight="1" x14ac:dyDescent="0.2">
      <c r="A111" s="3"/>
      <c r="B111" s="318" t="s">
        <v>149</v>
      </c>
      <c r="C111" s="318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39"/>
      <c r="Q111" s="2"/>
    </row>
    <row r="112" spans="1:17" ht="16.5" customHeight="1" x14ac:dyDescent="0.2">
      <c r="A112" s="3"/>
      <c r="B112" s="4" t="s">
        <v>87</v>
      </c>
      <c r="C112" s="5" t="s">
        <v>17</v>
      </c>
      <c r="D112" s="64">
        <v>14</v>
      </c>
      <c r="E112" s="64">
        <f t="shared" ref="E112:O112" si="43">D116</f>
        <v>10</v>
      </c>
      <c r="F112" s="64">
        <f t="shared" si="43"/>
        <v>10</v>
      </c>
      <c r="G112" s="64">
        <f t="shared" si="43"/>
        <v>10</v>
      </c>
      <c r="H112" s="64">
        <f t="shared" si="43"/>
        <v>10</v>
      </c>
      <c r="I112" s="64">
        <f t="shared" si="43"/>
        <v>10</v>
      </c>
      <c r="J112" s="64">
        <f t="shared" si="43"/>
        <v>10</v>
      </c>
      <c r="K112" s="64">
        <f t="shared" si="43"/>
        <v>10</v>
      </c>
      <c r="L112" s="64">
        <f t="shared" si="43"/>
        <v>10</v>
      </c>
      <c r="M112" s="64">
        <f t="shared" si="43"/>
        <v>10</v>
      </c>
      <c r="N112" s="64">
        <f t="shared" si="43"/>
        <v>10</v>
      </c>
      <c r="O112" s="64">
        <f t="shared" si="43"/>
        <v>10</v>
      </c>
      <c r="P112" s="38">
        <f t="shared" ref="P112:P118" si="44">SUM(D112:O112)</f>
        <v>124</v>
      </c>
      <c r="Q112" s="7">
        <f>AVERAGE(D112:O112)</f>
        <v>10.333333333333334</v>
      </c>
    </row>
    <row r="113" spans="1:17" ht="16.5" customHeight="1" x14ac:dyDescent="0.2">
      <c r="A113" s="3"/>
      <c r="B113" s="4" t="s">
        <v>88</v>
      </c>
      <c r="C113" s="4" t="s">
        <v>19</v>
      </c>
      <c r="D113" s="6">
        <v>0</v>
      </c>
      <c r="E113" s="6">
        <v>0</v>
      </c>
      <c r="F113" s="6">
        <v>0</v>
      </c>
      <c r="G113" s="6">
        <v>0</v>
      </c>
      <c r="H113" s="6">
        <v>0</v>
      </c>
      <c r="I113" s="6">
        <v>0</v>
      </c>
      <c r="J113" s="6">
        <v>0</v>
      </c>
      <c r="K113" s="6">
        <v>0</v>
      </c>
      <c r="L113" s="6">
        <v>0</v>
      </c>
      <c r="M113" s="6">
        <v>0</v>
      </c>
      <c r="N113" s="8">
        <v>0</v>
      </c>
      <c r="O113" s="6">
        <v>0</v>
      </c>
      <c r="P113" s="67">
        <f t="shared" si="44"/>
        <v>0</v>
      </c>
      <c r="Q113" s="14">
        <f>AVERAGE(D113:O113)</f>
        <v>0</v>
      </c>
    </row>
    <row r="114" spans="1:17" ht="16.5" customHeight="1" x14ac:dyDescent="0.2">
      <c r="A114" s="3"/>
      <c r="B114" s="4" t="s">
        <v>89</v>
      </c>
      <c r="C114" s="5" t="s">
        <v>21</v>
      </c>
      <c r="D114" s="63">
        <f>D112+D113</f>
        <v>14</v>
      </c>
      <c r="E114" s="63">
        <f t="shared" ref="E114:O114" si="45">SUM(E112:E113)</f>
        <v>10</v>
      </c>
      <c r="F114" s="63">
        <f t="shared" si="45"/>
        <v>10</v>
      </c>
      <c r="G114" s="63">
        <f t="shared" si="45"/>
        <v>10</v>
      </c>
      <c r="H114" s="63">
        <f t="shared" si="45"/>
        <v>10</v>
      </c>
      <c r="I114" s="63">
        <f t="shared" si="45"/>
        <v>10</v>
      </c>
      <c r="J114" s="63">
        <f t="shared" si="45"/>
        <v>10</v>
      </c>
      <c r="K114" s="63">
        <f t="shared" si="45"/>
        <v>10</v>
      </c>
      <c r="L114" s="63">
        <f t="shared" si="45"/>
        <v>10</v>
      </c>
      <c r="M114" s="63">
        <f t="shared" si="45"/>
        <v>10</v>
      </c>
      <c r="N114" s="63">
        <f t="shared" si="45"/>
        <v>10</v>
      </c>
      <c r="O114" s="63">
        <f t="shared" si="45"/>
        <v>10</v>
      </c>
      <c r="P114" s="38">
        <f t="shared" si="44"/>
        <v>124</v>
      </c>
      <c r="Q114" s="44" t="e">
        <f>P115/P113</f>
        <v>#DIV/0!</v>
      </c>
    </row>
    <row r="115" spans="1:17" ht="16.5" customHeight="1" x14ac:dyDescent="0.2">
      <c r="A115" s="3"/>
      <c r="B115" s="4" t="s">
        <v>90</v>
      </c>
      <c r="C115" s="4" t="s">
        <v>82</v>
      </c>
      <c r="D115" s="9">
        <v>4</v>
      </c>
      <c r="E115" s="9">
        <v>0</v>
      </c>
      <c r="F115" s="9">
        <v>0</v>
      </c>
      <c r="G115" s="9">
        <v>0</v>
      </c>
      <c r="H115" s="9">
        <v>0</v>
      </c>
      <c r="I115" s="9">
        <v>0</v>
      </c>
      <c r="J115" s="9">
        <v>0</v>
      </c>
      <c r="K115" s="9">
        <v>0</v>
      </c>
      <c r="L115" s="9">
        <v>0</v>
      </c>
      <c r="M115" s="9">
        <v>0</v>
      </c>
      <c r="N115" s="8">
        <v>0</v>
      </c>
      <c r="O115" s="9">
        <v>0</v>
      </c>
      <c r="P115" s="38">
        <f t="shared" si="44"/>
        <v>4</v>
      </c>
      <c r="Q115" s="16">
        <f>AVERAGE(D115:O115)</f>
        <v>0.33333333333333331</v>
      </c>
    </row>
    <row r="116" spans="1:17" ht="16.5" customHeight="1" x14ac:dyDescent="0.2">
      <c r="A116" s="3"/>
      <c r="B116" s="4" t="s">
        <v>91</v>
      </c>
      <c r="C116" s="5" t="s">
        <v>140</v>
      </c>
      <c r="D116" s="63">
        <f t="shared" ref="D116:O116" si="46">D114-D115</f>
        <v>10</v>
      </c>
      <c r="E116" s="63">
        <f t="shared" si="46"/>
        <v>10</v>
      </c>
      <c r="F116" s="63">
        <f t="shared" si="46"/>
        <v>10</v>
      </c>
      <c r="G116" s="63">
        <f t="shared" si="46"/>
        <v>10</v>
      </c>
      <c r="H116" s="63">
        <f t="shared" si="46"/>
        <v>10</v>
      </c>
      <c r="I116" s="63">
        <f t="shared" si="46"/>
        <v>10</v>
      </c>
      <c r="J116" s="63">
        <f t="shared" si="46"/>
        <v>10</v>
      </c>
      <c r="K116" s="63">
        <f t="shared" si="46"/>
        <v>10</v>
      </c>
      <c r="L116" s="63">
        <f t="shared" si="46"/>
        <v>10</v>
      </c>
      <c r="M116" s="63">
        <f t="shared" si="46"/>
        <v>10</v>
      </c>
      <c r="N116" s="63">
        <f t="shared" si="46"/>
        <v>10</v>
      </c>
      <c r="O116" s="63">
        <f t="shared" si="46"/>
        <v>10</v>
      </c>
      <c r="P116" s="38">
        <f t="shared" si="44"/>
        <v>120</v>
      </c>
      <c r="Q116" s="16">
        <f>AVERAGE(D116:P116)</f>
        <v>18.46153846153846</v>
      </c>
    </row>
    <row r="117" spans="1:17" ht="22.5" customHeight="1" x14ac:dyDescent="0.2">
      <c r="A117" s="3"/>
      <c r="B117" s="329" t="s">
        <v>150</v>
      </c>
      <c r="C117" s="330"/>
      <c r="D117" s="9">
        <v>4</v>
      </c>
      <c r="E117" s="9">
        <v>7</v>
      </c>
      <c r="F117" s="9">
        <v>9</v>
      </c>
      <c r="G117" s="9">
        <v>8</v>
      </c>
      <c r="H117" s="9">
        <v>8</v>
      </c>
      <c r="I117" s="9">
        <v>7</v>
      </c>
      <c r="J117" s="9">
        <v>4</v>
      </c>
      <c r="K117" s="9">
        <v>4</v>
      </c>
      <c r="L117" s="9">
        <v>3</v>
      </c>
      <c r="M117" s="9">
        <v>6</v>
      </c>
      <c r="N117" s="8">
        <v>4</v>
      </c>
      <c r="O117" s="9">
        <v>5</v>
      </c>
      <c r="P117" s="38">
        <f t="shared" si="44"/>
        <v>69</v>
      </c>
      <c r="Q117" s="16">
        <f>AVERAGE(D117:O117)</f>
        <v>5.75</v>
      </c>
    </row>
    <row r="118" spans="1:17" ht="17.25" customHeight="1" x14ac:dyDescent="0.2">
      <c r="A118" s="3"/>
      <c r="B118" s="322" t="s">
        <v>151</v>
      </c>
      <c r="C118" s="322"/>
      <c r="D118" s="9">
        <v>3</v>
      </c>
      <c r="E118" s="9">
        <v>8</v>
      </c>
      <c r="F118" s="9">
        <v>5</v>
      </c>
      <c r="G118" s="9">
        <v>8</v>
      </c>
      <c r="H118" s="9">
        <v>5</v>
      </c>
      <c r="I118" s="9">
        <v>5</v>
      </c>
      <c r="J118" s="9">
        <v>4</v>
      </c>
      <c r="K118" s="9">
        <v>4</v>
      </c>
      <c r="L118" s="9">
        <v>4</v>
      </c>
      <c r="M118" s="9">
        <v>7</v>
      </c>
      <c r="N118" s="8">
        <v>3</v>
      </c>
      <c r="O118" s="9">
        <v>4</v>
      </c>
      <c r="P118" s="38">
        <f t="shared" si="44"/>
        <v>60</v>
      </c>
      <c r="Q118" s="16">
        <f>AVERAGE(D118:O118)</f>
        <v>5</v>
      </c>
    </row>
    <row r="119" spans="1:17" ht="17.25" customHeight="1" x14ac:dyDescent="0.2">
      <c r="A119" s="3"/>
      <c r="B119" s="319" t="s">
        <v>152</v>
      </c>
      <c r="C119" s="319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39"/>
      <c r="Q119" s="2"/>
    </row>
    <row r="120" spans="1:17" ht="17.25" customHeight="1" x14ac:dyDescent="0.2">
      <c r="A120" s="3"/>
      <c r="B120" s="4" t="s">
        <v>92</v>
      </c>
      <c r="C120" s="15" t="s">
        <v>34</v>
      </c>
      <c r="D120" s="9">
        <v>58</v>
      </c>
      <c r="E120" s="9">
        <v>67</v>
      </c>
      <c r="F120" s="9">
        <v>39</v>
      </c>
      <c r="G120" s="9">
        <v>45</v>
      </c>
      <c r="H120" s="9">
        <v>40</v>
      </c>
      <c r="I120" s="9">
        <v>71</v>
      </c>
      <c r="J120" s="9">
        <v>38</v>
      </c>
      <c r="K120" s="9">
        <v>60</v>
      </c>
      <c r="L120" s="9">
        <v>48</v>
      </c>
      <c r="M120" s="9">
        <v>48</v>
      </c>
      <c r="N120" s="8">
        <v>49</v>
      </c>
      <c r="O120" s="9">
        <v>49</v>
      </c>
      <c r="P120" s="38">
        <f>SUM(D120:O120)</f>
        <v>612</v>
      </c>
      <c r="Q120" s="16">
        <f>AVERAGE(D120:O120)</f>
        <v>51</v>
      </c>
    </row>
    <row r="121" spans="1:17" ht="17.25" customHeight="1" thickBot="1" x14ac:dyDescent="0.25">
      <c r="A121" s="17"/>
      <c r="B121" s="18" t="s">
        <v>93</v>
      </c>
      <c r="C121" s="27" t="s">
        <v>36</v>
      </c>
      <c r="D121" s="19">
        <v>32</v>
      </c>
      <c r="E121" s="19">
        <v>40</v>
      </c>
      <c r="F121" s="19">
        <v>34</v>
      </c>
      <c r="G121" s="19">
        <v>26</v>
      </c>
      <c r="H121" s="19">
        <v>28</v>
      </c>
      <c r="I121" s="19">
        <v>42</v>
      </c>
      <c r="J121" s="19">
        <v>34</v>
      </c>
      <c r="K121" s="19">
        <v>29</v>
      </c>
      <c r="L121" s="19">
        <v>20</v>
      </c>
      <c r="M121" s="19">
        <v>42</v>
      </c>
      <c r="N121" s="28">
        <v>29</v>
      </c>
      <c r="O121" s="19">
        <v>58</v>
      </c>
      <c r="P121" s="41">
        <f>SUM(D121:O121)</f>
        <v>414</v>
      </c>
      <c r="Q121" s="20">
        <f>AVERAGE(D121:O121)</f>
        <v>34.5</v>
      </c>
    </row>
    <row r="122" spans="1:17" ht="23.25" customHeight="1" x14ac:dyDescent="0.2">
      <c r="A122" s="87">
        <v>2.4</v>
      </c>
      <c r="B122" s="331" t="s">
        <v>94</v>
      </c>
      <c r="C122" s="331"/>
      <c r="D122" s="85"/>
      <c r="E122" s="85"/>
      <c r="F122" s="85"/>
      <c r="G122" s="85"/>
      <c r="H122" s="85"/>
      <c r="I122" s="85"/>
      <c r="J122" s="85"/>
      <c r="K122" s="85"/>
      <c r="L122" s="85"/>
      <c r="M122" s="85"/>
      <c r="N122" s="85"/>
      <c r="O122" s="85"/>
      <c r="P122" s="86"/>
      <c r="Q122" s="88"/>
    </row>
    <row r="123" spans="1:17" ht="16.5" customHeight="1" x14ac:dyDescent="0.2">
      <c r="A123" s="3"/>
      <c r="B123" s="318" t="s">
        <v>169</v>
      </c>
      <c r="C123" s="318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39"/>
      <c r="Q123" s="2"/>
    </row>
    <row r="124" spans="1:17" ht="16.5" customHeight="1" x14ac:dyDescent="0.2">
      <c r="A124" s="3"/>
      <c r="B124" s="4" t="s">
        <v>95</v>
      </c>
      <c r="C124" s="5" t="s">
        <v>17</v>
      </c>
      <c r="D124" s="64">
        <v>329</v>
      </c>
      <c r="E124" s="64">
        <f t="shared" ref="E124:O124" si="47">D132</f>
        <v>329</v>
      </c>
      <c r="F124" s="64">
        <f t="shared" si="47"/>
        <v>329</v>
      </c>
      <c r="G124" s="64">
        <f t="shared" si="47"/>
        <v>329</v>
      </c>
      <c r="H124" s="64">
        <f t="shared" si="47"/>
        <v>330</v>
      </c>
      <c r="I124" s="64">
        <f t="shared" si="47"/>
        <v>330</v>
      </c>
      <c r="J124" s="64">
        <f t="shared" si="47"/>
        <v>333</v>
      </c>
      <c r="K124" s="64">
        <f t="shared" si="47"/>
        <v>334</v>
      </c>
      <c r="L124" s="64">
        <f t="shared" si="47"/>
        <v>335</v>
      </c>
      <c r="M124" s="64">
        <f t="shared" si="47"/>
        <v>335</v>
      </c>
      <c r="N124" s="64">
        <f t="shared" si="47"/>
        <v>343</v>
      </c>
      <c r="O124" s="64">
        <f t="shared" si="47"/>
        <v>344</v>
      </c>
      <c r="P124" s="38">
        <f t="shared" ref="P124:P134" si="48">SUM(D124:O124)</f>
        <v>4000</v>
      </c>
      <c r="Q124" s="7">
        <f>AVERAGE(D124:O124)</f>
        <v>333.33333333333331</v>
      </c>
    </row>
    <row r="125" spans="1:17" ht="16.5" customHeight="1" x14ac:dyDescent="0.2">
      <c r="A125" s="3"/>
      <c r="B125" s="4" t="s">
        <v>96</v>
      </c>
      <c r="C125" s="4" t="s">
        <v>19</v>
      </c>
      <c r="D125" s="6">
        <v>3</v>
      </c>
      <c r="E125" s="6">
        <v>6</v>
      </c>
      <c r="F125" s="6">
        <v>5</v>
      </c>
      <c r="G125" s="6">
        <v>9</v>
      </c>
      <c r="H125" s="6">
        <v>6</v>
      </c>
      <c r="I125" s="6">
        <v>19</v>
      </c>
      <c r="J125" s="6">
        <v>7</v>
      </c>
      <c r="K125" s="6">
        <v>11</v>
      </c>
      <c r="L125" s="6">
        <v>8</v>
      </c>
      <c r="M125" s="6">
        <v>13</v>
      </c>
      <c r="N125" s="8">
        <v>1</v>
      </c>
      <c r="O125" s="6">
        <v>1</v>
      </c>
      <c r="P125" s="67">
        <f t="shared" si="48"/>
        <v>89</v>
      </c>
      <c r="Q125" s="14">
        <f>AVERAGE(D125:O125)</f>
        <v>7.416666666666667</v>
      </c>
    </row>
    <row r="126" spans="1:17" ht="16.5" customHeight="1" x14ac:dyDescent="0.2">
      <c r="A126" s="3"/>
      <c r="B126" s="4" t="s">
        <v>97</v>
      </c>
      <c r="C126" s="5" t="s">
        <v>21</v>
      </c>
      <c r="D126" s="63">
        <f>D124+D125</f>
        <v>332</v>
      </c>
      <c r="E126" s="63">
        <f t="shared" ref="E126:O126" si="49">SUM(E124:E125)</f>
        <v>335</v>
      </c>
      <c r="F126" s="63">
        <f t="shared" si="49"/>
        <v>334</v>
      </c>
      <c r="G126" s="63">
        <f t="shared" si="49"/>
        <v>338</v>
      </c>
      <c r="H126" s="63">
        <f t="shared" si="49"/>
        <v>336</v>
      </c>
      <c r="I126" s="63">
        <f t="shared" si="49"/>
        <v>349</v>
      </c>
      <c r="J126" s="63">
        <f t="shared" si="49"/>
        <v>340</v>
      </c>
      <c r="K126" s="63">
        <f t="shared" si="49"/>
        <v>345</v>
      </c>
      <c r="L126" s="63">
        <f t="shared" si="49"/>
        <v>343</v>
      </c>
      <c r="M126" s="63">
        <f t="shared" si="49"/>
        <v>348</v>
      </c>
      <c r="N126" s="63">
        <f t="shared" si="49"/>
        <v>344</v>
      </c>
      <c r="O126" s="63">
        <f t="shared" si="49"/>
        <v>345</v>
      </c>
      <c r="P126" s="38">
        <f t="shared" si="48"/>
        <v>4089</v>
      </c>
      <c r="Q126" s="44">
        <f>P127/P125</f>
        <v>0.8314606741573034</v>
      </c>
    </row>
    <row r="127" spans="1:17" ht="16.5" customHeight="1" x14ac:dyDescent="0.2">
      <c r="A127" s="3"/>
      <c r="B127" s="4" t="s">
        <v>98</v>
      </c>
      <c r="C127" s="4" t="s">
        <v>23</v>
      </c>
      <c r="D127" s="9">
        <v>3</v>
      </c>
      <c r="E127" s="9">
        <v>6</v>
      </c>
      <c r="F127" s="9">
        <v>5</v>
      </c>
      <c r="G127" s="9">
        <v>8</v>
      </c>
      <c r="H127" s="9">
        <v>6</v>
      </c>
      <c r="I127" s="9">
        <v>16</v>
      </c>
      <c r="J127" s="9">
        <v>6</v>
      </c>
      <c r="K127" s="9">
        <v>10</v>
      </c>
      <c r="L127" s="9">
        <v>8</v>
      </c>
      <c r="M127" s="9">
        <v>5</v>
      </c>
      <c r="N127" s="8">
        <v>0</v>
      </c>
      <c r="O127" s="9">
        <v>1</v>
      </c>
      <c r="P127" s="38">
        <f t="shared" si="48"/>
        <v>74</v>
      </c>
      <c r="Q127" s="14">
        <f>AVERAGE(D127:O127)</f>
        <v>6.166666666666667</v>
      </c>
    </row>
    <row r="128" spans="1:17" ht="16.5" customHeight="1" x14ac:dyDescent="0.2">
      <c r="A128" s="3"/>
      <c r="B128" s="10"/>
      <c r="C128" s="11" t="s">
        <v>135</v>
      </c>
      <c r="D128" s="11">
        <v>0</v>
      </c>
      <c r="E128" s="11">
        <v>0</v>
      </c>
      <c r="F128" s="11">
        <v>0</v>
      </c>
      <c r="G128" s="11">
        <v>0</v>
      </c>
      <c r="H128" s="11">
        <v>0</v>
      </c>
      <c r="I128" s="11">
        <v>0</v>
      </c>
      <c r="J128" s="11">
        <v>0</v>
      </c>
      <c r="K128" s="11">
        <v>0</v>
      </c>
      <c r="L128" s="11">
        <v>0</v>
      </c>
      <c r="M128" s="11">
        <v>0</v>
      </c>
      <c r="N128" s="13">
        <v>0</v>
      </c>
      <c r="O128" s="11">
        <v>0</v>
      </c>
      <c r="P128" s="38">
        <f t="shared" si="48"/>
        <v>0</v>
      </c>
      <c r="Q128" s="14">
        <f>AVERAGE(D128:O128)</f>
        <v>0</v>
      </c>
    </row>
    <row r="129" spans="1:17" ht="16.5" customHeight="1" x14ac:dyDescent="0.2">
      <c r="A129" s="3"/>
      <c r="B129" s="10"/>
      <c r="C129" s="11" t="s">
        <v>136</v>
      </c>
      <c r="D129" s="11">
        <v>0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1">
        <v>0</v>
      </c>
      <c r="N129" s="13">
        <v>0</v>
      </c>
      <c r="O129" s="11">
        <v>0</v>
      </c>
      <c r="P129" s="38">
        <f t="shared" si="48"/>
        <v>0</v>
      </c>
      <c r="Q129" s="14"/>
    </row>
    <row r="130" spans="1:17" ht="16.5" customHeight="1" x14ac:dyDescent="0.2">
      <c r="A130" s="3"/>
      <c r="B130" s="10"/>
      <c r="C130" s="11" t="s">
        <v>137</v>
      </c>
      <c r="D130" s="11">
        <v>0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3">
        <v>0</v>
      </c>
      <c r="O130" s="11">
        <v>0</v>
      </c>
      <c r="P130" s="38">
        <f t="shared" si="48"/>
        <v>0</v>
      </c>
      <c r="Q130" s="14">
        <f>AVERAGE(D130:O130)</f>
        <v>0</v>
      </c>
    </row>
    <row r="131" spans="1:17" ht="16.5" customHeight="1" x14ac:dyDescent="0.2">
      <c r="A131" s="3"/>
      <c r="B131" s="10"/>
      <c r="C131" s="11" t="s">
        <v>139</v>
      </c>
      <c r="D131" s="11">
        <v>3</v>
      </c>
      <c r="E131" s="11">
        <v>6</v>
      </c>
      <c r="F131" s="11">
        <v>5</v>
      </c>
      <c r="G131" s="11">
        <v>8</v>
      </c>
      <c r="H131" s="11">
        <v>6</v>
      </c>
      <c r="I131" s="11">
        <v>16</v>
      </c>
      <c r="J131" s="11">
        <v>6</v>
      </c>
      <c r="K131" s="11">
        <v>10</v>
      </c>
      <c r="L131" s="11">
        <v>8</v>
      </c>
      <c r="M131" s="11">
        <v>5</v>
      </c>
      <c r="N131" s="13">
        <v>0</v>
      </c>
      <c r="O131" s="11">
        <v>1</v>
      </c>
      <c r="P131" s="38">
        <f t="shared" si="48"/>
        <v>74</v>
      </c>
      <c r="Q131" s="14"/>
    </row>
    <row r="132" spans="1:17" ht="16.5" customHeight="1" x14ac:dyDescent="0.2">
      <c r="A132" s="3"/>
      <c r="B132" s="71" t="s">
        <v>99</v>
      </c>
      <c r="C132" s="5" t="s">
        <v>140</v>
      </c>
      <c r="D132" s="63">
        <f t="shared" ref="D132:O132" si="50">D126-D127</f>
        <v>329</v>
      </c>
      <c r="E132" s="63">
        <f t="shared" si="50"/>
        <v>329</v>
      </c>
      <c r="F132" s="63">
        <f t="shared" si="50"/>
        <v>329</v>
      </c>
      <c r="G132" s="63">
        <f t="shared" si="50"/>
        <v>330</v>
      </c>
      <c r="H132" s="63">
        <f t="shared" si="50"/>
        <v>330</v>
      </c>
      <c r="I132" s="63">
        <f t="shared" si="50"/>
        <v>333</v>
      </c>
      <c r="J132" s="63">
        <f t="shared" si="50"/>
        <v>334</v>
      </c>
      <c r="K132" s="63">
        <f t="shared" si="50"/>
        <v>335</v>
      </c>
      <c r="L132" s="63">
        <f t="shared" si="50"/>
        <v>335</v>
      </c>
      <c r="M132" s="63">
        <f t="shared" si="50"/>
        <v>343</v>
      </c>
      <c r="N132" s="63">
        <f t="shared" si="50"/>
        <v>344</v>
      </c>
      <c r="O132" s="63">
        <f t="shared" si="50"/>
        <v>344</v>
      </c>
      <c r="P132" s="38">
        <f t="shared" si="48"/>
        <v>4015</v>
      </c>
      <c r="Q132" s="14">
        <f>AVERAGE(D132:P132)</f>
        <v>617.69230769230774</v>
      </c>
    </row>
    <row r="133" spans="1:17" ht="25.5" customHeight="1" x14ac:dyDescent="0.2">
      <c r="A133" s="26"/>
      <c r="B133" s="333" t="s">
        <v>154</v>
      </c>
      <c r="C133" s="333"/>
      <c r="D133" s="6">
        <v>22</v>
      </c>
      <c r="E133" s="6">
        <v>24</v>
      </c>
      <c r="F133" s="6">
        <v>13</v>
      </c>
      <c r="G133" s="6">
        <v>8</v>
      </c>
      <c r="H133" s="6">
        <v>10</v>
      </c>
      <c r="I133" s="6">
        <v>16</v>
      </c>
      <c r="J133" s="6">
        <v>11</v>
      </c>
      <c r="K133" s="6">
        <v>10</v>
      </c>
      <c r="L133" s="6">
        <v>8</v>
      </c>
      <c r="M133" s="6">
        <v>8</v>
      </c>
      <c r="N133" s="6">
        <v>8</v>
      </c>
      <c r="O133" s="6">
        <v>10</v>
      </c>
      <c r="P133" s="38">
        <f t="shared" si="48"/>
        <v>148</v>
      </c>
      <c r="Q133" s="14">
        <f>AVERAGE(D133:O133)</f>
        <v>12.333333333333334</v>
      </c>
    </row>
    <row r="134" spans="1:17" ht="18" customHeight="1" x14ac:dyDescent="0.2">
      <c r="A134" s="26"/>
      <c r="B134" s="332" t="s">
        <v>155</v>
      </c>
      <c r="C134" s="332"/>
      <c r="D134" s="6">
        <v>10</v>
      </c>
      <c r="E134" s="6">
        <v>11</v>
      </c>
      <c r="F134" s="6">
        <v>11</v>
      </c>
      <c r="G134" s="6">
        <v>10</v>
      </c>
      <c r="H134" s="6">
        <v>11</v>
      </c>
      <c r="I134" s="6">
        <v>10</v>
      </c>
      <c r="J134" s="6">
        <v>11</v>
      </c>
      <c r="K134" s="6">
        <v>11</v>
      </c>
      <c r="L134" s="6">
        <v>10</v>
      </c>
      <c r="M134" s="6">
        <v>5</v>
      </c>
      <c r="N134" s="6">
        <v>9</v>
      </c>
      <c r="O134" s="6">
        <v>5</v>
      </c>
      <c r="P134" s="38">
        <f t="shared" si="48"/>
        <v>114</v>
      </c>
      <c r="Q134" s="14">
        <f>AVERAGE(D134:O134)</f>
        <v>9.5</v>
      </c>
    </row>
    <row r="135" spans="1:17" ht="18" customHeight="1" x14ac:dyDescent="0.2">
      <c r="A135" s="3"/>
      <c r="B135" s="319" t="s">
        <v>156</v>
      </c>
      <c r="C135" s="319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39"/>
      <c r="Q135" s="2"/>
    </row>
    <row r="136" spans="1:17" ht="18" customHeight="1" x14ac:dyDescent="0.2">
      <c r="A136" s="3"/>
      <c r="B136" s="4" t="s">
        <v>100</v>
      </c>
      <c r="C136" s="15" t="s">
        <v>34</v>
      </c>
      <c r="D136" s="9">
        <v>68</v>
      </c>
      <c r="E136" s="9">
        <v>57</v>
      </c>
      <c r="F136" s="9">
        <v>63</v>
      </c>
      <c r="G136" s="9">
        <v>66</v>
      </c>
      <c r="H136" s="9">
        <v>63</v>
      </c>
      <c r="I136" s="9">
        <v>85</v>
      </c>
      <c r="J136" s="9">
        <v>65</v>
      </c>
      <c r="K136" s="9">
        <v>85</v>
      </c>
      <c r="L136" s="9">
        <v>69</v>
      </c>
      <c r="M136" s="9">
        <v>110</v>
      </c>
      <c r="N136" s="8">
        <v>72</v>
      </c>
      <c r="O136" s="9">
        <v>13</v>
      </c>
      <c r="P136" s="38">
        <f>SUM(D136:O136)</f>
        <v>816</v>
      </c>
      <c r="Q136" s="14">
        <f>AVERAGE(D136:O136)</f>
        <v>68</v>
      </c>
    </row>
    <row r="137" spans="1:17" ht="18" customHeight="1" x14ac:dyDescent="0.2">
      <c r="A137" s="3"/>
      <c r="B137" s="4" t="s">
        <v>101</v>
      </c>
      <c r="C137" s="15" t="s">
        <v>36</v>
      </c>
      <c r="D137" s="9">
        <v>70</v>
      </c>
      <c r="E137" s="9">
        <v>57</v>
      </c>
      <c r="F137" s="9">
        <v>64</v>
      </c>
      <c r="G137" s="9">
        <v>48</v>
      </c>
      <c r="H137" s="9">
        <v>54</v>
      </c>
      <c r="I137" s="9">
        <v>57</v>
      </c>
      <c r="J137" s="9">
        <v>66</v>
      </c>
      <c r="K137" s="9">
        <v>60</v>
      </c>
      <c r="L137" s="9">
        <v>67</v>
      </c>
      <c r="M137" s="9">
        <v>90</v>
      </c>
      <c r="N137" s="8">
        <v>67</v>
      </c>
      <c r="O137" s="9">
        <v>23</v>
      </c>
      <c r="P137" s="38">
        <f>SUM(D137:O137)</f>
        <v>723</v>
      </c>
      <c r="Q137" s="14">
        <f>AVERAGE(D137:O137)</f>
        <v>60.25</v>
      </c>
    </row>
    <row r="138" spans="1:17" ht="16.5" customHeight="1" x14ac:dyDescent="0.2">
      <c r="A138" s="3"/>
      <c r="B138" s="318" t="s">
        <v>170</v>
      </c>
      <c r="C138" s="318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39"/>
      <c r="Q138" s="2"/>
    </row>
    <row r="139" spans="1:17" ht="16.5" customHeight="1" x14ac:dyDescent="0.2">
      <c r="A139" s="3"/>
      <c r="B139" s="4" t="s">
        <v>102</v>
      </c>
      <c r="C139" s="5" t="s">
        <v>17</v>
      </c>
      <c r="D139" s="64">
        <v>4</v>
      </c>
      <c r="E139" s="64">
        <f t="shared" ref="E139:O139" si="51">D145</f>
        <v>5</v>
      </c>
      <c r="F139" s="64">
        <f t="shared" si="51"/>
        <v>7</v>
      </c>
      <c r="G139" s="64">
        <f t="shared" si="51"/>
        <v>7</v>
      </c>
      <c r="H139" s="64">
        <f t="shared" si="51"/>
        <v>3</v>
      </c>
      <c r="I139" s="64">
        <f t="shared" si="51"/>
        <v>3</v>
      </c>
      <c r="J139" s="64">
        <f t="shared" si="51"/>
        <v>0</v>
      </c>
      <c r="K139" s="64">
        <f t="shared" si="51"/>
        <v>1</v>
      </c>
      <c r="L139" s="64">
        <f t="shared" si="51"/>
        <v>1</v>
      </c>
      <c r="M139" s="64">
        <f t="shared" si="51"/>
        <v>2</v>
      </c>
      <c r="N139" s="64">
        <f t="shared" si="51"/>
        <v>1</v>
      </c>
      <c r="O139" s="64">
        <f t="shared" si="51"/>
        <v>3</v>
      </c>
      <c r="P139" s="67">
        <f t="shared" ref="P139:P144" si="52">SUM(D139:O139)</f>
        <v>37</v>
      </c>
      <c r="Q139" s="7">
        <f>AVERAGE(D139:O139)</f>
        <v>3.0833333333333335</v>
      </c>
    </row>
    <row r="140" spans="1:17" ht="15" customHeight="1" x14ac:dyDescent="0.2">
      <c r="A140" s="3"/>
      <c r="B140" s="4" t="s">
        <v>103</v>
      </c>
      <c r="C140" s="4" t="s">
        <v>19</v>
      </c>
      <c r="D140" s="6">
        <v>2</v>
      </c>
      <c r="E140" s="6">
        <v>5</v>
      </c>
      <c r="F140" s="6">
        <v>4</v>
      </c>
      <c r="G140" s="6">
        <v>0</v>
      </c>
      <c r="H140" s="6">
        <v>0</v>
      </c>
      <c r="I140" s="6">
        <v>0</v>
      </c>
      <c r="J140" s="6">
        <v>1</v>
      </c>
      <c r="K140" s="6">
        <v>1</v>
      </c>
      <c r="L140" s="6">
        <v>2</v>
      </c>
      <c r="M140" s="6">
        <v>1</v>
      </c>
      <c r="N140" s="8">
        <v>2</v>
      </c>
      <c r="O140" s="6">
        <v>1</v>
      </c>
      <c r="P140" s="67">
        <f t="shared" si="52"/>
        <v>19</v>
      </c>
      <c r="Q140" s="14">
        <f>AVERAGE(D140:O140)</f>
        <v>1.5833333333333333</v>
      </c>
    </row>
    <row r="141" spans="1:17" ht="15" customHeight="1" x14ac:dyDescent="0.2">
      <c r="A141" s="3"/>
      <c r="B141" s="4" t="s">
        <v>104</v>
      </c>
      <c r="C141" s="5" t="s">
        <v>21</v>
      </c>
      <c r="D141" s="63">
        <f>D139+D140</f>
        <v>6</v>
      </c>
      <c r="E141" s="63">
        <f t="shared" ref="E141:O141" si="53">SUM(E139:E140)</f>
        <v>10</v>
      </c>
      <c r="F141" s="63">
        <f t="shared" si="53"/>
        <v>11</v>
      </c>
      <c r="G141" s="63">
        <f t="shared" si="53"/>
        <v>7</v>
      </c>
      <c r="H141" s="63">
        <f t="shared" si="53"/>
        <v>3</v>
      </c>
      <c r="I141" s="63">
        <f t="shared" si="53"/>
        <v>3</v>
      </c>
      <c r="J141" s="63">
        <f t="shared" si="53"/>
        <v>1</v>
      </c>
      <c r="K141" s="63">
        <f t="shared" si="53"/>
        <v>2</v>
      </c>
      <c r="L141" s="63">
        <f t="shared" si="53"/>
        <v>3</v>
      </c>
      <c r="M141" s="63">
        <f t="shared" si="53"/>
        <v>3</v>
      </c>
      <c r="N141" s="63">
        <f t="shared" si="53"/>
        <v>3</v>
      </c>
      <c r="O141" s="63">
        <f t="shared" si="53"/>
        <v>4</v>
      </c>
      <c r="P141" s="67">
        <f t="shared" si="52"/>
        <v>56</v>
      </c>
      <c r="Q141" s="44">
        <f>P142/P140</f>
        <v>1</v>
      </c>
    </row>
    <row r="142" spans="1:17" ht="15" customHeight="1" x14ac:dyDescent="0.2">
      <c r="A142" s="3"/>
      <c r="B142" s="4" t="s">
        <v>105</v>
      </c>
      <c r="C142" s="4" t="s">
        <v>23</v>
      </c>
      <c r="D142" s="9">
        <v>1</v>
      </c>
      <c r="E142" s="9">
        <v>3</v>
      </c>
      <c r="F142" s="9">
        <v>4</v>
      </c>
      <c r="G142" s="9">
        <v>4</v>
      </c>
      <c r="H142" s="9">
        <v>0</v>
      </c>
      <c r="I142" s="9">
        <v>3</v>
      </c>
      <c r="J142" s="9">
        <v>0</v>
      </c>
      <c r="K142" s="9">
        <v>1</v>
      </c>
      <c r="L142" s="9">
        <v>1</v>
      </c>
      <c r="M142" s="9">
        <v>2</v>
      </c>
      <c r="N142" s="8">
        <v>0</v>
      </c>
      <c r="O142" s="9">
        <v>0</v>
      </c>
      <c r="P142" s="67">
        <f t="shared" si="52"/>
        <v>19</v>
      </c>
      <c r="Q142" s="14">
        <f>AVERAGE(D142:O142)</f>
        <v>1.5833333333333333</v>
      </c>
    </row>
    <row r="143" spans="1:17" ht="12.75" customHeight="1" x14ac:dyDescent="0.2">
      <c r="A143" s="3"/>
      <c r="B143" s="10"/>
      <c r="C143" s="11" t="s">
        <v>106</v>
      </c>
      <c r="D143" s="11">
        <v>1</v>
      </c>
      <c r="E143" s="11">
        <v>2</v>
      </c>
      <c r="F143" s="11">
        <v>2</v>
      </c>
      <c r="G143" s="11">
        <v>3</v>
      </c>
      <c r="H143" s="11">
        <v>0</v>
      </c>
      <c r="I143" s="11">
        <v>2</v>
      </c>
      <c r="J143" s="11">
        <v>0</v>
      </c>
      <c r="K143" s="11">
        <v>1</v>
      </c>
      <c r="L143" s="30">
        <v>1</v>
      </c>
      <c r="M143" s="11">
        <v>1</v>
      </c>
      <c r="N143" s="13">
        <v>0</v>
      </c>
      <c r="O143" s="11">
        <v>0</v>
      </c>
      <c r="P143" s="38">
        <f t="shared" si="52"/>
        <v>13</v>
      </c>
      <c r="Q143" s="14">
        <f>AVERAGE(D143:O143)</f>
        <v>1.0833333333333333</v>
      </c>
    </row>
    <row r="144" spans="1:17" ht="12.75" customHeight="1" x14ac:dyDescent="0.2">
      <c r="A144" s="3"/>
      <c r="B144" s="10"/>
      <c r="C144" s="11" t="s">
        <v>107</v>
      </c>
      <c r="D144" s="11">
        <v>0</v>
      </c>
      <c r="E144" s="11">
        <v>1</v>
      </c>
      <c r="F144" s="11">
        <v>2</v>
      </c>
      <c r="G144" s="11">
        <v>1</v>
      </c>
      <c r="H144" s="11">
        <v>0</v>
      </c>
      <c r="I144" s="11">
        <v>1</v>
      </c>
      <c r="J144" s="11">
        <v>0</v>
      </c>
      <c r="K144" s="11">
        <v>0</v>
      </c>
      <c r="L144" s="30">
        <v>0</v>
      </c>
      <c r="M144" s="11">
        <v>1</v>
      </c>
      <c r="N144" s="13">
        <v>0</v>
      </c>
      <c r="O144" s="11">
        <v>0</v>
      </c>
      <c r="P144" s="38">
        <f t="shared" si="52"/>
        <v>6</v>
      </c>
      <c r="Q144" s="14">
        <f>AVERAGE(D144:O144)</f>
        <v>0.5</v>
      </c>
    </row>
    <row r="145" spans="1:17" ht="15.75" customHeight="1" x14ac:dyDescent="0.2">
      <c r="A145" s="3"/>
      <c r="B145" s="4" t="s">
        <v>108</v>
      </c>
      <c r="C145" s="5" t="s">
        <v>140</v>
      </c>
      <c r="D145" s="63">
        <f t="shared" ref="D145:O145" si="54">D141-D142</f>
        <v>5</v>
      </c>
      <c r="E145" s="63">
        <f t="shared" si="54"/>
        <v>7</v>
      </c>
      <c r="F145" s="63">
        <f t="shared" si="54"/>
        <v>7</v>
      </c>
      <c r="G145" s="63">
        <f t="shared" si="54"/>
        <v>3</v>
      </c>
      <c r="H145" s="63">
        <f t="shared" si="54"/>
        <v>3</v>
      </c>
      <c r="I145" s="63">
        <f t="shared" si="54"/>
        <v>0</v>
      </c>
      <c r="J145" s="63">
        <f t="shared" si="54"/>
        <v>1</v>
      </c>
      <c r="K145" s="63">
        <f t="shared" si="54"/>
        <v>1</v>
      </c>
      <c r="L145" s="63">
        <f t="shared" si="54"/>
        <v>2</v>
      </c>
      <c r="M145" s="63">
        <f t="shared" si="54"/>
        <v>1</v>
      </c>
      <c r="N145" s="63">
        <f t="shared" si="54"/>
        <v>3</v>
      </c>
      <c r="O145" s="63">
        <f t="shared" si="54"/>
        <v>4</v>
      </c>
      <c r="P145" s="38">
        <f>P139+P140-P142</f>
        <v>37</v>
      </c>
      <c r="Q145" s="14">
        <f>AVERAGE(D145:P145)</f>
        <v>5.6923076923076925</v>
      </c>
    </row>
    <row r="146" spans="1:17" ht="16.5" customHeight="1" x14ac:dyDescent="0.2">
      <c r="A146" s="3"/>
      <c r="B146" s="318" t="s">
        <v>171</v>
      </c>
      <c r="C146" s="318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39"/>
      <c r="Q146" s="2"/>
    </row>
    <row r="147" spans="1:17" ht="12.75" customHeight="1" x14ac:dyDescent="0.2">
      <c r="A147" s="3"/>
      <c r="B147" s="4" t="s">
        <v>109</v>
      </c>
      <c r="C147" s="5" t="s">
        <v>17</v>
      </c>
      <c r="D147" s="64">
        <v>189</v>
      </c>
      <c r="E147" s="64">
        <f t="shared" ref="E147:O147" si="55">D154</f>
        <v>189</v>
      </c>
      <c r="F147" s="64">
        <f t="shared" si="55"/>
        <v>174</v>
      </c>
      <c r="G147" s="64">
        <f t="shared" si="55"/>
        <v>162</v>
      </c>
      <c r="H147" s="64">
        <f t="shared" si="55"/>
        <v>153</v>
      </c>
      <c r="I147" s="64">
        <f t="shared" si="55"/>
        <v>126</v>
      </c>
      <c r="J147" s="64">
        <f t="shared" si="55"/>
        <v>103</v>
      </c>
      <c r="K147" s="64">
        <f t="shared" si="55"/>
        <v>99</v>
      </c>
      <c r="L147" s="64">
        <f t="shared" si="55"/>
        <v>90</v>
      </c>
      <c r="M147" s="64">
        <f t="shared" si="55"/>
        <v>73</v>
      </c>
      <c r="N147" s="64">
        <f t="shared" si="55"/>
        <v>73</v>
      </c>
      <c r="O147" s="64">
        <f t="shared" si="55"/>
        <v>74</v>
      </c>
      <c r="P147" s="38">
        <f t="shared" ref="P147:P156" si="56">SUM(D147:O147)</f>
        <v>1505</v>
      </c>
      <c r="Q147" s="7">
        <f>AVERAGE(D147:O147)</f>
        <v>125.41666666666667</v>
      </c>
    </row>
    <row r="148" spans="1:17" ht="12.75" customHeight="1" x14ac:dyDescent="0.2">
      <c r="A148" s="3"/>
      <c r="B148" s="4" t="s">
        <v>110</v>
      </c>
      <c r="C148" s="4" t="s">
        <v>19</v>
      </c>
      <c r="D148" s="6">
        <v>10</v>
      </c>
      <c r="E148" s="6">
        <v>0</v>
      </c>
      <c r="F148" s="6">
        <v>0</v>
      </c>
      <c r="G148" s="6">
        <v>1</v>
      </c>
      <c r="H148" s="6">
        <v>4</v>
      </c>
      <c r="I148" s="6">
        <v>0</v>
      </c>
      <c r="J148" s="6">
        <v>10</v>
      </c>
      <c r="K148" s="6">
        <v>6</v>
      </c>
      <c r="L148" s="6">
        <v>0</v>
      </c>
      <c r="M148" s="6">
        <v>4</v>
      </c>
      <c r="N148" s="8">
        <v>11</v>
      </c>
      <c r="O148" s="6">
        <v>6</v>
      </c>
      <c r="P148" s="67">
        <f t="shared" si="56"/>
        <v>52</v>
      </c>
      <c r="Q148" s="14">
        <f>AVERAGE(D148:O148)</f>
        <v>4.333333333333333</v>
      </c>
    </row>
    <row r="149" spans="1:17" ht="12.75" customHeight="1" x14ac:dyDescent="0.2">
      <c r="A149" s="3"/>
      <c r="B149" s="4" t="s">
        <v>111</v>
      </c>
      <c r="C149" s="5" t="s">
        <v>21</v>
      </c>
      <c r="D149" s="63">
        <f>D147+D148</f>
        <v>199</v>
      </c>
      <c r="E149" s="63">
        <f t="shared" ref="E149:O149" si="57">SUM(E147:E148)</f>
        <v>189</v>
      </c>
      <c r="F149" s="63">
        <f t="shared" si="57"/>
        <v>174</v>
      </c>
      <c r="G149" s="63">
        <f t="shared" si="57"/>
        <v>163</v>
      </c>
      <c r="H149" s="63">
        <f t="shared" si="57"/>
        <v>157</v>
      </c>
      <c r="I149" s="63">
        <f t="shared" si="57"/>
        <v>126</v>
      </c>
      <c r="J149" s="63">
        <f t="shared" si="57"/>
        <v>113</v>
      </c>
      <c r="K149" s="63">
        <f t="shared" si="57"/>
        <v>105</v>
      </c>
      <c r="L149" s="63">
        <f t="shared" si="57"/>
        <v>90</v>
      </c>
      <c r="M149" s="63">
        <f t="shared" si="57"/>
        <v>77</v>
      </c>
      <c r="N149" s="63">
        <f t="shared" si="57"/>
        <v>84</v>
      </c>
      <c r="O149" s="63">
        <f t="shared" si="57"/>
        <v>80</v>
      </c>
      <c r="P149" s="38">
        <f t="shared" si="56"/>
        <v>1557</v>
      </c>
      <c r="Q149" s="44">
        <f>P150/P148</f>
        <v>3.2884615384615383</v>
      </c>
    </row>
    <row r="150" spans="1:17" ht="12.75" customHeight="1" x14ac:dyDescent="0.2">
      <c r="A150" s="3"/>
      <c r="B150" s="4" t="s">
        <v>112</v>
      </c>
      <c r="C150" s="4" t="s">
        <v>23</v>
      </c>
      <c r="D150" s="9">
        <v>10</v>
      </c>
      <c r="E150" s="9">
        <v>15</v>
      </c>
      <c r="F150" s="9">
        <v>12</v>
      </c>
      <c r="G150" s="9">
        <v>10</v>
      </c>
      <c r="H150" s="9">
        <v>31</v>
      </c>
      <c r="I150" s="9">
        <v>23</v>
      </c>
      <c r="J150" s="9">
        <v>14</v>
      </c>
      <c r="K150" s="9">
        <v>15</v>
      </c>
      <c r="L150" s="9">
        <v>17</v>
      </c>
      <c r="M150" s="9">
        <v>4</v>
      </c>
      <c r="N150" s="8">
        <v>10</v>
      </c>
      <c r="O150" s="9">
        <v>10</v>
      </c>
      <c r="P150" s="67">
        <f t="shared" si="56"/>
        <v>171</v>
      </c>
      <c r="Q150" s="14">
        <f>AVERAGE(D150:O150)</f>
        <v>14.25</v>
      </c>
    </row>
    <row r="151" spans="1:17" ht="12.75" customHeight="1" x14ac:dyDescent="0.2">
      <c r="A151" s="3"/>
      <c r="B151" s="10"/>
      <c r="C151" s="11" t="s">
        <v>106</v>
      </c>
      <c r="D151" s="11">
        <v>10</v>
      </c>
      <c r="E151" s="11">
        <v>1</v>
      </c>
      <c r="F151" s="11">
        <v>0</v>
      </c>
      <c r="G151" s="11">
        <v>0</v>
      </c>
      <c r="H151" s="11">
        <v>0</v>
      </c>
      <c r="I151" s="11">
        <v>2</v>
      </c>
      <c r="J151" s="11">
        <v>1</v>
      </c>
      <c r="K151" s="11">
        <v>0</v>
      </c>
      <c r="L151" s="11">
        <v>0</v>
      </c>
      <c r="M151" s="11">
        <v>0</v>
      </c>
      <c r="N151" s="13">
        <v>0</v>
      </c>
      <c r="O151" s="11">
        <v>1</v>
      </c>
      <c r="P151" s="38">
        <f t="shared" si="56"/>
        <v>15</v>
      </c>
      <c r="Q151" s="14">
        <f>AVERAGE(D151:O151)</f>
        <v>1.25</v>
      </c>
    </row>
    <row r="152" spans="1:17" ht="12.75" customHeight="1" x14ac:dyDescent="0.2">
      <c r="A152" s="3"/>
      <c r="B152" s="10"/>
      <c r="C152" s="11" t="s">
        <v>107</v>
      </c>
      <c r="D152" s="11">
        <v>0</v>
      </c>
      <c r="E152" s="11">
        <v>14</v>
      </c>
      <c r="F152" s="11">
        <v>12</v>
      </c>
      <c r="G152" s="11">
        <v>10</v>
      </c>
      <c r="H152" s="11">
        <v>31</v>
      </c>
      <c r="I152" s="11">
        <v>21</v>
      </c>
      <c r="J152" s="11">
        <v>13</v>
      </c>
      <c r="K152" s="11">
        <v>15</v>
      </c>
      <c r="L152" s="11">
        <v>17</v>
      </c>
      <c r="M152" s="11">
        <v>4</v>
      </c>
      <c r="N152" s="13">
        <v>10</v>
      </c>
      <c r="O152" s="11">
        <v>9</v>
      </c>
      <c r="P152" s="38">
        <f t="shared" si="56"/>
        <v>156</v>
      </c>
      <c r="Q152" s="14">
        <f>AVERAGE(D152:O152)</f>
        <v>13</v>
      </c>
    </row>
    <row r="153" spans="1:17" ht="12.75" customHeight="1" x14ac:dyDescent="0.2">
      <c r="A153" s="3"/>
      <c r="B153" s="10"/>
      <c r="C153" s="11" t="s">
        <v>139</v>
      </c>
      <c r="D153" s="11">
        <v>0</v>
      </c>
      <c r="E153" s="11">
        <v>0</v>
      </c>
      <c r="F153" s="11">
        <v>0</v>
      </c>
      <c r="G153" s="11">
        <v>0</v>
      </c>
      <c r="H153" s="11">
        <v>0</v>
      </c>
      <c r="I153" s="11">
        <v>0</v>
      </c>
      <c r="J153" s="11">
        <v>0</v>
      </c>
      <c r="K153" s="11">
        <v>0</v>
      </c>
      <c r="L153" s="11">
        <v>0</v>
      </c>
      <c r="M153" s="11">
        <v>0</v>
      </c>
      <c r="N153" s="13">
        <v>0</v>
      </c>
      <c r="O153" s="11">
        <v>0</v>
      </c>
      <c r="P153" s="38">
        <f t="shared" si="56"/>
        <v>0</v>
      </c>
      <c r="Q153" s="14"/>
    </row>
    <row r="154" spans="1:17" ht="15" customHeight="1" x14ac:dyDescent="0.2">
      <c r="A154" s="3"/>
      <c r="B154" s="4" t="s">
        <v>113</v>
      </c>
      <c r="C154" s="5" t="s">
        <v>140</v>
      </c>
      <c r="D154" s="63">
        <f t="shared" ref="D154:O154" si="58">D149-D150</f>
        <v>189</v>
      </c>
      <c r="E154" s="63">
        <f t="shared" si="58"/>
        <v>174</v>
      </c>
      <c r="F154" s="63">
        <f t="shared" si="58"/>
        <v>162</v>
      </c>
      <c r="G154" s="63">
        <f t="shared" si="58"/>
        <v>153</v>
      </c>
      <c r="H154" s="63">
        <f t="shared" si="58"/>
        <v>126</v>
      </c>
      <c r="I154" s="63">
        <f t="shared" si="58"/>
        <v>103</v>
      </c>
      <c r="J154" s="63">
        <f t="shared" si="58"/>
        <v>99</v>
      </c>
      <c r="K154" s="63">
        <f t="shared" si="58"/>
        <v>90</v>
      </c>
      <c r="L154" s="63">
        <f t="shared" si="58"/>
        <v>73</v>
      </c>
      <c r="M154" s="63">
        <f t="shared" si="58"/>
        <v>73</v>
      </c>
      <c r="N154" s="63">
        <f t="shared" si="58"/>
        <v>74</v>
      </c>
      <c r="O154" s="63">
        <f t="shared" si="58"/>
        <v>70</v>
      </c>
      <c r="P154" s="38">
        <f t="shared" si="56"/>
        <v>1386</v>
      </c>
      <c r="Q154" s="14"/>
    </row>
    <row r="155" spans="1:17" ht="22.5" customHeight="1" x14ac:dyDescent="0.2">
      <c r="A155" s="26"/>
      <c r="B155" s="332" t="s">
        <v>153</v>
      </c>
      <c r="C155" s="332"/>
      <c r="D155" s="6">
        <v>9</v>
      </c>
      <c r="E155" s="6">
        <v>6</v>
      </c>
      <c r="F155" s="6">
        <v>6</v>
      </c>
      <c r="G155" s="6">
        <v>4</v>
      </c>
      <c r="H155" s="6">
        <v>4</v>
      </c>
      <c r="I155" s="6">
        <v>5</v>
      </c>
      <c r="J155" s="6">
        <v>12</v>
      </c>
      <c r="K155" s="6">
        <v>13</v>
      </c>
      <c r="L155" s="6">
        <v>17</v>
      </c>
      <c r="M155" s="6">
        <v>6</v>
      </c>
      <c r="N155" s="6">
        <v>9</v>
      </c>
      <c r="O155" s="6">
        <v>7</v>
      </c>
      <c r="P155" s="38">
        <f t="shared" si="56"/>
        <v>98</v>
      </c>
      <c r="Q155" s="14">
        <f>AVERAGE(D155:O155)</f>
        <v>8.1666666666666661</v>
      </c>
    </row>
    <row r="156" spans="1:17" ht="15.75" customHeight="1" x14ac:dyDescent="0.2">
      <c r="A156" s="26"/>
      <c r="B156" s="332" t="s">
        <v>155</v>
      </c>
      <c r="C156" s="332"/>
      <c r="D156" s="6">
        <v>28</v>
      </c>
      <c r="E156" s="6">
        <v>26</v>
      </c>
      <c r="F156" s="6">
        <v>23</v>
      </c>
      <c r="G156" s="6">
        <v>19</v>
      </c>
      <c r="H156" s="6">
        <v>14</v>
      </c>
      <c r="I156" s="6">
        <v>19</v>
      </c>
      <c r="J156" s="6">
        <v>15</v>
      </c>
      <c r="K156" s="6">
        <v>15</v>
      </c>
      <c r="L156" s="6">
        <v>12</v>
      </c>
      <c r="M156" s="6">
        <v>2</v>
      </c>
      <c r="N156" s="6">
        <v>20</v>
      </c>
      <c r="O156" s="6">
        <v>10</v>
      </c>
      <c r="P156" s="38">
        <f t="shared" si="56"/>
        <v>203</v>
      </c>
      <c r="Q156" s="14">
        <f>AVERAGE(D156:O156)</f>
        <v>16.916666666666668</v>
      </c>
    </row>
    <row r="157" spans="1:17" ht="15.75" customHeight="1" x14ac:dyDescent="0.2">
      <c r="A157" s="3"/>
      <c r="B157" s="319" t="s">
        <v>156</v>
      </c>
      <c r="C157" s="319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39"/>
      <c r="Q157" s="2"/>
    </row>
    <row r="158" spans="1:17" ht="15.75" customHeight="1" x14ac:dyDescent="0.2">
      <c r="A158" s="3"/>
      <c r="B158" s="4" t="s">
        <v>100</v>
      </c>
      <c r="C158" s="15" t="s">
        <v>34</v>
      </c>
      <c r="D158" s="9">
        <v>30</v>
      </c>
      <c r="E158" s="9">
        <v>14</v>
      </c>
      <c r="F158" s="9">
        <v>21</v>
      </c>
      <c r="G158" s="9">
        <v>10</v>
      </c>
      <c r="H158" s="9">
        <v>18</v>
      </c>
      <c r="I158" s="9">
        <v>24</v>
      </c>
      <c r="J158" s="9">
        <v>17</v>
      </c>
      <c r="K158" s="9">
        <v>33</v>
      </c>
      <c r="L158" s="9">
        <v>16</v>
      </c>
      <c r="M158" s="9">
        <v>53</v>
      </c>
      <c r="N158" s="8">
        <v>33</v>
      </c>
      <c r="O158" s="9">
        <v>29</v>
      </c>
      <c r="P158" s="38">
        <f>SUM(D158:O158)</f>
        <v>298</v>
      </c>
      <c r="Q158" s="14">
        <f>AVERAGE(D158:O158)</f>
        <v>24.833333333333332</v>
      </c>
    </row>
    <row r="159" spans="1:17" ht="15.75" customHeight="1" x14ac:dyDescent="0.2">
      <c r="A159" s="4"/>
      <c r="B159" s="4" t="s">
        <v>101</v>
      </c>
      <c r="C159" s="15" t="s">
        <v>36</v>
      </c>
      <c r="D159" s="9">
        <v>54</v>
      </c>
      <c r="E159" s="9">
        <v>33</v>
      </c>
      <c r="F159" s="9">
        <v>59</v>
      </c>
      <c r="G159" s="9">
        <v>21</v>
      </c>
      <c r="H159" s="9">
        <v>35</v>
      </c>
      <c r="I159" s="9">
        <v>32</v>
      </c>
      <c r="J159" s="9">
        <v>38</v>
      </c>
      <c r="K159" s="9">
        <v>59</v>
      </c>
      <c r="L159" s="9">
        <v>28</v>
      </c>
      <c r="M159" s="9">
        <v>59</v>
      </c>
      <c r="N159" s="8">
        <v>36</v>
      </c>
      <c r="O159" s="9">
        <v>30</v>
      </c>
      <c r="P159" s="38">
        <f>SUM(D159:O159)</f>
        <v>484</v>
      </c>
      <c r="Q159" s="104">
        <f>AVERAGE(D159:O159)</f>
        <v>40.333333333333336</v>
      </c>
    </row>
    <row r="160" spans="1:17" ht="15.75" customHeight="1" x14ac:dyDescent="0.2">
      <c r="A160" s="90"/>
      <c r="B160" s="90"/>
      <c r="C160" s="91"/>
      <c r="D160" s="89"/>
      <c r="E160" s="89"/>
      <c r="F160" s="89"/>
      <c r="G160" s="89"/>
      <c r="H160" s="89"/>
      <c r="I160" s="89"/>
      <c r="J160" s="89"/>
      <c r="K160" s="89"/>
      <c r="L160" s="89"/>
      <c r="M160" s="89"/>
      <c r="N160" s="89"/>
      <c r="O160" s="89"/>
      <c r="P160" s="92"/>
      <c r="Q160" s="82"/>
    </row>
    <row r="161" spans="1:17" ht="15.75" customHeight="1" x14ac:dyDescent="0.2">
      <c r="A161" s="90"/>
      <c r="B161" s="90"/>
      <c r="C161" s="91"/>
      <c r="D161" s="89"/>
      <c r="E161" s="89"/>
      <c r="F161" s="89"/>
      <c r="G161" s="89"/>
      <c r="H161" s="89"/>
      <c r="I161" s="89"/>
      <c r="J161" s="89"/>
      <c r="K161" s="89"/>
      <c r="L161" s="89"/>
      <c r="M161" s="89"/>
      <c r="N161" s="89"/>
      <c r="O161" s="89"/>
      <c r="P161" s="92"/>
      <c r="Q161" s="82"/>
    </row>
    <row r="162" spans="1:17" ht="15.75" customHeight="1" x14ac:dyDescent="0.2">
      <c r="A162" s="90"/>
      <c r="B162" s="90"/>
      <c r="C162" s="91"/>
      <c r="D162" s="89"/>
      <c r="E162" s="89"/>
      <c r="F162" s="89"/>
      <c r="G162" s="89"/>
      <c r="H162" s="89"/>
      <c r="I162" s="89"/>
      <c r="J162" s="89"/>
      <c r="K162" s="89"/>
      <c r="L162" s="89"/>
      <c r="M162" s="89"/>
      <c r="N162" s="89"/>
      <c r="O162" s="89"/>
      <c r="P162" s="92"/>
      <c r="Q162" s="82"/>
    </row>
    <row r="163" spans="1:17" ht="15.75" customHeight="1" x14ac:dyDescent="0.2">
      <c r="A163" s="90"/>
      <c r="B163" s="90"/>
      <c r="C163" s="91"/>
      <c r="D163" s="89"/>
      <c r="E163" s="89"/>
      <c r="F163" s="89"/>
      <c r="G163" s="89"/>
      <c r="H163" s="89"/>
      <c r="I163" s="89"/>
      <c r="J163" s="89"/>
      <c r="K163" s="89"/>
      <c r="L163" s="89"/>
      <c r="M163" s="89"/>
      <c r="N163" s="89"/>
      <c r="O163" s="89"/>
      <c r="P163" s="92"/>
      <c r="Q163" s="82"/>
    </row>
    <row r="164" spans="1:17" ht="15.75" customHeight="1" x14ac:dyDescent="0.2">
      <c r="A164" s="90"/>
      <c r="B164" s="90"/>
      <c r="C164" s="91"/>
      <c r="D164" s="89"/>
      <c r="E164" s="89"/>
      <c r="F164" s="89"/>
      <c r="G164" s="89"/>
      <c r="H164" s="89"/>
      <c r="I164" s="89"/>
      <c r="J164" s="89"/>
      <c r="K164" s="89"/>
      <c r="L164" s="89"/>
      <c r="M164" s="89"/>
      <c r="N164" s="89"/>
      <c r="O164" s="89"/>
      <c r="P164" s="92"/>
      <c r="Q164" s="82"/>
    </row>
    <row r="165" spans="1:17" ht="15.75" customHeight="1" x14ac:dyDescent="0.2">
      <c r="A165" s="90"/>
      <c r="B165" s="90"/>
      <c r="C165" s="91"/>
      <c r="D165" s="89"/>
      <c r="E165" s="89"/>
      <c r="F165" s="89"/>
      <c r="G165" s="89"/>
      <c r="H165" s="89"/>
      <c r="I165" s="89"/>
      <c r="J165" s="89"/>
      <c r="K165" s="89"/>
      <c r="L165" s="89"/>
      <c r="M165" s="89"/>
      <c r="N165" s="89"/>
      <c r="O165" s="89"/>
      <c r="P165" s="92"/>
      <c r="Q165" s="82"/>
    </row>
    <row r="166" spans="1:17" ht="15.75" customHeight="1" x14ac:dyDescent="0.2">
      <c r="A166" s="90"/>
      <c r="B166" s="90"/>
      <c r="C166" s="91"/>
      <c r="D166" s="89"/>
      <c r="E166" s="89"/>
      <c r="F166" s="89"/>
      <c r="G166" s="89"/>
      <c r="H166" s="89"/>
      <c r="I166" s="89"/>
      <c r="J166" s="89"/>
      <c r="K166" s="89"/>
      <c r="L166" s="89"/>
      <c r="M166" s="89"/>
      <c r="N166" s="89"/>
      <c r="O166" s="89"/>
      <c r="P166" s="92"/>
      <c r="Q166" s="82"/>
    </row>
    <row r="167" spans="1:17" ht="15.75" customHeight="1" x14ac:dyDescent="0.2">
      <c r="A167" s="90"/>
      <c r="B167" s="90"/>
      <c r="C167" s="91"/>
      <c r="D167" s="89"/>
      <c r="E167" s="89"/>
      <c r="F167" s="89"/>
      <c r="G167" s="89"/>
      <c r="H167" s="89"/>
      <c r="I167" s="89"/>
      <c r="J167" s="89"/>
      <c r="K167" s="89"/>
      <c r="L167" s="89"/>
      <c r="M167" s="89"/>
      <c r="N167" s="89"/>
      <c r="O167" s="89"/>
      <c r="P167" s="92"/>
      <c r="Q167" s="82"/>
    </row>
    <row r="168" spans="1:17" ht="15.75" customHeight="1" x14ac:dyDescent="0.2">
      <c r="A168" s="90"/>
      <c r="B168" s="90"/>
      <c r="C168" s="91"/>
      <c r="D168" s="89"/>
      <c r="E168" s="89"/>
      <c r="F168" s="89"/>
      <c r="G168" s="89"/>
      <c r="H168" s="89"/>
      <c r="I168" s="89"/>
      <c r="J168" s="89"/>
      <c r="K168" s="89"/>
      <c r="L168" s="89"/>
      <c r="M168" s="89"/>
      <c r="N168" s="89"/>
      <c r="O168" s="89"/>
      <c r="P168" s="92"/>
      <c r="Q168" s="82"/>
    </row>
    <row r="169" spans="1:17" ht="15.75" customHeight="1" x14ac:dyDescent="0.2">
      <c r="A169" s="90"/>
      <c r="B169" s="90"/>
      <c r="C169" s="91"/>
      <c r="D169" s="89"/>
      <c r="E169" s="89"/>
      <c r="F169" s="89"/>
      <c r="G169" s="89"/>
      <c r="H169" s="89"/>
      <c r="I169" s="89"/>
      <c r="J169" s="89"/>
      <c r="K169" s="89"/>
      <c r="L169" s="89"/>
      <c r="M169" s="89"/>
      <c r="N169" s="89"/>
      <c r="O169" s="89"/>
      <c r="P169" s="92"/>
      <c r="Q169" s="82"/>
    </row>
    <row r="170" spans="1:17" ht="19.5" customHeight="1" x14ac:dyDescent="0.2">
      <c r="A170" s="87">
        <v>2.5</v>
      </c>
      <c r="B170" s="331" t="s">
        <v>114</v>
      </c>
      <c r="C170" s="331"/>
      <c r="D170" s="85"/>
      <c r="E170" s="85"/>
      <c r="F170" s="85"/>
      <c r="G170" s="85"/>
      <c r="H170" s="85"/>
      <c r="I170" s="85"/>
      <c r="J170" s="85"/>
      <c r="K170" s="85"/>
      <c r="L170" s="85"/>
      <c r="M170" s="85"/>
      <c r="N170" s="85"/>
      <c r="O170" s="85"/>
      <c r="P170" s="86"/>
      <c r="Q170" s="88"/>
    </row>
    <row r="171" spans="1:17" ht="22.5" customHeight="1" x14ac:dyDescent="0.2">
      <c r="A171" s="3"/>
      <c r="B171" s="334" t="s">
        <v>172</v>
      </c>
      <c r="C171" s="334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39"/>
      <c r="Q171" s="2"/>
    </row>
    <row r="172" spans="1:17" ht="15" customHeight="1" x14ac:dyDescent="0.2">
      <c r="A172" s="3"/>
      <c r="B172" s="4" t="s">
        <v>115</v>
      </c>
      <c r="C172" s="5" t="s">
        <v>17</v>
      </c>
      <c r="D172" s="64">
        <v>461</v>
      </c>
      <c r="E172" s="64">
        <f t="shared" ref="E172:O172" si="59">D176</f>
        <v>462</v>
      </c>
      <c r="F172" s="64">
        <f t="shared" si="59"/>
        <v>464</v>
      </c>
      <c r="G172" s="64">
        <f t="shared" si="59"/>
        <v>465</v>
      </c>
      <c r="H172" s="64">
        <f t="shared" si="59"/>
        <v>459</v>
      </c>
      <c r="I172" s="64">
        <f t="shared" si="59"/>
        <v>466</v>
      </c>
      <c r="J172" s="64">
        <f t="shared" si="59"/>
        <v>466</v>
      </c>
      <c r="K172" s="64">
        <f t="shared" si="59"/>
        <v>480</v>
      </c>
      <c r="L172" s="64">
        <f t="shared" si="59"/>
        <v>485</v>
      </c>
      <c r="M172" s="64">
        <f t="shared" si="59"/>
        <v>485</v>
      </c>
      <c r="N172" s="64">
        <f t="shared" si="59"/>
        <v>490</v>
      </c>
      <c r="O172" s="64">
        <f t="shared" si="59"/>
        <v>495</v>
      </c>
      <c r="P172" s="38">
        <f>SUM(D172:O172)</f>
        <v>5678</v>
      </c>
      <c r="Q172" s="7">
        <f>AVERAGE(D172:O172)</f>
        <v>473.16666666666669</v>
      </c>
    </row>
    <row r="173" spans="1:17" ht="15" customHeight="1" x14ac:dyDescent="0.2">
      <c r="A173" s="3"/>
      <c r="B173" s="4" t="s">
        <v>116</v>
      </c>
      <c r="C173" s="4" t="s">
        <v>19</v>
      </c>
      <c r="D173" s="6">
        <v>19</v>
      </c>
      <c r="E173" s="6">
        <v>20</v>
      </c>
      <c r="F173" s="6">
        <v>14</v>
      </c>
      <c r="G173" s="6">
        <v>4</v>
      </c>
      <c r="H173" s="6">
        <v>21</v>
      </c>
      <c r="I173" s="6">
        <v>10</v>
      </c>
      <c r="J173" s="6">
        <v>15</v>
      </c>
      <c r="K173" s="6">
        <v>20</v>
      </c>
      <c r="L173" s="6">
        <v>14</v>
      </c>
      <c r="M173" s="6">
        <v>10</v>
      </c>
      <c r="N173" s="8">
        <v>20</v>
      </c>
      <c r="O173" s="8">
        <v>10</v>
      </c>
      <c r="P173" s="67">
        <f>SUM(D173:O173)</f>
        <v>177</v>
      </c>
      <c r="Q173" s="14">
        <f>AVERAGE(D173:O173)</f>
        <v>14.75</v>
      </c>
    </row>
    <row r="174" spans="1:17" ht="15" customHeight="1" x14ac:dyDescent="0.2">
      <c r="A174" s="3"/>
      <c r="B174" s="4" t="s">
        <v>117</v>
      </c>
      <c r="C174" s="5" t="s">
        <v>21</v>
      </c>
      <c r="D174" s="63">
        <f>D172+D173</f>
        <v>480</v>
      </c>
      <c r="E174" s="63">
        <f t="shared" ref="E174:O174" si="60">SUM(E172:E173)</f>
        <v>482</v>
      </c>
      <c r="F174" s="63">
        <f t="shared" si="60"/>
        <v>478</v>
      </c>
      <c r="G174" s="63">
        <f t="shared" si="60"/>
        <v>469</v>
      </c>
      <c r="H174" s="63">
        <f t="shared" si="60"/>
        <v>480</v>
      </c>
      <c r="I174" s="63">
        <f t="shared" si="60"/>
        <v>476</v>
      </c>
      <c r="J174" s="63">
        <f t="shared" si="60"/>
        <v>481</v>
      </c>
      <c r="K174" s="63">
        <f t="shared" si="60"/>
        <v>500</v>
      </c>
      <c r="L174" s="63">
        <f t="shared" si="60"/>
        <v>499</v>
      </c>
      <c r="M174" s="63">
        <f t="shared" si="60"/>
        <v>495</v>
      </c>
      <c r="N174" s="63">
        <f t="shared" si="60"/>
        <v>510</v>
      </c>
      <c r="O174" s="63">
        <f t="shared" si="60"/>
        <v>505</v>
      </c>
      <c r="P174" s="38">
        <f>SUM(D174:O174)</f>
        <v>5855</v>
      </c>
      <c r="Q174" s="43">
        <f>P175/P173</f>
        <v>0.79096045197740117</v>
      </c>
    </row>
    <row r="175" spans="1:17" ht="15" customHeight="1" x14ac:dyDescent="0.2">
      <c r="A175" s="3"/>
      <c r="B175" s="4" t="s">
        <v>118</v>
      </c>
      <c r="C175" s="4" t="s">
        <v>23</v>
      </c>
      <c r="D175" s="9">
        <v>18</v>
      </c>
      <c r="E175" s="9">
        <v>18</v>
      </c>
      <c r="F175" s="9">
        <v>13</v>
      </c>
      <c r="G175" s="9">
        <v>10</v>
      </c>
      <c r="H175" s="9">
        <v>14</v>
      </c>
      <c r="I175" s="9">
        <v>10</v>
      </c>
      <c r="J175" s="9">
        <v>1</v>
      </c>
      <c r="K175" s="9">
        <v>15</v>
      </c>
      <c r="L175" s="9">
        <v>14</v>
      </c>
      <c r="M175" s="9">
        <v>5</v>
      </c>
      <c r="N175" s="8">
        <v>15</v>
      </c>
      <c r="O175" s="8">
        <v>7</v>
      </c>
      <c r="P175" s="38">
        <f>SUM(D175:O175)</f>
        <v>140</v>
      </c>
      <c r="Q175" s="14">
        <f>AVERAGE(D175:O175)</f>
        <v>11.666666666666666</v>
      </c>
    </row>
    <row r="176" spans="1:17" ht="19.5" customHeight="1" x14ac:dyDescent="0.2">
      <c r="A176" s="3"/>
      <c r="B176" s="4" t="s">
        <v>119</v>
      </c>
      <c r="C176" s="5" t="s">
        <v>140</v>
      </c>
      <c r="D176" s="63">
        <f t="shared" ref="D176:O176" si="61">D174-D175</f>
        <v>462</v>
      </c>
      <c r="E176" s="63">
        <f t="shared" si="61"/>
        <v>464</v>
      </c>
      <c r="F176" s="63">
        <f t="shared" si="61"/>
        <v>465</v>
      </c>
      <c r="G176" s="63">
        <f t="shared" si="61"/>
        <v>459</v>
      </c>
      <c r="H176" s="63">
        <f t="shared" si="61"/>
        <v>466</v>
      </c>
      <c r="I176" s="63">
        <f t="shared" si="61"/>
        <v>466</v>
      </c>
      <c r="J176" s="63">
        <f t="shared" si="61"/>
        <v>480</v>
      </c>
      <c r="K176" s="63">
        <f t="shared" si="61"/>
        <v>485</v>
      </c>
      <c r="L176" s="63">
        <f t="shared" si="61"/>
        <v>485</v>
      </c>
      <c r="M176" s="63">
        <f t="shared" si="61"/>
        <v>490</v>
      </c>
      <c r="N176" s="63">
        <f t="shared" si="61"/>
        <v>495</v>
      </c>
      <c r="O176" s="63">
        <f t="shared" si="61"/>
        <v>498</v>
      </c>
      <c r="P176" s="38">
        <f>SUM(D176:O176)</f>
        <v>5715</v>
      </c>
      <c r="Q176" s="14">
        <f>AVERAGE(D176:P176)</f>
        <v>879.23076923076928</v>
      </c>
    </row>
    <row r="177" spans="1:17" ht="15" hidden="1" customHeight="1" x14ac:dyDescent="0.2">
      <c r="A177" s="3"/>
      <c r="B177" s="10"/>
      <c r="C177" s="11" t="s">
        <v>30</v>
      </c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3"/>
      <c r="O177" s="13"/>
      <c r="P177" s="40"/>
      <c r="Q177" s="14" t="e">
        <f>AVERAGE(D177:O177)</f>
        <v>#DIV/0!</v>
      </c>
    </row>
    <row r="178" spans="1:17" ht="15" hidden="1" customHeight="1" x14ac:dyDescent="0.2">
      <c r="A178" s="3"/>
      <c r="B178" s="10"/>
      <c r="C178" s="11" t="s">
        <v>120</v>
      </c>
      <c r="D178" s="11"/>
      <c r="E178" s="11"/>
      <c r="F178" s="11"/>
      <c r="G178" s="11"/>
      <c r="H178" s="11"/>
      <c r="I178" s="11"/>
      <c r="J178" s="11"/>
      <c r="K178" s="11"/>
      <c r="L178" s="30"/>
      <c r="M178" s="11"/>
      <c r="N178" s="13"/>
      <c r="O178" s="13"/>
      <c r="P178" s="40"/>
      <c r="Q178" s="14" t="e">
        <f>AVERAGE(D178:O178)</f>
        <v>#DIV/0!</v>
      </c>
    </row>
    <row r="179" spans="1:17" ht="22.5" customHeight="1" x14ac:dyDescent="0.2">
      <c r="A179" s="3"/>
      <c r="B179" s="318" t="s">
        <v>157</v>
      </c>
      <c r="C179" s="318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39"/>
      <c r="Q179" s="2"/>
    </row>
    <row r="180" spans="1:17" ht="15" customHeight="1" x14ac:dyDescent="0.2">
      <c r="A180" s="3"/>
      <c r="B180" s="4" t="s">
        <v>121</v>
      </c>
      <c r="C180" s="5" t="s">
        <v>17</v>
      </c>
      <c r="D180" s="64">
        <v>35</v>
      </c>
      <c r="E180" s="64">
        <f t="shared" ref="E180:O180" si="62">D184</f>
        <v>61</v>
      </c>
      <c r="F180" s="64">
        <f t="shared" si="62"/>
        <v>62</v>
      </c>
      <c r="G180" s="64">
        <f t="shared" si="62"/>
        <v>64</v>
      </c>
      <c r="H180" s="64">
        <f t="shared" si="62"/>
        <v>50</v>
      </c>
      <c r="I180" s="64">
        <f t="shared" si="62"/>
        <v>51</v>
      </c>
      <c r="J180" s="64">
        <f t="shared" si="62"/>
        <v>49</v>
      </c>
      <c r="K180" s="64">
        <f t="shared" si="62"/>
        <v>46</v>
      </c>
      <c r="L180" s="64">
        <f t="shared" si="62"/>
        <v>50</v>
      </c>
      <c r="M180" s="64">
        <f t="shared" si="62"/>
        <v>42</v>
      </c>
      <c r="N180" s="64">
        <f t="shared" si="62"/>
        <v>55</v>
      </c>
      <c r="O180" s="64">
        <f t="shared" si="62"/>
        <v>55</v>
      </c>
      <c r="P180" s="38">
        <f t="shared" ref="P180:P185" si="63">SUM(D180:O180)</f>
        <v>620</v>
      </c>
      <c r="Q180" s="7">
        <f>AVERAGE(D180:O180)</f>
        <v>51.666666666666664</v>
      </c>
    </row>
    <row r="181" spans="1:17" ht="15" customHeight="1" x14ac:dyDescent="0.2">
      <c r="A181" s="3"/>
      <c r="B181" s="4" t="s">
        <v>122</v>
      </c>
      <c r="C181" s="4" t="s">
        <v>19</v>
      </c>
      <c r="D181" s="6">
        <v>58</v>
      </c>
      <c r="E181" s="6">
        <v>38</v>
      </c>
      <c r="F181" s="6">
        <v>37</v>
      </c>
      <c r="G181" s="6">
        <v>26</v>
      </c>
      <c r="H181" s="6">
        <v>38</v>
      </c>
      <c r="I181" s="6">
        <v>42</v>
      </c>
      <c r="J181" s="6">
        <v>40</v>
      </c>
      <c r="K181" s="6">
        <v>39</v>
      </c>
      <c r="L181" s="6">
        <v>25</v>
      </c>
      <c r="M181" s="6">
        <v>40</v>
      </c>
      <c r="N181" s="8">
        <v>30</v>
      </c>
      <c r="O181" s="8">
        <v>16</v>
      </c>
      <c r="P181" s="67">
        <f t="shared" si="63"/>
        <v>429</v>
      </c>
      <c r="Q181" s="14">
        <f>AVERAGE(D181:O181)</f>
        <v>35.75</v>
      </c>
    </row>
    <row r="182" spans="1:17" ht="15" customHeight="1" x14ac:dyDescent="0.2">
      <c r="A182" s="3"/>
      <c r="B182" s="4" t="s">
        <v>123</v>
      </c>
      <c r="C182" s="5" t="s">
        <v>21</v>
      </c>
      <c r="D182" s="63">
        <f t="shared" ref="D182:I182" si="64">D180+D181</f>
        <v>93</v>
      </c>
      <c r="E182" s="63">
        <f t="shared" si="64"/>
        <v>99</v>
      </c>
      <c r="F182" s="63">
        <f t="shared" si="64"/>
        <v>99</v>
      </c>
      <c r="G182" s="63">
        <f t="shared" si="64"/>
        <v>90</v>
      </c>
      <c r="H182" s="63">
        <f t="shared" si="64"/>
        <v>88</v>
      </c>
      <c r="I182" s="63">
        <f t="shared" si="64"/>
        <v>93</v>
      </c>
      <c r="J182" s="63">
        <f t="shared" ref="J182:O182" si="65">SUM(J180:J181)</f>
        <v>89</v>
      </c>
      <c r="K182" s="63">
        <f t="shared" si="65"/>
        <v>85</v>
      </c>
      <c r="L182" s="63">
        <f t="shared" si="65"/>
        <v>75</v>
      </c>
      <c r="M182" s="63">
        <f t="shared" si="65"/>
        <v>82</v>
      </c>
      <c r="N182" s="63">
        <f t="shared" si="65"/>
        <v>85</v>
      </c>
      <c r="O182" s="63">
        <f t="shared" si="65"/>
        <v>71</v>
      </c>
      <c r="P182" s="38">
        <f t="shared" si="63"/>
        <v>1049</v>
      </c>
      <c r="Q182" s="44">
        <f>P183/P181</f>
        <v>0.97202797202797198</v>
      </c>
    </row>
    <row r="183" spans="1:17" ht="15" customHeight="1" x14ac:dyDescent="0.2">
      <c r="A183" s="3"/>
      <c r="B183" s="4" t="s">
        <v>124</v>
      </c>
      <c r="C183" s="4" t="s">
        <v>23</v>
      </c>
      <c r="D183" s="9">
        <v>32</v>
      </c>
      <c r="E183" s="9">
        <v>37</v>
      </c>
      <c r="F183" s="9">
        <v>35</v>
      </c>
      <c r="G183" s="9">
        <v>40</v>
      </c>
      <c r="H183" s="9">
        <v>37</v>
      </c>
      <c r="I183" s="9">
        <v>44</v>
      </c>
      <c r="J183" s="9">
        <v>43</v>
      </c>
      <c r="K183" s="9">
        <v>35</v>
      </c>
      <c r="L183" s="9">
        <v>33</v>
      </c>
      <c r="M183" s="9">
        <v>27</v>
      </c>
      <c r="N183" s="8">
        <v>30</v>
      </c>
      <c r="O183" s="8">
        <v>24</v>
      </c>
      <c r="P183" s="38">
        <f t="shared" si="63"/>
        <v>417</v>
      </c>
      <c r="Q183" s="14">
        <f>AVERAGE(D183:O183)</f>
        <v>34.75</v>
      </c>
    </row>
    <row r="184" spans="1:17" ht="19.5" customHeight="1" x14ac:dyDescent="0.2">
      <c r="A184" s="3"/>
      <c r="B184" s="4" t="s">
        <v>125</v>
      </c>
      <c r="C184" s="5" t="s">
        <v>140</v>
      </c>
      <c r="D184" s="63">
        <f t="shared" ref="D184:O184" si="66">D182-D183</f>
        <v>61</v>
      </c>
      <c r="E184" s="63">
        <f t="shared" si="66"/>
        <v>62</v>
      </c>
      <c r="F184" s="63">
        <f t="shared" si="66"/>
        <v>64</v>
      </c>
      <c r="G184" s="63">
        <f t="shared" si="66"/>
        <v>50</v>
      </c>
      <c r="H184" s="63">
        <f t="shared" si="66"/>
        <v>51</v>
      </c>
      <c r="I184" s="63">
        <f t="shared" si="66"/>
        <v>49</v>
      </c>
      <c r="J184" s="63">
        <f t="shared" si="66"/>
        <v>46</v>
      </c>
      <c r="K184" s="63">
        <f t="shared" si="66"/>
        <v>50</v>
      </c>
      <c r="L184" s="63">
        <f t="shared" si="66"/>
        <v>42</v>
      </c>
      <c r="M184" s="63">
        <f t="shared" si="66"/>
        <v>55</v>
      </c>
      <c r="N184" s="63">
        <f t="shared" si="66"/>
        <v>55</v>
      </c>
      <c r="O184" s="63">
        <f t="shared" si="66"/>
        <v>47</v>
      </c>
      <c r="P184" s="38">
        <f t="shared" si="63"/>
        <v>632</v>
      </c>
      <c r="Q184" s="14">
        <f>AVERAGE(D184:P184)</f>
        <v>97.230769230769226</v>
      </c>
    </row>
    <row r="185" spans="1:17" ht="15" customHeight="1" x14ac:dyDescent="0.2">
      <c r="A185" s="3"/>
      <c r="B185" s="4" t="s">
        <v>124</v>
      </c>
      <c r="C185" s="4" t="s">
        <v>126</v>
      </c>
      <c r="D185" s="31">
        <v>157456.85</v>
      </c>
      <c r="E185" s="31">
        <v>99429.45</v>
      </c>
      <c r="F185" s="31">
        <v>75395.17</v>
      </c>
      <c r="G185" s="31">
        <v>78368.649999999994</v>
      </c>
      <c r="H185" s="31">
        <v>72041.259999999995</v>
      </c>
      <c r="I185" s="31">
        <v>142079.63</v>
      </c>
      <c r="J185" s="31">
        <v>79122.92</v>
      </c>
      <c r="K185" s="31">
        <v>137429.13</v>
      </c>
      <c r="L185" s="31">
        <v>71660.350000000006</v>
      </c>
      <c r="M185" s="31">
        <v>75725.289999999994</v>
      </c>
      <c r="N185" s="32">
        <v>145282.39000000001</v>
      </c>
      <c r="O185" s="32">
        <v>145282.39000000001</v>
      </c>
      <c r="P185" s="72">
        <f t="shared" si="63"/>
        <v>1279273.48</v>
      </c>
      <c r="Q185" s="14">
        <f>AVERAGE(D185:O185)</f>
        <v>106606.12333333334</v>
      </c>
    </row>
    <row r="186" spans="1:17" ht="15" customHeight="1" x14ac:dyDescent="0.2">
      <c r="A186" s="3"/>
      <c r="B186" s="319" t="s">
        <v>158</v>
      </c>
      <c r="C186" s="319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39"/>
      <c r="Q186" s="2"/>
    </row>
    <row r="187" spans="1:17" ht="15" customHeight="1" x14ac:dyDescent="0.2">
      <c r="A187" s="3"/>
      <c r="B187" s="4" t="s">
        <v>127</v>
      </c>
      <c r="C187" s="5" t="s">
        <v>17</v>
      </c>
      <c r="D187" s="66">
        <v>700</v>
      </c>
      <c r="E187" s="64">
        <f t="shared" ref="E187:O187" si="67">D191</f>
        <v>702</v>
      </c>
      <c r="F187" s="64">
        <f t="shared" si="67"/>
        <v>722</v>
      </c>
      <c r="G187" s="64">
        <f t="shared" si="67"/>
        <v>732</v>
      </c>
      <c r="H187" s="64">
        <f t="shared" si="67"/>
        <v>732</v>
      </c>
      <c r="I187" s="64">
        <f t="shared" si="67"/>
        <v>747</v>
      </c>
      <c r="J187" s="64">
        <f t="shared" si="67"/>
        <v>747</v>
      </c>
      <c r="K187" s="64">
        <f t="shared" si="67"/>
        <v>762</v>
      </c>
      <c r="L187" s="64">
        <f t="shared" si="67"/>
        <v>762</v>
      </c>
      <c r="M187" s="64">
        <f t="shared" si="67"/>
        <v>772</v>
      </c>
      <c r="N187" s="64">
        <f t="shared" si="67"/>
        <v>782</v>
      </c>
      <c r="O187" s="64">
        <f t="shared" si="67"/>
        <v>774</v>
      </c>
      <c r="P187" s="38">
        <f t="shared" ref="P187:P193" si="68">SUM(D187:O187)</f>
        <v>8934</v>
      </c>
      <c r="Q187" s="7">
        <f>AVERAGE(D187:O187)</f>
        <v>744.5</v>
      </c>
    </row>
    <row r="188" spans="1:17" ht="15" customHeight="1" x14ac:dyDescent="0.2">
      <c r="A188" s="3"/>
      <c r="B188" s="4" t="s">
        <v>128</v>
      </c>
      <c r="C188" s="4" t="s">
        <v>19</v>
      </c>
      <c r="D188" s="6">
        <v>12</v>
      </c>
      <c r="E188" s="6">
        <v>26</v>
      </c>
      <c r="F188" s="6">
        <v>20</v>
      </c>
      <c r="G188" s="6">
        <v>20</v>
      </c>
      <c r="H188" s="6">
        <v>30</v>
      </c>
      <c r="I188" s="6">
        <v>20</v>
      </c>
      <c r="J188" s="6">
        <v>25</v>
      </c>
      <c r="K188" s="6">
        <v>10</v>
      </c>
      <c r="L188" s="6">
        <v>20</v>
      </c>
      <c r="M188" s="6">
        <v>20</v>
      </c>
      <c r="N188" s="8">
        <v>13</v>
      </c>
      <c r="O188" s="8">
        <v>8</v>
      </c>
      <c r="P188" s="67">
        <f t="shared" si="68"/>
        <v>224</v>
      </c>
      <c r="Q188" s="14">
        <f>AVERAGE(D188:O188)</f>
        <v>18.666666666666668</v>
      </c>
    </row>
    <row r="189" spans="1:17" ht="15" customHeight="1" x14ac:dyDescent="0.2">
      <c r="A189" s="3"/>
      <c r="B189" s="4" t="s">
        <v>129</v>
      </c>
      <c r="C189" s="5" t="s">
        <v>21</v>
      </c>
      <c r="D189" s="63">
        <f>D187+D188</f>
        <v>712</v>
      </c>
      <c r="E189" s="63">
        <f t="shared" ref="E189:O189" si="69">SUM(E187:E188)</f>
        <v>728</v>
      </c>
      <c r="F189" s="63">
        <f t="shared" si="69"/>
        <v>742</v>
      </c>
      <c r="G189" s="63">
        <f t="shared" si="69"/>
        <v>752</v>
      </c>
      <c r="H189" s="63">
        <f t="shared" si="69"/>
        <v>762</v>
      </c>
      <c r="I189" s="63">
        <f t="shared" si="69"/>
        <v>767</v>
      </c>
      <c r="J189" s="63">
        <f t="shared" si="69"/>
        <v>772</v>
      </c>
      <c r="K189" s="63">
        <f t="shared" si="69"/>
        <v>772</v>
      </c>
      <c r="L189" s="63">
        <f t="shared" si="69"/>
        <v>782</v>
      </c>
      <c r="M189" s="63">
        <f t="shared" si="69"/>
        <v>792</v>
      </c>
      <c r="N189" s="63">
        <f t="shared" si="69"/>
        <v>795</v>
      </c>
      <c r="O189" s="63">
        <f t="shared" si="69"/>
        <v>782</v>
      </c>
      <c r="P189" s="38">
        <f t="shared" si="68"/>
        <v>9158</v>
      </c>
      <c r="Q189" s="44">
        <f>P190/P188</f>
        <v>0.6875</v>
      </c>
    </row>
    <row r="190" spans="1:17" ht="15" customHeight="1" x14ac:dyDescent="0.2">
      <c r="A190" s="3"/>
      <c r="B190" s="4" t="s">
        <v>130</v>
      </c>
      <c r="C190" s="4" t="s">
        <v>131</v>
      </c>
      <c r="D190" s="9">
        <v>10</v>
      </c>
      <c r="E190" s="9">
        <v>6</v>
      </c>
      <c r="F190" s="9">
        <v>10</v>
      </c>
      <c r="G190" s="9">
        <v>20</v>
      </c>
      <c r="H190" s="9">
        <v>15</v>
      </c>
      <c r="I190" s="9">
        <v>20</v>
      </c>
      <c r="J190" s="9">
        <v>10</v>
      </c>
      <c r="K190" s="9">
        <v>10</v>
      </c>
      <c r="L190" s="9">
        <v>10</v>
      </c>
      <c r="M190" s="9">
        <v>10</v>
      </c>
      <c r="N190" s="8">
        <v>21</v>
      </c>
      <c r="O190" s="8">
        <v>12</v>
      </c>
      <c r="P190" s="38">
        <f t="shared" si="68"/>
        <v>154</v>
      </c>
      <c r="Q190" s="14">
        <f>AVERAGE(D190:O190)</f>
        <v>12.833333333333334</v>
      </c>
    </row>
    <row r="191" spans="1:17" ht="16.5" customHeight="1" x14ac:dyDescent="0.2">
      <c r="A191" s="3"/>
      <c r="B191" s="4" t="s">
        <v>132</v>
      </c>
      <c r="C191" s="5" t="s">
        <v>141</v>
      </c>
      <c r="D191" s="63">
        <f t="shared" ref="D191:O191" si="70">D189-D190</f>
        <v>702</v>
      </c>
      <c r="E191" s="63">
        <f t="shared" si="70"/>
        <v>722</v>
      </c>
      <c r="F191" s="63">
        <f t="shared" si="70"/>
        <v>732</v>
      </c>
      <c r="G191" s="63">
        <f t="shared" si="70"/>
        <v>732</v>
      </c>
      <c r="H191" s="63">
        <f t="shared" si="70"/>
        <v>747</v>
      </c>
      <c r="I191" s="63">
        <f t="shared" si="70"/>
        <v>747</v>
      </c>
      <c r="J191" s="63">
        <f t="shared" si="70"/>
        <v>762</v>
      </c>
      <c r="K191" s="63">
        <f t="shared" si="70"/>
        <v>762</v>
      </c>
      <c r="L191" s="63">
        <f t="shared" si="70"/>
        <v>772</v>
      </c>
      <c r="M191" s="63">
        <f t="shared" si="70"/>
        <v>782</v>
      </c>
      <c r="N191" s="63">
        <f t="shared" si="70"/>
        <v>774</v>
      </c>
      <c r="O191" s="63">
        <f t="shared" si="70"/>
        <v>770</v>
      </c>
      <c r="P191" s="38">
        <f t="shared" si="68"/>
        <v>9004</v>
      </c>
      <c r="Q191" s="14">
        <f>AVERAGE(D191:P191)</f>
        <v>1385.2307692307693</v>
      </c>
    </row>
    <row r="192" spans="1:17" ht="24.75" customHeight="1" x14ac:dyDescent="0.2">
      <c r="A192" s="3"/>
      <c r="B192" s="322" t="s">
        <v>159</v>
      </c>
      <c r="C192" s="322"/>
      <c r="D192" s="9">
        <v>15</v>
      </c>
      <c r="E192" s="9">
        <v>10</v>
      </c>
      <c r="F192" s="9">
        <v>10</v>
      </c>
      <c r="G192" s="9">
        <v>10</v>
      </c>
      <c r="H192" s="9">
        <v>10</v>
      </c>
      <c r="I192" s="9">
        <v>10</v>
      </c>
      <c r="J192" s="9">
        <v>10</v>
      </c>
      <c r="K192" s="9">
        <v>10</v>
      </c>
      <c r="L192" s="9">
        <v>10</v>
      </c>
      <c r="M192" s="9">
        <v>10</v>
      </c>
      <c r="N192" s="8">
        <v>10</v>
      </c>
      <c r="O192" s="9">
        <v>10</v>
      </c>
      <c r="P192" s="38">
        <f t="shared" si="68"/>
        <v>125</v>
      </c>
      <c r="Q192" s="14">
        <f>AVERAGE(D192:O192)</f>
        <v>10.416666666666666</v>
      </c>
    </row>
    <row r="193" spans="1:17" ht="15" customHeight="1" x14ac:dyDescent="0.2">
      <c r="A193" s="3"/>
      <c r="B193" s="322" t="s">
        <v>160</v>
      </c>
      <c r="C193" s="322"/>
      <c r="D193" s="9">
        <v>15</v>
      </c>
      <c r="E193" s="9">
        <v>10</v>
      </c>
      <c r="F193" s="9">
        <v>10</v>
      </c>
      <c r="G193" s="9">
        <v>10</v>
      </c>
      <c r="H193" s="9">
        <v>10</v>
      </c>
      <c r="I193" s="9">
        <v>10</v>
      </c>
      <c r="J193" s="9">
        <v>10</v>
      </c>
      <c r="K193" s="9">
        <v>10</v>
      </c>
      <c r="L193" s="9">
        <v>10</v>
      </c>
      <c r="M193" s="9">
        <v>10</v>
      </c>
      <c r="N193" s="8">
        <v>10</v>
      </c>
      <c r="O193" s="9">
        <v>5</v>
      </c>
      <c r="P193" s="38">
        <f t="shared" si="68"/>
        <v>120</v>
      </c>
      <c r="Q193" s="14">
        <f>AVERAGE(D193:O193)</f>
        <v>10</v>
      </c>
    </row>
    <row r="194" spans="1:17" ht="15" customHeight="1" x14ac:dyDescent="0.2">
      <c r="A194" s="3"/>
      <c r="B194" s="319" t="s">
        <v>161</v>
      </c>
      <c r="C194" s="319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39"/>
      <c r="Q194" s="2"/>
    </row>
    <row r="195" spans="1:17" ht="15.75" customHeight="1" x14ac:dyDescent="0.2">
      <c r="A195" s="3"/>
      <c r="B195" s="4" t="s">
        <v>133</v>
      </c>
      <c r="C195" s="15" t="s">
        <v>34</v>
      </c>
      <c r="D195" s="9">
        <v>109</v>
      </c>
      <c r="E195" s="9">
        <v>78</v>
      </c>
      <c r="F195" s="9">
        <v>99</v>
      </c>
      <c r="G195" s="9">
        <v>80</v>
      </c>
      <c r="H195" s="9">
        <v>70</v>
      </c>
      <c r="I195" s="9">
        <v>93</v>
      </c>
      <c r="J195" s="9">
        <v>100</v>
      </c>
      <c r="K195" s="9">
        <v>160</v>
      </c>
      <c r="L195" s="9">
        <v>80</v>
      </c>
      <c r="M195" s="9">
        <v>70</v>
      </c>
      <c r="N195" s="8">
        <v>100</v>
      </c>
      <c r="O195" s="9">
        <v>73</v>
      </c>
      <c r="P195" s="38">
        <f>SUM(D195:O195)</f>
        <v>1112</v>
      </c>
      <c r="Q195" s="14">
        <f>AVERAGE(D195:O195)</f>
        <v>92.666666666666671</v>
      </c>
    </row>
    <row r="196" spans="1:17" ht="15" customHeight="1" thickBot="1" x14ac:dyDescent="0.25">
      <c r="A196" s="17"/>
      <c r="B196" s="18" t="s">
        <v>133</v>
      </c>
      <c r="C196" s="27" t="s">
        <v>36</v>
      </c>
      <c r="D196" s="19">
        <v>210</v>
      </c>
      <c r="E196" s="19">
        <v>179</v>
      </c>
      <c r="F196" s="19">
        <v>179</v>
      </c>
      <c r="G196" s="19">
        <v>150</v>
      </c>
      <c r="H196" s="19">
        <v>200</v>
      </c>
      <c r="I196" s="19">
        <v>231</v>
      </c>
      <c r="J196" s="19">
        <v>180</v>
      </c>
      <c r="K196" s="19">
        <v>142</v>
      </c>
      <c r="L196" s="19">
        <v>127</v>
      </c>
      <c r="M196" s="19">
        <v>260</v>
      </c>
      <c r="N196" s="28">
        <v>200</v>
      </c>
      <c r="O196" s="19">
        <v>183</v>
      </c>
      <c r="P196" s="41">
        <f>SUM(D196:O196)</f>
        <v>2241</v>
      </c>
      <c r="Q196" s="29">
        <f>AVERAGE(D196:O196)</f>
        <v>186.75</v>
      </c>
    </row>
    <row r="197" spans="1:17" x14ac:dyDescent="0.2">
      <c r="A197" s="33"/>
      <c r="B197" s="33"/>
      <c r="C197" s="33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42"/>
      <c r="Q197" s="35"/>
    </row>
    <row r="198" spans="1:17" x14ac:dyDescent="0.2">
      <c r="A198" s="33"/>
      <c r="B198" s="33"/>
      <c r="C198" s="33"/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42"/>
      <c r="Q198" s="35"/>
    </row>
    <row r="199" spans="1:17" x14ac:dyDescent="0.2">
      <c r="A199" s="33"/>
      <c r="B199" s="33"/>
      <c r="C199" s="33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42"/>
      <c r="Q199" s="35"/>
    </row>
    <row r="200" spans="1:17" x14ac:dyDescent="0.2">
      <c r="A200" s="33"/>
      <c r="B200" s="105"/>
      <c r="C200" s="105"/>
      <c r="D200" s="105"/>
      <c r="E200" s="105"/>
      <c r="F200" s="34"/>
      <c r="G200" s="34"/>
      <c r="H200" s="34"/>
      <c r="I200" s="34"/>
      <c r="J200" s="34"/>
      <c r="K200" s="34"/>
      <c r="L200" s="34"/>
      <c r="M200" s="36"/>
      <c r="N200" s="36"/>
      <c r="O200" s="36"/>
      <c r="P200" s="42"/>
      <c r="Q200" s="35"/>
    </row>
    <row r="201" spans="1:17" x14ac:dyDescent="0.2">
      <c r="A201" s="33"/>
      <c r="B201" s="336"/>
      <c r="C201" s="336"/>
      <c r="D201" s="336"/>
      <c r="E201" s="336"/>
      <c r="F201" s="34"/>
      <c r="G201" s="34"/>
      <c r="H201" s="34"/>
      <c r="I201" s="34"/>
      <c r="J201" s="34"/>
      <c r="K201" s="34"/>
      <c r="O201" s="36"/>
      <c r="P201" s="34"/>
      <c r="Q201" s="35"/>
    </row>
    <row r="202" spans="1:17" x14ac:dyDescent="0.2">
      <c r="O202" s="37"/>
    </row>
    <row r="203" spans="1:17" x14ac:dyDescent="0.2">
      <c r="C203" s="335"/>
      <c r="D203" s="335"/>
      <c r="E203" s="335"/>
      <c r="L203" s="34"/>
      <c r="M203" s="36"/>
      <c r="N203" s="36"/>
      <c r="O203" s="37"/>
    </row>
    <row r="204" spans="1:17" x14ac:dyDescent="0.2">
      <c r="C204" s="335"/>
      <c r="D204" s="335"/>
      <c r="E204" s="335"/>
      <c r="L204" s="34"/>
      <c r="M204" s="36"/>
      <c r="N204" s="36"/>
      <c r="O204" s="37"/>
    </row>
    <row r="205" spans="1:17" x14ac:dyDescent="0.2">
      <c r="L205" s="34"/>
      <c r="M205" s="36"/>
      <c r="N205" s="36"/>
      <c r="O205" s="37"/>
    </row>
    <row r="206" spans="1:17" x14ac:dyDescent="0.2">
      <c r="L206" s="34"/>
      <c r="M206" s="36"/>
      <c r="N206" s="36"/>
      <c r="O206" s="37"/>
    </row>
    <row r="207" spans="1:17" x14ac:dyDescent="0.2">
      <c r="L207" s="34"/>
      <c r="M207" s="36"/>
      <c r="N207" s="36"/>
      <c r="O207" s="37"/>
    </row>
    <row r="208" spans="1:17" x14ac:dyDescent="0.2">
      <c r="L208" s="34"/>
      <c r="M208" s="36"/>
      <c r="N208" s="36"/>
      <c r="O208" s="37"/>
    </row>
    <row r="209" spans="12:15" x14ac:dyDescent="0.2">
      <c r="L209" s="34"/>
      <c r="M209" s="36"/>
      <c r="N209" s="36"/>
      <c r="O209" s="37"/>
    </row>
    <row r="210" spans="12:15" x14ac:dyDescent="0.2">
      <c r="L210" s="34"/>
      <c r="M210" s="36"/>
      <c r="N210" s="36"/>
      <c r="O210" s="37"/>
    </row>
    <row r="211" spans="12:15" x14ac:dyDescent="0.2">
      <c r="L211" s="34"/>
      <c r="M211" s="36"/>
      <c r="N211" s="36"/>
      <c r="O211" s="37"/>
    </row>
    <row r="212" spans="12:15" x14ac:dyDescent="0.2">
      <c r="L212" s="34"/>
      <c r="M212" s="36"/>
      <c r="N212" s="36"/>
    </row>
    <row r="213" spans="12:15" x14ac:dyDescent="0.2">
      <c r="L213" s="34"/>
      <c r="M213" s="36"/>
      <c r="N213" s="36"/>
    </row>
    <row r="214" spans="12:15" x14ac:dyDescent="0.2">
      <c r="L214" s="34"/>
      <c r="M214" s="36"/>
      <c r="N214" s="36"/>
    </row>
  </sheetData>
  <mergeCells count="45">
    <mergeCell ref="C204:E204"/>
    <mergeCell ref="B194:C194"/>
    <mergeCell ref="B193:C193"/>
    <mergeCell ref="B201:E201"/>
    <mergeCell ref="C203:E203"/>
    <mergeCell ref="B171:C171"/>
    <mergeCell ref="B179:C179"/>
    <mergeCell ref="B118:C118"/>
    <mergeCell ref="B186:C186"/>
    <mergeCell ref="B192:C192"/>
    <mergeCell ref="B134:C134"/>
    <mergeCell ref="B135:C135"/>
    <mergeCell ref="B117:C117"/>
    <mergeCell ref="B138:C138"/>
    <mergeCell ref="B119:C119"/>
    <mergeCell ref="B122:C122"/>
    <mergeCell ref="B170:C170"/>
    <mergeCell ref="B146:C146"/>
    <mergeCell ref="B123:C123"/>
    <mergeCell ref="B157:C157"/>
    <mergeCell ref="B156:C156"/>
    <mergeCell ref="B155:C155"/>
    <mergeCell ref="B133:C133"/>
    <mergeCell ref="B94:C94"/>
    <mergeCell ref="B111:C111"/>
    <mergeCell ref="B68:C68"/>
    <mergeCell ref="B76:C76"/>
    <mergeCell ref="B56:C56"/>
    <mergeCell ref="B85:C85"/>
    <mergeCell ref="B86:C86"/>
    <mergeCell ref="B103:C103"/>
    <mergeCell ref="B1:C1"/>
    <mergeCell ref="B12:C12"/>
    <mergeCell ref="B21:C21"/>
    <mergeCell ref="B22:C22"/>
    <mergeCell ref="B20:C20"/>
    <mergeCell ref="A2:C2"/>
    <mergeCell ref="B3:C3"/>
    <mergeCell ref="B4:C4"/>
    <mergeCell ref="B47:C47"/>
    <mergeCell ref="B44:C44"/>
    <mergeCell ref="B33:C33"/>
    <mergeCell ref="B34:C34"/>
    <mergeCell ref="B42:C42"/>
    <mergeCell ref="B43:C43"/>
  </mergeCells>
  <phoneticPr fontId="0" type="noConversion"/>
  <pageMargins left="0.83" right="0.19685039370078741" top="0.28999999999999998" bottom="1" header="0" footer="0"/>
  <pageSetup paperSize="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Q191"/>
  <sheetViews>
    <sheetView workbookViewId="0"/>
  </sheetViews>
  <sheetFormatPr baseColWidth="10" defaultRowHeight="12.75" x14ac:dyDescent="0.2"/>
  <cols>
    <col min="1" max="1" width="4" customWidth="1"/>
    <col min="2" max="2" width="6.42578125" customWidth="1"/>
    <col min="3" max="3" width="32.28515625" customWidth="1"/>
    <col min="4" max="15" width="8.7109375" customWidth="1"/>
    <col min="16" max="16" width="10.28515625" customWidth="1"/>
  </cols>
  <sheetData>
    <row r="1" spans="1:17" s="45" customFormat="1" ht="44.25" customHeight="1" thickBot="1" x14ac:dyDescent="0.25">
      <c r="A1" s="310"/>
      <c r="B1" s="357" t="s">
        <v>183</v>
      </c>
      <c r="C1" s="358"/>
      <c r="D1" s="308" t="s">
        <v>0</v>
      </c>
      <c r="E1" s="308" t="s">
        <v>1</v>
      </c>
      <c r="F1" s="308" t="s">
        <v>2</v>
      </c>
      <c r="G1" s="308" t="s">
        <v>3</v>
      </c>
      <c r="H1" s="308" t="s">
        <v>4</v>
      </c>
      <c r="I1" s="308" t="s">
        <v>5</v>
      </c>
      <c r="J1" s="308" t="s">
        <v>6</v>
      </c>
      <c r="K1" s="308" t="s">
        <v>7</v>
      </c>
      <c r="L1" s="308" t="s">
        <v>8</v>
      </c>
      <c r="M1" s="308" t="s">
        <v>9</v>
      </c>
      <c r="N1" s="308" t="s">
        <v>10</v>
      </c>
      <c r="O1" s="308" t="s">
        <v>11</v>
      </c>
      <c r="P1" s="308" t="s">
        <v>12</v>
      </c>
      <c r="Q1" s="309" t="s">
        <v>13</v>
      </c>
    </row>
    <row r="2" spans="1:17" ht="18" customHeight="1" x14ac:dyDescent="0.2">
      <c r="A2" s="68">
        <v>2.1</v>
      </c>
      <c r="B2" s="359" t="s">
        <v>15</v>
      </c>
      <c r="C2" s="360"/>
      <c r="D2" s="58"/>
      <c r="E2" s="58"/>
      <c r="F2" s="58"/>
      <c r="G2" s="58"/>
      <c r="H2" s="58"/>
      <c r="I2" s="58"/>
      <c r="J2" s="58"/>
      <c r="K2" s="58"/>
      <c r="L2" s="58"/>
      <c r="M2" s="58"/>
      <c r="N2" s="59"/>
      <c r="O2" s="58"/>
      <c r="P2" s="58"/>
      <c r="Q2" s="60"/>
    </row>
    <row r="3" spans="1:17" ht="12.75" customHeight="1" x14ac:dyDescent="0.2">
      <c r="A3" s="3"/>
      <c r="B3" s="339" t="s">
        <v>162</v>
      </c>
      <c r="C3" s="340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</row>
    <row r="4" spans="1:17" ht="15" customHeight="1" x14ac:dyDescent="0.2">
      <c r="A4" s="3"/>
      <c r="B4" s="4" t="s">
        <v>16</v>
      </c>
      <c r="C4" s="5" t="s">
        <v>17</v>
      </c>
      <c r="D4" s="64">
        <v>567</v>
      </c>
      <c r="E4" s="65">
        <f t="shared" ref="E4:N4" si="0">D10</f>
        <v>631</v>
      </c>
      <c r="F4" s="65">
        <f t="shared" si="0"/>
        <v>646</v>
      </c>
      <c r="G4" s="65">
        <f t="shared" si="0"/>
        <v>683</v>
      </c>
      <c r="H4" s="65">
        <f t="shared" si="0"/>
        <v>666</v>
      </c>
      <c r="I4" s="65">
        <f t="shared" si="0"/>
        <v>635</v>
      </c>
      <c r="J4" s="65">
        <f t="shared" si="0"/>
        <v>618</v>
      </c>
      <c r="K4" s="65">
        <f t="shared" si="0"/>
        <v>641</v>
      </c>
      <c r="L4" s="65">
        <f t="shared" si="0"/>
        <v>637</v>
      </c>
      <c r="M4" s="65">
        <f t="shared" si="0"/>
        <v>614</v>
      </c>
      <c r="N4" s="65">
        <f t="shared" si="0"/>
        <v>620</v>
      </c>
      <c r="O4" s="64"/>
      <c r="P4" s="67"/>
      <c r="Q4" s="7">
        <f t="shared" ref="Q4:Q10" si="1">P4/12</f>
        <v>0</v>
      </c>
    </row>
    <row r="5" spans="1:17" ht="15" customHeight="1" x14ac:dyDescent="0.2">
      <c r="A5" s="3"/>
      <c r="B5" s="4" t="s">
        <v>18</v>
      </c>
      <c r="C5" s="4" t="s">
        <v>19</v>
      </c>
      <c r="D5" s="6">
        <v>101</v>
      </c>
      <c r="E5" s="8">
        <v>62</v>
      </c>
      <c r="F5" s="6">
        <v>67</v>
      </c>
      <c r="G5" s="6">
        <v>40</v>
      </c>
      <c r="H5" s="6">
        <v>34</v>
      </c>
      <c r="I5" s="6">
        <v>29</v>
      </c>
      <c r="J5" s="6">
        <v>46</v>
      </c>
      <c r="K5" s="6">
        <v>85</v>
      </c>
      <c r="L5" s="6">
        <v>33</v>
      </c>
      <c r="M5" s="6">
        <v>38</v>
      </c>
      <c r="N5" s="8">
        <v>42</v>
      </c>
      <c r="O5" s="6"/>
      <c r="P5" s="67">
        <f t="shared" ref="P5:P10" si="2">SUM(D5:O5)</f>
        <v>577</v>
      </c>
      <c r="Q5" s="7">
        <f t="shared" si="1"/>
        <v>48.083333333333336</v>
      </c>
    </row>
    <row r="6" spans="1:17" ht="15" customHeight="1" x14ac:dyDescent="0.2">
      <c r="A6" s="3"/>
      <c r="B6" s="4" t="s">
        <v>20</v>
      </c>
      <c r="C6" s="5" t="s">
        <v>21</v>
      </c>
      <c r="D6" s="63">
        <f t="shared" ref="D6:N6" si="3">D4+D5</f>
        <v>668</v>
      </c>
      <c r="E6" s="65">
        <f t="shared" si="3"/>
        <v>693</v>
      </c>
      <c r="F6" s="65">
        <f t="shared" si="3"/>
        <v>713</v>
      </c>
      <c r="G6" s="65">
        <f t="shared" si="3"/>
        <v>723</v>
      </c>
      <c r="H6" s="65">
        <f t="shared" si="3"/>
        <v>700</v>
      </c>
      <c r="I6" s="65">
        <f t="shared" si="3"/>
        <v>664</v>
      </c>
      <c r="J6" s="65">
        <f t="shared" si="3"/>
        <v>664</v>
      </c>
      <c r="K6" s="65">
        <f t="shared" si="3"/>
        <v>726</v>
      </c>
      <c r="L6" s="65">
        <f t="shared" si="3"/>
        <v>670</v>
      </c>
      <c r="M6" s="65">
        <f t="shared" si="3"/>
        <v>652</v>
      </c>
      <c r="N6" s="65">
        <f t="shared" si="3"/>
        <v>662</v>
      </c>
      <c r="O6" s="63"/>
      <c r="P6" s="38">
        <f t="shared" si="2"/>
        <v>7535</v>
      </c>
      <c r="Q6" s="7">
        <f t="shared" si="1"/>
        <v>627.91666666666663</v>
      </c>
    </row>
    <row r="7" spans="1:17" ht="15" customHeight="1" x14ac:dyDescent="0.2">
      <c r="A7" s="3"/>
      <c r="B7" s="4" t="s">
        <v>22</v>
      </c>
      <c r="C7" s="4" t="s">
        <v>23</v>
      </c>
      <c r="D7" s="9">
        <v>37</v>
      </c>
      <c r="E7" s="8">
        <v>47</v>
      </c>
      <c r="F7" s="9">
        <v>30</v>
      </c>
      <c r="G7" s="9">
        <v>57</v>
      </c>
      <c r="H7" s="9">
        <v>65</v>
      </c>
      <c r="I7" s="9">
        <v>46</v>
      </c>
      <c r="J7" s="9">
        <v>23</v>
      </c>
      <c r="K7" s="9">
        <v>89</v>
      </c>
      <c r="L7" s="9">
        <v>56</v>
      </c>
      <c r="M7" s="9">
        <v>32</v>
      </c>
      <c r="N7" s="8">
        <v>43</v>
      </c>
      <c r="O7" s="9"/>
      <c r="P7" s="38">
        <f t="shared" si="2"/>
        <v>525</v>
      </c>
      <c r="Q7" s="7">
        <f t="shared" si="1"/>
        <v>43.75</v>
      </c>
    </row>
    <row r="8" spans="1:17" ht="24" customHeight="1" x14ac:dyDescent="0.2">
      <c r="A8" s="3"/>
      <c r="B8" s="10"/>
      <c r="C8" s="11" t="s">
        <v>138</v>
      </c>
      <c r="D8" s="11">
        <v>9</v>
      </c>
      <c r="E8" s="13">
        <v>28</v>
      </c>
      <c r="F8" s="11">
        <v>24</v>
      </c>
      <c r="G8" s="11">
        <v>40</v>
      </c>
      <c r="H8" s="11">
        <v>56</v>
      </c>
      <c r="I8" s="12">
        <v>40</v>
      </c>
      <c r="J8" s="11">
        <v>21</v>
      </c>
      <c r="K8" s="11">
        <v>61</v>
      </c>
      <c r="L8" s="11">
        <v>46</v>
      </c>
      <c r="M8" s="11">
        <v>27</v>
      </c>
      <c r="N8" s="13">
        <v>33</v>
      </c>
      <c r="O8" s="11"/>
      <c r="P8" s="38">
        <f t="shared" si="2"/>
        <v>385</v>
      </c>
      <c r="Q8" s="7">
        <f t="shared" si="1"/>
        <v>32.083333333333336</v>
      </c>
    </row>
    <row r="9" spans="1:17" ht="15" customHeight="1" x14ac:dyDescent="0.2">
      <c r="A9" s="3"/>
      <c r="B9" s="10"/>
      <c r="C9" s="11" t="s">
        <v>24</v>
      </c>
      <c r="D9" s="11">
        <v>28</v>
      </c>
      <c r="E9" s="13">
        <v>19</v>
      </c>
      <c r="F9" s="11">
        <v>6</v>
      </c>
      <c r="G9" s="11">
        <v>17</v>
      </c>
      <c r="H9" s="11">
        <v>9</v>
      </c>
      <c r="I9" s="11">
        <v>6</v>
      </c>
      <c r="J9" s="11">
        <v>2</v>
      </c>
      <c r="K9" s="11">
        <v>28</v>
      </c>
      <c r="L9" s="11">
        <v>10</v>
      </c>
      <c r="M9" s="11">
        <v>5</v>
      </c>
      <c r="N9" s="13">
        <v>10</v>
      </c>
      <c r="O9" s="11"/>
      <c r="P9" s="38">
        <f t="shared" si="2"/>
        <v>140</v>
      </c>
      <c r="Q9" s="7">
        <f t="shared" si="1"/>
        <v>11.666666666666666</v>
      </c>
    </row>
    <row r="10" spans="1:17" ht="16.5" customHeight="1" x14ac:dyDescent="0.2">
      <c r="A10" s="3"/>
      <c r="B10" s="4" t="s">
        <v>25</v>
      </c>
      <c r="C10" s="5" t="s">
        <v>140</v>
      </c>
      <c r="D10" s="63">
        <f t="shared" ref="D10:N10" si="4">D6-D7</f>
        <v>631</v>
      </c>
      <c r="E10" s="65">
        <f t="shared" si="4"/>
        <v>646</v>
      </c>
      <c r="F10" s="65">
        <f t="shared" si="4"/>
        <v>683</v>
      </c>
      <c r="G10" s="65">
        <f t="shared" si="4"/>
        <v>666</v>
      </c>
      <c r="H10" s="65">
        <f t="shared" si="4"/>
        <v>635</v>
      </c>
      <c r="I10" s="65">
        <f t="shared" si="4"/>
        <v>618</v>
      </c>
      <c r="J10" s="65">
        <f t="shared" si="4"/>
        <v>641</v>
      </c>
      <c r="K10" s="65">
        <f t="shared" si="4"/>
        <v>637</v>
      </c>
      <c r="L10" s="65">
        <f t="shared" si="4"/>
        <v>614</v>
      </c>
      <c r="M10" s="65">
        <f t="shared" si="4"/>
        <v>620</v>
      </c>
      <c r="N10" s="65">
        <f t="shared" si="4"/>
        <v>619</v>
      </c>
      <c r="O10" s="63"/>
      <c r="P10" s="38">
        <f t="shared" si="2"/>
        <v>7010</v>
      </c>
      <c r="Q10" s="7">
        <f t="shared" si="1"/>
        <v>584.16666666666663</v>
      </c>
    </row>
    <row r="11" spans="1:17" ht="15" customHeight="1" x14ac:dyDescent="0.2">
      <c r="A11" s="3"/>
      <c r="B11" s="339" t="s">
        <v>163</v>
      </c>
      <c r="C11" s="340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2"/>
    </row>
    <row r="12" spans="1:17" ht="15" customHeight="1" x14ac:dyDescent="0.2">
      <c r="A12" s="3"/>
      <c r="B12" s="4" t="s">
        <v>26</v>
      </c>
      <c r="C12" s="5" t="s">
        <v>17</v>
      </c>
      <c r="D12" s="64">
        <v>61</v>
      </c>
      <c r="E12" s="65">
        <f t="shared" ref="E12:N12" si="5">D18</f>
        <v>62</v>
      </c>
      <c r="F12" s="65">
        <f t="shared" si="5"/>
        <v>60</v>
      </c>
      <c r="G12" s="65">
        <f t="shared" si="5"/>
        <v>60</v>
      </c>
      <c r="H12" s="65">
        <f t="shared" si="5"/>
        <v>61</v>
      </c>
      <c r="I12" s="65">
        <f t="shared" si="5"/>
        <v>60</v>
      </c>
      <c r="J12" s="65">
        <f t="shared" si="5"/>
        <v>59</v>
      </c>
      <c r="K12" s="65">
        <f t="shared" si="5"/>
        <v>68</v>
      </c>
      <c r="L12" s="65">
        <f t="shared" si="5"/>
        <v>80</v>
      </c>
      <c r="M12" s="65">
        <f t="shared" si="5"/>
        <v>92</v>
      </c>
      <c r="N12" s="65">
        <f t="shared" si="5"/>
        <v>102</v>
      </c>
      <c r="O12" s="64"/>
      <c r="P12" s="38">
        <f t="shared" ref="P12:P20" si="6">SUM(D12:O12)</f>
        <v>765</v>
      </c>
      <c r="Q12" s="7">
        <f t="shared" ref="Q12:Q20" si="7">P12/12</f>
        <v>63.75</v>
      </c>
    </row>
    <row r="13" spans="1:17" ht="15" customHeight="1" x14ac:dyDescent="0.2">
      <c r="A13" s="3"/>
      <c r="B13" s="4" t="s">
        <v>27</v>
      </c>
      <c r="C13" s="4" t="s">
        <v>19</v>
      </c>
      <c r="D13" s="6">
        <v>1</v>
      </c>
      <c r="E13" s="8">
        <v>0</v>
      </c>
      <c r="F13" s="6">
        <v>0</v>
      </c>
      <c r="G13" s="6">
        <v>1</v>
      </c>
      <c r="H13" s="6">
        <v>5</v>
      </c>
      <c r="I13" s="6">
        <v>1</v>
      </c>
      <c r="J13" s="6">
        <v>11</v>
      </c>
      <c r="K13" s="6">
        <v>13</v>
      </c>
      <c r="L13" s="6">
        <v>13</v>
      </c>
      <c r="M13" s="6">
        <v>10</v>
      </c>
      <c r="N13" s="8">
        <v>0</v>
      </c>
      <c r="O13" s="6"/>
      <c r="P13" s="38">
        <f t="shared" si="6"/>
        <v>55</v>
      </c>
      <c r="Q13" s="7">
        <f t="shared" si="7"/>
        <v>4.583333333333333</v>
      </c>
    </row>
    <row r="14" spans="1:17" ht="15" customHeight="1" x14ac:dyDescent="0.2">
      <c r="A14" s="3"/>
      <c r="B14" s="4" t="s">
        <v>28</v>
      </c>
      <c r="C14" s="5" t="s">
        <v>21</v>
      </c>
      <c r="D14" s="63">
        <f t="shared" ref="D14:N14" si="8">D12+D13</f>
        <v>62</v>
      </c>
      <c r="E14" s="65">
        <f t="shared" si="8"/>
        <v>62</v>
      </c>
      <c r="F14" s="65">
        <f t="shared" si="8"/>
        <v>60</v>
      </c>
      <c r="G14" s="65">
        <f t="shared" si="8"/>
        <v>61</v>
      </c>
      <c r="H14" s="65">
        <f t="shared" si="8"/>
        <v>66</v>
      </c>
      <c r="I14" s="65">
        <f t="shared" si="8"/>
        <v>61</v>
      </c>
      <c r="J14" s="65">
        <f t="shared" si="8"/>
        <v>70</v>
      </c>
      <c r="K14" s="65">
        <f t="shared" si="8"/>
        <v>81</v>
      </c>
      <c r="L14" s="65">
        <f t="shared" si="8"/>
        <v>93</v>
      </c>
      <c r="M14" s="65">
        <f t="shared" si="8"/>
        <v>102</v>
      </c>
      <c r="N14" s="65">
        <f t="shared" si="8"/>
        <v>102</v>
      </c>
      <c r="O14" s="63"/>
      <c r="P14" s="38">
        <f t="shared" si="6"/>
        <v>820</v>
      </c>
      <c r="Q14" s="7">
        <f t="shared" si="7"/>
        <v>68.333333333333329</v>
      </c>
    </row>
    <row r="15" spans="1:17" ht="15" customHeight="1" x14ac:dyDescent="0.2">
      <c r="A15" s="3"/>
      <c r="B15" s="4" t="s">
        <v>29</v>
      </c>
      <c r="C15" s="4" t="s">
        <v>23</v>
      </c>
      <c r="D15" s="9">
        <v>0</v>
      </c>
      <c r="E15" s="8">
        <v>2</v>
      </c>
      <c r="F15" s="9">
        <v>0</v>
      </c>
      <c r="G15" s="9">
        <v>0</v>
      </c>
      <c r="H15" s="9">
        <v>6</v>
      </c>
      <c r="I15" s="9">
        <v>2</v>
      </c>
      <c r="J15" s="9">
        <v>2</v>
      </c>
      <c r="K15" s="9">
        <v>1</v>
      </c>
      <c r="L15" s="9">
        <v>1</v>
      </c>
      <c r="M15" s="9">
        <v>0</v>
      </c>
      <c r="N15" s="8">
        <v>0</v>
      </c>
      <c r="O15" s="9"/>
      <c r="P15" s="38">
        <f t="shared" si="6"/>
        <v>14</v>
      </c>
      <c r="Q15" s="7">
        <f t="shared" si="7"/>
        <v>1.1666666666666667</v>
      </c>
    </row>
    <row r="16" spans="1:17" ht="14.25" customHeight="1" x14ac:dyDescent="0.2">
      <c r="A16" s="3"/>
      <c r="B16" s="10"/>
      <c r="C16" s="11" t="s">
        <v>30</v>
      </c>
      <c r="D16" s="11">
        <v>0</v>
      </c>
      <c r="E16" s="13">
        <v>2</v>
      </c>
      <c r="F16" s="11">
        <v>0</v>
      </c>
      <c r="G16" s="11">
        <v>0</v>
      </c>
      <c r="H16" s="11">
        <v>5</v>
      </c>
      <c r="I16" s="11">
        <v>2</v>
      </c>
      <c r="J16" s="11">
        <v>2</v>
      </c>
      <c r="K16" s="11">
        <v>1</v>
      </c>
      <c r="L16" s="11">
        <v>1</v>
      </c>
      <c r="M16" s="11">
        <v>0</v>
      </c>
      <c r="N16" s="13">
        <v>0</v>
      </c>
      <c r="O16" s="11"/>
      <c r="P16" s="38">
        <f t="shared" si="6"/>
        <v>13</v>
      </c>
      <c r="Q16" s="7">
        <f t="shared" si="7"/>
        <v>1.0833333333333333</v>
      </c>
    </row>
    <row r="17" spans="1:17" ht="14.25" customHeight="1" x14ac:dyDescent="0.2">
      <c r="A17" s="3"/>
      <c r="B17" s="10"/>
      <c r="C17" s="11" t="s">
        <v>31</v>
      </c>
      <c r="D17" s="11">
        <v>0</v>
      </c>
      <c r="E17" s="13">
        <v>0</v>
      </c>
      <c r="F17" s="11">
        <v>0</v>
      </c>
      <c r="G17" s="11">
        <v>0</v>
      </c>
      <c r="H17" s="11">
        <v>1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3">
        <v>0</v>
      </c>
      <c r="O17" s="11"/>
      <c r="P17" s="38">
        <f t="shared" si="6"/>
        <v>1</v>
      </c>
      <c r="Q17" s="7">
        <f t="shared" si="7"/>
        <v>8.3333333333333329E-2</v>
      </c>
    </row>
    <row r="18" spans="1:17" ht="14.25" customHeight="1" x14ac:dyDescent="0.2">
      <c r="A18" s="3"/>
      <c r="B18" s="4" t="s">
        <v>32</v>
      </c>
      <c r="C18" s="5" t="s">
        <v>140</v>
      </c>
      <c r="D18" s="63">
        <f t="shared" ref="D18:N18" si="9">D14-D15</f>
        <v>62</v>
      </c>
      <c r="E18" s="65">
        <f t="shared" si="9"/>
        <v>60</v>
      </c>
      <c r="F18" s="65">
        <f t="shared" si="9"/>
        <v>60</v>
      </c>
      <c r="G18" s="65">
        <f t="shared" si="9"/>
        <v>61</v>
      </c>
      <c r="H18" s="65">
        <f t="shared" si="9"/>
        <v>60</v>
      </c>
      <c r="I18" s="65">
        <f t="shared" si="9"/>
        <v>59</v>
      </c>
      <c r="J18" s="65">
        <f t="shared" si="9"/>
        <v>68</v>
      </c>
      <c r="K18" s="65">
        <f t="shared" si="9"/>
        <v>80</v>
      </c>
      <c r="L18" s="65">
        <f t="shared" si="9"/>
        <v>92</v>
      </c>
      <c r="M18" s="65">
        <f t="shared" si="9"/>
        <v>102</v>
      </c>
      <c r="N18" s="65">
        <f t="shared" si="9"/>
        <v>102</v>
      </c>
      <c r="O18" s="63"/>
      <c r="P18" s="38">
        <f t="shared" si="6"/>
        <v>806</v>
      </c>
      <c r="Q18" s="7">
        <f t="shared" si="7"/>
        <v>67.166666666666671</v>
      </c>
    </row>
    <row r="19" spans="1:17" ht="18" customHeight="1" x14ac:dyDescent="0.2">
      <c r="A19" s="3"/>
      <c r="B19" s="341" t="s">
        <v>142</v>
      </c>
      <c r="C19" s="342"/>
      <c r="D19" s="9">
        <v>30</v>
      </c>
      <c r="E19" s="8">
        <v>14</v>
      </c>
      <c r="F19" s="9">
        <v>10</v>
      </c>
      <c r="G19" s="9">
        <v>15</v>
      </c>
      <c r="H19" s="9">
        <v>18</v>
      </c>
      <c r="I19" s="9">
        <v>19</v>
      </c>
      <c r="J19" s="9">
        <v>106</v>
      </c>
      <c r="K19" s="9">
        <v>30</v>
      </c>
      <c r="L19" s="9">
        <v>42</v>
      </c>
      <c r="M19" s="9">
        <v>50</v>
      </c>
      <c r="N19" s="8">
        <v>45</v>
      </c>
      <c r="O19" s="9"/>
      <c r="P19" s="38">
        <f t="shared" si="6"/>
        <v>379</v>
      </c>
      <c r="Q19" s="7">
        <f t="shared" si="7"/>
        <v>31.583333333333332</v>
      </c>
    </row>
    <row r="20" spans="1:17" ht="15" customHeight="1" x14ac:dyDescent="0.2">
      <c r="A20" s="3"/>
      <c r="B20" s="341" t="s">
        <v>143</v>
      </c>
      <c r="C20" s="342"/>
      <c r="D20" s="9">
        <v>15</v>
      </c>
      <c r="E20" s="8">
        <v>7</v>
      </c>
      <c r="F20" s="9">
        <v>20</v>
      </c>
      <c r="G20" s="9">
        <v>12</v>
      </c>
      <c r="H20" s="9">
        <v>10</v>
      </c>
      <c r="I20" s="9">
        <v>11</v>
      </c>
      <c r="J20" s="9">
        <v>75</v>
      </c>
      <c r="K20" s="9">
        <v>15</v>
      </c>
      <c r="L20" s="9">
        <v>21</v>
      </c>
      <c r="M20" s="9">
        <v>32</v>
      </c>
      <c r="N20" s="8">
        <v>30</v>
      </c>
      <c r="O20" s="9"/>
      <c r="P20" s="38">
        <f t="shared" si="6"/>
        <v>248</v>
      </c>
      <c r="Q20" s="7">
        <f t="shared" si="7"/>
        <v>20.666666666666668</v>
      </c>
    </row>
    <row r="21" spans="1:17" ht="15" customHeight="1" x14ac:dyDescent="0.2">
      <c r="A21" s="3"/>
      <c r="B21" s="343" t="s">
        <v>144</v>
      </c>
      <c r="C21" s="344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39"/>
      <c r="Q21" s="2"/>
    </row>
    <row r="22" spans="1:17" ht="15" customHeight="1" x14ac:dyDescent="0.2">
      <c r="A22" s="3"/>
      <c r="B22" s="4" t="s">
        <v>33</v>
      </c>
      <c r="C22" s="15" t="s">
        <v>34</v>
      </c>
      <c r="D22" s="9">
        <v>771</v>
      </c>
      <c r="E22" s="8">
        <v>704</v>
      </c>
      <c r="F22" s="9">
        <v>654</v>
      </c>
      <c r="G22" s="9">
        <v>693</v>
      </c>
      <c r="H22" s="9">
        <v>703</v>
      </c>
      <c r="I22" s="9">
        <v>521</v>
      </c>
      <c r="J22" s="9">
        <v>625</v>
      </c>
      <c r="K22" s="9">
        <v>722</v>
      </c>
      <c r="L22" s="9">
        <v>657</v>
      </c>
      <c r="M22" s="9">
        <v>750</v>
      </c>
      <c r="N22" s="8">
        <v>701</v>
      </c>
      <c r="O22" s="9"/>
      <c r="P22" s="67">
        <f>SUM(D22:O22)</f>
        <v>7501</v>
      </c>
      <c r="Q22" s="7">
        <f>P22/12</f>
        <v>625.08333333333337</v>
      </c>
    </row>
    <row r="23" spans="1:17" ht="15" customHeight="1" thickBot="1" x14ac:dyDescent="0.25">
      <c r="A23" s="17"/>
      <c r="B23" s="18" t="s">
        <v>35</v>
      </c>
      <c r="C23" s="27" t="s">
        <v>36</v>
      </c>
      <c r="D23" s="19">
        <v>559</v>
      </c>
      <c r="E23" s="28">
        <v>447</v>
      </c>
      <c r="F23" s="19">
        <v>481</v>
      </c>
      <c r="G23" s="19">
        <v>413</v>
      </c>
      <c r="H23" s="19">
        <v>455</v>
      </c>
      <c r="I23" s="19">
        <v>384</v>
      </c>
      <c r="J23" s="19">
        <v>557</v>
      </c>
      <c r="K23" s="19">
        <v>455</v>
      </c>
      <c r="L23" s="19">
        <v>508</v>
      </c>
      <c r="M23" s="19">
        <v>501</v>
      </c>
      <c r="N23" s="28">
        <v>460</v>
      </c>
      <c r="O23" s="19"/>
      <c r="P23" s="84">
        <f>SUM(D23:O23)</f>
        <v>5220</v>
      </c>
      <c r="Q23" s="83">
        <f>P23/12</f>
        <v>435</v>
      </c>
    </row>
    <row r="24" spans="1:17" ht="15.75" customHeight="1" x14ac:dyDescent="0.2">
      <c r="A24" s="68">
        <v>2.2000000000000002</v>
      </c>
      <c r="B24" s="359" t="s">
        <v>37</v>
      </c>
      <c r="C24" s="360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61"/>
    </row>
    <row r="25" spans="1:17" ht="12.75" customHeight="1" x14ac:dyDescent="0.2">
      <c r="A25" s="3"/>
      <c r="B25" s="339" t="s">
        <v>164</v>
      </c>
      <c r="C25" s="340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2"/>
    </row>
    <row r="26" spans="1:17" ht="12.75" customHeight="1" x14ac:dyDescent="0.2">
      <c r="A26" s="3"/>
      <c r="B26" s="4" t="s">
        <v>38</v>
      </c>
      <c r="C26" s="5" t="s">
        <v>17</v>
      </c>
      <c r="D26" s="64">
        <v>1064</v>
      </c>
      <c r="E26" s="64">
        <f t="shared" ref="E26:N26" si="10">D34</f>
        <v>1090</v>
      </c>
      <c r="F26" s="64">
        <f t="shared" si="10"/>
        <v>1116</v>
      </c>
      <c r="G26" s="64">
        <f t="shared" si="10"/>
        <v>654</v>
      </c>
      <c r="H26" s="64">
        <f t="shared" si="10"/>
        <v>685</v>
      </c>
      <c r="I26" s="64">
        <f t="shared" si="10"/>
        <v>698</v>
      </c>
      <c r="J26" s="64">
        <f t="shared" si="10"/>
        <v>718</v>
      </c>
      <c r="K26" s="64">
        <f t="shared" si="10"/>
        <v>735</v>
      </c>
      <c r="L26" s="64">
        <f t="shared" si="10"/>
        <v>768</v>
      </c>
      <c r="M26" s="64">
        <f t="shared" si="10"/>
        <v>800</v>
      </c>
      <c r="N26" s="64">
        <f t="shared" si="10"/>
        <v>826</v>
      </c>
      <c r="O26" s="64"/>
      <c r="P26" s="38">
        <f t="shared" ref="P26:P36" si="11">SUM(D26:O26)</f>
        <v>9154</v>
      </c>
      <c r="Q26" s="7">
        <f t="shared" ref="Q26:Q36" si="12">P26/12</f>
        <v>762.83333333333337</v>
      </c>
    </row>
    <row r="27" spans="1:17" ht="12.75" customHeight="1" x14ac:dyDescent="0.2">
      <c r="A27" s="3"/>
      <c r="B27" s="4" t="s">
        <v>39</v>
      </c>
      <c r="C27" s="4" t="s">
        <v>19</v>
      </c>
      <c r="D27" s="6">
        <v>30</v>
      </c>
      <c r="E27" s="6">
        <v>32</v>
      </c>
      <c r="F27" s="6">
        <v>29</v>
      </c>
      <c r="G27" s="6">
        <v>39</v>
      </c>
      <c r="H27" s="6">
        <v>17</v>
      </c>
      <c r="I27" s="6">
        <v>34</v>
      </c>
      <c r="J27" s="6">
        <v>19</v>
      </c>
      <c r="K27" s="6">
        <v>45</v>
      </c>
      <c r="L27" s="6">
        <v>40</v>
      </c>
      <c r="M27" s="6">
        <v>38</v>
      </c>
      <c r="N27" s="8">
        <v>30</v>
      </c>
      <c r="O27" s="6"/>
      <c r="P27" s="38">
        <f t="shared" si="11"/>
        <v>353</v>
      </c>
      <c r="Q27" s="7">
        <f t="shared" si="12"/>
        <v>29.416666666666668</v>
      </c>
    </row>
    <row r="28" spans="1:17" ht="12.75" customHeight="1" x14ac:dyDescent="0.2">
      <c r="A28" s="3"/>
      <c r="B28" s="4" t="s">
        <v>40</v>
      </c>
      <c r="C28" s="5" t="s">
        <v>21</v>
      </c>
      <c r="D28" s="63">
        <f t="shared" ref="D28:N28" si="13">D26+D27</f>
        <v>1094</v>
      </c>
      <c r="E28" s="63">
        <f t="shared" si="13"/>
        <v>1122</v>
      </c>
      <c r="F28" s="63">
        <f t="shared" si="13"/>
        <v>1145</v>
      </c>
      <c r="G28" s="63">
        <f t="shared" si="13"/>
        <v>693</v>
      </c>
      <c r="H28" s="63">
        <f t="shared" si="13"/>
        <v>702</v>
      </c>
      <c r="I28" s="63">
        <f t="shared" si="13"/>
        <v>732</v>
      </c>
      <c r="J28" s="63">
        <f t="shared" si="13"/>
        <v>737</v>
      </c>
      <c r="K28" s="63">
        <f t="shared" si="13"/>
        <v>780</v>
      </c>
      <c r="L28" s="63">
        <f t="shared" si="13"/>
        <v>808</v>
      </c>
      <c r="M28" s="63">
        <f t="shared" si="13"/>
        <v>838</v>
      </c>
      <c r="N28" s="63">
        <f t="shared" si="13"/>
        <v>856</v>
      </c>
      <c r="O28" s="63"/>
      <c r="P28" s="38">
        <f t="shared" si="11"/>
        <v>9507</v>
      </c>
      <c r="Q28" s="7">
        <f t="shared" si="12"/>
        <v>792.25</v>
      </c>
    </row>
    <row r="29" spans="1:17" ht="12.75" customHeight="1" x14ac:dyDescent="0.2">
      <c r="A29" s="3"/>
      <c r="B29" s="4" t="s">
        <v>41</v>
      </c>
      <c r="C29" s="4" t="s">
        <v>23</v>
      </c>
      <c r="D29" s="9">
        <v>4</v>
      </c>
      <c r="E29" s="9">
        <v>6</v>
      </c>
      <c r="F29" s="9">
        <v>491</v>
      </c>
      <c r="G29" s="9">
        <v>8</v>
      </c>
      <c r="H29" s="9">
        <v>4</v>
      </c>
      <c r="I29" s="9">
        <f>SUM(I30:I33)</f>
        <v>14</v>
      </c>
      <c r="J29" s="9">
        <v>2</v>
      </c>
      <c r="K29" s="9">
        <f>K30+K31+K32+K33</f>
        <v>12</v>
      </c>
      <c r="L29" s="9">
        <v>8</v>
      </c>
      <c r="M29" s="9">
        <v>12</v>
      </c>
      <c r="N29" s="8">
        <f>N30+N31+N32+N33</f>
        <v>15</v>
      </c>
      <c r="O29" s="9"/>
      <c r="P29" s="38">
        <f t="shared" si="11"/>
        <v>576</v>
      </c>
      <c r="Q29" s="7">
        <f t="shared" si="12"/>
        <v>48</v>
      </c>
    </row>
    <row r="30" spans="1:17" ht="12.75" customHeight="1" x14ac:dyDescent="0.2">
      <c r="A30" s="3"/>
      <c r="B30" s="10"/>
      <c r="C30" s="11" t="s">
        <v>30</v>
      </c>
      <c r="D30" s="11">
        <v>3</v>
      </c>
      <c r="E30" s="11">
        <v>3</v>
      </c>
      <c r="F30" s="11">
        <v>21</v>
      </c>
      <c r="G30" s="11">
        <v>2</v>
      </c>
      <c r="H30" s="11">
        <v>2</v>
      </c>
      <c r="I30" s="11">
        <v>2</v>
      </c>
      <c r="J30" s="11">
        <v>0</v>
      </c>
      <c r="K30" s="11">
        <v>1</v>
      </c>
      <c r="L30" s="11">
        <v>3</v>
      </c>
      <c r="M30" s="11">
        <v>4</v>
      </c>
      <c r="N30" s="13">
        <v>2</v>
      </c>
      <c r="O30" s="11"/>
      <c r="P30" s="38">
        <f t="shared" si="11"/>
        <v>43</v>
      </c>
      <c r="Q30" s="7">
        <f t="shared" si="12"/>
        <v>3.5833333333333335</v>
      </c>
    </row>
    <row r="31" spans="1:17" ht="12.75" customHeight="1" x14ac:dyDescent="0.2">
      <c r="A31" s="3"/>
      <c r="B31" s="10"/>
      <c r="C31" s="11" t="s">
        <v>31</v>
      </c>
      <c r="D31" s="11">
        <v>1</v>
      </c>
      <c r="E31" s="11">
        <v>3</v>
      </c>
      <c r="F31" s="11">
        <v>16</v>
      </c>
      <c r="G31" s="11">
        <v>6</v>
      </c>
      <c r="H31" s="11">
        <v>2</v>
      </c>
      <c r="I31" s="11">
        <v>4</v>
      </c>
      <c r="J31" s="11">
        <v>1</v>
      </c>
      <c r="K31" s="11">
        <v>3</v>
      </c>
      <c r="L31" s="11">
        <v>3</v>
      </c>
      <c r="M31" s="11">
        <v>3</v>
      </c>
      <c r="N31" s="13">
        <v>6</v>
      </c>
      <c r="O31" s="11"/>
      <c r="P31" s="38"/>
      <c r="Q31" s="7"/>
    </row>
    <row r="32" spans="1:17" ht="12.75" customHeight="1" x14ac:dyDescent="0.2">
      <c r="A32" s="3"/>
      <c r="B32" s="10"/>
      <c r="C32" s="117" t="s">
        <v>181</v>
      </c>
      <c r="D32" s="117">
        <v>0</v>
      </c>
      <c r="E32" s="117">
        <v>0</v>
      </c>
      <c r="F32" s="117">
        <v>454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3">
        <v>0</v>
      </c>
      <c r="O32" s="11"/>
      <c r="P32" s="38">
        <f>SUM(D32:O32)</f>
        <v>454</v>
      </c>
      <c r="Q32" s="7">
        <f>P32/12</f>
        <v>37.833333333333336</v>
      </c>
    </row>
    <row r="33" spans="1:19" ht="12.75" customHeight="1" x14ac:dyDescent="0.2">
      <c r="A33" s="117"/>
      <c r="B33" s="118"/>
      <c r="C33" s="117" t="s">
        <v>182</v>
      </c>
      <c r="D33" s="119"/>
      <c r="E33" s="119"/>
      <c r="F33" s="119"/>
      <c r="G33" s="119"/>
      <c r="H33" s="119"/>
      <c r="I33" s="119">
        <v>8</v>
      </c>
      <c r="J33" s="119">
        <v>1</v>
      </c>
      <c r="K33" s="119">
        <v>8</v>
      </c>
      <c r="L33" s="119">
        <v>2</v>
      </c>
      <c r="M33" s="119">
        <v>5</v>
      </c>
      <c r="N33" s="119">
        <v>7</v>
      </c>
      <c r="O33" s="119"/>
      <c r="P33" s="122">
        <f>SUM(I33:O33)</f>
        <v>31</v>
      </c>
      <c r="Q33" s="120">
        <f>P33/12</f>
        <v>2.5833333333333335</v>
      </c>
      <c r="R33" s="121"/>
      <c r="S33" s="121"/>
    </row>
    <row r="34" spans="1:19" ht="12.75" customHeight="1" x14ac:dyDescent="0.2">
      <c r="A34" s="3"/>
      <c r="B34" s="4" t="s">
        <v>42</v>
      </c>
      <c r="C34" s="5" t="s">
        <v>140</v>
      </c>
      <c r="D34" s="63">
        <f t="shared" ref="D34:N34" si="14">D28-D29</f>
        <v>1090</v>
      </c>
      <c r="E34" s="63">
        <f t="shared" si="14"/>
        <v>1116</v>
      </c>
      <c r="F34" s="63">
        <f t="shared" si="14"/>
        <v>654</v>
      </c>
      <c r="G34" s="63">
        <f t="shared" si="14"/>
        <v>685</v>
      </c>
      <c r="H34" s="63">
        <f t="shared" si="14"/>
        <v>698</v>
      </c>
      <c r="I34" s="63">
        <f t="shared" si="14"/>
        <v>718</v>
      </c>
      <c r="J34" s="63">
        <f t="shared" si="14"/>
        <v>735</v>
      </c>
      <c r="K34" s="63">
        <f t="shared" si="14"/>
        <v>768</v>
      </c>
      <c r="L34" s="63">
        <f t="shared" si="14"/>
        <v>800</v>
      </c>
      <c r="M34" s="63">
        <f t="shared" si="14"/>
        <v>826</v>
      </c>
      <c r="N34" s="63">
        <f t="shared" si="14"/>
        <v>841</v>
      </c>
      <c r="O34" s="63"/>
      <c r="P34" s="38">
        <f t="shared" si="11"/>
        <v>8931</v>
      </c>
      <c r="Q34" s="7">
        <f t="shared" si="12"/>
        <v>744.25</v>
      </c>
    </row>
    <row r="35" spans="1:19" ht="21.75" customHeight="1" x14ac:dyDescent="0.2">
      <c r="A35" s="3"/>
      <c r="B35" s="363" t="s">
        <v>145</v>
      </c>
      <c r="C35" s="364"/>
      <c r="D35" s="8">
        <v>11</v>
      </c>
      <c r="E35" s="9">
        <v>17</v>
      </c>
      <c r="F35" s="9">
        <v>15</v>
      </c>
      <c r="G35" s="9">
        <v>17</v>
      </c>
      <c r="H35" s="9">
        <v>15</v>
      </c>
      <c r="I35" s="9">
        <v>14</v>
      </c>
      <c r="J35" s="9">
        <v>11</v>
      </c>
      <c r="K35" s="9">
        <v>11</v>
      </c>
      <c r="L35" s="9">
        <v>10</v>
      </c>
      <c r="M35" s="9">
        <v>11</v>
      </c>
      <c r="N35" s="8">
        <v>10</v>
      </c>
      <c r="O35" s="8"/>
      <c r="P35" s="38">
        <f t="shared" si="11"/>
        <v>142</v>
      </c>
      <c r="Q35" s="7">
        <f t="shared" si="12"/>
        <v>11.833333333333334</v>
      </c>
    </row>
    <row r="36" spans="1:19" ht="21" customHeight="1" x14ac:dyDescent="0.2">
      <c r="A36" s="3"/>
      <c r="B36" s="341" t="s">
        <v>146</v>
      </c>
      <c r="C36" s="342"/>
      <c r="D36" s="8">
        <v>43</v>
      </c>
      <c r="E36" s="9">
        <v>45</v>
      </c>
      <c r="F36" s="9">
        <v>32</v>
      </c>
      <c r="G36" s="9">
        <v>15</v>
      </c>
      <c r="H36" s="9">
        <v>10</v>
      </c>
      <c r="I36" s="9">
        <v>12</v>
      </c>
      <c r="J36" s="9">
        <v>12</v>
      </c>
      <c r="K36" s="9">
        <v>10</v>
      </c>
      <c r="L36" s="9">
        <v>12</v>
      </c>
      <c r="M36" s="9">
        <v>10</v>
      </c>
      <c r="N36" s="8">
        <v>11</v>
      </c>
      <c r="O36" s="8"/>
      <c r="P36" s="38">
        <f t="shared" si="11"/>
        <v>212</v>
      </c>
      <c r="Q36" s="7">
        <f t="shared" si="12"/>
        <v>17.666666666666668</v>
      </c>
    </row>
    <row r="37" spans="1:19" ht="14.25" customHeight="1" x14ac:dyDescent="0.2">
      <c r="A37" s="3"/>
      <c r="B37" s="361" t="s">
        <v>147</v>
      </c>
      <c r="C37" s="36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39"/>
      <c r="Q37" s="2"/>
    </row>
    <row r="38" spans="1:19" ht="12.75" customHeight="1" x14ac:dyDescent="0.2">
      <c r="A38" s="3"/>
      <c r="B38" s="4" t="s">
        <v>61</v>
      </c>
      <c r="C38" s="15" t="s">
        <v>34</v>
      </c>
      <c r="D38" s="9">
        <v>41</v>
      </c>
      <c r="E38" s="9">
        <v>52</v>
      </c>
      <c r="F38" s="9">
        <v>42</v>
      </c>
      <c r="G38" s="9">
        <v>57</v>
      </c>
      <c r="H38" s="9">
        <v>54</v>
      </c>
      <c r="I38" s="9">
        <v>34</v>
      </c>
      <c r="J38" s="9">
        <v>70</v>
      </c>
      <c r="K38" s="9">
        <v>57</v>
      </c>
      <c r="L38" s="9">
        <v>103</v>
      </c>
      <c r="M38" s="9">
        <v>65</v>
      </c>
      <c r="N38" s="8">
        <v>59</v>
      </c>
      <c r="O38" s="9"/>
      <c r="P38" s="38">
        <f>SUM(D38:O38)</f>
        <v>634</v>
      </c>
      <c r="Q38" s="7">
        <f>P38/12</f>
        <v>52.833333333333336</v>
      </c>
    </row>
    <row r="39" spans="1:19" ht="12.75" customHeight="1" x14ac:dyDescent="0.2">
      <c r="A39" s="3"/>
      <c r="B39" s="4" t="s">
        <v>62</v>
      </c>
      <c r="C39" s="15" t="s">
        <v>36</v>
      </c>
      <c r="D39" s="9">
        <v>129</v>
      </c>
      <c r="E39" s="9">
        <v>108</v>
      </c>
      <c r="F39" s="9">
        <v>108</v>
      </c>
      <c r="G39" s="9">
        <v>333</v>
      </c>
      <c r="H39" s="9">
        <v>116</v>
      </c>
      <c r="I39" s="9" t="s">
        <v>185</v>
      </c>
      <c r="J39" s="9">
        <v>128</v>
      </c>
      <c r="K39" s="9">
        <v>167</v>
      </c>
      <c r="L39" s="9">
        <v>163</v>
      </c>
      <c r="M39" s="9">
        <v>146</v>
      </c>
      <c r="N39" s="8">
        <v>111</v>
      </c>
      <c r="O39" s="9"/>
      <c r="P39" s="38">
        <f>SUM(D39:O39)</f>
        <v>1509</v>
      </c>
      <c r="Q39" s="7">
        <f>P39/12</f>
        <v>125.75</v>
      </c>
    </row>
    <row r="40" spans="1:19" ht="12.75" customHeight="1" x14ac:dyDescent="0.2">
      <c r="A40" s="3"/>
      <c r="B40" s="339" t="s">
        <v>173</v>
      </c>
      <c r="C40" s="340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39"/>
      <c r="Q40" s="76"/>
    </row>
    <row r="41" spans="1:19" ht="12.75" customHeight="1" x14ac:dyDescent="0.2">
      <c r="A41" s="3"/>
      <c r="B41" s="4" t="s">
        <v>43</v>
      </c>
      <c r="C41" s="5" t="s">
        <v>17</v>
      </c>
      <c r="D41" s="63">
        <v>44</v>
      </c>
      <c r="E41" s="63">
        <f t="shared" ref="E41:N41" si="15">D48</f>
        <v>44</v>
      </c>
      <c r="F41" s="63">
        <f t="shared" si="15"/>
        <v>44</v>
      </c>
      <c r="G41" s="63">
        <f t="shared" si="15"/>
        <v>44</v>
      </c>
      <c r="H41" s="63">
        <f t="shared" si="15"/>
        <v>44</v>
      </c>
      <c r="I41" s="63">
        <f t="shared" si="15"/>
        <v>44</v>
      </c>
      <c r="J41" s="63">
        <f t="shared" si="15"/>
        <v>43</v>
      </c>
      <c r="K41" s="63">
        <f t="shared" si="15"/>
        <v>43</v>
      </c>
      <c r="L41" s="63">
        <f t="shared" si="15"/>
        <v>42</v>
      </c>
      <c r="M41" s="63">
        <f t="shared" si="15"/>
        <v>46</v>
      </c>
      <c r="N41" s="63">
        <f t="shared" si="15"/>
        <v>46</v>
      </c>
      <c r="O41" s="63"/>
      <c r="P41" s="38">
        <f t="shared" ref="P41:P48" si="16">SUM(D41:O41)</f>
        <v>484</v>
      </c>
      <c r="Q41" s="7">
        <f t="shared" ref="Q41:Q48" si="17">P41/12</f>
        <v>40.333333333333336</v>
      </c>
    </row>
    <row r="42" spans="1:19" ht="12.75" customHeight="1" x14ac:dyDescent="0.2">
      <c r="A42" s="3"/>
      <c r="B42" s="4" t="s">
        <v>44</v>
      </c>
      <c r="C42" s="4" t="s">
        <v>19</v>
      </c>
      <c r="D42" s="9">
        <v>0</v>
      </c>
      <c r="E42" s="9">
        <v>0</v>
      </c>
      <c r="F42" s="9">
        <v>0</v>
      </c>
      <c r="G42" s="9">
        <v>1</v>
      </c>
      <c r="H42" s="9">
        <v>0</v>
      </c>
      <c r="I42" s="9">
        <v>0</v>
      </c>
      <c r="J42" s="9">
        <v>0</v>
      </c>
      <c r="K42" s="9">
        <v>0</v>
      </c>
      <c r="L42" s="9">
        <v>4</v>
      </c>
      <c r="M42" s="9">
        <v>0</v>
      </c>
      <c r="N42" s="8">
        <v>0</v>
      </c>
      <c r="O42" s="9"/>
      <c r="P42" s="38">
        <f t="shared" si="16"/>
        <v>5</v>
      </c>
      <c r="Q42" s="7">
        <f t="shared" si="17"/>
        <v>0.41666666666666669</v>
      </c>
    </row>
    <row r="43" spans="1:19" ht="12.75" customHeight="1" x14ac:dyDescent="0.2">
      <c r="A43" s="3"/>
      <c r="B43" s="4" t="s">
        <v>45</v>
      </c>
      <c r="C43" s="5" t="s">
        <v>174</v>
      </c>
      <c r="D43" s="63">
        <f t="shared" ref="D43:N43" si="18">D41+D42</f>
        <v>44</v>
      </c>
      <c r="E43" s="63">
        <f t="shared" si="18"/>
        <v>44</v>
      </c>
      <c r="F43" s="63">
        <f t="shared" si="18"/>
        <v>44</v>
      </c>
      <c r="G43" s="63">
        <f t="shared" si="18"/>
        <v>45</v>
      </c>
      <c r="H43" s="63">
        <f t="shared" si="18"/>
        <v>44</v>
      </c>
      <c r="I43" s="63">
        <f t="shared" si="18"/>
        <v>44</v>
      </c>
      <c r="J43" s="63">
        <f t="shared" si="18"/>
        <v>43</v>
      </c>
      <c r="K43" s="63">
        <f t="shared" si="18"/>
        <v>43</v>
      </c>
      <c r="L43" s="63">
        <f t="shared" si="18"/>
        <v>46</v>
      </c>
      <c r="M43" s="63">
        <f t="shared" si="18"/>
        <v>46</v>
      </c>
      <c r="N43" s="63">
        <f t="shared" si="18"/>
        <v>46</v>
      </c>
      <c r="O43" s="63"/>
      <c r="P43" s="38">
        <f t="shared" si="16"/>
        <v>489</v>
      </c>
      <c r="Q43" s="7">
        <f t="shared" si="17"/>
        <v>40.75</v>
      </c>
    </row>
    <row r="44" spans="1:19" ht="12.75" customHeight="1" x14ac:dyDescent="0.2">
      <c r="A44" s="3"/>
      <c r="B44" s="4" t="s">
        <v>46</v>
      </c>
      <c r="C44" s="4" t="s">
        <v>23</v>
      </c>
      <c r="D44" s="9">
        <v>0</v>
      </c>
      <c r="E44" s="9">
        <v>0</v>
      </c>
      <c r="F44" s="9">
        <v>0</v>
      </c>
      <c r="G44" s="9">
        <v>1</v>
      </c>
      <c r="H44" s="9">
        <v>0</v>
      </c>
      <c r="I44" s="9">
        <v>1</v>
      </c>
      <c r="J44" s="9">
        <v>0</v>
      </c>
      <c r="K44" s="9">
        <v>1</v>
      </c>
      <c r="L44" s="9">
        <v>0</v>
      </c>
      <c r="M44" s="9">
        <v>0</v>
      </c>
      <c r="N44" s="9">
        <v>1</v>
      </c>
      <c r="O44" s="9"/>
      <c r="P44" s="38">
        <f t="shared" si="16"/>
        <v>4</v>
      </c>
      <c r="Q44" s="7">
        <f t="shared" si="17"/>
        <v>0.33333333333333331</v>
      </c>
    </row>
    <row r="45" spans="1:19" ht="12.75" customHeight="1" x14ac:dyDescent="0.2">
      <c r="A45" s="3"/>
      <c r="B45" s="10"/>
      <c r="C45" s="73" t="s">
        <v>175</v>
      </c>
      <c r="D45" s="11">
        <v>0</v>
      </c>
      <c r="E45" s="11">
        <v>0</v>
      </c>
      <c r="F45" s="11">
        <v>0</v>
      </c>
      <c r="G45" s="11">
        <v>1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/>
      <c r="P45" s="38">
        <f t="shared" si="16"/>
        <v>1</v>
      </c>
      <c r="Q45" s="7">
        <f t="shared" si="17"/>
        <v>8.3333333333333329E-2</v>
      </c>
    </row>
    <row r="46" spans="1:19" ht="12.75" customHeight="1" x14ac:dyDescent="0.2">
      <c r="A46" s="3"/>
      <c r="B46" s="10"/>
      <c r="C46" s="74" t="s">
        <v>176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1</v>
      </c>
      <c r="J46" s="11">
        <v>0</v>
      </c>
      <c r="K46" s="11">
        <v>1</v>
      </c>
      <c r="L46" s="11">
        <v>0</v>
      </c>
      <c r="M46" s="11">
        <v>0</v>
      </c>
      <c r="N46" s="11">
        <v>0</v>
      </c>
      <c r="O46" s="11"/>
      <c r="P46" s="38">
        <f t="shared" si="16"/>
        <v>2</v>
      </c>
      <c r="Q46" s="7">
        <f t="shared" si="17"/>
        <v>0.16666666666666666</v>
      </c>
    </row>
    <row r="47" spans="1:19" ht="12.75" customHeight="1" x14ac:dyDescent="0.2">
      <c r="A47" s="3"/>
      <c r="B47" s="10"/>
      <c r="C47" s="11" t="s">
        <v>48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1</v>
      </c>
      <c r="O47" s="11"/>
      <c r="P47" s="38">
        <f t="shared" si="16"/>
        <v>1</v>
      </c>
      <c r="Q47" s="7">
        <f t="shared" si="17"/>
        <v>8.3333333333333329E-2</v>
      </c>
    </row>
    <row r="48" spans="1:19" ht="12.75" customHeight="1" x14ac:dyDescent="0.2">
      <c r="A48" s="3"/>
      <c r="B48" s="4" t="s">
        <v>49</v>
      </c>
      <c r="C48" s="5" t="s">
        <v>140</v>
      </c>
      <c r="D48" s="63">
        <f t="shared" ref="D48:N48" si="19">D43-D44</f>
        <v>44</v>
      </c>
      <c r="E48" s="63">
        <f t="shared" si="19"/>
        <v>44</v>
      </c>
      <c r="F48" s="63">
        <f t="shared" si="19"/>
        <v>44</v>
      </c>
      <c r="G48" s="63">
        <f t="shared" si="19"/>
        <v>44</v>
      </c>
      <c r="H48" s="63">
        <f t="shared" si="19"/>
        <v>44</v>
      </c>
      <c r="I48" s="63">
        <f t="shared" si="19"/>
        <v>43</v>
      </c>
      <c r="J48" s="63">
        <f t="shared" si="19"/>
        <v>43</v>
      </c>
      <c r="K48" s="63">
        <f t="shared" si="19"/>
        <v>42</v>
      </c>
      <c r="L48" s="63">
        <f t="shared" si="19"/>
        <v>46</v>
      </c>
      <c r="M48" s="63">
        <f t="shared" si="19"/>
        <v>46</v>
      </c>
      <c r="N48" s="63">
        <f t="shared" si="19"/>
        <v>45</v>
      </c>
      <c r="O48" s="63"/>
      <c r="P48" s="38">
        <f t="shared" si="16"/>
        <v>485</v>
      </c>
      <c r="Q48" s="7">
        <f t="shared" si="17"/>
        <v>40.416666666666664</v>
      </c>
    </row>
    <row r="49" spans="1:17" ht="14.25" customHeight="1" x14ac:dyDescent="0.2">
      <c r="A49" s="3"/>
      <c r="B49" s="339" t="s">
        <v>165</v>
      </c>
      <c r="C49" s="340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39"/>
      <c r="Q49" s="2"/>
    </row>
    <row r="50" spans="1:17" ht="14.25" customHeight="1" x14ac:dyDescent="0.2">
      <c r="A50" s="3"/>
      <c r="B50" s="4" t="s">
        <v>43</v>
      </c>
      <c r="C50" s="5" t="s">
        <v>17</v>
      </c>
      <c r="D50" s="64">
        <v>123</v>
      </c>
      <c r="E50" s="65">
        <f t="shared" ref="E50:N50" si="20">D57</f>
        <v>129</v>
      </c>
      <c r="F50" s="65">
        <f t="shared" si="20"/>
        <v>130</v>
      </c>
      <c r="G50" s="65">
        <f t="shared" si="20"/>
        <v>129</v>
      </c>
      <c r="H50" s="65">
        <f t="shared" si="20"/>
        <v>135</v>
      </c>
      <c r="I50" s="65">
        <f t="shared" si="20"/>
        <v>142</v>
      </c>
      <c r="J50" s="65">
        <f t="shared" si="20"/>
        <v>145</v>
      </c>
      <c r="K50" s="65">
        <f t="shared" si="20"/>
        <v>146</v>
      </c>
      <c r="L50" s="65">
        <f t="shared" si="20"/>
        <v>147</v>
      </c>
      <c r="M50" s="65">
        <f t="shared" si="20"/>
        <v>147</v>
      </c>
      <c r="N50" s="65">
        <f t="shared" si="20"/>
        <v>155</v>
      </c>
      <c r="O50" s="64"/>
      <c r="P50" s="38">
        <f t="shared" ref="P50:P57" si="21">SUM(D50:O50)</f>
        <v>1528</v>
      </c>
      <c r="Q50" s="7">
        <f t="shared" ref="Q50:Q57" si="22">P50/12</f>
        <v>127.33333333333333</v>
      </c>
    </row>
    <row r="51" spans="1:17" ht="14.25" customHeight="1" x14ac:dyDescent="0.2">
      <c r="A51" s="3"/>
      <c r="B51" s="4" t="s">
        <v>44</v>
      </c>
      <c r="C51" s="4" t="s">
        <v>19</v>
      </c>
      <c r="D51" s="6">
        <v>11</v>
      </c>
      <c r="E51" s="8">
        <v>4</v>
      </c>
      <c r="F51" s="6">
        <v>4</v>
      </c>
      <c r="G51" s="6">
        <v>6</v>
      </c>
      <c r="H51" s="6">
        <v>11</v>
      </c>
      <c r="I51" s="6">
        <v>6</v>
      </c>
      <c r="J51" s="6">
        <v>6</v>
      </c>
      <c r="K51" s="6">
        <v>5</v>
      </c>
      <c r="L51" s="6">
        <v>7</v>
      </c>
      <c r="M51" s="6">
        <v>10</v>
      </c>
      <c r="N51" s="8">
        <v>11</v>
      </c>
      <c r="O51" s="6"/>
      <c r="P51" s="38">
        <f t="shared" si="21"/>
        <v>81</v>
      </c>
      <c r="Q51" s="7">
        <f t="shared" si="22"/>
        <v>6.75</v>
      </c>
    </row>
    <row r="52" spans="1:17" ht="14.25" customHeight="1" x14ac:dyDescent="0.2">
      <c r="A52" s="3"/>
      <c r="B52" s="4" t="s">
        <v>45</v>
      </c>
      <c r="C52" s="5" t="s">
        <v>21</v>
      </c>
      <c r="D52" s="63">
        <f t="shared" ref="D52:N52" si="23">D50+D51</f>
        <v>134</v>
      </c>
      <c r="E52" s="65">
        <f t="shared" si="23"/>
        <v>133</v>
      </c>
      <c r="F52" s="65">
        <f t="shared" si="23"/>
        <v>134</v>
      </c>
      <c r="G52" s="65">
        <f t="shared" si="23"/>
        <v>135</v>
      </c>
      <c r="H52" s="65">
        <f t="shared" si="23"/>
        <v>146</v>
      </c>
      <c r="I52" s="65">
        <f t="shared" si="23"/>
        <v>148</v>
      </c>
      <c r="J52" s="65">
        <f t="shared" si="23"/>
        <v>151</v>
      </c>
      <c r="K52" s="65">
        <f t="shared" si="23"/>
        <v>151</v>
      </c>
      <c r="L52" s="65">
        <f t="shared" si="23"/>
        <v>154</v>
      </c>
      <c r="M52" s="65">
        <f t="shared" si="23"/>
        <v>157</v>
      </c>
      <c r="N52" s="65">
        <f t="shared" si="23"/>
        <v>166</v>
      </c>
      <c r="O52" s="63"/>
      <c r="P52" s="38">
        <f t="shared" si="21"/>
        <v>1609</v>
      </c>
      <c r="Q52" s="7">
        <f t="shared" si="22"/>
        <v>134.08333333333334</v>
      </c>
    </row>
    <row r="53" spans="1:17" ht="14.25" customHeight="1" x14ac:dyDescent="0.2">
      <c r="A53" s="3"/>
      <c r="B53" s="4" t="s">
        <v>46</v>
      </c>
      <c r="C53" s="4" t="s">
        <v>23</v>
      </c>
      <c r="D53" s="9">
        <v>5</v>
      </c>
      <c r="E53" s="8">
        <v>3</v>
      </c>
      <c r="F53" s="9">
        <v>5</v>
      </c>
      <c r="G53" s="9">
        <v>0</v>
      </c>
      <c r="H53" s="9">
        <v>4</v>
      </c>
      <c r="I53" s="9">
        <v>3</v>
      </c>
      <c r="J53" s="9">
        <v>5</v>
      </c>
      <c r="K53" s="9">
        <v>4</v>
      </c>
      <c r="L53" s="9">
        <v>7</v>
      </c>
      <c r="M53" s="9">
        <v>2</v>
      </c>
      <c r="N53" s="8">
        <v>3</v>
      </c>
      <c r="O53" s="9"/>
      <c r="P53" s="38">
        <f t="shared" si="21"/>
        <v>41</v>
      </c>
      <c r="Q53" s="7">
        <f t="shared" si="22"/>
        <v>3.4166666666666665</v>
      </c>
    </row>
    <row r="54" spans="1:17" ht="14.25" customHeight="1" x14ac:dyDescent="0.2">
      <c r="A54" s="3"/>
      <c r="B54" s="10"/>
      <c r="C54" s="49" t="s">
        <v>134</v>
      </c>
      <c r="D54" s="11">
        <v>3</v>
      </c>
      <c r="E54" s="13">
        <v>2</v>
      </c>
      <c r="F54" s="11">
        <v>4</v>
      </c>
      <c r="G54" s="11">
        <v>0</v>
      </c>
      <c r="H54" s="11">
        <v>4</v>
      </c>
      <c r="I54" s="11">
        <v>2</v>
      </c>
      <c r="J54" s="11">
        <v>3</v>
      </c>
      <c r="K54" s="11">
        <v>4</v>
      </c>
      <c r="L54" s="11">
        <v>3</v>
      </c>
      <c r="M54" s="11">
        <v>0</v>
      </c>
      <c r="N54" s="13">
        <v>1</v>
      </c>
      <c r="O54" s="11"/>
      <c r="P54" s="38">
        <f t="shared" si="21"/>
        <v>26</v>
      </c>
      <c r="Q54" s="7">
        <f t="shared" si="22"/>
        <v>2.1666666666666665</v>
      </c>
    </row>
    <row r="55" spans="1:17" ht="14.25" customHeight="1" x14ac:dyDescent="0.2">
      <c r="A55" s="3"/>
      <c r="B55" s="10"/>
      <c r="C55" s="11" t="s">
        <v>47</v>
      </c>
      <c r="D55" s="11">
        <v>2</v>
      </c>
      <c r="E55" s="13">
        <v>1</v>
      </c>
      <c r="F55" s="11">
        <v>1</v>
      </c>
      <c r="G55" s="11">
        <v>0</v>
      </c>
      <c r="H55" s="11">
        <v>0</v>
      </c>
      <c r="I55" s="11">
        <v>1</v>
      </c>
      <c r="J55" s="11">
        <v>2</v>
      </c>
      <c r="K55" s="11">
        <v>0</v>
      </c>
      <c r="L55" s="11">
        <v>4</v>
      </c>
      <c r="M55" s="11">
        <v>2</v>
      </c>
      <c r="N55" s="13">
        <v>2</v>
      </c>
      <c r="O55" s="11"/>
      <c r="P55" s="38">
        <f t="shared" si="21"/>
        <v>15</v>
      </c>
      <c r="Q55" s="7">
        <f t="shared" si="22"/>
        <v>1.25</v>
      </c>
    </row>
    <row r="56" spans="1:17" ht="14.25" customHeight="1" x14ac:dyDescent="0.2">
      <c r="A56" s="3"/>
      <c r="B56" s="10"/>
      <c r="C56" s="11" t="s">
        <v>48</v>
      </c>
      <c r="D56" s="11">
        <v>0</v>
      </c>
      <c r="E56" s="13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3">
        <v>0</v>
      </c>
      <c r="O56" s="11"/>
      <c r="P56" s="38">
        <f t="shared" si="21"/>
        <v>0</v>
      </c>
      <c r="Q56" s="7">
        <f t="shared" si="22"/>
        <v>0</v>
      </c>
    </row>
    <row r="57" spans="1:17" ht="14.25" customHeight="1" x14ac:dyDescent="0.2">
      <c r="A57" s="4"/>
      <c r="B57" s="4" t="s">
        <v>49</v>
      </c>
      <c r="C57" s="5" t="s">
        <v>140</v>
      </c>
      <c r="D57" s="63">
        <f t="shared" ref="D57:N57" si="24">D52-D53</f>
        <v>129</v>
      </c>
      <c r="E57" s="65">
        <f t="shared" si="24"/>
        <v>130</v>
      </c>
      <c r="F57" s="65">
        <f t="shared" si="24"/>
        <v>129</v>
      </c>
      <c r="G57" s="65">
        <f t="shared" si="24"/>
        <v>135</v>
      </c>
      <c r="H57" s="65">
        <f t="shared" si="24"/>
        <v>142</v>
      </c>
      <c r="I57" s="65">
        <f t="shared" si="24"/>
        <v>145</v>
      </c>
      <c r="J57" s="65">
        <f t="shared" si="24"/>
        <v>146</v>
      </c>
      <c r="K57" s="65">
        <f t="shared" si="24"/>
        <v>147</v>
      </c>
      <c r="L57" s="65">
        <f t="shared" si="24"/>
        <v>147</v>
      </c>
      <c r="M57" s="65">
        <f t="shared" si="24"/>
        <v>155</v>
      </c>
      <c r="N57" s="65">
        <f t="shared" si="24"/>
        <v>163</v>
      </c>
      <c r="O57" s="63"/>
      <c r="P57" s="38">
        <f t="shared" si="21"/>
        <v>1568</v>
      </c>
      <c r="Q57" s="97">
        <f t="shared" si="22"/>
        <v>130.66666666666666</v>
      </c>
    </row>
    <row r="58" spans="1:17" ht="14.25" customHeight="1" x14ac:dyDescent="0.2">
      <c r="A58" s="93"/>
      <c r="B58" s="339" t="s">
        <v>167</v>
      </c>
      <c r="C58" s="340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5"/>
      <c r="Q58" s="96"/>
    </row>
    <row r="59" spans="1:17" ht="14.25" customHeight="1" x14ac:dyDescent="0.2">
      <c r="A59" s="3"/>
      <c r="B59" s="4" t="s">
        <v>50</v>
      </c>
      <c r="C59" s="5" t="s">
        <v>17</v>
      </c>
      <c r="D59" s="64">
        <v>110</v>
      </c>
      <c r="E59" s="65">
        <f t="shared" ref="E59:N59" si="25">D65</f>
        <v>110</v>
      </c>
      <c r="F59" s="65">
        <f t="shared" si="25"/>
        <v>111</v>
      </c>
      <c r="G59" s="65">
        <f t="shared" si="25"/>
        <v>113</v>
      </c>
      <c r="H59" s="65">
        <f t="shared" si="25"/>
        <v>113</v>
      </c>
      <c r="I59" s="65">
        <f t="shared" si="25"/>
        <v>114</v>
      </c>
      <c r="J59" s="65">
        <f t="shared" si="25"/>
        <v>115</v>
      </c>
      <c r="K59" s="65">
        <f t="shared" si="25"/>
        <v>115</v>
      </c>
      <c r="L59" s="65">
        <f t="shared" si="25"/>
        <v>120</v>
      </c>
      <c r="M59" s="65">
        <f t="shared" si="25"/>
        <v>121</v>
      </c>
      <c r="N59" s="65">
        <f t="shared" si="25"/>
        <v>122</v>
      </c>
      <c r="O59" s="64"/>
      <c r="P59" s="38">
        <f t="shared" ref="P59:P65" si="26">SUM(D59:O59)</f>
        <v>1264</v>
      </c>
      <c r="Q59" s="7">
        <f t="shared" ref="Q59:Q65" si="27">P59/12</f>
        <v>105.33333333333333</v>
      </c>
    </row>
    <row r="60" spans="1:17" ht="14.25" customHeight="1" x14ac:dyDescent="0.2">
      <c r="A60" s="3"/>
      <c r="B60" s="4" t="s">
        <v>51</v>
      </c>
      <c r="C60" s="4" t="s">
        <v>19</v>
      </c>
      <c r="D60" s="6">
        <v>0</v>
      </c>
      <c r="E60" s="8">
        <v>2</v>
      </c>
      <c r="F60" s="6">
        <v>3</v>
      </c>
      <c r="G60" s="6">
        <v>0</v>
      </c>
      <c r="H60" s="6">
        <v>2</v>
      </c>
      <c r="I60" s="6">
        <v>1</v>
      </c>
      <c r="J60" s="6">
        <v>2</v>
      </c>
      <c r="K60" s="6">
        <v>7</v>
      </c>
      <c r="L60" s="6">
        <v>1</v>
      </c>
      <c r="M60" s="6">
        <v>1</v>
      </c>
      <c r="N60" s="8">
        <v>2</v>
      </c>
      <c r="O60" s="6"/>
      <c r="P60" s="38">
        <f t="shared" si="26"/>
        <v>21</v>
      </c>
      <c r="Q60" s="7">
        <f t="shared" si="27"/>
        <v>1.75</v>
      </c>
    </row>
    <row r="61" spans="1:17" ht="14.25" customHeight="1" x14ac:dyDescent="0.2">
      <c r="A61" s="3"/>
      <c r="B61" s="4" t="s">
        <v>52</v>
      </c>
      <c r="C61" s="5" t="s">
        <v>21</v>
      </c>
      <c r="D61" s="63">
        <f t="shared" ref="D61:N61" si="28">D59+D60</f>
        <v>110</v>
      </c>
      <c r="E61" s="65">
        <f t="shared" si="28"/>
        <v>112</v>
      </c>
      <c r="F61" s="65">
        <f t="shared" si="28"/>
        <v>114</v>
      </c>
      <c r="G61" s="65">
        <f t="shared" si="28"/>
        <v>113</v>
      </c>
      <c r="H61" s="65">
        <f t="shared" si="28"/>
        <v>115</v>
      </c>
      <c r="I61" s="65">
        <f t="shared" si="28"/>
        <v>115</v>
      </c>
      <c r="J61" s="65">
        <f t="shared" si="28"/>
        <v>117</v>
      </c>
      <c r="K61" s="65">
        <f t="shared" si="28"/>
        <v>122</v>
      </c>
      <c r="L61" s="65">
        <f t="shared" si="28"/>
        <v>121</v>
      </c>
      <c r="M61" s="65">
        <f t="shared" si="28"/>
        <v>122</v>
      </c>
      <c r="N61" s="65">
        <f t="shared" si="28"/>
        <v>124</v>
      </c>
      <c r="O61" s="63"/>
      <c r="P61" s="38">
        <f t="shared" si="26"/>
        <v>1285</v>
      </c>
      <c r="Q61" s="7">
        <f t="shared" si="27"/>
        <v>107.08333333333333</v>
      </c>
    </row>
    <row r="62" spans="1:17" ht="14.25" customHeight="1" x14ac:dyDescent="0.2">
      <c r="A62" s="3"/>
      <c r="B62" s="4" t="s">
        <v>53</v>
      </c>
      <c r="C62" s="4" t="s">
        <v>23</v>
      </c>
      <c r="D62" s="9">
        <v>0</v>
      </c>
      <c r="E62" s="8">
        <v>1</v>
      </c>
      <c r="F62" s="9">
        <v>1</v>
      </c>
      <c r="G62" s="9">
        <v>0</v>
      </c>
      <c r="H62" s="9">
        <v>1</v>
      </c>
      <c r="I62" s="9">
        <v>0</v>
      </c>
      <c r="J62" s="9">
        <v>2</v>
      </c>
      <c r="K62" s="9">
        <v>2</v>
      </c>
      <c r="L62" s="9">
        <v>0</v>
      </c>
      <c r="M62" s="9">
        <v>0</v>
      </c>
      <c r="N62" s="8">
        <v>0</v>
      </c>
      <c r="O62" s="9"/>
      <c r="P62" s="38">
        <f t="shared" si="26"/>
        <v>7</v>
      </c>
      <c r="Q62" s="7">
        <f t="shared" si="27"/>
        <v>0.58333333333333337</v>
      </c>
    </row>
    <row r="63" spans="1:17" ht="14.25" customHeight="1" x14ac:dyDescent="0.2">
      <c r="A63" s="3"/>
      <c r="B63" s="10"/>
      <c r="C63" s="11" t="s">
        <v>54</v>
      </c>
      <c r="D63" s="11">
        <v>0</v>
      </c>
      <c r="E63" s="13">
        <v>0</v>
      </c>
      <c r="F63" s="11">
        <v>1</v>
      </c>
      <c r="G63" s="11">
        <v>0</v>
      </c>
      <c r="H63" s="11">
        <v>1</v>
      </c>
      <c r="I63" s="11">
        <v>0</v>
      </c>
      <c r="J63" s="11">
        <v>2</v>
      </c>
      <c r="K63" s="11">
        <v>0</v>
      </c>
      <c r="L63" s="11">
        <v>0</v>
      </c>
      <c r="M63" s="11">
        <v>0</v>
      </c>
      <c r="N63" s="13">
        <v>0</v>
      </c>
      <c r="O63" s="11"/>
      <c r="P63" s="38">
        <f t="shared" si="26"/>
        <v>4</v>
      </c>
      <c r="Q63" s="7">
        <f t="shared" si="27"/>
        <v>0.33333333333333331</v>
      </c>
    </row>
    <row r="64" spans="1:17" ht="14.25" customHeight="1" x14ac:dyDescent="0.2">
      <c r="A64" s="3"/>
      <c r="B64" s="10"/>
      <c r="C64" s="11" t="s">
        <v>47</v>
      </c>
      <c r="D64" s="11">
        <v>0</v>
      </c>
      <c r="E64" s="13">
        <v>1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3">
        <v>0</v>
      </c>
      <c r="O64" s="11"/>
      <c r="P64" s="38">
        <f t="shared" si="26"/>
        <v>1</v>
      </c>
      <c r="Q64" s="7">
        <f t="shared" si="27"/>
        <v>8.3333333333333329E-2</v>
      </c>
    </row>
    <row r="65" spans="1:147" ht="14.25" customHeight="1" x14ac:dyDescent="0.2">
      <c r="A65" s="3"/>
      <c r="B65" s="4" t="s">
        <v>55</v>
      </c>
      <c r="C65" s="5" t="s">
        <v>140</v>
      </c>
      <c r="D65" s="63">
        <f t="shared" ref="D65:N65" si="29">D61-D62</f>
        <v>110</v>
      </c>
      <c r="E65" s="65">
        <f t="shared" si="29"/>
        <v>111</v>
      </c>
      <c r="F65" s="65">
        <f t="shared" si="29"/>
        <v>113</v>
      </c>
      <c r="G65" s="65">
        <f t="shared" si="29"/>
        <v>113</v>
      </c>
      <c r="H65" s="65">
        <f t="shared" si="29"/>
        <v>114</v>
      </c>
      <c r="I65" s="65">
        <f t="shared" si="29"/>
        <v>115</v>
      </c>
      <c r="J65" s="65">
        <f t="shared" si="29"/>
        <v>115</v>
      </c>
      <c r="K65" s="65">
        <f t="shared" si="29"/>
        <v>120</v>
      </c>
      <c r="L65" s="65">
        <f t="shared" si="29"/>
        <v>121</v>
      </c>
      <c r="M65" s="65">
        <f t="shared" si="29"/>
        <v>122</v>
      </c>
      <c r="N65" s="65">
        <f t="shared" si="29"/>
        <v>124</v>
      </c>
      <c r="O65" s="63"/>
      <c r="P65" s="38">
        <f t="shared" si="26"/>
        <v>1278</v>
      </c>
      <c r="Q65" s="7">
        <f t="shared" si="27"/>
        <v>106.5</v>
      </c>
    </row>
    <row r="66" spans="1:147" ht="14.25" customHeight="1" x14ac:dyDescent="0.2">
      <c r="A66" s="3"/>
      <c r="B66" s="339" t="s">
        <v>166</v>
      </c>
      <c r="C66" s="340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39"/>
      <c r="Q66" s="2"/>
    </row>
    <row r="67" spans="1:147" ht="14.25" customHeight="1" x14ac:dyDescent="0.2">
      <c r="A67" s="3"/>
      <c r="B67" s="4" t="s">
        <v>56</v>
      </c>
      <c r="C67" s="5" t="s">
        <v>17</v>
      </c>
      <c r="D67" s="64">
        <v>32</v>
      </c>
      <c r="E67" s="64">
        <f t="shared" ref="E67:N67" si="30">D74</f>
        <v>34</v>
      </c>
      <c r="F67" s="64">
        <f t="shared" si="30"/>
        <v>33</v>
      </c>
      <c r="G67" s="64">
        <f t="shared" si="30"/>
        <v>33</v>
      </c>
      <c r="H67" s="64">
        <f t="shared" si="30"/>
        <v>31</v>
      </c>
      <c r="I67" s="64">
        <f t="shared" si="30"/>
        <v>31</v>
      </c>
      <c r="J67" s="64">
        <f t="shared" si="30"/>
        <v>33</v>
      </c>
      <c r="K67" s="64">
        <f t="shared" si="30"/>
        <v>40</v>
      </c>
      <c r="L67" s="64">
        <f t="shared" si="30"/>
        <v>45</v>
      </c>
      <c r="M67" s="64">
        <f t="shared" si="30"/>
        <v>54</v>
      </c>
      <c r="N67" s="64">
        <f t="shared" si="30"/>
        <v>55</v>
      </c>
      <c r="O67" s="64"/>
      <c r="P67" s="38">
        <f t="shared" ref="P67:P74" si="31">SUM(D67:O67)</f>
        <v>421</v>
      </c>
      <c r="Q67" s="7">
        <f t="shared" ref="Q67:Q74" si="32">P67/12</f>
        <v>35.083333333333336</v>
      </c>
    </row>
    <row r="68" spans="1:147" ht="14.25" customHeight="1" x14ac:dyDescent="0.2">
      <c r="A68" s="3"/>
      <c r="B68" s="4" t="s">
        <v>57</v>
      </c>
      <c r="C68" s="4" t="s">
        <v>19</v>
      </c>
      <c r="D68" s="8">
        <v>4</v>
      </c>
      <c r="E68" s="8">
        <v>1</v>
      </c>
      <c r="F68" s="8">
        <v>2</v>
      </c>
      <c r="G68" s="8">
        <v>0</v>
      </c>
      <c r="H68" s="8">
        <v>2</v>
      </c>
      <c r="I68" s="8">
        <v>3</v>
      </c>
      <c r="J68" s="8">
        <v>8</v>
      </c>
      <c r="K68" s="8">
        <v>6</v>
      </c>
      <c r="L68" s="8">
        <v>12</v>
      </c>
      <c r="M68" s="8">
        <v>12</v>
      </c>
      <c r="N68" s="8">
        <v>7</v>
      </c>
      <c r="O68" s="8"/>
      <c r="P68" s="38">
        <f t="shared" si="31"/>
        <v>57</v>
      </c>
      <c r="Q68" s="7">
        <f t="shared" si="32"/>
        <v>4.75</v>
      </c>
    </row>
    <row r="69" spans="1:147" ht="14.25" customHeight="1" x14ac:dyDescent="0.2">
      <c r="A69" s="3"/>
      <c r="B69" s="4" t="s">
        <v>58</v>
      </c>
      <c r="C69" s="5" t="s">
        <v>21</v>
      </c>
      <c r="D69" s="65">
        <f t="shared" ref="D69:N69" si="33">D67+D68</f>
        <v>36</v>
      </c>
      <c r="E69" s="65">
        <f t="shared" si="33"/>
        <v>35</v>
      </c>
      <c r="F69" s="65">
        <f t="shared" si="33"/>
        <v>35</v>
      </c>
      <c r="G69" s="65">
        <f t="shared" si="33"/>
        <v>33</v>
      </c>
      <c r="H69" s="65">
        <f t="shared" si="33"/>
        <v>33</v>
      </c>
      <c r="I69" s="65">
        <f t="shared" si="33"/>
        <v>34</v>
      </c>
      <c r="J69" s="65">
        <f t="shared" si="33"/>
        <v>41</v>
      </c>
      <c r="K69" s="65">
        <f t="shared" si="33"/>
        <v>46</v>
      </c>
      <c r="L69" s="65">
        <f t="shared" si="33"/>
        <v>57</v>
      </c>
      <c r="M69" s="65">
        <f t="shared" si="33"/>
        <v>66</v>
      </c>
      <c r="N69" s="65">
        <f t="shared" si="33"/>
        <v>62</v>
      </c>
      <c r="O69" s="65"/>
      <c r="P69" s="38">
        <f t="shared" si="31"/>
        <v>478</v>
      </c>
      <c r="Q69" s="7">
        <f t="shared" si="32"/>
        <v>39.833333333333336</v>
      </c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  <c r="BG69" s="45"/>
      <c r="BH69" s="45"/>
      <c r="BI69" s="45"/>
      <c r="BJ69" s="45"/>
      <c r="BK69" s="45"/>
      <c r="BL69" s="45"/>
      <c r="BM69" s="45"/>
      <c r="BN69" s="45"/>
      <c r="BO69" s="45"/>
      <c r="BP69" s="45"/>
      <c r="BQ69" s="45"/>
      <c r="BR69" s="45"/>
      <c r="BS69" s="45"/>
      <c r="BT69" s="45"/>
      <c r="BU69" s="45"/>
      <c r="BV69" s="45"/>
      <c r="BW69" s="45"/>
      <c r="BX69" s="45"/>
      <c r="BY69" s="45"/>
      <c r="BZ69" s="45"/>
      <c r="CA69" s="45"/>
      <c r="CB69" s="45"/>
      <c r="CC69" s="45"/>
      <c r="CD69" s="45"/>
      <c r="CE69" s="45"/>
      <c r="CF69" s="45"/>
      <c r="CG69" s="45"/>
      <c r="CH69" s="45"/>
      <c r="CI69" s="45"/>
      <c r="CJ69" s="45"/>
      <c r="CK69" s="45"/>
      <c r="CL69" s="45"/>
      <c r="CM69" s="45"/>
      <c r="CN69" s="45"/>
      <c r="CO69" s="45"/>
      <c r="CP69" s="45"/>
      <c r="CQ69" s="45"/>
      <c r="CR69" s="45"/>
      <c r="CS69" s="45"/>
      <c r="CT69" s="45"/>
      <c r="CU69" s="45"/>
      <c r="CV69" s="45"/>
      <c r="CW69" s="45"/>
      <c r="CX69" s="45"/>
      <c r="CY69" s="45"/>
      <c r="CZ69" s="45"/>
      <c r="DA69" s="45"/>
      <c r="DB69" s="45"/>
      <c r="DC69" s="45"/>
      <c r="DD69" s="45"/>
      <c r="DE69" s="45"/>
      <c r="DF69" s="45"/>
      <c r="DG69" s="45"/>
      <c r="DH69" s="45"/>
      <c r="DI69" s="45"/>
      <c r="DJ69" s="45"/>
      <c r="DK69" s="45"/>
      <c r="DL69" s="45"/>
      <c r="DM69" s="45"/>
      <c r="DN69" s="45"/>
      <c r="DO69" s="45"/>
      <c r="DP69" s="45"/>
      <c r="DQ69" s="45"/>
      <c r="DR69" s="45"/>
      <c r="DS69" s="45"/>
      <c r="DT69" s="45"/>
      <c r="DU69" s="45"/>
      <c r="DV69" s="45"/>
      <c r="DW69" s="45"/>
      <c r="DX69" s="45"/>
      <c r="DY69" s="45"/>
      <c r="DZ69" s="45"/>
      <c r="EA69" s="45"/>
      <c r="EB69" s="45"/>
      <c r="EC69" s="45"/>
      <c r="ED69" s="45"/>
      <c r="EE69" s="45"/>
      <c r="EF69" s="45"/>
      <c r="EG69" s="45"/>
      <c r="EH69" s="45"/>
      <c r="EI69" s="45"/>
      <c r="EJ69" s="45"/>
      <c r="EK69" s="45"/>
      <c r="EL69" s="45"/>
      <c r="EM69" s="45"/>
      <c r="EN69" s="45"/>
      <c r="EO69" s="45"/>
      <c r="EP69" s="45"/>
      <c r="EQ69" s="45"/>
    </row>
    <row r="70" spans="1:147" ht="14.25" customHeight="1" x14ac:dyDescent="0.2">
      <c r="A70" s="3"/>
      <c r="B70" s="4" t="s">
        <v>59</v>
      </c>
      <c r="C70" s="4" t="s">
        <v>23</v>
      </c>
      <c r="D70" s="8">
        <v>2</v>
      </c>
      <c r="E70" s="8">
        <v>2</v>
      </c>
      <c r="F70" s="8">
        <v>2</v>
      </c>
      <c r="G70" s="8">
        <v>2</v>
      </c>
      <c r="H70" s="8">
        <v>2</v>
      </c>
      <c r="I70" s="8">
        <v>1</v>
      </c>
      <c r="J70" s="8">
        <v>1</v>
      </c>
      <c r="K70" s="8">
        <v>1</v>
      </c>
      <c r="L70" s="8">
        <v>3</v>
      </c>
      <c r="M70" s="8">
        <v>11</v>
      </c>
      <c r="N70" s="8">
        <v>3</v>
      </c>
      <c r="O70" s="8"/>
      <c r="P70" s="38">
        <f t="shared" si="31"/>
        <v>30</v>
      </c>
      <c r="Q70" s="7">
        <f t="shared" si="32"/>
        <v>2.5</v>
      </c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  <c r="BG70" s="45"/>
      <c r="BH70" s="45"/>
      <c r="BI70" s="45"/>
      <c r="BJ70" s="45"/>
      <c r="BK70" s="45"/>
      <c r="BL70" s="45"/>
      <c r="BM70" s="45"/>
      <c r="BN70" s="45"/>
      <c r="BO70" s="45"/>
      <c r="BP70" s="45"/>
      <c r="BQ70" s="45"/>
      <c r="BR70" s="45"/>
      <c r="BS70" s="45"/>
      <c r="BT70" s="45"/>
      <c r="BU70" s="45"/>
      <c r="BV70" s="45"/>
      <c r="BW70" s="45"/>
      <c r="BX70" s="45"/>
      <c r="BY70" s="45"/>
      <c r="BZ70" s="45"/>
      <c r="CA70" s="45"/>
      <c r="CB70" s="45"/>
      <c r="CC70" s="45"/>
      <c r="CD70" s="45"/>
      <c r="CE70" s="45"/>
      <c r="CF70" s="45"/>
      <c r="CG70" s="45"/>
      <c r="CH70" s="45"/>
      <c r="CI70" s="45"/>
      <c r="CJ70" s="45"/>
      <c r="CK70" s="45"/>
      <c r="CL70" s="45"/>
      <c r="CM70" s="45"/>
      <c r="CN70" s="45"/>
      <c r="CO70" s="45"/>
      <c r="CP70" s="45"/>
      <c r="CQ70" s="45"/>
      <c r="CR70" s="45"/>
      <c r="CS70" s="45"/>
      <c r="CT70" s="45"/>
      <c r="CU70" s="45"/>
      <c r="CV70" s="45"/>
      <c r="CW70" s="45"/>
      <c r="CX70" s="45"/>
      <c r="CY70" s="45"/>
      <c r="CZ70" s="45"/>
      <c r="DA70" s="45"/>
      <c r="DB70" s="45"/>
      <c r="DC70" s="45"/>
      <c r="DD70" s="45"/>
      <c r="DE70" s="45"/>
      <c r="DF70" s="45"/>
      <c r="DG70" s="45"/>
      <c r="DH70" s="45"/>
      <c r="DI70" s="45"/>
      <c r="DJ70" s="45"/>
      <c r="DK70" s="45"/>
      <c r="DL70" s="45"/>
      <c r="DM70" s="45"/>
      <c r="DN70" s="45"/>
      <c r="DO70" s="45"/>
      <c r="DP70" s="45"/>
      <c r="DQ70" s="45"/>
      <c r="DR70" s="45"/>
      <c r="DS70" s="45"/>
      <c r="DT70" s="45"/>
      <c r="DU70" s="45"/>
      <c r="DV70" s="45"/>
      <c r="DW70" s="45"/>
      <c r="DX70" s="45"/>
      <c r="DY70" s="45"/>
      <c r="DZ70" s="45"/>
      <c r="EA70" s="45"/>
      <c r="EB70" s="45"/>
      <c r="EC70" s="45"/>
      <c r="ED70" s="45"/>
      <c r="EE70" s="45"/>
      <c r="EF70" s="45"/>
      <c r="EG70" s="45"/>
      <c r="EH70" s="45"/>
      <c r="EI70" s="45"/>
      <c r="EJ70" s="45"/>
      <c r="EK70" s="45"/>
      <c r="EL70" s="45"/>
      <c r="EM70" s="45"/>
      <c r="EN70" s="45"/>
      <c r="EO70" s="45"/>
      <c r="EP70" s="45"/>
      <c r="EQ70" s="45"/>
    </row>
    <row r="71" spans="1:147" ht="14.25" customHeight="1" x14ac:dyDescent="0.2">
      <c r="A71" s="3"/>
      <c r="B71" s="10"/>
      <c r="C71" s="11" t="s">
        <v>47</v>
      </c>
      <c r="D71" s="13">
        <v>1</v>
      </c>
      <c r="E71" s="13">
        <v>2</v>
      </c>
      <c r="F71" s="13">
        <v>1</v>
      </c>
      <c r="G71" s="13">
        <v>1</v>
      </c>
      <c r="H71" s="13">
        <v>0</v>
      </c>
      <c r="I71" s="13">
        <v>0</v>
      </c>
      <c r="J71" s="13">
        <v>0</v>
      </c>
      <c r="K71" s="13">
        <v>1</v>
      </c>
      <c r="L71" s="13">
        <v>0</v>
      </c>
      <c r="M71" s="13">
        <v>0</v>
      </c>
      <c r="N71" s="13">
        <v>0</v>
      </c>
      <c r="O71" s="8"/>
      <c r="P71" s="38">
        <f t="shared" si="31"/>
        <v>6</v>
      </c>
      <c r="Q71" s="7">
        <f t="shared" si="32"/>
        <v>0.5</v>
      </c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  <c r="BH71" s="45"/>
      <c r="BI71" s="45"/>
      <c r="BJ71" s="45"/>
      <c r="BK71" s="45"/>
      <c r="BL71" s="45"/>
      <c r="BM71" s="45"/>
      <c r="BN71" s="45"/>
      <c r="BO71" s="45"/>
      <c r="BP71" s="45"/>
      <c r="BQ71" s="45"/>
      <c r="BR71" s="45"/>
      <c r="BS71" s="45"/>
      <c r="BT71" s="45"/>
      <c r="BU71" s="45"/>
      <c r="BV71" s="45"/>
      <c r="BW71" s="45"/>
      <c r="BX71" s="45"/>
      <c r="BY71" s="45"/>
      <c r="BZ71" s="45"/>
      <c r="CA71" s="45"/>
      <c r="CB71" s="45"/>
      <c r="CC71" s="45"/>
      <c r="CD71" s="45"/>
      <c r="CE71" s="45"/>
      <c r="CF71" s="45"/>
      <c r="CG71" s="45"/>
      <c r="CH71" s="45"/>
      <c r="CI71" s="45"/>
      <c r="CJ71" s="45"/>
      <c r="CK71" s="45"/>
      <c r="CL71" s="45"/>
      <c r="CM71" s="45"/>
      <c r="CN71" s="45"/>
      <c r="CO71" s="45"/>
      <c r="CP71" s="45"/>
      <c r="CQ71" s="45"/>
      <c r="CR71" s="45"/>
      <c r="CS71" s="45"/>
      <c r="CT71" s="45"/>
      <c r="CU71" s="45"/>
      <c r="CV71" s="45"/>
      <c r="CW71" s="45"/>
      <c r="CX71" s="45"/>
      <c r="CY71" s="45"/>
      <c r="CZ71" s="45"/>
      <c r="DA71" s="45"/>
      <c r="DB71" s="45"/>
      <c r="DC71" s="45"/>
      <c r="DD71" s="45"/>
      <c r="DE71" s="45"/>
      <c r="DF71" s="45"/>
      <c r="DG71" s="45"/>
      <c r="DH71" s="45"/>
      <c r="DI71" s="45"/>
      <c r="DJ71" s="45"/>
      <c r="DK71" s="45"/>
      <c r="DL71" s="45"/>
      <c r="DM71" s="45"/>
      <c r="DN71" s="45"/>
      <c r="DO71" s="45"/>
      <c r="DP71" s="45"/>
      <c r="DQ71" s="45"/>
      <c r="DR71" s="45"/>
      <c r="DS71" s="45"/>
      <c r="DT71" s="45"/>
      <c r="DU71" s="45"/>
      <c r="DV71" s="45"/>
      <c r="DW71" s="45"/>
      <c r="DX71" s="45"/>
      <c r="DY71" s="45"/>
      <c r="DZ71" s="45"/>
      <c r="EA71" s="45"/>
      <c r="EB71" s="45"/>
      <c r="EC71" s="45"/>
      <c r="ED71" s="45"/>
      <c r="EE71" s="45"/>
      <c r="EF71" s="45"/>
      <c r="EG71" s="45"/>
      <c r="EH71" s="45"/>
      <c r="EI71" s="45"/>
      <c r="EJ71" s="45"/>
      <c r="EK71" s="45"/>
      <c r="EL71" s="45"/>
      <c r="EM71" s="45"/>
      <c r="EN71" s="45"/>
      <c r="EO71" s="45"/>
      <c r="EP71" s="45"/>
      <c r="EQ71" s="45"/>
    </row>
    <row r="72" spans="1:147" ht="14.25" customHeight="1" x14ac:dyDescent="0.2">
      <c r="A72" s="3"/>
      <c r="B72" s="10"/>
      <c r="C72" s="11" t="s">
        <v>178</v>
      </c>
      <c r="D72" s="13">
        <v>1</v>
      </c>
      <c r="E72" s="13">
        <v>0</v>
      </c>
      <c r="F72" s="13">
        <v>1</v>
      </c>
      <c r="G72" s="13">
        <v>1</v>
      </c>
      <c r="H72" s="13">
        <v>1</v>
      </c>
      <c r="I72" s="13">
        <v>1</v>
      </c>
      <c r="J72" s="13">
        <v>1</v>
      </c>
      <c r="K72" s="13">
        <v>0</v>
      </c>
      <c r="L72" s="13">
        <v>0</v>
      </c>
      <c r="M72" s="13">
        <v>6</v>
      </c>
      <c r="N72" s="13">
        <v>3</v>
      </c>
      <c r="O72" s="8"/>
      <c r="P72" s="38">
        <f t="shared" si="31"/>
        <v>15</v>
      </c>
      <c r="Q72" s="7">
        <f t="shared" si="32"/>
        <v>1.25</v>
      </c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  <c r="BG72" s="45"/>
      <c r="BH72" s="45"/>
      <c r="BI72" s="45"/>
      <c r="BJ72" s="45"/>
      <c r="BK72" s="45"/>
      <c r="BL72" s="45"/>
      <c r="BM72" s="45"/>
      <c r="BN72" s="45"/>
      <c r="BO72" s="45"/>
      <c r="BP72" s="45"/>
      <c r="BQ72" s="45"/>
      <c r="BR72" s="45"/>
      <c r="BS72" s="45"/>
      <c r="BT72" s="45"/>
      <c r="BU72" s="45"/>
      <c r="BV72" s="45"/>
      <c r="BW72" s="45"/>
      <c r="BX72" s="45"/>
      <c r="BY72" s="45"/>
      <c r="BZ72" s="45"/>
      <c r="CA72" s="45"/>
      <c r="CB72" s="45"/>
      <c r="CC72" s="45"/>
      <c r="CD72" s="45"/>
      <c r="CE72" s="45"/>
      <c r="CF72" s="45"/>
      <c r="CG72" s="45"/>
      <c r="CH72" s="45"/>
      <c r="CI72" s="45"/>
      <c r="CJ72" s="45"/>
      <c r="CK72" s="45"/>
      <c r="CL72" s="45"/>
      <c r="CM72" s="45"/>
      <c r="CN72" s="45"/>
      <c r="CO72" s="45"/>
      <c r="CP72" s="45"/>
      <c r="CQ72" s="45"/>
      <c r="CR72" s="45"/>
      <c r="CS72" s="45"/>
      <c r="CT72" s="45"/>
      <c r="CU72" s="45"/>
      <c r="CV72" s="45"/>
      <c r="CW72" s="45"/>
      <c r="CX72" s="45"/>
      <c r="CY72" s="45"/>
      <c r="CZ72" s="45"/>
      <c r="DA72" s="45"/>
      <c r="DB72" s="45"/>
      <c r="DC72" s="45"/>
      <c r="DD72" s="45"/>
      <c r="DE72" s="45"/>
      <c r="DF72" s="45"/>
      <c r="DG72" s="45"/>
      <c r="DH72" s="45"/>
      <c r="DI72" s="45"/>
      <c r="DJ72" s="45"/>
      <c r="DK72" s="45"/>
      <c r="DL72" s="45"/>
      <c r="DM72" s="45"/>
      <c r="DN72" s="45"/>
      <c r="DO72" s="45"/>
      <c r="DP72" s="45"/>
      <c r="DQ72" s="45"/>
      <c r="DR72" s="45"/>
      <c r="DS72" s="45"/>
      <c r="DT72" s="45"/>
      <c r="DU72" s="45"/>
      <c r="DV72" s="45"/>
      <c r="DW72" s="45"/>
      <c r="DX72" s="45"/>
      <c r="DY72" s="45"/>
      <c r="DZ72" s="45"/>
      <c r="EA72" s="45"/>
      <c r="EB72" s="45"/>
      <c r="EC72" s="45"/>
      <c r="ED72" s="45"/>
      <c r="EE72" s="45"/>
      <c r="EF72" s="45"/>
      <c r="EG72" s="45"/>
      <c r="EH72" s="45"/>
      <c r="EI72" s="45"/>
      <c r="EJ72" s="45"/>
      <c r="EK72" s="45"/>
      <c r="EL72" s="45"/>
      <c r="EM72" s="45"/>
      <c r="EN72" s="45"/>
      <c r="EO72" s="45"/>
      <c r="EP72" s="45"/>
      <c r="EQ72" s="45"/>
    </row>
    <row r="73" spans="1:147" ht="14.25" customHeight="1" x14ac:dyDescent="0.2">
      <c r="A73" s="3"/>
      <c r="B73" s="10"/>
      <c r="C73" s="11" t="s">
        <v>48</v>
      </c>
      <c r="D73" s="13">
        <v>0</v>
      </c>
      <c r="E73" s="13">
        <v>0</v>
      </c>
      <c r="F73" s="13">
        <v>0</v>
      </c>
      <c r="G73" s="13"/>
      <c r="H73" s="13">
        <v>1</v>
      </c>
      <c r="I73" s="13">
        <v>0</v>
      </c>
      <c r="J73" s="13">
        <v>0</v>
      </c>
      <c r="K73" s="13">
        <v>0</v>
      </c>
      <c r="L73" s="13">
        <v>3</v>
      </c>
      <c r="M73" s="13">
        <v>5</v>
      </c>
      <c r="N73" s="13">
        <v>0</v>
      </c>
      <c r="O73" s="8"/>
      <c r="P73" s="38">
        <f t="shared" si="31"/>
        <v>9</v>
      </c>
      <c r="Q73" s="7">
        <f t="shared" si="32"/>
        <v>0.75</v>
      </c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  <c r="BI73" s="45"/>
      <c r="BJ73" s="45"/>
      <c r="BK73" s="45"/>
      <c r="BL73" s="45"/>
      <c r="BM73" s="45"/>
      <c r="BN73" s="45"/>
      <c r="BO73" s="45"/>
      <c r="BP73" s="45"/>
      <c r="BQ73" s="45"/>
      <c r="BR73" s="45"/>
      <c r="BS73" s="45"/>
      <c r="BT73" s="45"/>
      <c r="BU73" s="45"/>
      <c r="BV73" s="45"/>
      <c r="BW73" s="45"/>
      <c r="BX73" s="45"/>
      <c r="BY73" s="45"/>
      <c r="BZ73" s="45"/>
      <c r="CA73" s="45"/>
      <c r="CB73" s="45"/>
      <c r="CC73" s="45"/>
      <c r="CD73" s="45"/>
      <c r="CE73" s="45"/>
      <c r="CF73" s="45"/>
      <c r="CG73" s="45"/>
      <c r="CH73" s="45"/>
      <c r="CI73" s="45"/>
      <c r="CJ73" s="45"/>
      <c r="CK73" s="45"/>
      <c r="CL73" s="45"/>
      <c r="CM73" s="45"/>
      <c r="CN73" s="45"/>
      <c r="CO73" s="45"/>
      <c r="CP73" s="45"/>
      <c r="CQ73" s="45"/>
      <c r="CR73" s="45"/>
      <c r="CS73" s="45"/>
      <c r="CT73" s="45"/>
      <c r="CU73" s="45"/>
      <c r="CV73" s="45"/>
      <c r="CW73" s="45"/>
      <c r="CX73" s="45"/>
      <c r="CY73" s="45"/>
      <c r="CZ73" s="45"/>
      <c r="DA73" s="45"/>
      <c r="DB73" s="45"/>
      <c r="DC73" s="45"/>
      <c r="DD73" s="45"/>
      <c r="DE73" s="45"/>
      <c r="DF73" s="45"/>
      <c r="DG73" s="45"/>
      <c r="DH73" s="45"/>
      <c r="DI73" s="45"/>
      <c r="DJ73" s="45"/>
      <c r="DK73" s="45"/>
      <c r="DL73" s="45"/>
      <c r="DM73" s="45"/>
      <c r="DN73" s="45"/>
      <c r="DO73" s="45"/>
      <c r="DP73" s="45"/>
      <c r="DQ73" s="45"/>
      <c r="DR73" s="45"/>
      <c r="DS73" s="45"/>
      <c r="DT73" s="45"/>
      <c r="DU73" s="45"/>
      <c r="DV73" s="45"/>
      <c r="DW73" s="45"/>
      <c r="DX73" s="45"/>
      <c r="DY73" s="45"/>
      <c r="DZ73" s="45"/>
      <c r="EA73" s="45"/>
      <c r="EB73" s="45"/>
      <c r="EC73" s="45"/>
      <c r="ED73" s="45"/>
      <c r="EE73" s="45"/>
      <c r="EF73" s="45"/>
      <c r="EG73" s="45"/>
      <c r="EH73" s="45"/>
      <c r="EI73" s="45"/>
      <c r="EJ73" s="45"/>
      <c r="EK73" s="45"/>
      <c r="EL73" s="45"/>
      <c r="EM73" s="45"/>
      <c r="EN73" s="45"/>
      <c r="EO73" s="45"/>
      <c r="EP73" s="45"/>
      <c r="EQ73" s="45"/>
    </row>
    <row r="74" spans="1:147" ht="14.25" customHeight="1" thickBot="1" x14ac:dyDescent="0.25">
      <c r="A74" s="17"/>
      <c r="B74" s="18" t="s">
        <v>60</v>
      </c>
      <c r="C74" s="80" t="s">
        <v>140</v>
      </c>
      <c r="D74" s="81">
        <f t="shared" ref="D74:N74" si="34">D69-D70</f>
        <v>34</v>
      </c>
      <c r="E74" s="81">
        <f t="shared" si="34"/>
        <v>33</v>
      </c>
      <c r="F74" s="81">
        <f t="shared" si="34"/>
        <v>33</v>
      </c>
      <c r="G74" s="81">
        <f t="shared" si="34"/>
        <v>31</v>
      </c>
      <c r="H74" s="81">
        <f t="shared" si="34"/>
        <v>31</v>
      </c>
      <c r="I74" s="81">
        <f t="shared" si="34"/>
        <v>33</v>
      </c>
      <c r="J74" s="81">
        <f t="shared" si="34"/>
        <v>40</v>
      </c>
      <c r="K74" s="81">
        <f t="shared" si="34"/>
        <v>45</v>
      </c>
      <c r="L74" s="81">
        <f t="shared" si="34"/>
        <v>54</v>
      </c>
      <c r="M74" s="81">
        <f t="shared" si="34"/>
        <v>55</v>
      </c>
      <c r="N74" s="81">
        <f t="shared" si="34"/>
        <v>59</v>
      </c>
      <c r="O74" s="81"/>
      <c r="P74" s="41">
        <f t="shared" si="31"/>
        <v>448</v>
      </c>
      <c r="Q74" s="83">
        <f t="shared" si="32"/>
        <v>37.333333333333336</v>
      </c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45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  <c r="BG74" s="45"/>
      <c r="BH74" s="45"/>
      <c r="BI74" s="45"/>
      <c r="BJ74" s="45"/>
      <c r="BK74" s="45"/>
      <c r="BL74" s="45"/>
      <c r="BM74" s="45"/>
      <c r="BN74" s="45"/>
      <c r="BO74" s="45"/>
      <c r="BP74" s="45"/>
      <c r="BQ74" s="45"/>
      <c r="BR74" s="45"/>
      <c r="BS74" s="45"/>
      <c r="BT74" s="45"/>
      <c r="BU74" s="45"/>
      <c r="BV74" s="45"/>
      <c r="BW74" s="45"/>
      <c r="BX74" s="45"/>
      <c r="BY74" s="45"/>
      <c r="BZ74" s="45"/>
      <c r="CA74" s="45"/>
      <c r="CB74" s="45"/>
      <c r="CC74" s="45"/>
      <c r="CD74" s="45"/>
      <c r="CE74" s="45"/>
      <c r="CF74" s="45"/>
      <c r="CG74" s="45"/>
      <c r="CH74" s="45"/>
      <c r="CI74" s="45"/>
      <c r="CJ74" s="45"/>
      <c r="CK74" s="45"/>
      <c r="CL74" s="45"/>
      <c r="CM74" s="45"/>
      <c r="CN74" s="45"/>
      <c r="CO74" s="45"/>
      <c r="CP74" s="45"/>
      <c r="CQ74" s="45"/>
      <c r="CR74" s="45"/>
      <c r="CS74" s="45"/>
      <c r="CT74" s="45"/>
      <c r="CU74" s="45"/>
      <c r="CV74" s="45"/>
      <c r="CW74" s="45"/>
      <c r="CX74" s="45"/>
      <c r="CY74" s="45"/>
      <c r="CZ74" s="45"/>
      <c r="DA74" s="45"/>
      <c r="DB74" s="45"/>
      <c r="DC74" s="45"/>
      <c r="DD74" s="45"/>
      <c r="DE74" s="45"/>
      <c r="DF74" s="45"/>
      <c r="DG74" s="45"/>
      <c r="DH74" s="45"/>
      <c r="DI74" s="45"/>
      <c r="DJ74" s="45"/>
      <c r="DK74" s="45"/>
      <c r="DL74" s="45"/>
      <c r="DM74" s="45"/>
      <c r="DN74" s="45"/>
      <c r="DO74" s="45"/>
      <c r="DP74" s="45"/>
      <c r="DQ74" s="45"/>
      <c r="DR74" s="45"/>
      <c r="DS74" s="45"/>
      <c r="DT74" s="45"/>
      <c r="DU74" s="45"/>
      <c r="DV74" s="45"/>
      <c r="DW74" s="45"/>
      <c r="DX74" s="45"/>
      <c r="DY74" s="45"/>
      <c r="DZ74" s="45"/>
      <c r="EA74" s="45"/>
      <c r="EB74" s="45"/>
      <c r="EC74" s="45"/>
      <c r="ED74" s="45"/>
      <c r="EE74" s="45"/>
      <c r="EF74" s="45"/>
      <c r="EG74" s="45"/>
      <c r="EH74" s="45"/>
      <c r="EI74" s="45"/>
      <c r="EJ74" s="45"/>
      <c r="EK74" s="45"/>
      <c r="EL74" s="45"/>
      <c r="EM74" s="45"/>
      <c r="EN74" s="45"/>
      <c r="EO74" s="45"/>
      <c r="EP74" s="45"/>
      <c r="EQ74" s="45"/>
    </row>
    <row r="75" spans="1:147" ht="15.75" customHeight="1" x14ac:dyDescent="0.2">
      <c r="A75" s="87">
        <v>2.2999999999999998</v>
      </c>
      <c r="B75" s="349" t="s">
        <v>63</v>
      </c>
      <c r="C75" s="350"/>
      <c r="D75" s="85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6"/>
      <c r="Q75" s="88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45"/>
      <c r="BG75" s="45"/>
      <c r="BH75" s="45"/>
      <c r="BI75" s="45"/>
      <c r="BJ75" s="45"/>
      <c r="BK75" s="45"/>
      <c r="BL75" s="45"/>
      <c r="BM75" s="45"/>
      <c r="BN75" s="45"/>
      <c r="BO75" s="45"/>
      <c r="BP75" s="45"/>
      <c r="BQ75" s="45"/>
      <c r="BR75" s="45"/>
      <c r="BS75" s="45"/>
      <c r="BT75" s="45"/>
      <c r="BU75" s="45"/>
      <c r="BV75" s="45"/>
      <c r="BW75" s="45"/>
      <c r="BX75" s="45"/>
      <c r="BY75" s="45"/>
      <c r="BZ75" s="45"/>
      <c r="CA75" s="45"/>
      <c r="CB75" s="45"/>
      <c r="CC75" s="45"/>
      <c r="CD75" s="45"/>
      <c r="CE75" s="45"/>
      <c r="CF75" s="45"/>
      <c r="CG75" s="45"/>
      <c r="CH75" s="45"/>
      <c r="CI75" s="45"/>
      <c r="CJ75" s="45"/>
      <c r="CK75" s="45"/>
      <c r="CL75" s="45"/>
      <c r="CM75" s="45"/>
      <c r="CN75" s="45"/>
      <c r="CO75" s="45"/>
      <c r="CP75" s="45"/>
      <c r="CQ75" s="45"/>
      <c r="CR75" s="45"/>
      <c r="CS75" s="45"/>
      <c r="CT75" s="45"/>
      <c r="CU75" s="45"/>
      <c r="CV75" s="45"/>
      <c r="CW75" s="45"/>
      <c r="CX75" s="45"/>
      <c r="CY75" s="45"/>
      <c r="CZ75" s="45"/>
      <c r="DA75" s="45"/>
      <c r="DB75" s="45"/>
      <c r="DC75" s="45"/>
      <c r="DD75" s="45"/>
      <c r="DE75" s="45"/>
      <c r="DF75" s="45"/>
      <c r="DG75" s="45"/>
      <c r="DH75" s="45"/>
      <c r="DI75" s="45"/>
      <c r="DJ75" s="45"/>
      <c r="DK75" s="45"/>
      <c r="DL75" s="45"/>
      <c r="DM75" s="45"/>
      <c r="DN75" s="45"/>
      <c r="DO75" s="45"/>
      <c r="DP75" s="45"/>
      <c r="DQ75" s="45"/>
      <c r="DR75" s="45"/>
      <c r="DS75" s="45"/>
      <c r="DT75" s="45"/>
      <c r="DU75" s="45"/>
      <c r="DV75" s="45"/>
      <c r="DW75" s="45"/>
      <c r="DX75" s="45"/>
      <c r="DY75" s="45"/>
      <c r="DZ75" s="45"/>
      <c r="EA75" s="45"/>
      <c r="EB75" s="45"/>
      <c r="EC75" s="45"/>
      <c r="ED75" s="45"/>
      <c r="EE75" s="45"/>
      <c r="EF75" s="45"/>
      <c r="EG75" s="45"/>
      <c r="EH75" s="45"/>
      <c r="EI75" s="45"/>
      <c r="EJ75" s="45"/>
      <c r="EK75" s="45"/>
      <c r="EL75" s="45"/>
      <c r="EM75" s="45"/>
      <c r="EN75" s="45"/>
      <c r="EO75" s="45"/>
      <c r="EP75" s="45"/>
      <c r="EQ75" s="45"/>
    </row>
    <row r="76" spans="1:147" ht="15.75" customHeight="1" x14ac:dyDescent="0.2">
      <c r="A76" s="3"/>
      <c r="B76" s="339" t="s">
        <v>148</v>
      </c>
      <c r="C76" s="340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39"/>
      <c r="Q76" s="2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  <c r="BF76" s="45"/>
      <c r="BG76" s="45"/>
      <c r="BH76" s="45"/>
      <c r="BI76" s="45"/>
      <c r="BJ76" s="45"/>
      <c r="BK76" s="45"/>
      <c r="BL76" s="45"/>
      <c r="BM76" s="45"/>
      <c r="BN76" s="45"/>
      <c r="BO76" s="45"/>
      <c r="BP76" s="45"/>
      <c r="BQ76" s="45"/>
      <c r="BR76" s="45"/>
      <c r="BS76" s="45"/>
      <c r="BT76" s="45"/>
      <c r="BU76" s="45"/>
      <c r="BV76" s="45"/>
      <c r="BW76" s="45"/>
      <c r="BX76" s="45"/>
      <c r="BY76" s="45"/>
      <c r="BZ76" s="45"/>
      <c r="CA76" s="45"/>
      <c r="CB76" s="45"/>
      <c r="CC76" s="45"/>
      <c r="CD76" s="45"/>
      <c r="CE76" s="45"/>
      <c r="CF76" s="45"/>
      <c r="CG76" s="45"/>
      <c r="CH76" s="45"/>
      <c r="CI76" s="45"/>
      <c r="CJ76" s="45"/>
      <c r="CK76" s="45"/>
      <c r="CL76" s="45"/>
      <c r="CM76" s="45"/>
      <c r="CN76" s="45"/>
      <c r="CO76" s="45"/>
      <c r="CP76" s="45"/>
      <c r="CQ76" s="45"/>
      <c r="CR76" s="45"/>
      <c r="CS76" s="45"/>
      <c r="CT76" s="45"/>
      <c r="CU76" s="45"/>
      <c r="CV76" s="45"/>
      <c r="CW76" s="45"/>
      <c r="CX76" s="45"/>
      <c r="CY76" s="45"/>
      <c r="CZ76" s="45"/>
      <c r="DA76" s="45"/>
      <c r="DB76" s="45"/>
      <c r="DC76" s="45"/>
      <c r="DD76" s="45"/>
      <c r="DE76" s="45"/>
      <c r="DF76" s="45"/>
      <c r="DG76" s="45"/>
      <c r="DH76" s="45"/>
      <c r="DI76" s="45"/>
      <c r="DJ76" s="45"/>
      <c r="DK76" s="45"/>
      <c r="DL76" s="45"/>
      <c r="DM76" s="45"/>
      <c r="DN76" s="45"/>
      <c r="DO76" s="45"/>
      <c r="DP76" s="45"/>
      <c r="DQ76" s="45"/>
      <c r="DR76" s="45"/>
      <c r="DS76" s="45"/>
      <c r="DT76" s="45"/>
      <c r="DU76" s="45"/>
      <c r="DV76" s="45"/>
      <c r="DW76" s="45"/>
      <c r="DX76" s="45"/>
      <c r="DY76" s="45"/>
      <c r="DZ76" s="45"/>
      <c r="EA76" s="45"/>
      <c r="EB76" s="45"/>
      <c r="EC76" s="45"/>
      <c r="ED76" s="45"/>
      <c r="EE76" s="45"/>
      <c r="EF76" s="45"/>
      <c r="EG76" s="45"/>
      <c r="EH76" s="45"/>
      <c r="EI76" s="45"/>
      <c r="EJ76" s="45"/>
      <c r="EK76" s="45"/>
      <c r="EL76" s="45"/>
      <c r="EM76" s="45"/>
      <c r="EN76" s="45"/>
      <c r="EO76" s="45"/>
      <c r="EP76" s="45"/>
      <c r="EQ76" s="45"/>
    </row>
    <row r="77" spans="1:147" ht="15.75" customHeight="1" x14ac:dyDescent="0.2">
      <c r="A77" s="3"/>
      <c r="B77" s="4" t="s">
        <v>64</v>
      </c>
      <c r="C77" s="5" t="s">
        <v>17</v>
      </c>
      <c r="D77" s="64">
        <v>137</v>
      </c>
      <c r="E77" s="64">
        <f t="shared" ref="E77:N77" si="35">D83</f>
        <v>142</v>
      </c>
      <c r="F77" s="64">
        <f t="shared" si="35"/>
        <v>146</v>
      </c>
      <c r="G77" s="64">
        <f t="shared" si="35"/>
        <v>151</v>
      </c>
      <c r="H77" s="64">
        <f t="shared" si="35"/>
        <v>154</v>
      </c>
      <c r="I77" s="64">
        <f t="shared" si="35"/>
        <v>158</v>
      </c>
      <c r="J77" s="64">
        <f t="shared" si="35"/>
        <v>167</v>
      </c>
      <c r="K77" s="64">
        <f t="shared" si="35"/>
        <v>171</v>
      </c>
      <c r="L77" s="64">
        <f t="shared" si="35"/>
        <v>175</v>
      </c>
      <c r="M77" s="64">
        <f t="shared" si="35"/>
        <v>181</v>
      </c>
      <c r="N77" s="64">
        <f t="shared" si="35"/>
        <v>188</v>
      </c>
      <c r="O77" s="64"/>
      <c r="P77" s="38">
        <f t="shared" ref="P77:P83" si="36">SUM(D77:O77)</f>
        <v>1770</v>
      </c>
      <c r="Q77" s="7">
        <f>AVERAGE(D77:O77)</f>
        <v>160.90909090909091</v>
      </c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5"/>
      <c r="BG77" s="45"/>
      <c r="BH77" s="45"/>
      <c r="BI77" s="45"/>
      <c r="BJ77" s="45"/>
      <c r="BK77" s="45"/>
      <c r="BL77" s="45"/>
      <c r="BM77" s="45"/>
      <c r="BN77" s="45"/>
      <c r="BO77" s="45"/>
      <c r="BP77" s="45"/>
      <c r="BQ77" s="45"/>
      <c r="BR77" s="45"/>
      <c r="BS77" s="45"/>
      <c r="BT77" s="45"/>
      <c r="BU77" s="45"/>
      <c r="BV77" s="45"/>
      <c r="BW77" s="45"/>
      <c r="BX77" s="45"/>
      <c r="BY77" s="45"/>
      <c r="BZ77" s="45"/>
      <c r="CA77" s="45"/>
      <c r="CB77" s="45"/>
      <c r="CC77" s="45"/>
      <c r="CD77" s="45"/>
      <c r="CE77" s="45"/>
      <c r="CF77" s="45"/>
      <c r="CG77" s="45"/>
      <c r="CH77" s="45"/>
      <c r="CI77" s="45"/>
      <c r="CJ77" s="45"/>
      <c r="CK77" s="45"/>
      <c r="CL77" s="45"/>
      <c r="CM77" s="45"/>
      <c r="CN77" s="45"/>
      <c r="CO77" s="45"/>
      <c r="CP77" s="45"/>
      <c r="CQ77" s="45"/>
      <c r="CR77" s="45"/>
      <c r="CS77" s="45"/>
      <c r="CT77" s="45"/>
      <c r="CU77" s="45"/>
      <c r="CV77" s="45"/>
      <c r="CW77" s="45"/>
      <c r="CX77" s="45"/>
      <c r="CY77" s="45"/>
      <c r="CZ77" s="45"/>
      <c r="DA77" s="45"/>
      <c r="DB77" s="45"/>
      <c r="DC77" s="45"/>
      <c r="DD77" s="45"/>
      <c r="DE77" s="45"/>
      <c r="DF77" s="45"/>
      <c r="DG77" s="45"/>
      <c r="DH77" s="45"/>
      <c r="DI77" s="45"/>
      <c r="DJ77" s="45"/>
      <c r="DK77" s="45"/>
      <c r="DL77" s="45"/>
      <c r="DM77" s="45"/>
      <c r="DN77" s="45"/>
      <c r="DO77" s="45"/>
      <c r="DP77" s="45"/>
      <c r="DQ77" s="45"/>
      <c r="DR77" s="45"/>
      <c r="DS77" s="45"/>
      <c r="DT77" s="45"/>
      <c r="DU77" s="45"/>
      <c r="DV77" s="45"/>
      <c r="DW77" s="45"/>
      <c r="DX77" s="45"/>
      <c r="DY77" s="45"/>
      <c r="DZ77" s="45"/>
      <c r="EA77" s="45"/>
      <c r="EB77" s="45"/>
      <c r="EC77" s="45"/>
      <c r="ED77" s="45"/>
      <c r="EE77" s="45"/>
      <c r="EF77" s="45"/>
      <c r="EG77" s="45"/>
      <c r="EH77" s="45"/>
      <c r="EI77" s="45"/>
      <c r="EJ77" s="45"/>
      <c r="EK77" s="45"/>
      <c r="EL77" s="45"/>
      <c r="EM77" s="45"/>
      <c r="EN77" s="45"/>
      <c r="EO77" s="45"/>
      <c r="EP77" s="45"/>
      <c r="EQ77" s="45"/>
    </row>
    <row r="78" spans="1:147" ht="15.75" customHeight="1" x14ac:dyDescent="0.2">
      <c r="A78" s="3"/>
      <c r="B78" s="4" t="s">
        <v>65</v>
      </c>
      <c r="C78" s="4" t="s">
        <v>19</v>
      </c>
      <c r="D78" s="6">
        <v>5</v>
      </c>
      <c r="E78" s="6">
        <v>4</v>
      </c>
      <c r="F78" s="6">
        <v>5</v>
      </c>
      <c r="G78" s="6">
        <v>3</v>
      </c>
      <c r="H78" s="6">
        <v>4</v>
      </c>
      <c r="I78" s="6">
        <v>9</v>
      </c>
      <c r="J78" s="6">
        <v>4</v>
      </c>
      <c r="K78" s="6">
        <v>4</v>
      </c>
      <c r="L78" s="6">
        <v>6</v>
      </c>
      <c r="M78" s="6">
        <v>7</v>
      </c>
      <c r="N78" s="8">
        <v>8</v>
      </c>
      <c r="O78" s="8"/>
      <c r="P78" s="67">
        <f t="shared" si="36"/>
        <v>59</v>
      </c>
      <c r="Q78" s="14">
        <f>AVERAGE(D78:O78)</f>
        <v>5.3636363636363633</v>
      </c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45"/>
      <c r="BG78" s="45"/>
      <c r="BH78" s="45"/>
      <c r="BI78" s="45"/>
      <c r="BJ78" s="45"/>
      <c r="BK78" s="45"/>
      <c r="BL78" s="45"/>
      <c r="BM78" s="45"/>
      <c r="BN78" s="45"/>
      <c r="BO78" s="45"/>
      <c r="BP78" s="45"/>
      <c r="BQ78" s="45"/>
      <c r="BR78" s="45"/>
      <c r="BS78" s="45"/>
      <c r="BT78" s="45"/>
      <c r="BU78" s="45"/>
      <c r="BV78" s="45"/>
      <c r="BW78" s="45"/>
      <c r="BX78" s="45"/>
      <c r="BY78" s="45"/>
      <c r="BZ78" s="45"/>
      <c r="CA78" s="45"/>
      <c r="CB78" s="45"/>
      <c r="CC78" s="45"/>
      <c r="CD78" s="45"/>
      <c r="CE78" s="45"/>
      <c r="CF78" s="45"/>
      <c r="CG78" s="45"/>
      <c r="CH78" s="45"/>
      <c r="CI78" s="45"/>
      <c r="CJ78" s="45"/>
      <c r="CK78" s="45"/>
      <c r="CL78" s="45"/>
      <c r="CM78" s="45"/>
      <c r="CN78" s="45"/>
      <c r="CO78" s="45"/>
      <c r="CP78" s="45"/>
      <c r="CQ78" s="45"/>
      <c r="CR78" s="45"/>
      <c r="CS78" s="45"/>
      <c r="CT78" s="45"/>
      <c r="CU78" s="45"/>
      <c r="CV78" s="45"/>
      <c r="CW78" s="45"/>
      <c r="CX78" s="45"/>
      <c r="CY78" s="45"/>
      <c r="CZ78" s="45"/>
      <c r="DA78" s="45"/>
      <c r="DB78" s="45"/>
      <c r="DC78" s="45"/>
      <c r="DD78" s="45"/>
      <c r="DE78" s="45"/>
      <c r="DF78" s="45"/>
      <c r="DG78" s="45"/>
      <c r="DH78" s="45"/>
      <c r="DI78" s="45"/>
      <c r="DJ78" s="45"/>
      <c r="DK78" s="45"/>
      <c r="DL78" s="45"/>
      <c r="DM78" s="45"/>
      <c r="DN78" s="45"/>
      <c r="DO78" s="45"/>
      <c r="DP78" s="45"/>
      <c r="DQ78" s="45"/>
      <c r="DR78" s="45"/>
      <c r="DS78" s="45"/>
      <c r="DT78" s="45"/>
      <c r="DU78" s="45"/>
      <c r="DV78" s="45"/>
      <c r="DW78" s="45"/>
      <c r="DX78" s="45"/>
      <c r="DY78" s="45"/>
      <c r="DZ78" s="45"/>
      <c r="EA78" s="45"/>
      <c r="EB78" s="45"/>
      <c r="EC78" s="45"/>
      <c r="ED78" s="45"/>
      <c r="EE78" s="45"/>
      <c r="EF78" s="45"/>
      <c r="EG78" s="45"/>
      <c r="EH78" s="45"/>
      <c r="EI78" s="45"/>
      <c r="EJ78" s="45"/>
      <c r="EK78" s="45"/>
      <c r="EL78" s="45"/>
      <c r="EM78" s="45"/>
      <c r="EN78" s="45"/>
      <c r="EO78" s="45"/>
      <c r="EP78" s="45"/>
      <c r="EQ78" s="45"/>
    </row>
    <row r="79" spans="1:147" ht="15.75" customHeight="1" x14ac:dyDescent="0.2">
      <c r="A79" s="3"/>
      <c r="B79" s="4" t="s">
        <v>66</v>
      </c>
      <c r="C79" s="5" t="s">
        <v>21</v>
      </c>
      <c r="D79" s="63">
        <f t="shared" ref="D79:I79" si="37">D77+D78</f>
        <v>142</v>
      </c>
      <c r="E79" s="63">
        <f t="shared" si="37"/>
        <v>146</v>
      </c>
      <c r="F79" s="63">
        <f t="shared" si="37"/>
        <v>151</v>
      </c>
      <c r="G79" s="63">
        <f t="shared" si="37"/>
        <v>154</v>
      </c>
      <c r="H79" s="63">
        <f t="shared" si="37"/>
        <v>158</v>
      </c>
      <c r="I79" s="63">
        <f t="shared" si="37"/>
        <v>167</v>
      </c>
      <c r="J79" s="63">
        <f>J77+J78</f>
        <v>171</v>
      </c>
      <c r="K79" s="63">
        <f>K77+K78</f>
        <v>175</v>
      </c>
      <c r="L79" s="63">
        <f>L77+L78</f>
        <v>181</v>
      </c>
      <c r="M79" s="63">
        <f>M77+M78</f>
        <v>188</v>
      </c>
      <c r="N79" s="63">
        <f>N77+N78</f>
        <v>196</v>
      </c>
      <c r="O79" s="63"/>
      <c r="P79" s="38">
        <f t="shared" si="36"/>
        <v>1829</v>
      </c>
      <c r="Q79" s="44">
        <f>P80/P78</f>
        <v>0</v>
      </c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45"/>
      <c r="BF79" s="45"/>
      <c r="BG79" s="45"/>
      <c r="BH79" s="45"/>
      <c r="BI79" s="45"/>
      <c r="BJ79" s="45"/>
      <c r="BK79" s="45"/>
      <c r="BL79" s="45"/>
      <c r="BM79" s="45"/>
      <c r="BN79" s="45"/>
      <c r="BO79" s="45"/>
      <c r="BP79" s="45"/>
      <c r="BQ79" s="45"/>
      <c r="BR79" s="45"/>
      <c r="BS79" s="45"/>
      <c r="BT79" s="45"/>
      <c r="BU79" s="45"/>
      <c r="BV79" s="45"/>
      <c r="BW79" s="45"/>
      <c r="BX79" s="45"/>
      <c r="BY79" s="45"/>
      <c r="BZ79" s="45"/>
      <c r="CA79" s="45"/>
      <c r="CB79" s="45"/>
      <c r="CC79" s="45"/>
      <c r="CD79" s="45"/>
      <c r="CE79" s="45"/>
      <c r="CF79" s="45"/>
      <c r="CG79" s="45"/>
      <c r="CH79" s="45"/>
      <c r="CI79" s="45"/>
      <c r="CJ79" s="45"/>
      <c r="CK79" s="45"/>
      <c r="CL79" s="45"/>
      <c r="CM79" s="45"/>
      <c r="CN79" s="45"/>
      <c r="CO79" s="45"/>
      <c r="CP79" s="45"/>
      <c r="CQ79" s="45"/>
      <c r="CR79" s="45"/>
      <c r="CS79" s="45"/>
      <c r="CT79" s="45"/>
      <c r="CU79" s="45"/>
      <c r="CV79" s="45"/>
      <c r="CW79" s="45"/>
      <c r="CX79" s="45"/>
      <c r="CY79" s="45"/>
      <c r="CZ79" s="45"/>
      <c r="DA79" s="45"/>
      <c r="DB79" s="45"/>
      <c r="DC79" s="45"/>
      <c r="DD79" s="45"/>
      <c r="DE79" s="45"/>
      <c r="DF79" s="45"/>
      <c r="DG79" s="45"/>
      <c r="DH79" s="45"/>
      <c r="DI79" s="45"/>
      <c r="DJ79" s="45"/>
      <c r="DK79" s="45"/>
      <c r="DL79" s="45"/>
      <c r="DM79" s="45"/>
      <c r="DN79" s="45"/>
      <c r="DO79" s="45"/>
      <c r="DP79" s="45"/>
      <c r="DQ79" s="45"/>
      <c r="DR79" s="45"/>
      <c r="DS79" s="45"/>
      <c r="DT79" s="45"/>
      <c r="DU79" s="45"/>
      <c r="DV79" s="45"/>
      <c r="DW79" s="45"/>
      <c r="DX79" s="45"/>
      <c r="DY79" s="45"/>
      <c r="DZ79" s="45"/>
      <c r="EA79" s="45"/>
      <c r="EB79" s="45"/>
      <c r="EC79" s="45"/>
      <c r="ED79" s="45"/>
      <c r="EE79" s="45"/>
      <c r="EF79" s="45"/>
      <c r="EG79" s="45"/>
      <c r="EH79" s="45"/>
      <c r="EI79" s="45"/>
      <c r="EJ79" s="45"/>
      <c r="EK79" s="45"/>
      <c r="EL79" s="45"/>
      <c r="EM79" s="45"/>
      <c r="EN79" s="45"/>
      <c r="EO79" s="45"/>
      <c r="EP79" s="45"/>
      <c r="EQ79" s="45"/>
    </row>
    <row r="80" spans="1:147" ht="15.75" customHeight="1" x14ac:dyDescent="0.2">
      <c r="A80" s="3"/>
      <c r="B80" s="4" t="s">
        <v>67</v>
      </c>
      <c r="C80" s="4" t="s">
        <v>23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8">
        <v>0</v>
      </c>
      <c r="O80" s="8"/>
      <c r="P80" s="38">
        <f t="shared" si="36"/>
        <v>0</v>
      </c>
      <c r="Q80" s="16">
        <f>AVERAGE(D80:O80)</f>
        <v>0</v>
      </c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45"/>
      <c r="BM80" s="45"/>
      <c r="BN80" s="45"/>
      <c r="BO80" s="45"/>
      <c r="BP80" s="45"/>
      <c r="BQ80" s="45"/>
      <c r="BR80" s="45"/>
      <c r="BS80" s="45"/>
      <c r="BT80" s="45"/>
      <c r="BU80" s="45"/>
      <c r="BV80" s="45"/>
      <c r="BW80" s="45"/>
      <c r="BX80" s="45"/>
      <c r="BY80" s="45"/>
      <c r="BZ80" s="45"/>
      <c r="CA80" s="45"/>
      <c r="CB80" s="45"/>
      <c r="CC80" s="45"/>
      <c r="CD80" s="45"/>
      <c r="CE80" s="45"/>
      <c r="CF80" s="45"/>
      <c r="CG80" s="45"/>
      <c r="CH80" s="45"/>
      <c r="CI80" s="45"/>
      <c r="CJ80" s="45"/>
      <c r="CK80" s="45"/>
      <c r="CL80" s="45"/>
      <c r="CM80" s="45"/>
      <c r="CN80" s="45"/>
      <c r="CO80" s="45"/>
      <c r="CP80" s="45"/>
      <c r="CQ80" s="45"/>
      <c r="CR80" s="45"/>
      <c r="CS80" s="45"/>
      <c r="CT80" s="45"/>
      <c r="CU80" s="45"/>
      <c r="CV80" s="45"/>
      <c r="CW80" s="45"/>
      <c r="CX80" s="45"/>
      <c r="CY80" s="45"/>
      <c r="CZ80" s="45"/>
      <c r="DA80" s="45"/>
      <c r="DB80" s="45"/>
      <c r="DC80" s="45"/>
      <c r="DD80" s="45"/>
      <c r="DE80" s="45"/>
      <c r="DF80" s="45"/>
      <c r="DG80" s="45"/>
      <c r="DH80" s="45"/>
      <c r="DI80" s="45"/>
      <c r="DJ80" s="45"/>
      <c r="DK80" s="45"/>
      <c r="DL80" s="45"/>
      <c r="DM80" s="45"/>
      <c r="DN80" s="45"/>
      <c r="DO80" s="45"/>
      <c r="DP80" s="45"/>
      <c r="DQ80" s="45"/>
      <c r="DR80" s="45"/>
      <c r="DS80" s="45"/>
      <c r="DT80" s="45"/>
      <c r="DU80" s="45"/>
      <c r="DV80" s="45"/>
      <c r="DW80" s="45"/>
      <c r="DX80" s="45"/>
      <c r="DY80" s="45"/>
      <c r="DZ80" s="45"/>
      <c r="EA80" s="45"/>
      <c r="EB80" s="45"/>
      <c r="EC80" s="45"/>
      <c r="ED80" s="45"/>
      <c r="EE80" s="45"/>
      <c r="EF80" s="45"/>
      <c r="EG80" s="45"/>
      <c r="EH80" s="45"/>
      <c r="EI80" s="45"/>
      <c r="EJ80" s="45"/>
      <c r="EK80" s="45"/>
      <c r="EL80" s="45"/>
      <c r="EM80" s="45"/>
      <c r="EN80" s="45"/>
      <c r="EO80" s="45"/>
      <c r="EP80" s="45"/>
      <c r="EQ80" s="45"/>
    </row>
    <row r="81" spans="1:17" ht="14.25" customHeight="1" x14ac:dyDescent="0.2">
      <c r="A81" s="3"/>
      <c r="B81" s="10"/>
      <c r="C81" s="11" t="s">
        <v>30</v>
      </c>
      <c r="D81" s="11">
        <v>0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3">
        <v>0</v>
      </c>
      <c r="O81" s="13"/>
      <c r="P81" s="38">
        <f t="shared" si="36"/>
        <v>0</v>
      </c>
      <c r="Q81" s="16">
        <f>AVERAGE(D81:O81)</f>
        <v>0</v>
      </c>
    </row>
    <row r="82" spans="1:17" ht="14.25" customHeight="1" x14ac:dyDescent="0.2">
      <c r="A82" s="3"/>
      <c r="B82" s="10"/>
      <c r="C82" s="11" t="s">
        <v>31</v>
      </c>
      <c r="D82" s="11">
        <v>0</v>
      </c>
      <c r="E82" s="11">
        <v>0</v>
      </c>
      <c r="F82" s="11">
        <v>0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3">
        <v>0</v>
      </c>
      <c r="O82" s="13"/>
      <c r="P82" s="38">
        <f t="shared" si="36"/>
        <v>0</v>
      </c>
      <c r="Q82" s="16">
        <f>AVERAGE(D82:O82)</f>
        <v>0</v>
      </c>
    </row>
    <row r="83" spans="1:17" ht="14.25" customHeight="1" x14ac:dyDescent="0.2">
      <c r="A83" s="3"/>
      <c r="B83" s="4" t="s">
        <v>68</v>
      </c>
      <c r="C83" s="5" t="s">
        <v>140</v>
      </c>
      <c r="D83" s="63">
        <f t="shared" ref="D83:N83" si="38">D79-D80</f>
        <v>142</v>
      </c>
      <c r="E83" s="63">
        <f t="shared" si="38"/>
        <v>146</v>
      </c>
      <c r="F83" s="63">
        <f t="shared" si="38"/>
        <v>151</v>
      </c>
      <c r="G83" s="63">
        <f t="shared" si="38"/>
        <v>154</v>
      </c>
      <c r="H83" s="63">
        <f t="shared" si="38"/>
        <v>158</v>
      </c>
      <c r="I83" s="63">
        <f t="shared" si="38"/>
        <v>167</v>
      </c>
      <c r="J83" s="63">
        <f t="shared" si="38"/>
        <v>171</v>
      </c>
      <c r="K83" s="63">
        <f t="shared" si="38"/>
        <v>175</v>
      </c>
      <c r="L83" s="63">
        <f t="shared" si="38"/>
        <v>181</v>
      </c>
      <c r="M83" s="63">
        <f t="shared" si="38"/>
        <v>188</v>
      </c>
      <c r="N83" s="63">
        <f t="shared" si="38"/>
        <v>196</v>
      </c>
      <c r="O83" s="63"/>
      <c r="P83" s="38">
        <f t="shared" si="36"/>
        <v>1829</v>
      </c>
      <c r="Q83" s="16">
        <f>AVERAGE(D83:P83)</f>
        <v>304.83333333333331</v>
      </c>
    </row>
    <row r="84" spans="1:17" ht="16.5" customHeight="1" x14ac:dyDescent="0.2">
      <c r="A84" s="3"/>
      <c r="B84" s="351" t="s">
        <v>149</v>
      </c>
      <c r="C84" s="352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39"/>
      <c r="Q84" s="2"/>
    </row>
    <row r="85" spans="1:17" ht="16.5" customHeight="1" x14ac:dyDescent="0.2">
      <c r="A85" s="3"/>
      <c r="B85" s="4" t="s">
        <v>87</v>
      </c>
      <c r="C85" s="5" t="s">
        <v>17</v>
      </c>
      <c r="D85" s="64">
        <v>10</v>
      </c>
      <c r="E85" s="64">
        <f t="shared" ref="E85:N85" si="39">D89</f>
        <v>11</v>
      </c>
      <c r="F85" s="64">
        <f t="shared" si="39"/>
        <v>11</v>
      </c>
      <c r="G85" s="64">
        <f t="shared" si="39"/>
        <v>11</v>
      </c>
      <c r="H85" s="64">
        <f t="shared" si="39"/>
        <v>11</v>
      </c>
      <c r="I85" s="64">
        <f t="shared" si="39"/>
        <v>11</v>
      </c>
      <c r="J85" s="64">
        <f t="shared" si="39"/>
        <v>11</v>
      </c>
      <c r="K85" s="64">
        <f t="shared" si="39"/>
        <v>11</v>
      </c>
      <c r="L85" s="64">
        <f t="shared" si="39"/>
        <v>11</v>
      </c>
      <c r="M85" s="64">
        <f t="shared" si="39"/>
        <v>11</v>
      </c>
      <c r="N85" s="64">
        <f t="shared" si="39"/>
        <v>11</v>
      </c>
      <c r="O85" s="64"/>
      <c r="P85" s="38">
        <f t="shared" ref="P85:P91" si="40">SUM(D85:O85)</f>
        <v>120</v>
      </c>
      <c r="Q85" s="7">
        <f>AVERAGE(D85:O85)</f>
        <v>10.909090909090908</v>
      </c>
    </row>
    <row r="86" spans="1:17" ht="16.5" customHeight="1" x14ac:dyDescent="0.2">
      <c r="A86" s="3"/>
      <c r="B86" s="4" t="s">
        <v>88</v>
      </c>
      <c r="C86" s="4" t="s">
        <v>19</v>
      </c>
      <c r="D86" s="6">
        <v>1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1</v>
      </c>
      <c r="O86" s="6"/>
      <c r="P86" s="67">
        <f t="shared" si="40"/>
        <v>2</v>
      </c>
      <c r="Q86" s="14">
        <f>AVERAGE(D86:O86)</f>
        <v>0.18181818181818182</v>
      </c>
    </row>
    <row r="87" spans="1:17" ht="16.5" customHeight="1" x14ac:dyDescent="0.2">
      <c r="A87" s="3"/>
      <c r="B87" s="4" t="s">
        <v>89</v>
      </c>
      <c r="C87" s="5" t="s">
        <v>21</v>
      </c>
      <c r="D87" s="63">
        <f t="shared" ref="D87:I87" si="41">D85+D86</f>
        <v>11</v>
      </c>
      <c r="E87" s="63">
        <f t="shared" si="41"/>
        <v>11</v>
      </c>
      <c r="F87" s="63">
        <f t="shared" si="41"/>
        <v>11</v>
      </c>
      <c r="G87" s="63">
        <f t="shared" si="41"/>
        <v>11</v>
      </c>
      <c r="H87" s="63">
        <f t="shared" si="41"/>
        <v>11</v>
      </c>
      <c r="I87" s="63">
        <f t="shared" si="41"/>
        <v>11</v>
      </c>
      <c r="J87" s="63">
        <f>J85+J86</f>
        <v>11</v>
      </c>
      <c r="K87" s="63">
        <f>K85+K86</f>
        <v>11</v>
      </c>
      <c r="L87" s="63">
        <f>L85+L86</f>
        <v>11</v>
      </c>
      <c r="M87" s="63">
        <f>M85+M86</f>
        <v>11</v>
      </c>
      <c r="N87" s="63">
        <v>11</v>
      </c>
      <c r="O87" s="63"/>
      <c r="P87" s="38">
        <f t="shared" si="40"/>
        <v>121</v>
      </c>
      <c r="Q87" s="44">
        <f>P88/P86</f>
        <v>0.5</v>
      </c>
    </row>
    <row r="88" spans="1:17" ht="16.5" customHeight="1" x14ac:dyDescent="0.2">
      <c r="A88" s="3"/>
      <c r="B88" s="4" t="s">
        <v>90</v>
      </c>
      <c r="C88" s="4" t="s">
        <v>82</v>
      </c>
      <c r="D88" s="9">
        <v>0</v>
      </c>
      <c r="E88" s="9">
        <v>0</v>
      </c>
      <c r="F88" s="9">
        <v>0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0</v>
      </c>
      <c r="N88" s="9">
        <v>1</v>
      </c>
      <c r="O88" s="9"/>
      <c r="P88" s="38">
        <f t="shared" si="40"/>
        <v>1</v>
      </c>
      <c r="Q88" s="16">
        <f>AVERAGE(D88:O88)</f>
        <v>9.0909090909090912E-2</v>
      </c>
    </row>
    <row r="89" spans="1:17" ht="16.5" customHeight="1" x14ac:dyDescent="0.2">
      <c r="A89" s="3"/>
      <c r="B89" s="4" t="s">
        <v>91</v>
      </c>
      <c r="C89" s="5" t="s">
        <v>140</v>
      </c>
      <c r="D89" s="63">
        <f t="shared" ref="D89:I89" si="42">D87-D88</f>
        <v>11</v>
      </c>
      <c r="E89" s="63">
        <f t="shared" si="42"/>
        <v>11</v>
      </c>
      <c r="F89" s="63">
        <f t="shared" si="42"/>
        <v>11</v>
      </c>
      <c r="G89" s="63">
        <f t="shared" si="42"/>
        <v>11</v>
      </c>
      <c r="H89" s="63">
        <f t="shared" si="42"/>
        <v>11</v>
      </c>
      <c r="I89" s="63">
        <f t="shared" si="42"/>
        <v>11</v>
      </c>
      <c r="J89" s="63">
        <f>J87-J88</f>
        <v>11</v>
      </c>
      <c r="K89" s="63">
        <f>K87-K88</f>
        <v>11</v>
      </c>
      <c r="L89" s="63">
        <f>L87-L88</f>
        <v>11</v>
      </c>
      <c r="M89" s="63">
        <f>M87-M88</f>
        <v>11</v>
      </c>
      <c r="N89" s="63">
        <f>N87-N88</f>
        <v>10</v>
      </c>
      <c r="O89" s="63"/>
      <c r="P89" s="38">
        <f t="shared" si="40"/>
        <v>120</v>
      </c>
      <c r="Q89" s="16">
        <f>AVERAGE(D89:P89)</f>
        <v>20</v>
      </c>
    </row>
    <row r="90" spans="1:17" ht="22.5" customHeight="1" x14ac:dyDescent="0.2">
      <c r="A90" s="3"/>
      <c r="B90" s="329" t="s">
        <v>150</v>
      </c>
      <c r="C90" s="330"/>
      <c r="D90" s="9">
        <v>5</v>
      </c>
      <c r="E90" s="9">
        <v>4</v>
      </c>
      <c r="F90" s="9">
        <v>5</v>
      </c>
      <c r="G90" s="9">
        <v>6</v>
      </c>
      <c r="H90" s="9">
        <v>6</v>
      </c>
      <c r="I90" s="9">
        <v>5</v>
      </c>
      <c r="J90" s="9">
        <v>4</v>
      </c>
      <c r="K90" s="9">
        <v>6</v>
      </c>
      <c r="L90" s="9">
        <v>13</v>
      </c>
      <c r="M90" s="9">
        <v>6</v>
      </c>
      <c r="N90" s="8">
        <v>6</v>
      </c>
      <c r="O90" s="9"/>
      <c r="P90" s="38">
        <f t="shared" si="40"/>
        <v>66</v>
      </c>
      <c r="Q90" s="16">
        <f>AVERAGE(D90:O90)</f>
        <v>6</v>
      </c>
    </row>
    <row r="91" spans="1:17" ht="14.25" customHeight="1" x14ac:dyDescent="0.2">
      <c r="A91" s="3"/>
      <c r="B91" s="341" t="s">
        <v>151</v>
      </c>
      <c r="C91" s="342"/>
      <c r="D91" s="9">
        <v>4</v>
      </c>
      <c r="E91" s="9">
        <v>7</v>
      </c>
      <c r="F91" s="9">
        <v>5</v>
      </c>
      <c r="G91" s="9">
        <v>11</v>
      </c>
      <c r="H91" s="9">
        <v>10</v>
      </c>
      <c r="I91" s="9">
        <v>6</v>
      </c>
      <c r="J91" s="9">
        <v>4</v>
      </c>
      <c r="K91" s="9">
        <v>6</v>
      </c>
      <c r="L91" s="9">
        <v>8</v>
      </c>
      <c r="M91" s="9">
        <v>5</v>
      </c>
      <c r="N91" s="8">
        <v>5</v>
      </c>
      <c r="O91" s="9"/>
      <c r="P91" s="38">
        <f t="shared" si="40"/>
        <v>71</v>
      </c>
      <c r="Q91" s="16">
        <f>AVERAGE(D91:O91)</f>
        <v>6.4545454545454541</v>
      </c>
    </row>
    <row r="92" spans="1:17" ht="14.25" customHeight="1" x14ac:dyDescent="0.2">
      <c r="A92" s="3"/>
      <c r="B92" s="343" t="s">
        <v>152</v>
      </c>
      <c r="C92" s="344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39"/>
      <c r="Q92" s="2"/>
    </row>
    <row r="93" spans="1:17" ht="14.25" customHeight="1" x14ac:dyDescent="0.2">
      <c r="A93" s="3"/>
      <c r="B93" s="4" t="s">
        <v>92</v>
      </c>
      <c r="C93" s="15" t="s">
        <v>34</v>
      </c>
      <c r="D93" s="9">
        <v>28</v>
      </c>
      <c r="E93" s="9">
        <v>24</v>
      </c>
      <c r="F93" s="9">
        <v>15</v>
      </c>
      <c r="G93" s="9">
        <v>21</v>
      </c>
      <c r="H93" s="9">
        <v>25</v>
      </c>
      <c r="I93" s="9">
        <v>47</v>
      </c>
      <c r="J93" s="9">
        <v>38</v>
      </c>
      <c r="K93" s="9">
        <v>34</v>
      </c>
      <c r="L93" s="9">
        <v>31</v>
      </c>
      <c r="M93" s="9">
        <v>24</v>
      </c>
      <c r="N93" s="8">
        <v>20</v>
      </c>
      <c r="O93" s="9"/>
      <c r="P93" s="38">
        <f>SUM(D93:O93)</f>
        <v>307</v>
      </c>
      <c r="Q93" s="16">
        <f>AVERAGE(D93:O93)</f>
        <v>27.90909090909091</v>
      </c>
    </row>
    <row r="94" spans="1:17" ht="14.25" customHeight="1" thickBot="1" x14ac:dyDescent="0.25">
      <c r="A94" s="17"/>
      <c r="B94" s="18" t="s">
        <v>93</v>
      </c>
      <c r="C94" s="27" t="s">
        <v>36</v>
      </c>
      <c r="D94" s="19">
        <v>17</v>
      </c>
      <c r="E94" s="19">
        <v>7</v>
      </c>
      <c r="F94" s="19">
        <v>9</v>
      </c>
      <c r="G94" s="19">
        <v>14</v>
      </c>
      <c r="H94" s="19">
        <v>14</v>
      </c>
      <c r="I94" s="19">
        <v>16</v>
      </c>
      <c r="J94" s="19">
        <v>18</v>
      </c>
      <c r="K94" s="19">
        <v>9</v>
      </c>
      <c r="L94" s="19">
        <v>9</v>
      </c>
      <c r="M94" s="19">
        <v>10</v>
      </c>
      <c r="N94" s="28">
        <v>7</v>
      </c>
      <c r="O94" s="19"/>
      <c r="P94" s="41">
        <f>SUM(D94:O94)</f>
        <v>130</v>
      </c>
      <c r="Q94" s="20">
        <f>AVERAGE(D94:O94)</f>
        <v>11.818181818181818</v>
      </c>
    </row>
    <row r="95" spans="1:17" ht="14.25" customHeight="1" x14ac:dyDescent="0.2">
      <c r="A95" s="3"/>
      <c r="B95" s="339" t="s">
        <v>168</v>
      </c>
      <c r="C95" s="340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39"/>
      <c r="Q95" s="2"/>
    </row>
    <row r="96" spans="1:17" ht="16.5" customHeight="1" x14ac:dyDescent="0.2">
      <c r="A96" s="3"/>
      <c r="B96" s="4" t="s">
        <v>69</v>
      </c>
      <c r="C96" s="5" t="s">
        <v>17</v>
      </c>
      <c r="D96" s="64">
        <v>62</v>
      </c>
      <c r="E96" s="64">
        <f t="shared" ref="E96:O96" si="43">D103</f>
        <v>63</v>
      </c>
      <c r="F96" s="64">
        <f t="shared" si="43"/>
        <v>66</v>
      </c>
      <c r="G96" s="64">
        <f t="shared" si="43"/>
        <v>67</v>
      </c>
      <c r="H96" s="64">
        <f t="shared" si="43"/>
        <v>69</v>
      </c>
      <c r="I96" s="64">
        <f t="shared" si="43"/>
        <v>70</v>
      </c>
      <c r="J96" s="64">
        <f t="shared" si="43"/>
        <v>74</v>
      </c>
      <c r="K96" s="64">
        <f t="shared" si="43"/>
        <v>74</v>
      </c>
      <c r="L96" s="64">
        <f t="shared" si="43"/>
        <v>76</v>
      </c>
      <c r="M96" s="64">
        <f t="shared" si="43"/>
        <v>78</v>
      </c>
      <c r="N96" s="64">
        <f t="shared" si="43"/>
        <v>86</v>
      </c>
      <c r="O96" s="64">
        <f t="shared" si="43"/>
        <v>88</v>
      </c>
      <c r="P96" s="38">
        <f t="shared" ref="P96:P102" si="44">SUM(D96:O96)</f>
        <v>873</v>
      </c>
      <c r="Q96" s="7">
        <f>AVERAGE(D96:O96)</f>
        <v>72.75</v>
      </c>
    </row>
    <row r="97" spans="1:17" ht="16.5" customHeight="1" x14ac:dyDescent="0.2">
      <c r="A97" s="3"/>
      <c r="B97" s="4" t="s">
        <v>70</v>
      </c>
      <c r="C97" s="4" t="s">
        <v>19</v>
      </c>
      <c r="D97" s="6">
        <v>3</v>
      </c>
      <c r="E97" s="6">
        <v>3</v>
      </c>
      <c r="F97" s="6">
        <v>1</v>
      </c>
      <c r="G97" s="6">
        <v>3</v>
      </c>
      <c r="H97" s="6">
        <v>2</v>
      </c>
      <c r="I97" s="6">
        <v>5</v>
      </c>
      <c r="J97" s="6">
        <v>1</v>
      </c>
      <c r="K97" s="6">
        <v>7</v>
      </c>
      <c r="L97" s="6">
        <v>2</v>
      </c>
      <c r="M97" s="6">
        <v>10</v>
      </c>
      <c r="N97" s="8">
        <v>3</v>
      </c>
      <c r="O97" s="8">
        <v>4</v>
      </c>
      <c r="P97" s="67">
        <f t="shared" si="44"/>
        <v>44</v>
      </c>
      <c r="Q97" s="14">
        <f>AVERAGE(D97:O97)</f>
        <v>3.6666666666666665</v>
      </c>
    </row>
    <row r="98" spans="1:17" ht="16.5" customHeight="1" x14ac:dyDescent="0.2">
      <c r="A98" s="3"/>
      <c r="B98" s="4" t="s">
        <v>71</v>
      </c>
      <c r="C98" s="5" t="s">
        <v>21</v>
      </c>
      <c r="D98" s="63">
        <f t="shared" ref="D98:I98" si="45">D96+D97</f>
        <v>65</v>
      </c>
      <c r="E98" s="63">
        <f t="shared" si="45"/>
        <v>66</v>
      </c>
      <c r="F98" s="63">
        <f t="shared" si="45"/>
        <v>67</v>
      </c>
      <c r="G98" s="63">
        <f t="shared" si="45"/>
        <v>70</v>
      </c>
      <c r="H98" s="63">
        <f t="shared" si="45"/>
        <v>71</v>
      </c>
      <c r="I98" s="63">
        <f t="shared" si="45"/>
        <v>75</v>
      </c>
      <c r="J98" s="63">
        <f t="shared" ref="J98:O98" si="46">J96+J97</f>
        <v>75</v>
      </c>
      <c r="K98" s="63">
        <f t="shared" si="46"/>
        <v>81</v>
      </c>
      <c r="L98" s="63">
        <f t="shared" si="46"/>
        <v>78</v>
      </c>
      <c r="M98" s="63">
        <f t="shared" si="46"/>
        <v>88</v>
      </c>
      <c r="N98" s="63">
        <f t="shared" si="46"/>
        <v>89</v>
      </c>
      <c r="O98" s="63">
        <f t="shared" si="46"/>
        <v>92</v>
      </c>
      <c r="P98" s="38">
        <f t="shared" si="44"/>
        <v>917</v>
      </c>
      <c r="Q98" s="44">
        <f>P99/P97</f>
        <v>0.36363636363636365</v>
      </c>
    </row>
    <row r="99" spans="1:17" ht="16.5" customHeight="1" x14ac:dyDescent="0.2">
      <c r="A99" s="3"/>
      <c r="B99" s="4" t="s">
        <v>72</v>
      </c>
      <c r="C99" s="4" t="s">
        <v>23</v>
      </c>
      <c r="D99" s="9">
        <v>2</v>
      </c>
      <c r="E99" s="9">
        <v>0</v>
      </c>
      <c r="F99" s="9">
        <v>0</v>
      </c>
      <c r="G99" s="9">
        <v>1</v>
      </c>
      <c r="H99" s="9">
        <v>1</v>
      </c>
      <c r="I99" s="9">
        <v>1</v>
      </c>
      <c r="J99" s="9">
        <v>1</v>
      </c>
      <c r="K99" s="9">
        <v>5</v>
      </c>
      <c r="L99" s="9">
        <v>0</v>
      </c>
      <c r="M99" s="9">
        <v>2</v>
      </c>
      <c r="N99" s="8">
        <v>1</v>
      </c>
      <c r="O99" s="9">
        <v>2</v>
      </c>
      <c r="P99" s="38">
        <f t="shared" si="44"/>
        <v>16</v>
      </c>
      <c r="Q99" s="16">
        <f>AVERAGE(D99:O99)</f>
        <v>1.3333333333333333</v>
      </c>
    </row>
    <row r="100" spans="1:17" ht="15" customHeight="1" x14ac:dyDescent="0.2">
      <c r="A100" s="3"/>
      <c r="B100" s="10"/>
      <c r="C100" s="11" t="s">
        <v>73</v>
      </c>
      <c r="D100" s="11">
        <v>2</v>
      </c>
      <c r="E100" s="11">
        <v>0</v>
      </c>
      <c r="F100" s="11">
        <v>0</v>
      </c>
      <c r="G100" s="11">
        <v>1</v>
      </c>
      <c r="H100" s="11">
        <v>1</v>
      </c>
      <c r="I100" s="11">
        <v>1</v>
      </c>
      <c r="J100" s="11">
        <v>1</v>
      </c>
      <c r="K100" s="11">
        <v>5</v>
      </c>
      <c r="L100" s="11">
        <v>0</v>
      </c>
      <c r="M100" s="11">
        <v>2</v>
      </c>
      <c r="N100" s="13">
        <v>1</v>
      </c>
      <c r="O100" s="12"/>
      <c r="P100" s="38">
        <f t="shared" si="44"/>
        <v>14</v>
      </c>
      <c r="Q100" s="16">
        <f>AVERAGE(D100:O100)</f>
        <v>1.2727272727272727</v>
      </c>
    </row>
    <row r="101" spans="1:17" ht="15" customHeight="1" x14ac:dyDescent="0.2">
      <c r="A101" s="3"/>
      <c r="B101" s="10"/>
      <c r="C101" s="11" t="s">
        <v>74</v>
      </c>
      <c r="D101" s="11">
        <v>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1">
        <v>0</v>
      </c>
      <c r="N101" s="13">
        <v>0</v>
      </c>
      <c r="O101" s="11"/>
      <c r="P101" s="38">
        <f t="shared" si="44"/>
        <v>0</v>
      </c>
      <c r="Q101" s="16">
        <f>AVERAGE(D101:O101)</f>
        <v>0</v>
      </c>
    </row>
    <row r="102" spans="1:17" ht="15" customHeight="1" x14ac:dyDescent="0.2">
      <c r="A102" s="3"/>
      <c r="B102" s="10"/>
      <c r="C102" s="11" t="s">
        <v>75</v>
      </c>
      <c r="D102" s="11">
        <v>0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1">
        <v>0</v>
      </c>
      <c r="N102" s="13">
        <v>0</v>
      </c>
      <c r="O102" s="11"/>
      <c r="P102" s="38">
        <f t="shared" si="44"/>
        <v>0</v>
      </c>
      <c r="Q102" s="16">
        <f>AVERAGE(D102:O102)</f>
        <v>0</v>
      </c>
    </row>
    <row r="103" spans="1:17" ht="14.25" customHeight="1" x14ac:dyDescent="0.2">
      <c r="A103" s="3"/>
      <c r="B103" s="4" t="s">
        <v>76</v>
      </c>
      <c r="C103" s="5" t="s">
        <v>140</v>
      </c>
      <c r="D103" s="63">
        <f t="shared" ref="D103:O103" si="47">D98-D99</f>
        <v>63</v>
      </c>
      <c r="E103" s="63">
        <f t="shared" si="47"/>
        <v>66</v>
      </c>
      <c r="F103" s="63">
        <f t="shared" si="47"/>
        <v>67</v>
      </c>
      <c r="G103" s="63">
        <f t="shared" si="47"/>
        <v>69</v>
      </c>
      <c r="H103" s="63">
        <f t="shared" si="47"/>
        <v>70</v>
      </c>
      <c r="I103" s="63">
        <f t="shared" si="47"/>
        <v>74</v>
      </c>
      <c r="J103" s="63">
        <f t="shared" si="47"/>
        <v>74</v>
      </c>
      <c r="K103" s="63">
        <f t="shared" si="47"/>
        <v>76</v>
      </c>
      <c r="L103" s="63">
        <f t="shared" si="47"/>
        <v>78</v>
      </c>
      <c r="M103" s="63">
        <f t="shared" si="47"/>
        <v>86</v>
      </c>
      <c r="N103" s="63">
        <f t="shared" si="47"/>
        <v>88</v>
      </c>
      <c r="O103" s="63">
        <f t="shared" si="47"/>
        <v>90</v>
      </c>
      <c r="P103" s="38">
        <f>SUM(D103:O103)</f>
        <v>901</v>
      </c>
      <c r="Q103" s="16">
        <f>AVERAGE(D103:P103)</f>
        <v>138.61538461538461</v>
      </c>
    </row>
    <row r="104" spans="1:17" ht="17.25" customHeight="1" x14ac:dyDescent="0.2">
      <c r="A104" s="3"/>
      <c r="B104" s="343" t="s">
        <v>152</v>
      </c>
      <c r="C104" s="344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39"/>
      <c r="Q104" s="2"/>
    </row>
    <row r="105" spans="1:17" ht="17.25" customHeight="1" x14ac:dyDescent="0.2">
      <c r="A105" s="3"/>
      <c r="B105" s="4" t="s">
        <v>92</v>
      </c>
      <c r="C105" s="15" t="s">
        <v>34</v>
      </c>
      <c r="D105" s="9">
        <v>17</v>
      </c>
      <c r="E105" s="9">
        <v>23</v>
      </c>
      <c r="F105" s="9">
        <v>12</v>
      </c>
      <c r="G105" s="9">
        <v>18</v>
      </c>
      <c r="H105" s="9">
        <v>27</v>
      </c>
      <c r="I105" s="9">
        <v>49</v>
      </c>
      <c r="J105" s="9">
        <v>80</v>
      </c>
      <c r="K105" s="9">
        <v>48</v>
      </c>
      <c r="L105" s="9">
        <v>29</v>
      </c>
      <c r="M105" s="9">
        <v>77</v>
      </c>
      <c r="N105" s="8">
        <v>32</v>
      </c>
      <c r="O105" s="9"/>
      <c r="P105" s="38">
        <f>SUM(D105:O105)</f>
        <v>412</v>
      </c>
      <c r="Q105" s="16">
        <f>AVERAGE(D105:O105)</f>
        <v>37.454545454545453</v>
      </c>
    </row>
    <row r="106" spans="1:17" ht="17.25" customHeight="1" x14ac:dyDescent="0.2">
      <c r="A106" s="3"/>
      <c r="B106" s="4" t="s">
        <v>93</v>
      </c>
      <c r="C106" s="15" t="s">
        <v>36</v>
      </c>
      <c r="D106" s="9">
        <v>18</v>
      </c>
      <c r="E106" s="9">
        <v>14</v>
      </c>
      <c r="F106" s="9">
        <v>20</v>
      </c>
      <c r="G106" s="9">
        <v>32</v>
      </c>
      <c r="H106" s="9">
        <v>24</v>
      </c>
      <c r="I106" s="9">
        <v>37</v>
      </c>
      <c r="J106" s="9">
        <v>54</v>
      </c>
      <c r="K106" s="9">
        <v>38</v>
      </c>
      <c r="L106" s="9">
        <v>30</v>
      </c>
      <c r="M106" s="9">
        <v>54</v>
      </c>
      <c r="N106" s="8">
        <v>27</v>
      </c>
      <c r="O106" s="9"/>
      <c r="P106" s="38">
        <f>SUM(D106:O106)</f>
        <v>348</v>
      </c>
      <c r="Q106" s="16">
        <f>AVERAGE(D106:O106)</f>
        <v>31.636363636363637</v>
      </c>
    </row>
    <row r="107" spans="1:17" ht="12.75" hidden="1" customHeight="1" x14ac:dyDescent="0.2">
      <c r="A107" s="93"/>
      <c r="B107" s="355" t="s">
        <v>77</v>
      </c>
      <c r="C107" s="356"/>
      <c r="D107" s="94"/>
      <c r="E107" s="94"/>
      <c r="F107" s="94"/>
      <c r="G107" s="94"/>
      <c r="H107" s="94"/>
      <c r="I107" s="94"/>
      <c r="J107" s="94"/>
      <c r="K107" s="94"/>
      <c r="L107" s="94"/>
      <c r="M107" s="94"/>
      <c r="N107" s="94"/>
      <c r="O107" s="94"/>
      <c r="P107" s="95"/>
      <c r="Q107" s="96"/>
    </row>
    <row r="108" spans="1:17" ht="12.75" hidden="1" customHeight="1" x14ac:dyDescent="0.2">
      <c r="A108" s="21"/>
      <c r="B108" s="22" t="s">
        <v>78</v>
      </c>
      <c r="C108" s="23" t="s">
        <v>17</v>
      </c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69"/>
      <c r="Q108" s="7" t="e">
        <f>AVERAGE(E108:O108)</f>
        <v>#DIV/0!</v>
      </c>
    </row>
    <row r="109" spans="1:17" ht="12.75" hidden="1" customHeight="1" x14ac:dyDescent="0.2">
      <c r="A109" s="21"/>
      <c r="B109" s="22" t="s">
        <v>79</v>
      </c>
      <c r="C109" s="22" t="s">
        <v>19</v>
      </c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69"/>
      <c r="Q109" s="14" t="e">
        <f>AVERAGE(D109:O109)</f>
        <v>#DIV/0!</v>
      </c>
    </row>
    <row r="110" spans="1:17" ht="12.75" hidden="1" customHeight="1" x14ac:dyDescent="0.2">
      <c r="A110" s="21"/>
      <c r="B110" s="22" t="s">
        <v>80</v>
      </c>
      <c r="C110" s="23" t="s">
        <v>21</v>
      </c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69"/>
      <c r="Q110" s="7" t="e">
        <f>AVERAGE(E110:O110)</f>
        <v>#DIV/0!</v>
      </c>
    </row>
    <row r="111" spans="1:17" ht="12.75" hidden="1" customHeight="1" x14ac:dyDescent="0.2">
      <c r="A111" s="21"/>
      <c r="B111" s="22" t="s">
        <v>81</v>
      </c>
      <c r="C111" s="22" t="s">
        <v>82</v>
      </c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69"/>
      <c r="Q111" s="16" t="e">
        <f>AVERAGE(D111:O111)</f>
        <v>#DIV/0!</v>
      </c>
    </row>
    <row r="112" spans="1:17" ht="12" hidden="1" customHeight="1" x14ac:dyDescent="0.2">
      <c r="A112" s="21"/>
      <c r="B112" s="22"/>
      <c r="C112" s="25" t="s">
        <v>83</v>
      </c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70"/>
      <c r="Q112" s="16" t="e">
        <f>AVERAGE(D112:O112)</f>
        <v>#DIV/0!</v>
      </c>
    </row>
    <row r="113" spans="1:17" ht="12" hidden="1" customHeight="1" x14ac:dyDescent="0.2">
      <c r="A113" s="21"/>
      <c r="B113" s="22"/>
      <c r="C113" s="25" t="s">
        <v>84</v>
      </c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70"/>
      <c r="Q113" s="16" t="e">
        <f>AVERAGE(D113:O113)</f>
        <v>#DIV/0!</v>
      </c>
    </row>
    <row r="114" spans="1:17" ht="19.5" hidden="1" customHeight="1" x14ac:dyDescent="0.2">
      <c r="A114" s="21"/>
      <c r="B114" s="22" t="s">
        <v>85</v>
      </c>
      <c r="C114" s="23" t="s">
        <v>86</v>
      </c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69"/>
      <c r="Q114" s="16" t="e">
        <f>AVERAGE(D114:O114)</f>
        <v>#DIV/0!</v>
      </c>
    </row>
    <row r="115" spans="1:17" ht="21" customHeight="1" x14ac:dyDescent="0.2">
      <c r="A115" s="110"/>
      <c r="B115" s="111"/>
      <c r="C115" s="112"/>
      <c r="D115" s="113"/>
      <c r="E115" s="113"/>
      <c r="F115" s="113"/>
      <c r="G115" s="113"/>
      <c r="H115" s="113"/>
      <c r="I115" s="113"/>
      <c r="J115" s="113"/>
      <c r="K115" s="113"/>
      <c r="L115" s="113"/>
      <c r="M115" s="113"/>
      <c r="N115" s="114"/>
      <c r="O115" s="113"/>
      <c r="P115" s="115"/>
      <c r="Q115" s="116"/>
    </row>
    <row r="116" spans="1:17" ht="16.5" customHeight="1" x14ac:dyDescent="0.2">
      <c r="A116" s="87">
        <v>2.4</v>
      </c>
      <c r="B116" s="349" t="s">
        <v>94</v>
      </c>
      <c r="C116" s="350"/>
      <c r="D116" s="85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6"/>
      <c r="Q116" s="88"/>
    </row>
    <row r="117" spans="1:17" ht="13.5" customHeight="1" x14ac:dyDescent="0.2">
      <c r="A117" s="3"/>
      <c r="B117" s="339" t="s">
        <v>169</v>
      </c>
      <c r="C117" s="340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39"/>
      <c r="Q117" s="2"/>
    </row>
    <row r="118" spans="1:17" ht="12.75" customHeight="1" x14ac:dyDescent="0.2">
      <c r="A118" s="3"/>
      <c r="B118" s="4" t="s">
        <v>95</v>
      </c>
      <c r="C118" s="5" t="s">
        <v>17</v>
      </c>
      <c r="D118" s="65">
        <v>344</v>
      </c>
      <c r="E118" s="64">
        <f>D126</f>
        <v>345</v>
      </c>
      <c r="F118" s="64">
        <f>E126</f>
        <v>352</v>
      </c>
      <c r="G118" s="64">
        <v>0</v>
      </c>
      <c r="H118" s="64">
        <v>0</v>
      </c>
      <c r="I118" s="64">
        <v>0</v>
      </c>
      <c r="J118" s="64">
        <v>0</v>
      </c>
      <c r="K118" s="64">
        <v>0</v>
      </c>
      <c r="L118" s="64">
        <v>0</v>
      </c>
      <c r="M118" s="64">
        <v>0</v>
      </c>
      <c r="N118" s="64">
        <v>0</v>
      </c>
      <c r="O118" s="64"/>
      <c r="P118" s="38">
        <f t="shared" ref="P118:P128" si="48">SUM(D118:O118)</f>
        <v>1041</v>
      </c>
      <c r="Q118" s="7">
        <f>AVERAGE(D118:O118)</f>
        <v>94.63636363636364</v>
      </c>
    </row>
    <row r="119" spans="1:17" ht="12.75" customHeight="1" x14ac:dyDescent="0.2">
      <c r="A119" s="3"/>
      <c r="B119" s="4" t="s">
        <v>96</v>
      </c>
      <c r="C119" s="4" t="s">
        <v>19</v>
      </c>
      <c r="D119" s="8">
        <v>1</v>
      </c>
      <c r="E119" s="6">
        <v>9</v>
      </c>
      <c r="F119" s="6">
        <v>11</v>
      </c>
      <c r="G119" s="6">
        <v>0</v>
      </c>
      <c r="H119" s="6">
        <v>0</v>
      </c>
      <c r="I119" s="6">
        <v>0</v>
      </c>
      <c r="J119" s="6">
        <v>0</v>
      </c>
      <c r="K119" s="6"/>
      <c r="L119" s="6">
        <v>0</v>
      </c>
      <c r="M119" s="6">
        <v>0</v>
      </c>
      <c r="N119" s="6">
        <v>0</v>
      </c>
      <c r="O119" s="6"/>
      <c r="P119" s="67">
        <f t="shared" si="48"/>
        <v>21</v>
      </c>
      <c r="Q119" s="14">
        <f>AVERAGE(D119:O119)</f>
        <v>2.1</v>
      </c>
    </row>
    <row r="120" spans="1:17" ht="12.75" customHeight="1" x14ac:dyDescent="0.2">
      <c r="A120" s="3"/>
      <c r="B120" s="4" t="s">
        <v>97</v>
      </c>
      <c r="C120" s="5" t="s">
        <v>21</v>
      </c>
      <c r="D120" s="65">
        <f>D118+D119</f>
        <v>345</v>
      </c>
      <c r="E120" s="65">
        <f>E118+E119</f>
        <v>354</v>
      </c>
      <c r="F120" s="65">
        <f>F118+F119</f>
        <v>363</v>
      </c>
      <c r="G120" s="63">
        <v>0</v>
      </c>
      <c r="H120" s="63">
        <v>0</v>
      </c>
      <c r="I120" s="63">
        <v>0</v>
      </c>
      <c r="J120" s="63">
        <v>0</v>
      </c>
      <c r="K120" s="63">
        <v>0</v>
      </c>
      <c r="L120" s="63">
        <v>0</v>
      </c>
      <c r="M120" s="63">
        <v>0</v>
      </c>
      <c r="N120" s="63">
        <v>0</v>
      </c>
      <c r="O120" s="63"/>
      <c r="P120" s="38">
        <f t="shared" si="48"/>
        <v>1062</v>
      </c>
      <c r="Q120" s="44">
        <f>P121/P119</f>
        <v>0.19047619047619047</v>
      </c>
    </row>
    <row r="121" spans="1:17" ht="12.75" customHeight="1" x14ac:dyDescent="0.2">
      <c r="A121" s="3"/>
      <c r="B121" s="4" t="s">
        <v>98</v>
      </c>
      <c r="C121" s="4" t="s">
        <v>23</v>
      </c>
      <c r="D121" s="8">
        <v>0</v>
      </c>
      <c r="E121" s="9">
        <v>2</v>
      </c>
      <c r="F121" s="9">
        <v>2</v>
      </c>
      <c r="G121" s="9">
        <v>0</v>
      </c>
      <c r="H121" s="9">
        <v>0</v>
      </c>
      <c r="I121" s="9">
        <v>0</v>
      </c>
      <c r="J121" s="9">
        <v>0</v>
      </c>
      <c r="K121" s="9">
        <v>0</v>
      </c>
      <c r="L121" s="9">
        <v>0</v>
      </c>
      <c r="M121" s="9">
        <v>0</v>
      </c>
      <c r="N121" s="9">
        <v>0</v>
      </c>
      <c r="O121" s="9"/>
      <c r="P121" s="38">
        <f t="shared" si="48"/>
        <v>4</v>
      </c>
      <c r="Q121" s="14">
        <f>AVERAGE(D121:O121)</f>
        <v>0.36363636363636365</v>
      </c>
    </row>
    <row r="122" spans="1:17" ht="12.75" customHeight="1" x14ac:dyDescent="0.2">
      <c r="A122" s="3"/>
      <c r="B122" s="10"/>
      <c r="C122" s="11" t="s">
        <v>135</v>
      </c>
      <c r="D122" s="13">
        <v>0</v>
      </c>
      <c r="E122" s="11">
        <v>0</v>
      </c>
      <c r="F122" s="11">
        <v>0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1">
        <v>0</v>
      </c>
      <c r="N122" s="11">
        <v>0</v>
      </c>
      <c r="O122" s="11"/>
      <c r="P122" s="38">
        <f t="shared" si="48"/>
        <v>0</v>
      </c>
      <c r="Q122" s="14">
        <f>AVERAGE(D122:O122)</f>
        <v>0</v>
      </c>
    </row>
    <row r="123" spans="1:17" ht="12.75" customHeight="1" x14ac:dyDescent="0.2">
      <c r="A123" s="3"/>
      <c r="B123" s="10"/>
      <c r="C123" s="11" t="s">
        <v>136</v>
      </c>
      <c r="D123" s="13">
        <v>0</v>
      </c>
      <c r="E123" s="11">
        <v>0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11">
        <v>0</v>
      </c>
      <c r="O123" s="11"/>
      <c r="P123" s="38">
        <f t="shared" si="48"/>
        <v>0</v>
      </c>
      <c r="Q123" s="14"/>
    </row>
    <row r="124" spans="1:17" ht="12.75" customHeight="1" x14ac:dyDescent="0.2">
      <c r="A124" s="3"/>
      <c r="B124" s="10"/>
      <c r="C124" s="11" t="s">
        <v>137</v>
      </c>
      <c r="D124" s="13">
        <v>0</v>
      </c>
      <c r="E124" s="11">
        <v>0</v>
      </c>
      <c r="F124" s="11">
        <v>0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  <c r="L124" s="11">
        <v>0</v>
      </c>
      <c r="M124" s="11">
        <v>0</v>
      </c>
      <c r="N124" s="11">
        <v>0</v>
      </c>
      <c r="O124" s="11"/>
      <c r="P124" s="38">
        <f t="shared" si="48"/>
        <v>0</v>
      </c>
      <c r="Q124" s="14">
        <f>AVERAGE(D124:O124)</f>
        <v>0</v>
      </c>
    </row>
    <row r="125" spans="1:17" ht="12.75" customHeight="1" x14ac:dyDescent="0.2">
      <c r="A125" s="3"/>
      <c r="B125" s="10"/>
      <c r="C125" s="11" t="s">
        <v>139</v>
      </c>
      <c r="D125" s="13">
        <v>0</v>
      </c>
      <c r="E125" s="11">
        <v>2</v>
      </c>
      <c r="F125" s="11">
        <v>2</v>
      </c>
      <c r="G125" s="11">
        <v>0</v>
      </c>
      <c r="H125" s="11">
        <v>0</v>
      </c>
      <c r="I125" s="11">
        <v>0</v>
      </c>
      <c r="J125" s="11">
        <v>0</v>
      </c>
      <c r="K125" s="11">
        <v>0</v>
      </c>
      <c r="L125" s="11">
        <v>0</v>
      </c>
      <c r="M125" s="11">
        <v>0</v>
      </c>
      <c r="N125" s="11">
        <v>0</v>
      </c>
      <c r="O125" s="11"/>
      <c r="P125" s="38">
        <f t="shared" si="48"/>
        <v>4</v>
      </c>
      <c r="Q125" s="14"/>
    </row>
    <row r="126" spans="1:17" ht="12.75" customHeight="1" x14ac:dyDescent="0.2">
      <c r="A126" s="3"/>
      <c r="B126" s="71" t="s">
        <v>99</v>
      </c>
      <c r="C126" s="5" t="s">
        <v>140</v>
      </c>
      <c r="D126" s="65">
        <f>D120-D121</f>
        <v>345</v>
      </c>
      <c r="E126" s="65">
        <f>E120-E121</f>
        <v>352</v>
      </c>
      <c r="F126" s="65">
        <f>F120-F121</f>
        <v>361</v>
      </c>
      <c r="G126" s="63">
        <v>0</v>
      </c>
      <c r="H126" s="63">
        <v>0</v>
      </c>
      <c r="I126" s="63">
        <v>0</v>
      </c>
      <c r="J126" s="63">
        <v>0</v>
      </c>
      <c r="K126" s="63">
        <v>0</v>
      </c>
      <c r="L126" s="63">
        <v>0</v>
      </c>
      <c r="M126" s="63">
        <v>0</v>
      </c>
      <c r="N126" s="63">
        <v>0</v>
      </c>
      <c r="O126" s="63"/>
      <c r="P126" s="38">
        <f t="shared" si="48"/>
        <v>1058</v>
      </c>
      <c r="Q126" s="14">
        <f>AVERAGE(D126:P126)</f>
        <v>176.33333333333334</v>
      </c>
    </row>
    <row r="127" spans="1:17" ht="25.5" customHeight="1" x14ac:dyDescent="0.2">
      <c r="A127" s="26"/>
      <c r="B127" s="353" t="s">
        <v>154</v>
      </c>
      <c r="C127" s="354"/>
      <c r="D127" s="8">
        <v>20</v>
      </c>
      <c r="E127" s="6">
        <v>10</v>
      </c>
      <c r="F127" s="6">
        <v>10</v>
      </c>
      <c r="G127" s="6">
        <v>0</v>
      </c>
      <c r="H127" s="6">
        <v>0</v>
      </c>
      <c r="I127" s="6">
        <v>0</v>
      </c>
      <c r="J127" s="6">
        <v>0</v>
      </c>
      <c r="K127" s="6">
        <v>0</v>
      </c>
      <c r="L127" s="6">
        <v>0</v>
      </c>
      <c r="M127" s="6">
        <v>0</v>
      </c>
      <c r="N127" s="6">
        <v>0</v>
      </c>
      <c r="O127" s="6"/>
      <c r="P127" s="38">
        <f t="shared" si="48"/>
        <v>40</v>
      </c>
      <c r="Q127" s="14">
        <f>AVERAGE(D127:O127)</f>
        <v>3.6363636363636362</v>
      </c>
    </row>
    <row r="128" spans="1:17" ht="13.5" customHeight="1" x14ac:dyDescent="0.2">
      <c r="A128" s="26"/>
      <c r="B128" s="347" t="s">
        <v>155</v>
      </c>
      <c r="C128" s="348"/>
      <c r="D128" s="8">
        <v>5</v>
      </c>
      <c r="E128" s="6">
        <v>10</v>
      </c>
      <c r="F128" s="6">
        <v>10</v>
      </c>
      <c r="G128" s="6">
        <v>0</v>
      </c>
      <c r="H128" s="6">
        <v>0</v>
      </c>
      <c r="I128" s="6">
        <v>0</v>
      </c>
      <c r="J128" s="6">
        <v>0</v>
      </c>
      <c r="K128" s="6">
        <v>0</v>
      </c>
      <c r="L128" s="6">
        <v>0</v>
      </c>
      <c r="M128" s="6">
        <v>0</v>
      </c>
      <c r="N128" s="6">
        <v>0</v>
      </c>
      <c r="O128" s="6"/>
      <c r="P128" s="38">
        <f t="shared" si="48"/>
        <v>25</v>
      </c>
      <c r="Q128" s="14">
        <f>AVERAGE(D128:O128)</f>
        <v>2.2727272727272729</v>
      </c>
    </row>
    <row r="129" spans="1:17" ht="13.5" customHeight="1" x14ac:dyDescent="0.2">
      <c r="A129" s="3"/>
      <c r="B129" s="343" t="s">
        <v>156</v>
      </c>
      <c r="C129" s="344"/>
      <c r="D129" s="8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39"/>
      <c r="Q129" s="2"/>
    </row>
    <row r="130" spans="1:17" ht="13.5" customHeight="1" x14ac:dyDescent="0.2">
      <c r="A130" s="3"/>
      <c r="B130" s="4" t="s">
        <v>100</v>
      </c>
      <c r="C130" s="15" t="s">
        <v>34</v>
      </c>
      <c r="D130" s="8">
        <v>54</v>
      </c>
      <c r="E130" s="9">
        <v>80</v>
      </c>
      <c r="F130" s="9">
        <v>100</v>
      </c>
      <c r="G130" s="9">
        <v>0</v>
      </c>
      <c r="H130" s="9">
        <v>0</v>
      </c>
      <c r="I130" s="9">
        <v>0</v>
      </c>
      <c r="J130" s="9">
        <v>0</v>
      </c>
      <c r="K130" s="9">
        <v>0</v>
      </c>
      <c r="L130" s="9">
        <v>0</v>
      </c>
      <c r="M130" s="9">
        <v>0</v>
      </c>
      <c r="N130" s="9">
        <v>0</v>
      </c>
      <c r="O130" s="9"/>
      <c r="P130" s="38">
        <f>SUM(D130:O130)</f>
        <v>234</v>
      </c>
      <c r="Q130" s="14">
        <f>AVERAGE(D130:O130)</f>
        <v>21.272727272727273</v>
      </c>
    </row>
    <row r="131" spans="1:17" ht="13.5" customHeight="1" x14ac:dyDescent="0.2">
      <c r="A131" s="3"/>
      <c r="B131" s="4" t="s">
        <v>101</v>
      </c>
      <c r="C131" s="15" t="s">
        <v>36</v>
      </c>
      <c r="D131" s="8">
        <v>44</v>
      </c>
      <c r="E131" s="9">
        <v>67</v>
      </c>
      <c r="F131" s="9">
        <v>67</v>
      </c>
      <c r="G131" s="9">
        <v>0</v>
      </c>
      <c r="H131" s="9">
        <v>0</v>
      </c>
      <c r="I131" s="9">
        <v>0</v>
      </c>
      <c r="J131" s="9">
        <v>0</v>
      </c>
      <c r="K131" s="9">
        <v>0</v>
      </c>
      <c r="L131" s="9">
        <v>0</v>
      </c>
      <c r="M131" s="9">
        <v>0</v>
      </c>
      <c r="N131" s="9">
        <v>0</v>
      </c>
      <c r="O131" s="9"/>
      <c r="P131" s="38">
        <f>SUM(D131:O131)</f>
        <v>178</v>
      </c>
      <c r="Q131" s="14">
        <f>AVERAGE(D131:O131)</f>
        <v>16.181818181818183</v>
      </c>
    </row>
    <row r="132" spans="1:17" ht="13.5" customHeight="1" x14ac:dyDescent="0.2">
      <c r="A132" s="3"/>
      <c r="B132" s="339" t="s">
        <v>170</v>
      </c>
      <c r="C132" s="340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39"/>
      <c r="Q132" s="2"/>
    </row>
    <row r="133" spans="1:17" ht="13.5" customHeight="1" x14ac:dyDescent="0.2">
      <c r="A133" s="3"/>
      <c r="B133" s="4" t="s">
        <v>102</v>
      </c>
      <c r="C133" s="5" t="s">
        <v>17</v>
      </c>
      <c r="D133" s="64">
        <v>4</v>
      </c>
      <c r="E133" s="64">
        <f t="shared" ref="E133:N133" si="49">D139</f>
        <v>7</v>
      </c>
      <c r="F133" s="64">
        <f t="shared" si="49"/>
        <v>9</v>
      </c>
      <c r="G133" s="64">
        <f t="shared" si="49"/>
        <v>10</v>
      </c>
      <c r="H133" s="64">
        <f t="shared" si="49"/>
        <v>10</v>
      </c>
      <c r="I133" s="64">
        <f t="shared" si="49"/>
        <v>14</v>
      </c>
      <c r="J133" s="64">
        <f t="shared" si="49"/>
        <v>16</v>
      </c>
      <c r="K133" s="64">
        <f t="shared" si="49"/>
        <v>14</v>
      </c>
      <c r="L133" s="64">
        <f t="shared" si="49"/>
        <v>13</v>
      </c>
      <c r="M133" s="64">
        <f t="shared" si="49"/>
        <v>14</v>
      </c>
      <c r="N133" s="64">
        <f t="shared" si="49"/>
        <v>17</v>
      </c>
      <c r="O133" s="64"/>
      <c r="P133" s="67">
        <f t="shared" ref="P133:P138" si="50">SUM(D133:O133)</f>
        <v>128</v>
      </c>
      <c r="Q133" s="7">
        <f>AVERAGE(D133:O133)</f>
        <v>11.636363636363637</v>
      </c>
    </row>
    <row r="134" spans="1:17" ht="13.5" customHeight="1" x14ac:dyDescent="0.2">
      <c r="A134" s="3"/>
      <c r="B134" s="4" t="s">
        <v>103</v>
      </c>
      <c r="C134" s="4" t="s">
        <v>19</v>
      </c>
      <c r="D134" s="6">
        <v>4</v>
      </c>
      <c r="E134" s="6">
        <v>2</v>
      </c>
      <c r="F134" s="6">
        <v>1</v>
      </c>
      <c r="G134" s="6">
        <v>0</v>
      </c>
      <c r="H134" s="6">
        <v>4</v>
      </c>
      <c r="I134" s="6">
        <v>2</v>
      </c>
      <c r="J134" s="6">
        <v>2</v>
      </c>
      <c r="K134" s="6">
        <v>2</v>
      </c>
      <c r="L134" s="6">
        <v>4</v>
      </c>
      <c r="M134" s="6">
        <v>6</v>
      </c>
      <c r="N134" s="8"/>
      <c r="O134" s="6"/>
      <c r="P134" s="67">
        <f t="shared" si="50"/>
        <v>27</v>
      </c>
      <c r="Q134" s="14">
        <f>AVERAGE(D134:O134)</f>
        <v>2.7</v>
      </c>
    </row>
    <row r="135" spans="1:17" ht="13.5" customHeight="1" x14ac:dyDescent="0.2">
      <c r="A135" s="3"/>
      <c r="B135" s="4" t="s">
        <v>104</v>
      </c>
      <c r="C135" s="5" t="s">
        <v>21</v>
      </c>
      <c r="D135" s="63">
        <f t="shared" ref="D135:I135" si="51">D133+D134</f>
        <v>8</v>
      </c>
      <c r="E135" s="63">
        <f t="shared" si="51"/>
        <v>9</v>
      </c>
      <c r="F135" s="63">
        <f t="shared" si="51"/>
        <v>10</v>
      </c>
      <c r="G135" s="63">
        <f t="shared" si="51"/>
        <v>10</v>
      </c>
      <c r="H135" s="63">
        <f t="shared" si="51"/>
        <v>14</v>
      </c>
      <c r="I135" s="63">
        <f t="shared" si="51"/>
        <v>16</v>
      </c>
      <c r="J135" s="63">
        <f>J133+J134</f>
        <v>18</v>
      </c>
      <c r="K135" s="63">
        <f>K133+K134</f>
        <v>16</v>
      </c>
      <c r="L135" s="63">
        <f>L133+L134</f>
        <v>17</v>
      </c>
      <c r="M135" s="63">
        <f>M133+M134</f>
        <v>20</v>
      </c>
      <c r="N135" s="63">
        <f>N133+N134</f>
        <v>17</v>
      </c>
      <c r="O135" s="63"/>
      <c r="P135" s="67">
        <f t="shared" si="50"/>
        <v>155</v>
      </c>
      <c r="Q135" s="44">
        <f>P136/P134</f>
        <v>0.51851851851851849</v>
      </c>
    </row>
    <row r="136" spans="1:17" ht="13.5" customHeight="1" x14ac:dyDescent="0.2">
      <c r="A136" s="3"/>
      <c r="B136" s="4" t="s">
        <v>105</v>
      </c>
      <c r="C136" s="4" t="s">
        <v>23</v>
      </c>
      <c r="D136" s="9">
        <v>1</v>
      </c>
      <c r="E136" s="9">
        <v>0</v>
      </c>
      <c r="F136" s="9">
        <v>0</v>
      </c>
      <c r="G136" s="9">
        <v>0</v>
      </c>
      <c r="H136" s="9">
        <v>0</v>
      </c>
      <c r="I136" s="9">
        <v>0</v>
      </c>
      <c r="J136" s="9">
        <v>4</v>
      </c>
      <c r="K136" s="9">
        <v>3</v>
      </c>
      <c r="L136" s="9">
        <v>3</v>
      </c>
      <c r="M136" s="9">
        <v>3</v>
      </c>
      <c r="N136" s="8"/>
      <c r="O136" s="9"/>
      <c r="P136" s="67">
        <f t="shared" si="50"/>
        <v>14</v>
      </c>
      <c r="Q136" s="14">
        <f>AVERAGE(D136:O136)</f>
        <v>1.4</v>
      </c>
    </row>
    <row r="137" spans="1:17" ht="13.5" customHeight="1" x14ac:dyDescent="0.2">
      <c r="A137" s="3"/>
      <c r="B137" s="10"/>
      <c r="C137" s="11" t="s">
        <v>106</v>
      </c>
      <c r="D137" s="11">
        <v>1</v>
      </c>
      <c r="E137" s="11">
        <v>0</v>
      </c>
      <c r="F137" s="11">
        <v>0</v>
      </c>
      <c r="G137" s="11">
        <v>0</v>
      </c>
      <c r="H137" s="11">
        <v>0</v>
      </c>
      <c r="I137" s="11">
        <v>0</v>
      </c>
      <c r="J137" s="11">
        <v>1</v>
      </c>
      <c r="K137" s="11">
        <v>3</v>
      </c>
      <c r="L137" s="30">
        <v>1</v>
      </c>
      <c r="M137" s="11">
        <v>0</v>
      </c>
      <c r="N137" s="13"/>
      <c r="O137" s="11"/>
      <c r="P137" s="38">
        <f t="shared" si="50"/>
        <v>6</v>
      </c>
      <c r="Q137" s="14">
        <f>AVERAGE(D137:O137)</f>
        <v>0.6</v>
      </c>
    </row>
    <row r="138" spans="1:17" ht="13.5" customHeight="1" x14ac:dyDescent="0.2">
      <c r="A138" s="3"/>
      <c r="B138" s="10"/>
      <c r="C138" s="11" t="s">
        <v>107</v>
      </c>
      <c r="D138" s="11">
        <v>0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  <c r="J138" s="11">
        <v>3</v>
      </c>
      <c r="K138" s="11">
        <v>0</v>
      </c>
      <c r="L138" s="30">
        <v>2</v>
      </c>
      <c r="M138" s="11">
        <v>3</v>
      </c>
      <c r="N138" s="13"/>
      <c r="O138" s="11"/>
      <c r="P138" s="38">
        <f t="shared" si="50"/>
        <v>8</v>
      </c>
      <c r="Q138" s="14">
        <f>AVERAGE(D138:O138)</f>
        <v>0.8</v>
      </c>
    </row>
    <row r="139" spans="1:17" ht="13.5" customHeight="1" x14ac:dyDescent="0.2">
      <c r="A139" s="3"/>
      <c r="B139" s="4" t="s">
        <v>113</v>
      </c>
      <c r="C139" s="5" t="s">
        <v>140</v>
      </c>
      <c r="D139" s="63">
        <f t="shared" ref="D139:N139" si="52">D135-D136</f>
        <v>7</v>
      </c>
      <c r="E139" s="63">
        <f t="shared" si="52"/>
        <v>9</v>
      </c>
      <c r="F139" s="63">
        <f t="shared" si="52"/>
        <v>10</v>
      </c>
      <c r="G139" s="63">
        <f t="shared" si="52"/>
        <v>10</v>
      </c>
      <c r="H139" s="63">
        <f t="shared" si="52"/>
        <v>14</v>
      </c>
      <c r="I139" s="63">
        <f t="shared" si="52"/>
        <v>16</v>
      </c>
      <c r="J139" s="63">
        <f t="shared" si="52"/>
        <v>14</v>
      </c>
      <c r="K139" s="63">
        <f t="shared" si="52"/>
        <v>13</v>
      </c>
      <c r="L139" s="63">
        <f t="shared" si="52"/>
        <v>14</v>
      </c>
      <c r="M139" s="63">
        <f t="shared" si="52"/>
        <v>17</v>
      </c>
      <c r="N139" s="63">
        <f t="shared" si="52"/>
        <v>17</v>
      </c>
      <c r="O139" s="63"/>
      <c r="P139" s="38">
        <f>SUM(D139:O139)</f>
        <v>141</v>
      </c>
      <c r="Q139" s="14"/>
    </row>
    <row r="140" spans="1:17" ht="13.5" customHeight="1" x14ac:dyDescent="0.2">
      <c r="A140" s="26"/>
      <c r="B140" s="347" t="s">
        <v>180</v>
      </c>
      <c r="C140" s="348"/>
      <c r="D140" s="6"/>
      <c r="E140" s="6">
        <v>5</v>
      </c>
      <c r="F140" s="6">
        <v>1</v>
      </c>
      <c r="G140" s="6">
        <v>3</v>
      </c>
      <c r="H140" s="6"/>
      <c r="I140" s="6">
        <v>4</v>
      </c>
      <c r="J140" s="6">
        <v>2</v>
      </c>
      <c r="K140" s="6">
        <v>3</v>
      </c>
      <c r="L140" s="6">
        <v>2</v>
      </c>
      <c r="M140" s="6">
        <v>7</v>
      </c>
      <c r="N140" s="6"/>
      <c r="O140" s="6"/>
      <c r="P140" s="38">
        <f>SUM(D140:O140)</f>
        <v>27</v>
      </c>
      <c r="Q140" s="14">
        <f>AVERAGE(D140:O140)</f>
        <v>3.375</v>
      </c>
    </row>
    <row r="141" spans="1:17" ht="13.5" customHeight="1" x14ac:dyDescent="0.2">
      <c r="A141" s="26"/>
      <c r="B141" s="347" t="s">
        <v>155</v>
      </c>
      <c r="C141" s="348"/>
      <c r="D141" s="6">
        <v>7</v>
      </c>
      <c r="E141" s="6">
        <v>0</v>
      </c>
      <c r="F141" s="6">
        <v>2</v>
      </c>
      <c r="G141" s="6">
        <v>11</v>
      </c>
      <c r="H141" s="6">
        <v>6</v>
      </c>
      <c r="I141" s="6">
        <v>10</v>
      </c>
      <c r="J141" s="6">
        <v>9</v>
      </c>
      <c r="K141" s="6">
        <v>11</v>
      </c>
      <c r="L141" s="6">
        <v>7</v>
      </c>
      <c r="M141" s="6">
        <v>13</v>
      </c>
      <c r="N141" s="6"/>
      <c r="O141" s="6"/>
      <c r="P141" s="38">
        <f>SUM(D141:O141)</f>
        <v>76</v>
      </c>
      <c r="Q141" s="14">
        <f>AVERAGE(D141:O141)</f>
        <v>7.6</v>
      </c>
    </row>
    <row r="142" spans="1:17" ht="13.5" customHeight="1" x14ac:dyDescent="0.2">
      <c r="A142" s="3"/>
      <c r="B142" s="343" t="s">
        <v>156</v>
      </c>
      <c r="C142" s="344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39"/>
      <c r="Q142" s="2"/>
    </row>
    <row r="143" spans="1:17" ht="13.5" customHeight="1" x14ac:dyDescent="0.2">
      <c r="A143" s="3"/>
      <c r="B143" s="4" t="s">
        <v>100</v>
      </c>
      <c r="C143" s="15" t="s">
        <v>34</v>
      </c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8"/>
      <c r="O143" s="9"/>
      <c r="P143" s="38">
        <f>SUM(D143:O143)</f>
        <v>0</v>
      </c>
      <c r="Q143" s="14" t="e">
        <f>AVERAGE(D143:O143)</f>
        <v>#DIV/0!</v>
      </c>
    </row>
    <row r="144" spans="1:17" ht="13.5" customHeight="1" x14ac:dyDescent="0.2">
      <c r="A144" s="4"/>
      <c r="B144" s="4" t="s">
        <v>101</v>
      </c>
      <c r="C144" s="15" t="s">
        <v>36</v>
      </c>
      <c r="D144" s="9">
        <v>17</v>
      </c>
      <c r="E144" s="9">
        <v>8</v>
      </c>
      <c r="F144" s="9">
        <v>14</v>
      </c>
      <c r="G144" s="9">
        <v>0</v>
      </c>
      <c r="H144" s="9">
        <v>16</v>
      </c>
      <c r="I144" s="9">
        <v>4</v>
      </c>
      <c r="J144" s="9">
        <v>15</v>
      </c>
      <c r="K144" s="9">
        <v>17</v>
      </c>
      <c r="L144" s="9">
        <v>13</v>
      </c>
      <c r="M144" s="9">
        <v>22</v>
      </c>
      <c r="N144" s="8"/>
      <c r="O144" s="9"/>
      <c r="P144" s="38">
        <f>SUM(D144:O144)</f>
        <v>126</v>
      </c>
      <c r="Q144" s="104">
        <f>AVERAGE(D144:O144)</f>
        <v>12.6</v>
      </c>
    </row>
    <row r="145" spans="1:17" ht="13.5" customHeight="1" x14ac:dyDescent="0.2">
      <c r="A145" s="3"/>
      <c r="B145" s="339" t="s">
        <v>171</v>
      </c>
      <c r="C145" s="340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39"/>
      <c r="Q145" s="2"/>
    </row>
    <row r="146" spans="1:17" ht="13.5" customHeight="1" x14ac:dyDescent="0.2">
      <c r="A146" s="3"/>
      <c r="B146" s="4" t="s">
        <v>109</v>
      </c>
      <c r="C146" s="5" t="s">
        <v>17</v>
      </c>
      <c r="D146" s="64">
        <v>70</v>
      </c>
      <c r="E146" s="64">
        <f t="shared" ref="E146:M146" si="53">D153</f>
        <v>60</v>
      </c>
      <c r="F146" s="64">
        <f t="shared" si="53"/>
        <v>64</v>
      </c>
      <c r="G146" s="64">
        <f t="shared" si="53"/>
        <v>62</v>
      </c>
      <c r="H146" s="64">
        <f t="shared" si="53"/>
        <v>52</v>
      </c>
      <c r="I146" s="64">
        <f t="shared" si="53"/>
        <v>47</v>
      </c>
      <c r="J146" s="64">
        <f t="shared" si="53"/>
        <v>37</v>
      </c>
      <c r="K146" s="64">
        <f t="shared" si="53"/>
        <v>37</v>
      </c>
      <c r="L146" s="64">
        <f t="shared" si="53"/>
        <v>35</v>
      </c>
      <c r="M146" s="64">
        <f t="shared" si="53"/>
        <v>39</v>
      </c>
      <c r="N146" s="64"/>
      <c r="O146" s="64"/>
      <c r="P146" s="38">
        <f t="shared" ref="P146:P155" si="54">SUM(D146:O146)</f>
        <v>503</v>
      </c>
      <c r="Q146" s="7">
        <f>AVERAGE(D146:O146)</f>
        <v>50.3</v>
      </c>
    </row>
    <row r="147" spans="1:17" ht="13.5" customHeight="1" x14ac:dyDescent="0.2">
      <c r="A147" s="3"/>
      <c r="B147" s="4" t="s">
        <v>110</v>
      </c>
      <c r="C147" s="4" t="s">
        <v>19</v>
      </c>
      <c r="D147" s="6">
        <v>8</v>
      </c>
      <c r="E147" s="6">
        <v>7</v>
      </c>
      <c r="F147" s="6">
        <v>4</v>
      </c>
      <c r="G147" s="6">
        <v>13</v>
      </c>
      <c r="H147" s="6">
        <v>8</v>
      </c>
      <c r="I147" s="6">
        <v>2</v>
      </c>
      <c r="J147" s="6">
        <v>11</v>
      </c>
      <c r="K147" s="6">
        <v>7</v>
      </c>
      <c r="L147" s="6">
        <v>10</v>
      </c>
      <c r="M147" s="6">
        <v>13</v>
      </c>
      <c r="N147" s="8"/>
      <c r="O147" s="6"/>
      <c r="P147" s="67">
        <f t="shared" si="54"/>
        <v>83</v>
      </c>
      <c r="Q147" s="14">
        <f>AVERAGE(D147:O147)</f>
        <v>8.3000000000000007</v>
      </c>
    </row>
    <row r="148" spans="1:17" ht="13.5" customHeight="1" x14ac:dyDescent="0.2">
      <c r="A148" s="3"/>
      <c r="B148" s="4" t="s">
        <v>111</v>
      </c>
      <c r="C148" s="5" t="s">
        <v>21</v>
      </c>
      <c r="D148" s="63">
        <f t="shared" ref="D148:I148" si="55">D146+D147</f>
        <v>78</v>
      </c>
      <c r="E148" s="63">
        <f t="shared" si="55"/>
        <v>67</v>
      </c>
      <c r="F148" s="63">
        <f t="shared" si="55"/>
        <v>68</v>
      </c>
      <c r="G148" s="63">
        <f t="shared" si="55"/>
        <v>75</v>
      </c>
      <c r="H148" s="63">
        <f t="shared" si="55"/>
        <v>60</v>
      </c>
      <c r="I148" s="63">
        <f t="shared" si="55"/>
        <v>49</v>
      </c>
      <c r="J148" s="63">
        <f>J146+J147</f>
        <v>48</v>
      </c>
      <c r="K148" s="63">
        <f>K146+K147</f>
        <v>44</v>
      </c>
      <c r="L148" s="63">
        <f>L146+L147</f>
        <v>45</v>
      </c>
      <c r="M148" s="63">
        <f>M146+M147</f>
        <v>52</v>
      </c>
      <c r="N148" s="63"/>
      <c r="O148" s="63"/>
      <c r="P148" s="38">
        <f t="shared" si="54"/>
        <v>586</v>
      </c>
      <c r="Q148" s="44">
        <f>P149/P147</f>
        <v>1.3253012048192772</v>
      </c>
    </row>
    <row r="149" spans="1:17" ht="13.5" customHeight="1" x14ac:dyDescent="0.2">
      <c r="A149" s="3"/>
      <c r="B149" s="4" t="s">
        <v>112</v>
      </c>
      <c r="C149" s="4" t="s">
        <v>23</v>
      </c>
      <c r="D149" s="9">
        <v>18</v>
      </c>
      <c r="E149" s="9">
        <v>3</v>
      </c>
      <c r="F149" s="9">
        <v>6</v>
      </c>
      <c r="G149" s="9">
        <v>23</v>
      </c>
      <c r="H149" s="9">
        <v>13</v>
      </c>
      <c r="I149" s="9">
        <v>12</v>
      </c>
      <c r="J149" s="9">
        <v>11</v>
      </c>
      <c r="K149" s="9">
        <v>9</v>
      </c>
      <c r="L149" s="9">
        <v>6</v>
      </c>
      <c r="M149" s="9">
        <v>9</v>
      </c>
      <c r="N149" s="8"/>
      <c r="O149" s="9"/>
      <c r="P149" s="67">
        <f t="shared" si="54"/>
        <v>110</v>
      </c>
      <c r="Q149" s="14">
        <f>AVERAGE(D149:O149)</f>
        <v>11</v>
      </c>
    </row>
    <row r="150" spans="1:17" ht="12.75" customHeight="1" x14ac:dyDescent="0.2">
      <c r="A150" s="3"/>
      <c r="B150" s="10"/>
      <c r="C150" s="11" t="s">
        <v>106</v>
      </c>
      <c r="D150" s="11">
        <v>1</v>
      </c>
      <c r="E150" s="11">
        <v>0</v>
      </c>
      <c r="F150" s="11">
        <v>0</v>
      </c>
      <c r="G150" s="11">
        <v>0</v>
      </c>
      <c r="H150" s="11">
        <v>1</v>
      </c>
      <c r="I150" s="11">
        <v>1</v>
      </c>
      <c r="J150" s="11">
        <v>0</v>
      </c>
      <c r="K150" s="11">
        <v>0</v>
      </c>
      <c r="L150" s="11">
        <v>0</v>
      </c>
      <c r="M150" s="11">
        <v>1</v>
      </c>
      <c r="N150" s="13"/>
      <c r="O150" s="11"/>
      <c r="P150" s="38">
        <f t="shared" si="54"/>
        <v>4</v>
      </c>
      <c r="Q150" s="14">
        <f>AVERAGE(D150:O150)</f>
        <v>0.4</v>
      </c>
    </row>
    <row r="151" spans="1:17" ht="12.75" customHeight="1" x14ac:dyDescent="0.2">
      <c r="A151" s="3"/>
      <c r="B151" s="10"/>
      <c r="C151" s="11" t="s">
        <v>107</v>
      </c>
      <c r="D151" s="11">
        <v>17</v>
      </c>
      <c r="E151" s="11">
        <v>3</v>
      </c>
      <c r="F151" s="11">
        <v>6</v>
      </c>
      <c r="G151" s="11">
        <v>23</v>
      </c>
      <c r="H151" s="11">
        <v>12</v>
      </c>
      <c r="I151" s="11">
        <v>11</v>
      </c>
      <c r="J151" s="11">
        <v>11</v>
      </c>
      <c r="K151" s="11">
        <v>9</v>
      </c>
      <c r="L151" s="11">
        <v>6</v>
      </c>
      <c r="M151" s="11">
        <v>8</v>
      </c>
      <c r="N151" s="13"/>
      <c r="O151" s="11"/>
      <c r="P151" s="38">
        <f t="shared" si="54"/>
        <v>106</v>
      </c>
      <c r="Q151" s="14">
        <f>AVERAGE(D151:O151)</f>
        <v>10.6</v>
      </c>
    </row>
    <row r="152" spans="1:17" ht="12.75" customHeight="1" x14ac:dyDescent="0.2">
      <c r="A152" s="3"/>
      <c r="B152" s="10"/>
      <c r="C152" s="11" t="s">
        <v>139</v>
      </c>
      <c r="D152" s="11">
        <v>0</v>
      </c>
      <c r="E152" s="11">
        <v>0</v>
      </c>
      <c r="F152" s="11">
        <v>0</v>
      </c>
      <c r="G152" s="11">
        <v>0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1">
        <v>0</v>
      </c>
      <c r="N152" s="13"/>
      <c r="O152" s="11"/>
      <c r="P152" s="38">
        <f t="shared" si="54"/>
        <v>0</v>
      </c>
      <c r="Q152" s="14"/>
    </row>
    <row r="153" spans="1:17" ht="15" customHeight="1" thickBot="1" x14ac:dyDescent="0.25">
      <c r="A153" s="17"/>
      <c r="B153" s="18" t="s">
        <v>113</v>
      </c>
      <c r="C153" s="80" t="s">
        <v>140</v>
      </c>
      <c r="D153" s="81">
        <f t="shared" ref="D153:M153" si="56">D148-D149</f>
        <v>60</v>
      </c>
      <c r="E153" s="81">
        <f t="shared" si="56"/>
        <v>64</v>
      </c>
      <c r="F153" s="81">
        <f t="shared" si="56"/>
        <v>62</v>
      </c>
      <c r="G153" s="81">
        <f t="shared" si="56"/>
        <v>52</v>
      </c>
      <c r="H153" s="81">
        <f t="shared" si="56"/>
        <v>47</v>
      </c>
      <c r="I153" s="81">
        <f t="shared" si="56"/>
        <v>37</v>
      </c>
      <c r="J153" s="81">
        <f t="shared" si="56"/>
        <v>37</v>
      </c>
      <c r="K153" s="81">
        <f t="shared" si="56"/>
        <v>35</v>
      </c>
      <c r="L153" s="81">
        <f t="shared" si="56"/>
        <v>39</v>
      </c>
      <c r="M153" s="81">
        <f t="shared" si="56"/>
        <v>43</v>
      </c>
      <c r="N153" s="81"/>
      <c r="O153" s="81"/>
      <c r="P153" s="41">
        <f t="shared" si="54"/>
        <v>476</v>
      </c>
      <c r="Q153" s="29"/>
    </row>
    <row r="154" spans="1:17" ht="22.5" customHeight="1" x14ac:dyDescent="0.2">
      <c r="A154" s="106"/>
      <c r="B154" s="345" t="s">
        <v>153</v>
      </c>
      <c r="C154" s="346"/>
      <c r="D154" s="107">
        <v>24</v>
      </c>
      <c r="E154" s="107">
        <v>25</v>
      </c>
      <c r="F154" s="107">
        <v>13</v>
      </c>
      <c r="G154" s="107">
        <v>24</v>
      </c>
      <c r="H154" s="107">
        <v>19</v>
      </c>
      <c r="I154" s="107">
        <v>20</v>
      </c>
      <c r="J154" s="107">
        <v>12</v>
      </c>
      <c r="K154" s="107">
        <v>13</v>
      </c>
      <c r="L154" s="107">
        <v>20</v>
      </c>
      <c r="M154" s="107">
        <v>34</v>
      </c>
      <c r="N154" s="107"/>
      <c r="O154" s="107"/>
      <c r="P154" s="108">
        <f t="shared" si="54"/>
        <v>204</v>
      </c>
      <c r="Q154" s="109">
        <f>AVERAGE(D154:O154)</f>
        <v>20.399999999999999</v>
      </c>
    </row>
    <row r="155" spans="1:17" ht="15" customHeight="1" x14ac:dyDescent="0.2">
      <c r="A155" s="26"/>
      <c r="B155" s="347" t="s">
        <v>155</v>
      </c>
      <c r="C155" s="348"/>
      <c r="D155" s="6">
        <v>22</v>
      </c>
      <c r="E155" s="6">
        <v>16</v>
      </c>
      <c r="F155" s="6">
        <v>19</v>
      </c>
      <c r="G155" s="6">
        <v>12</v>
      </c>
      <c r="H155" s="6">
        <v>22</v>
      </c>
      <c r="I155" s="6">
        <v>21</v>
      </c>
      <c r="J155" s="6">
        <v>23</v>
      </c>
      <c r="K155" s="6">
        <v>19</v>
      </c>
      <c r="L155" s="6">
        <v>40</v>
      </c>
      <c r="M155" s="6">
        <v>26</v>
      </c>
      <c r="N155" s="6"/>
      <c r="O155" s="6"/>
      <c r="P155" s="38">
        <f t="shared" si="54"/>
        <v>220</v>
      </c>
      <c r="Q155" s="14">
        <f>AVERAGE(D155:O155)</f>
        <v>22</v>
      </c>
    </row>
    <row r="156" spans="1:17" ht="15" customHeight="1" x14ac:dyDescent="0.2">
      <c r="A156" s="3"/>
      <c r="B156" s="343" t="s">
        <v>156</v>
      </c>
      <c r="C156" s="344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39"/>
      <c r="Q156" s="2"/>
    </row>
    <row r="157" spans="1:17" ht="15" customHeight="1" x14ac:dyDescent="0.2">
      <c r="A157" s="3"/>
      <c r="B157" s="4" t="s">
        <v>100</v>
      </c>
      <c r="C157" s="15" t="s">
        <v>34</v>
      </c>
      <c r="D157" s="9">
        <v>87</v>
      </c>
      <c r="E157" s="9">
        <v>42</v>
      </c>
      <c r="F157" s="9">
        <v>35</v>
      </c>
      <c r="G157" s="9">
        <v>23</v>
      </c>
      <c r="H157" s="9">
        <v>44</v>
      </c>
      <c r="I157" s="9">
        <v>25</v>
      </c>
      <c r="J157" s="9">
        <v>40</v>
      </c>
      <c r="K157" s="9">
        <v>41</v>
      </c>
      <c r="L157" s="9">
        <v>27</v>
      </c>
      <c r="M157" s="9">
        <v>54</v>
      </c>
      <c r="N157" s="8"/>
      <c r="O157" s="9"/>
      <c r="P157" s="38">
        <f>SUM(D157:O157)</f>
        <v>418</v>
      </c>
      <c r="Q157" s="14">
        <f>AVERAGE(D157:O157)</f>
        <v>41.8</v>
      </c>
    </row>
    <row r="158" spans="1:17" ht="15" customHeight="1" x14ac:dyDescent="0.2">
      <c r="A158" s="4"/>
      <c r="B158" s="4" t="s">
        <v>101</v>
      </c>
      <c r="C158" s="15" t="s">
        <v>36</v>
      </c>
      <c r="D158" s="9">
        <v>37</v>
      </c>
      <c r="E158" s="9">
        <v>43</v>
      </c>
      <c r="F158" s="9">
        <v>21</v>
      </c>
      <c r="G158" s="9">
        <v>38</v>
      </c>
      <c r="H158" s="9">
        <v>78</v>
      </c>
      <c r="I158" s="9">
        <v>55</v>
      </c>
      <c r="J158" s="9">
        <v>80</v>
      </c>
      <c r="K158" s="9">
        <v>65</v>
      </c>
      <c r="L158" s="9">
        <v>50</v>
      </c>
      <c r="M158" s="9">
        <v>121</v>
      </c>
      <c r="N158" s="8"/>
      <c r="O158" s="9"/>
      <c r="P158" s="38">
        <f>SUM(D158:O158)</f>
        <v>588</v>
      </c>
      <c r="Q158" s="104">
        <f>AVERAGE(D158:O158)</f>
        <v>58.8</v>
      </c>
    </row>
    <row r="159" spans="1:17" ht="15.75" customHeight="1" x14ac:dyDescent="0.2">
      <c r="A159" s="87">
        <v>2.5</v>
      </c>
      <c r="B159" s="349" t="s">
        <v>114</v>
      </c>
      <c r="C159" s="350"/>
      <c r="D159" s="85"/>
      <c r="E159" s="85"/>
      <c r="F159" s="85"/>
      <c r="G159" s="85"/>
      <c r="H159" s="85"/>
      <c r="I159" s="85"/>
      <c r="J159" s="85"/>
      <c r="K159" s="85"/>
      <c r="L159" s="85"/>
      <c r="M159" s="85"/>
      <c r="N159" s="85"/>
      <c r="O159" s="85"/>
      <c r="P159" s="86"/>
      <c r="Q159" s="88"/>
    </row>
    <row r="160" spans="1:17" ht="22.5" customHeight="1" x14ac:dyDescent="0.2">
      <c r="A160" s="3"/>
      <c r="B160" s="337" t="s">
        <v>172</v>
      </c>
      <c r="C160" s="338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39"/>
      <c r="Q160" s="2"/>
    </row>
    <row r="161" spans="1:17" ht="14.25" customHeight="1" x14ac:dyDescent="0.2">
      <c r="A161" s="3"/>
      <c r="B161" s="4" t="s">
        <v>115</v>
      </c>
      <c r="C161" s="5" t="s">
        <v>17</v>
      </c>
      <c r="D161" s="64">
        <v>498</v>
      </c>
      <c r="E161" s="64">
        <f t="shared" ref="E161:M161" si="57">D165</f>
        <v>505</v>
      </c>
      <c r="F161" s="64">
        <f t="shared" si="57"/>
        <v>524</v>
      </c>
      <c r="G161" s="64">
        <f t="shared" si="57"/>
        <v>530</v>
      </c>
      <c r="H161" s="64">
        <f t="shared" si="57"/>
        <v>495</v>
      </c>
      <c r="I161" s="64">
        <f t="shared" si="57"/>
        <v>482</v>
      </c>
      <c r="J161" s="64">
        <f t="shared" si="57"/>
        <v>487</v>
      </c>
      <c r="K161" s="64">
        <f t="shared" si="57"/>
        <v>492</v>
      </c>
      <c r="L161" s="64">
        <f t="shared" si="57"/>
        <v>495</v>
      </c>
      <c r="M161" s="64">
        <f t="shared" si="57"/>
        <v>496</v>
      </c>
      <c r="N161" s="64"/>
      <c r="O161" s="64"/>
      <c r="P161" s="38">
        <f>SUM(D161:O161)</f>
        <v>5004</v>
      </c>
      <c r="Q161" s="7">
        <f>AVERAGE(D161:O161)</f>
        <v>500.4</v>
      </c>
    </row>
    <row r="162" spans="1:17" ht="15.75" customHeight="1" x14ac:dyDescent="0.2">
      <c r="A162" s="3"/>
      <c r="B162" s="4" t="s">
        <v>116</v>
      </c>
      <c r="C162" s="4" t="s">
        <v>19</v>
      </c>
      <c r="D162" s="6">
        <v>13</v>
      </c>
      <c r="E162" s="6">
        <v>19</v>
      </c>
      <c r="F162" s="6">
        <v>6</v>
      </c>
      <c r="G162" s="6">
        <v>12</v>
      </c>
      <c r="H162" s="6">
        <v>7</v>
      </c>
      <c r="I162" s="6">
        <v>7</v>
      </c>
      <c r="J162" s="6">
        <v>15</v>
      </c>
      <c r="K162" s="6">
        <v>8</v>
      </c>
      <c r="L162" s="6">
        <v>7</v>
      </c>
      <c r="M162" s="6">
        <v>12</v>
      </c>
      <c r="N162" s="8"/>
      <c r="O162" s="8"/>
      <c r="P162" s="67">
        <f>SUM(D162:O162)</f>
        <v>106</v>
      </c>
      <c r="Q162" s="14">
        <f>AVERAGE(D162:O162)</f>
        <v>10.6</v>
      </c>
    </row>
    <row r="163" spans="1:17" ht="15.75" customHeight="1" x14ac:dyDescent="0.2">
      <c r="A163" s="3"/>
      <c r="B163" s="4" t="s">
        <v>117</v>
      </c>
      <c r="C163" s="5" t="s">
        <v>21</v>
      </c>
      <c r="D163" s="63">
        <f t="shared" ref="D163:I163" si="58">D161+D162</f>
        <v>511</v>
      </c>
      <c r="E163" s="63">
        <f t="shared" si="58"/>
        <v>524</v>
      </c>
      <c r="F163" s="63">
        <f t="shared" si="58"/>
        <v>530</v>
      </c>
      <c r="G163" s="63">
        <f t="shared" si="58"/>
        <v>542</v>
      </c>
      <c r="H163" s="63">
        <f t="shared" si="58"/>
        <v>502</v>
      </c>
      <c r="I163" s="63">
        <f t="shared" si="58"/>
        <v>489</v>
      </c>
      <c r="J163" s="63">
        <f>J161+J162</f>
        <v>502</v>
      </c>
      <c r="K163" s="63">
        <f>K161+K162</f>
        <v>500</v>
      </c>
      <c r="L163" s="63">
        <f>L161+L162</f>
        <v>502</v>
      </c>
      <c r="M163" s="63">
        <f>M161+M162</f>
        <v>508</v>
      </c>
      <c r="N163" s="63"/>
      <c r="O163" s="63"/>
      <c r="P163" s="38">
        <f>SUM(D163:O163)</f>
        <v>5110</v>
      </c>
      <c r="Q163" s="43">
        <f>P164/P162</f>
        <v>0.94339622641509435</v>
      </c>
    </row>
    <row r="164" spans="1:17" ht="15.75" customHeight="1" x14ac:dyDescent="0.2">
      <c r="A164" s="3"/>
      <c r="B164" s="4" t="s">
        <v>118</v>
      </c>
      <c r="C164" s="4" t="s">
        <v>23</v>
      </c>
      <c r="D164" s="9">
        <v>6</v>
      </c>
      <c r="E164" s="9">
        <v>0</v>
      </c>
      <c r="F164" s="9">
        <v>0</v>
      </c>
      <c r="G164" s="9">
        <v>47</v>
      </c>
      <c r="H164" s="9">
        <v>20</v>
      </c>
      <c r="I164" s="9">
        <v>2</v>
      </c>
      <c r="J164" s="9">
        <v>10</v>
      </c>
      <c r="K164" s="9">
        <v>5</v>
      </c>
      <c r="L164" s="9">
        <v>6</v>
      </c>
      <c r="M164" s="9">
        <v>4</v>
      </c>
      <c r="N164" s="8"/>
      <c r="O164" s="8"/>
      <c r="P164" s="38">
        <f>SUM(D164:O164)</f>
        <v>100</v>
      </c>
      <c r="Q164" s="14">
        <f>AVERAGE(D164:O164)</f>
        <v>10</v>
      </c>
    </row>
    <row r="165" spans="1:17" ht="15.75" customHeight="1" x14ac:dyDescent="0.2">
      <c r="A165" s="3"/>
      <c r="B165" s="4" t="s">
        <v>119</v>
      </c>
      <c r="C165" s="5" t="s">
        <v>140</v>
      </c>
      <c r="D165" s="63">
        <f t="shared" ref="D165:I165" si="59">D163-D164</f>
        <v>505</v>
      </c>
      <c r="E165" s="63">
        <f t="shared" si="59"/>
        <v>524</v>
      </c>
      <c r="F165" s="63">
        <f t="shared" si="59"/>
        <v>530</v>
      </c>
      <c r="G165" s="63">
        <f t="shared" si="59"/>
        <v>495</v>
      </c>
      <c r="H165" s="63">
        <f t="shared" si="59"/>
        <v>482</v>
      </c>
      <c r="I165" s="63">
        <f t="shared" si="59"/>
        <v>487</v>
      </c>
      <c r="J165" s="63">
        <f>J163-J164</f>
        <v>492</v>
      </c>
      <c r="K165" s="63">
        <f>K163-K164</f>
        <v>495</v>
      </c>
      <c r="L165" s="63">
        <f>L163-L164</f>
        <v>496</v>
      </c>
      <c r="M165" s="63">
        <f>M163-M164</f>
        <v>504</v>
      </c>
      <c r="N165" s="63"/>
      <c r="O165" s="63"/>
      <c r="P165" s="38">
        <f>SUM(D165:O165)</f>
        <v>5010</v>
      </c>
      <c r="Q165" s="14">
        <f>AVERAGE(D165:P165)</f>
        <v>910.90909090909088</v>
      </c>
    </row>
    <row r="166" spans="1:17" ht="15" hidden="1" customHeight="1" x14ac:dyDescent="0.2">
      <c r="A166" s="3"/>
      <c r="B166" s="10"/>
      <c r="C166" s="11" t="s">
        <v>30</v>
      </c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3"/>
      <c r="O166" s="13"/>
      <c r="P166" s="40"/>
      <c r="Q166" s="14" t="e">
        <f>AVERAGE(D166:O166)</f>
        <v>#DIV/0!</v>
      </c>
    </row>
    <row r="167" spans="1:17" ht="15" hidden="1" customHeight="1" x14ac:dyDescent="0.2">
      <c r="A167" s="3"/>
      <c r="B167" s="10"/>
      <c r="C167" s="11" t="s">
        <v>120</v>
      </c>
      <c r="D167" s="11"/>
      <c r="E167" s="11"/>
      <c r="F167" s="11"/>
      <c r="G167" s="11"/>
      <c r="H167" s="11"/>
      <c r="I167" s="11"/>
      <c r="J167" s="11"/>
      <c r="K167" s="11"/>
      <c r="L167" s="30"/>
      <c r="M167" s="11"/>
      <c r="N167" s="13"/>
      <c r="O167" s="13"/>
      <c r="P167" s="40"/>
      <c r="Q167" s="14" t="e">
        <f>AVERAGE(D167:O167)</f>
        <v>#DIV/0!</v>
      </c>
    </row>
    <row r="168" spans="1:17" ht="22.5" customHeight="1" x14ac:dyDescent="0.2">
      <c r="A168" s="3"/>
      <c r="B168" s="339" t="s">
        <v>157</v>
      </c>
      <c r="C168" s="340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39"/>
      <c r="Q168" s="2"/>
    </row>
    <row r="169" spans="1:17" ht="12.75" customHeight="1" x14ac:dyDescent="0.2">
      <c r="A169" s="3"/>
      <c r="B169" s="4" t="s">
        <v>121</v>
      </c>
      <c r="C169" s="5" t="s">
        <v>17</v>
      </c>
      <c r="D169" s="64">
        <v>47</v>
      </c>
      <c r="E169" s="64">
        <f t="shared" ref="E169:M169" si="60">D173</f>
        <v>64</v>
      </c>
      <c r="F169" s="64">
        <f t="shared" si="60"/>
        <v>57</v>
      </c>
      <c r="G169" s="64">
        <f t="shared" si="60"/>
        <v>69</v>
      </c>
      <c r="H169" s="64">
        <f t="shared" si="60"/>
        <v>86</v>
      </c>
      <c r="I169" s="64">
        <f t="shared" si="60"/>
        <v>81</v>
      </c>
      <c r="J169" s="64">
        <f t="shared" si="60"/>
        <v>94</v>
      </c>
      <c r="K169" s="64">
        <f t="shared" si="60"/>
        <v>81</v>
      </c>
      <c r="L169" s="64">
        <f t="shared" si="60"/>
        <v>88</v>
      </c>
      <c r="M169" s="64">
        <f t="shared" si="60"/>
        <v>91</v>
      </c>
      <c r="N169" s="64"/>
      <c r="O169" s="64"/>
      <c r="P169" s="38">
        <f t="shared" ref="P169:P174" si="61">SUM(D169:O169)</f>
        <v>758</v>
      </c>
      <c r="Q169" s="7">
        <f>AVERAGE(D169:O169)</f>
        <v>75.8</v>
      </c>
    </row>
    <row r="170" spans="1:17" ht="12.75" customHeight="1" x14ac:dyDescent="0.2">
      <c r="A170" s="3"/>
      <c r="B170" s="4" t="s">
        <v>122</v>
      </c>
      <c r="C170" s="4" t="s">
        <v>19</v>
      </c>
      <c r="D170" s="6">
        <v>50</v>
      </c>
      <c r="E170" s="6">
        <v>20</v>
      </c>
      <c r="F170" s="6">
        <v>31</v>
      </c>
      <c r="G170" s="6">
        <v>35</v>
      </c>
      <c r="H170" s="6">
        <v>39</v>
      </c>
      <c r="I170" s="6">
        <v>40</v>
      </c>
      <c r="J170" s="6">
        <v>29</v>
      </c>
      <c r="K170" s="6">
        <v>25</v>
      </c>
      <c r="L170" s="6">
        <v>18</v>
      </c>
      <c r="M170" s="6">
        <v>23</v>
      </c>
      <c r="N170" s="8"/>
      <c r="O170" s="8"/>
      <c r="P170" s="67">
        <f t="shared" si="61"/>
        <v>310</v>
      </c>
      <c r="Q170" s="14">
        <f>AVERAGE(D170:O170)</f>
        <v>31</v>
      </c>
    </row>
    <row r="171" spans="1:17" ht="12.75" customHeight="1" x14ac:dyDescent="0.2">
      <c r="A171" s="3"/>
      <c r="B171" s="4" t="s">
        <v>123</v>
      </c>
      <c r="C171" s="5" t="s">
        <v>21</v>
      </c>
      <c r="D171" s="63">
        <f t="shared" ref="D171:I171" si="62">D169+D170</f>
        <v>97</v>
      </c>
      <c r="E171" s="63">
        <f t="shared" si="62"/>
        <v>84</v>
      </c>
      <c r="F171" s="63">
        <f t="shared" si="62"/>
        <v>88</v>
      </c>
      <c r="G171" s="63">
        <f t="shared" si="62"/>
        <v>104</v>
      </c>
      <c r="H171" s="63">
        <f t="shared" si="62"/>
        <v>125</v>
      </c>
      <c r="I171" s="63">
        <f t="shared" si="62"/>
        <v>121</v>
      </c>
      <c r="J171" s="63">
        <f>J169+J170</f>
        <v>123</v>
      </c>
      <c r="K171" s="63">
        <f>K169+K170</f>
        <v>106</v>
      </c>
      <c r="L171" s="63">
        <f>L169+L170</f>
        <v>106</v>
      </c>
      <c r="M171" s="63">
        <f>M169+M170</f>
        <v>114</v>
      </c>
      <c r="N171" s="63"/>
      <c r="O171" s="63"/>
      <c r="P171" s="38">
        <f t="shared" si="61"/>
        <v>1068</v>
      </c>
      <c r="Q171" s="44">
        <f>P172/P170</f>
        <v>0.90322580645161288</v>
      </c>
    </row>
    <row r="172" spans="1:17" ht="12.75" customHeight="1" x14ac:dyDescent="0.2">
      <c r="A172" s="3"/>
      <c r="B172" s="4" t="s">
        <v>124</v>
      </c>
      <c r="C172" s="4" t="s">
        <v>23</v>
      </c>
      <c r="D172" s="9">
        <v>33</v>
      </c>
      <c r="E172" s="9">
        <v>27</v>
      </c>
      <c r="F172" s="9">
        <v>19</v>
      </c>
      <c r="G172" s="9">
        <v>18</v>
      </c>
      <c r="H172" s="9">
        <v>44</v>
      </c>
      <c r="I172" s="9">
        <v>27</v>
      </c>
      <c r="J172" s="9">
        <v>42</v>
      </c>
      <c r="K172" s="9">
        <v>18</v>
      </c>
      <c r="L172" s="9">
        <v>15</v>
      </c>
      <c r="M172" s="9">
        <v>37</v>
      </c>
      <c r="N172" s="8"/>
      <c r="O172" s="8"/>
      <c r="P172" s="38">
        <f t="shared" si="61"/>
        <v>280</v>
      </c>
      <c r="Q172" s="14">
        <f>AVERAGE(D172:O172)</f>
        <v>28</v>
      </c>
    </row>
    <row r="173" spans="1:17" ht="12.75" customHeight="1" x14ac:dyDescent="0.2">
      <c r="A173" s="3"/>
      <c r="B173" s="4" t="s">
        <v>125</v>
      </c>
      <c r="C173" s="5" t="s">
        <v>140</v>
      </c>
      <c r="D173" s="63">
        <f t="shared" ref="D173:I173" si="63">D171-D172</f>
        <v>64</v>
      </c>
      <c r="E173" s="63">
        <f t="shared" si="63"/>
        <v>57</v>
      </c>
      <c r="F173" s="63">
        <f t="shared" si="63"/>
        <v>69</v>
      </c>
      <c r="G173" s="63">
        <f t="shared" si="63"/>
        <v>86</v>
      </c>
      <c r="H173" s="63">
        <f t="shared" si="63"/>
        <v>81</v>
      </c>
      <c r="I173" s="63">
        <f t="shared" si="63"/>
        <v>94</v>
      </c>
      <c r="J173" s="63">
        <f>J171-J172</f>
        <v>81</v>
      </c>
      <c r="K173" s="63">
        <f>K171-K172</f>
        <v>88</v>
      </c>
      <c r="L173" s="63">
        <f>L171-L172</f>
        <v>91</v>
      </c>
      <c r="M173" s="63">
        <f>M171-M172</f>
        <v>77</v>
      </c>
      <c r="N173" s="63"/>
      <c r="O173" s="63"/>
      <c r="P173" s="38">
        <f t="shared" si="61"/>
        <v>788</v>
      </c>
      <c r="Q173" s="14">
        <f>AVERAGE(D173:P173)</f>
        <v>143.27272727272728</v>
      </c>
    </row>
    <row r="174" spans="1:17" ht="12.75" customHeight="1" x14ac:dyDescent="0.2">
      <c r="A174" s="3" t="s">
        <v>184</v>
      </c>
      <c r="B174" s="4" t="s">
        <v>124</v>
      </c>
      <c r="C174" s="4" t="s">
        <v>126</v>
      </c>
      <c r="D174" s="31">
        <v>157736.93</v>
      </c>
      <c r="E174" s="31">
        <v>120283.63</v>
      </c>
      <c r="F174" s="31">
        <v>80646.19</v>
      </c>
      <c r="G174" s="31">
        <v>39884.620000000003</v>
      </c>
      <c r="H174" s="31">
        <v>173207.74</v>
      </c>
      <c r="I174" s="31">
        <v>777378.38</v>
      </c>
      <c r="J174" s="31">
        <v>192234.81</v>
      </c>
      <c r="K174" s="31">
        <v>34003.14</v>
      </c>
      <c r="L174" s="31">
        <v>34003.14</v>
      </c>
      <c r="M174" s="31">
        <v>66275.94</v>
      </c>
      <c r="N174" s="32"/>
      <c r="O174" s="32"/>
      <c r="P174" s="72">
        <f t="shared" si="61"/>
        <v>1675654.5199999998</v>
      </c>
      <c r="Q174" s="14">
        <f>AVERAGE(D174:O174)</f>
        <v>167565.45199999999</v>
      </c>
    </row>
    <row r="175" spans="1:17" ht="15" customHeight="1" x14ac:dyDescent="0.2">
      <c r="A175" s="3"/>
      <c r="B175" s="339" t="s">
        <v>158</v>
      </c>
      <c r="C175" s="340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39"/>
      <c r="Q175" s="2"/>
    </row>
    <row r="176" spans="1:17" ht="12.75" customHeight="1" x14ac:dyDescent="0.2">
      <c r="A176" s="3"/>
      <c r="B176" s="4" t="s">
        <v>127</v>
      </c>
      <c r="C176" s="5" t="s">
        <v>17</v>
      </c>
      <c r="D176" s="66">
        <v>778</v>
      </c>
      <c r="E176" s="64">
        <f t="shared" ref="E176:M176" si="64">D180</f>
        <v>766</v>
      </c>
      <c r="F176" s="64">
        <f t="shared" si="64"/>
        <v>759</v>
      </c>
      <c r="G176" s="64">
        <f t="shared" si="64"/>
        <v>750</v>
      </c>
      <c r="H176" s="64">
        <f t="shared" si="64"/>
        <v>734</v>
      </c>
      <c r="I176" s="64">
        <f t="shared" si="64"/>
        <v>718</v>
      </c>
      <c r="J176" s="64">
        <f t="shared" si="64"/>
        <v>717</v>
      </c>
      <c r="K176" s="64">
        <f t="shared" si="64"/>
        <v>708</v>
      </c>
      <c r="L176" s="64">
        <f t="shared" si="64"/>
        <v>697</v>
      </c>
      <c r="M176" s="64">
        <f t="shared" si="64"/>
        <v>698</v>
      </c>
      <c r="N176" s="64"/>
      <c r="O176" s="64"/>
      <c r="P176" s="38">
        <f t="shared" ref="P176:P182" si="65">SUM(D176:O176)</f>
        <v>7325</v>
      </c>
      <c r="Q176" s="7">
        <f>AVERAGE(D176:O176)</f>
        <v>732.5</v>
      </c>
    </row>
    <row r="177" spans="1:17" ht="12.75" customHeight="1" x14ac:dyDescent="0.2">
      <c r="A177" s="3"/>
      <c r="B177" s="4" t="s">
        <v>128</v>
      </c>
      <c r="C177" s="4" t="s">
        <v>19</v>
      </c>
      <c r="D177" s="6">
        <v>14</v>
      </c>
      <c r="E177" s="6">
        <v>17</v>
      </c>
      <c r="F177" s="6">
        <v>7</v>
      </c>
      <c r="G177" s="6">
        <v>9</v>
      </c>
      <c r="H177" s="6">
        <v>9</v>
      </c>
      <c r="I177" s="6">
        <v>11</v>
      </c>
      <c r="J177" s="6">
        <v>9</v>
      </c>
      <c r="K177" s="6">
        <v>12</v>
      </c>
      <c r="L177" s="6">
        <v>11</v>
      </c>
      <c r="M177" s="6">
        <v>16</v>
      </c>
      <c r="N177" s="8"/>
      <c r="O177" s="8"/>
      <c r="P177" s="67">
        <f t="shared" si="65"/>
        <v>115</v>
      </c>
      <c r="Q177" s="14">
        <f>AVERAGE(D177:O177)</f>
        <v>11.5</v>
      </c>
    </row>
    <row r="178" spans="1:17" ht="12.75" customHeight="1" x14ac:dyDescent="0.2">
      <c r="A178" s="3"/>
      <c r="B178" s="4" t="s">
        <v>129</v>
      </c>
      <c r="C178" s="5" t="s">
        <v>21</v>
      </c>
      <c r="D178" s="63">
        <f t="shared" ref="D178:I178" si="66">D176+D177</f>
        <v>792</v>
      </c>
      <c r="E178" s="63">
        <f t="shared" si="66"/>
        <v>783</v>
      </c>
      <c r="F178" s="63">
        <f t="shared" si="66"/>
        <v>766</v>
      </c>
      <c r="G178" s="63">
        <f t="shared" si="66"/>
        <v>759</v>
      </c>
      <c r="H178" s="63">
        <f t="shared" si="66"/>
        <v>743</v>
      </c>
      <c r="I178" s="63">
        <f t="shared" si="66"/>
        <v>729</v>
      </c>
      <c r="J178" s="63">
        <f>J176+J177</f>
        <v>726</v>
      </c>
      <c r="K178" s="63">
        <f>K176+K177</f>
        <v>720</v>
      </c>
      <c r="L178" s="63">
        <f>L176+L177</f>
        <v>708</v>
      </c>
      <c r="M178" s="63">
        <f>M176+M177</f>
        <v>714</v>
      </c>
      <c r="N178" s="63"/>
      <c r="O178" s="63"/>
      <c r="P178" s="38">
        <f t="shared" si="65"/>
        <v>7440</v>
      </c>
      <c r="Q178" s="44">
        <f>P179/P177</f>
        <v>1.6782608695652175</v>
      </c>
    </row>
    <row r="179" spans="1:17" ht="12.75" customHeight="1" x14ac:dyDescent="0.2">
      <c r="A179" s="3"/>
      <c r="B179" s="4" t="s">
        <v>130</v>
      </c>
      <c r="C179" s="4" t="s">
        <v>131</v>
      </c>
      <c r="D179" s="9">
        <v>26</v>
      </c>
      <c r="E179" s="9">
        <v>24</v>
      </c>
      <c r="F179" s="9">
        <v>16</v>
      </c>
      <c r="G179" s="9">
        <v>25</v>
      </c>
      <c r="H179" s="9">
        <v>25</v>
      </c>
      <c r="I179" s="9">
        <v>12</v>
      </c>
      <c r="J179" s="9">
        <v>18</v>
      </c>
      <c r="K179" s="9">
        <v>23</v>
      </c>
      <c r="L179" s="9">
        <v>10</v>
      </c>
      <c r="M179" s="9">
        <v>14</v>
      </c>
      <c r="N179" s="8"/>
      <c r="O179" s="8"/>
      <c r="P179" s="38">
        <f t="shared" si="65"/>
        <v>193</v>
      </c>
      <c r="Q179" s="14">
        <f>AVERAGE(D179:O179)</f>
        <v>19.3</v>
      </c>
    </row>
    <row r="180" spans="1:17" ht="12.75" customHeight="1" x14ac:dyDescent="0.2">
      <c r="A180" s="3"/>
      <c r="B180" s="4" t="s">
        <v>132</v>
      </c>
      <c r="C180" s="5" t="s">
        <v>141</v>
      </c>
      <c r="D180" s="63">
        <f t="shared" ref="D180:I180" si="67">D178-D179</f>
        <v>766</v>
      </c>
      <c r="E180" s="63">
        <f t="shared" si="67"/>
        <v>759</v>
      </c>
      <c r="F180" s="63">
        <f t="shared" si="67"/>
        <v>750</v>
      </c>
      <c r="G180" s="63">
        <f t="shared" si="67"/>
        <v>734</v>
      </c>
      <c r="H180" s="63">
        <f t="shared" si="67"/>
        <v>718</v>
      </c>
      <c r="I180" s="63">
        <f t="shared" si="67"/>
        <v>717</v>
      </c>
      <c r="J180" s="63">
        <f>J178-J179</f>
        <v>708</v>
      </c>
      <c r="K180" s="63">
        <f>K178-K179</f>
        <v>697</v>
      </c>
      <c r="L180" s="63">
        <f>L178-L179</f>
        <v>698</v>
      </c>
      <c r="M180" s="63">
        <f>M178-M179</f>
        <v>700</v>
      </c>
      <c r="N180" s="63"/>
      <c r="O180" s="63"/>
      <c r="P180" s="38">
        <f t="shared" si="65"/>
        <v>7247</v>
      </c>
      <c r="Q180" s="14">
        <f>AVERAGE(D180:P180)</f>
        <v>1317.6363636363637</v>
      </c>
    </row>
    <row r="181" spans="1:17" ht="16.5" customHeight="1" x14ac:dyDescent="0.2">
      <c r="A181" s="3"/>
      <c r="B181" s="341" t="s">
        <v>179</v>
      </c>
      <c r="C181" s="342"/>
      <c r="D181" s="9">
        <v>10</v>
      </c>
      <c r="E181" s="9">
        <v>10</v>
      </c>
      <c r="F181" s="9">
        <v>10</v>
      </c>
      <c r="G181" s="9">
        <v>10</v>
      </c>
      <c r="H181" s="9">
        <v>10</v>
      </c>
      <c r="I181" s="9">
        <v>10</v>
      </c>
      <c r="J181" s="9">
        <v>14</v>
      </c>
      <c r="K181" s="9">
        <v>16</v>
      </c>
      <c r="L181" s="9">
        <v>12</v>
      </c>
      <c r="M181" s="9">
        <v>8</v>
      </c>
      <c r="N181" s="8"/>
      <c r="O181" s="9"/>
      <c r="P181" s="38">
        <f t="shared" si="65"/>
        <v>110</v>
      </c>
      <c r="Q181" s="14">
        <f>AVERAGE(D181:O181)</f>
        <v>11</v>
      </c>
    </row>
    <row r="182" spans="1:17" ht="15" customHeight="1" x14ac:dyDescent="0.2">
      <c r="A182" s="3"/>
      <c r="B182" s="341" t="s">
        <v>160</v>
      </c>
      <c r="C182" s="342"/>
      <c r="D182" s="9">
        <v>10</v>
      </c>
      <c r="E182" s="9">
        <v>10</v>
      </c>
      <c r="F182" s="9">
        <v>10</v>
      </c>
      <c r="G182" s="9">
        <v>10</v>
      </c>
      <c r="H182" s="9">
        <v>10</v>
      </c>
      <c r="I182" s="9">
        <v>10</v>
      </c>
      <c r="J182" s="9">
        <v>12</v>
      </c>
      <c r="K182" s="9">
        <v>8</v>
      </c>
      <c r="L182" s="9">
        <v>14</v>
      </c>
      <c r="M182" s="9">
        <v>5</v>
      </c>
      <c r="N182" s="8"/>
      <c r="O182" s="9"/>
      <c r="P182" s="38">
        <f t="shared" si="65"/>
        <v>99</v>
      </c>
      <c r="Q182" s="14">
        <f>AVERAGE(D182:O182)</f>
        <v>9.9</v>
      </c>
    </row>
    <row r="183" spans="1:17" ht="15" customHeight="1" x14ac:dyDescent="0.2">
      <c r="A183" s="3"/>
      <c r="B183" s="343" t="s">
        <v>161</v>
      </c>
      <c r="C183" s="344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39"/>
      <c r="Q183" s="2"/>
    </row>
    <row r="184" spans="1:17" ht="15.75" customHeight="1" x14ac:dyDescent="0.2">
      <c r="A184" s="3"/>
      <c r="B184" s="4" t="s">
        <v>133</v>
      </c>
      <c r="C184" s="15" t="s">
        <v>34</v>
      </c>
      <c r="D184" s="9">
        <v>78</v>
      </c>
      <c r="E184" s="9">
        <v>90</v>
      </c>
      <c r="F184" s="9">
        <v>70</v>
      </c>
      <c r="G184" s="9">
        <v>125</v>
      </c>
      <c r="H184" s="9">
        <v>103</v>
      </c>
      <c r="I184" s="9">
        <v>87</v>
      </c>
      <c r="J184" s="9">
        <v>69</v>
      </c>
      <c r="K184" s="9">
        <v>62</v>
      </c>
      <c r="L184" s="9">
        <v>58</v>
      </c>
      <c r="M184" s="9">
        <v>81</v>
      </c>
      <c r="N184" s="8"/>
      <c r="O184" s="9"/>
      <c r="P184" s="38">
        <f>SUM(D184:O184)</f>
        <v>823</v>
      </c>
      <c r="Q184" s="14">
        <f>AVERAGE(D184:O184)</f>
        <v>82.3</v>
      </c>
    </row>
    <row r="185" spans="1:17" ht="15" customHeight="1" thickBot="1" x14ac:dyDescent="0.25">
      <c r="A185" s="17"/>
      <c r="B185" s="18" t="s">
        <v>133</v>
      </c>
      <c r="C185" s="27" t="s">
        <v>36</v>
      </c>
      <c r="D185" s="19">
        <v>235</v>
      </c>
      <c r="E185" s="19">
        <v>192</v>
      </c>
      <c r="F185" s="19">
        <v>130</v>
      </c>
      <c r="G185" s="19">
        <v>170</v>
      </c>
      <c r="H185" s="19">
        <v>190</v>
      </c>
      <c r="I185" s="19">
        <v>160</v>
      </c>
      <c r="J185" s="19">
        <v>195</v>
      </c>
      <c r="K185" s="19">
        <v>136</v>
      </c>
      <c r="L185" s="19">
        <v>100</v>
      </c>
      <c r="M185" s="19">
        <v>74</v>
      </c>
      <c r="N185" s="28"/>
      <c r="O185" s="19"/>
      <c r="P185" s="41">
        <f>SUM(D185:O185)</f>
        <v>1582</v>
      </c>
      <c r="Q185" s="29">
        <f>AVERAGE(D185:O185)</f>
        <v>158.19999999999999</v>
      </c>
    </row>
    <row r="186" spans="1:17" x14ac:dyDescent="0.2">
      <c r="A186" s="33"/>
      <c r="B186" s="33"/>
      <c r="C186" s="33"/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42"/>
      <c r="Q186" s="35"/>
    </row>
    <row r="187" spans="1:17" x14ac:dyDescent="0.2">
      <c r="A187" s="33"/>
      <c r="B187" s="33"/>
      <c r="C187" s="33"/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42"/>
      <c r="Q187" s="35"/>
    </row>
    <row r="188" spans="1:17" x14ac:dyDescent="0.2">
      <c r="A188" s="33"/>
      <c r="B188" s="33"/>
      <c r="C188" s="33"/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42"/>
      <c r="Q188" s="35"/>
    </row>
    <row r="189" spans="1:17" x14ac:dyDescent="0.2">
      <c r="A189" s="33"/>
      <c r="B189" s="33"/>
      <c r="C189" s="33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42"/>
      <c r="Q189" s="35"/>
    </row>
    <row r="190" spans="1:17" x14ac:dyDescent="0.2">
      <c r="A190" s="33"/>
      <c r="B190" s="105"/>
      <c r="C190" s="105"/>
      <c r="D190" s="105"/>
      <c r="E190" s="105"/>
      <c r="F190" s="34"/>
      <c r="G190" s="34"/>
      <c r="H190" s="34"/>
      <c r="I190" s="34"/>
      <c r="J190" s="34"/>
      <c r="K190" s="34"/>
      <c r="L190" s="34"/>
      <c r="M190" s="36"/>
      <c r="N190" s="36"/>
      <c r="O190" s="36"/>
      <c r="P190" s="42"/>
      <c r="Q190" s="35"/>
    </row>
    <row r="191" spans="1:17" x14ac:dyDescent="0.2">
      <c r="A191" s="33"/>
      <c r="B191" s="336"/>
      <c r="C191" s="336"/>
      <c r="D191" s="336"/>
      <c r="E191" s="336"/>
      <c r="F191" s="34"/>
      <c r="G191" s="34"/>
      <c r="H191" s="34"/>
      <c r="I191" s="34"/>
      <c r="J191" s="34"/>
      <c r="K191" s="34"/>
      <c r="O191" s="36"/>
      <c r="P191" s="34"/>
      <c r="Q191" s="35"/>
    </row>
  </sheetData>
  <mergeCells count="46">
    <mergeCell ref="B25:C25"/>
    <mergeCell ref="B66:C66"/>
    <mergeCell ref="B37:C37"/>
    <mergeCell ref="B91:C91"/>
    <mergeCell ref="B58:C58"/>
    <mergeCell ref="B35:C35"/>
    <mergeCell ref="B36:C36"/>
    <mergeCell ref="B40:C40"/>
    <mergeCell ref="B49:C49"/>
    <mergeCell ref="B1:C1"/>
    <mergeCell ref="B2:C2"/>
    <mergeCell ref="B3:C3"/>
    <mergeCell ref="B24:C24"/>
    <mergeCell ref="B11:C11"/>
    <mergeCell ref="B19:C19"/>
    <mergeCell ref="B20:C20"/>
    <mergeCell ref="B21:C21"/>
    <mergeCell ref="B140:C140"/>
    <mergeCell ref="B141:C141"/>
    <mergeCell ref="B75:C75"/>
    <mergeCell ref="B76:C76"/>
    <mergeCell ref="B90:C90"/>
    <mergeCell ref="B95:C95"/>
    <mergeCell ref="B129:C129"/>
    <mergeCell ref="B132:C132"/>
    <mergeCell ref="B128:C128"/>
    <mergeCell ref="B84:C84"/>
    <mergeCell ref="B92:C92"/>
    <mergeCell ref="B116:C116"/>
    <mergeCell ref="B117:C117"/>
    <mergeCell ref="B127:C127"/>
    <mergeCell ref="B107:C107"/>
    <mergeCell ref="B104:C104"/>
    <mergeCell ref="B142:C142"/>
    <mergeCell ref="B154:C154"/>
    <mergeCell ref="B183:C183"/>
    <mergeCell ref="B145:C145"/>
    <mergeCell ref="B155:C155"/>
    <mergeCell ref="B159:C159"/>
    <mergeCell ref="B156:C156"/>
    <mergeCell ref="B191:E191"/>
    <mergeCell ref="B160:C160"/>
    <mergeCell ref="B168:C168"/>
    <mergeCell ref="B175:C175"/>
    <mergeCell ref="B181:C181"/>
    <mergeCell ref="B182:C182"/>
  </mergeCells>
  <phoneticPr fontId="20" type="noConversion"/>
  <pageMargins left="0.61" right="0.47" top="0.32" bottom="0.3" header="0.34" footer="0.33"/>
  <pageSetup paperSize="5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Q176"/>
  <sheetViews>
    <sheetView workbookViewId="0">
      <selection activeCell="B175" sqref="B175:E176"/>
    </sheetView>
  </sheetViews>
  <sheetFormatPr baseColWidth="10" defaultRowHeight="12.75" x14ac:dyDescent="0.2"/>
  <cols>
    <col min="1" max="1" width="4" customWidth="1"/>
    <col min="2" max="2" width="6.42578125" customWidth="1"/>
    <col min="3" max="3" width="29.42578125" customWidth="1"/>
    <col min="4" max="15" width="8.7109375" customWidth="1"/>
    <col min="16" max="16" width="10.42578125" customWidth="1"/>
    <col min="17" max="17" width="15" customWidth="1"/>
  </cols>
  <sheetData>
    <row r="1" spans="1:17" ht="97.5" customHeight="1" x14ac:dyDescent="0.2">
      <c r="A1" s="381"/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</row>
    <row r="2" spans="1:17" s="45" customFormat="1" ht="44.25" customHeight="1" thickBot="1" x14ac:dyDescent="0.25">
      <c r="A2" s="128"/>
      <c r="B2" s="382" t="s">
        <v>246</v>
      </c>
      <c r="C2" s="383"/>
      <c r="D2" s="129" t="s">
        <v>0</v>
      </c>
      <c r="E2" s="129" t="s">
        <v>1</v>
      </c>
      <c r="F2" s="129" t="s">
        <v>2</v>
      </c>
      <c r="G2" s="129" t="s">
        <v>3</v>
      </c>
      <c r="H2" s="129" t="s">
        <v>4</v>
      </c>
      <c r="I2" s="129" t="s">
        <v>5</v>
      </c>
      <c r="J2" s="129" t="s">
        <v>6</v>
      </c>
      <c r="K2" s="129" t="s">
        <v>7</v>
      </c>
      <c r="L2" s="129" t="s">
        <v>8</v>
      </c>
      <c r="M2" s="129" t="s">
        <v>9</v>
      </c>
      <c r="N2" s="129" t="s">
        <v>10</v>
      </c>
      <c r="O2" s="129" t="s">
        <v>11</v>
      </c>
      <c r="P2" s="129" t="s">
        <v>12</v>
      </c>
      <c r="Q2" s="129" t="s">
        <v>13</v>
      </c>
    </row>
    <row r="3" spans="1:17" ht="18" customHeight="1" x14ac:dyDescent="0.2">
      <c r="A3" s="210">
        <v>2.1</v>
      </c>
      <c r="B3" s="384" t="s">
        <v>15</v>
      </c>
      <c r="C3" s="385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2"/>
    </row>
    <row r="4" spans="1:17" ht="12.75" customHeight="1" x14ac:dyDescent="0.2">
      <c r="A4" s="131"/>
      <c r="B4" s="365" t="s">
        <v>162</v>
      </c>
      <c r="C4" s="366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3"/>
    </row>
    <row r="5" spans="1:17" ht="15" customHeight="1" x14ac:dyDescent="0.2">
      <c r="A5" s="131"/>
      <c r="B5" s="134" t="s">
        <v>16</v>
      </c>
      <c r="C5" s="135" t="s">
        <v>17</v>
      </c>
      <c r="D5" s="136">
        <v>482</v>
      </c>
      <c r="E5" s="136">
        <f t="shared" ref="E5:K5" si="0">D13</f>
        <v>488</v>
      </c>
      <c r="F5" s="136">
        <f t="shared" si="0"/>
        <v>567</v>
      </c>
      <c r="G5" s="136">
        <f t="shared" si="0"/>
        <v>660</v>
      </c>
      <c r="H5" s="136">
        <f t="shared" si="0"/>
        <v>712</v>
      </c>
      <c r="I5" s="136">
        <f t="shared" si="0"/>
        <v>716</v>
      </c>
      <c r="J5" s="136">
        <f t="shared" si="0"/>
        <v>684</v>
      </c>
      <c r="K5" s="136">
        <f t="shared" si="0"/>
        <v>699</v>
      </c>
      <c r="L5" s="136">
        <f t="shared" ref="L5" si="1">K13</f>
        <v>683</v>
      </c>
      <c r="M5" s="136">
        <f t="shared" ref="M5" si="2">L13</f>
        <v>660</v>
      </c>
      <c r="N5" s="136">
        <f t="shared" ref="N5" si="3">M13</f>
        <v>666</v>
      </c>
      <c r="O5" s="136">
        <f t="shared" ref="O5" si="4">N13</f>
        <v>658</v>
      </c>
      <c r="P5" s="136">
        <f>SUM(D5:O5)</f>
        <v>7675</v>
      </c>
      <c r="Q5" s="138">
        <f t="shared" ref="Q5:Q15" si="5">P5/12</f>
        <v>639.58333333333337</v>
      </c>
    </row>
    <row r="6" spans="1:17" ht="15" customHeight="1" x14ac:dyDescent="0.2">
      <c r="A6" s="131"/>
      <c r="B6" s="134" t="s">
        <v>18</v>
      </c>
      <c r="C6" s="134" t="s">
        <v>19</v>
      </c>
      <c r="D6" s="132">
        <v>98</v>
      </c>
      <c r="E6" s="132">
        <v>85</v>
      </c>
      <c r="F6" s="132">
        <v>102</v>
      </c>
      <c r="G6" s="132">
        <v>76</v>
      </c>
      <c r="H6" s="132">
        <v>51</v>
      </c>
      <c r="I6" s="132">
        <v>39</v>
      </c>
      <c r="J6" s="132">
        <v>41</v>
      </c>
      <c r="K6" s="132">
        <v>31</v>
      </c>
      <c r="L6" s="132">
        <v>24</v>
      </c>
      <c r="M6" s="132">
        <v>31</v>
      </c>
      <c r="N6" s="132">
        <v>27</v>
      </c>
      <c r="O6" s="132">
        <v>31</v>
      </c>
      <c r="P6" s="136">
        <f t="shared" ref="P6:P15" si="6">SUM(D6:O6)</f>
        <v>636</v>
      </c>
      <c r="Q6" s="138">
        <f t="shared" si="5"/>
        <v>53</v>
      </c>
    </row>
    <row r="7" spans="1:17" ht="15" customHeight="1" x14ac:dyDescent="0.2">
      <c r="A7" s="131"/>
      <c r="B7" s="134" t="s">
        <v>20</v>
      </c>
      <c r="C7" s="135" t="s">
        <v>21</v>
      </c>
      <c r="D7" s="136">
        <f t="shared" ref="D7:O7" si="7">D5+D6</f>
        <v>580</v>
      </c>
      <c r="E7" s="136">
        <f t="shared" si="7"/>
        <v>573</v>
      </c>
      <c r="F7" s="136">
        <f t="shared" si="7"/>
        <v>669</v>
      </c>
      <c r="G7" s="136">
        <f t="shared" si="7"/>
        <v>736</v>
      </c>
      <c r="H7" s="136">
        <f t="shared" si="7"/>
        <v>763</v>
      </c>
      <c r="I7" s="136">
        <f t="shared" si="7"/>
        <v>755</v>
      </c>
      <c r="J7" s="136">
        <f t="shared" si="7"/>
        <v>725</v>
      </c>
      <c r="K7" s="136">
        <f t="shared" si="7"/>
        <v>730</v>
      </c>
      <c r="L7" s="136">
        <f t="shared" si="7"/>
        <v>707</v>
      </c>
      <c r="M7" s="136">
        <f t="shared" si="7"/>
        <v>691</v>
      </c>
      <c r="N7" s="136">
        <f t="shared" si="7"/>
        <v>693</v>
      </c>
      <c r="O7" s="136">
        <f t="shared" si="7"/>
        <v>689</v>
      </c>
      <c r="P7" s="136">
        <f t="shared" si="6"/>
        <v>8311</v>
      </c>
      <c r="Q7" s="138">
        <f t="shared" si="5"/>
        <v>692.58333333333337</v>
      </c>
    </row>
    <row r="8" spans="1:17" ht="15" customHeight="1" x14ac:dyDescent="0.2">
      <c r="A8" s="131"/>
      <c r="B8" s="134" t="s">
        <v>22</v>
      </c>
      <c r="C8" s="134" t="s">
        <v>23</v>
      </c>
      <c r="D8" s="132">
        <v>92</v>
      </c>
      <c r="E8" s="132">
        <v>6</v>
      </c>
      <c r="F8" s="132">
        <v>9</v>
      </c>
      <c r="G8" s="132">
        <v>24</v>
      </c>
      <c r="H8" s="132">
        <v>47</v>
      </c>
      <c r="I8" s="132">
        <v>71</v>
      </c>
      <c r="J8" s="132">
        <v>26</v>
      </c>
      <c r="K8" s="132">
        <v>47</v>
      </c>
      <c r="L8" s="132">
        <v>47</v>
      </c>
      <c r="M8" s="132">
        <v>25</v>
      </c>
      <c r="N8" s="132">
        <v>35</v>
      </c>
      <c r="O8" s="132">
        <v>14</v>
      </c>
      <c r="P8" s="136">
        <f t="shared" si="6"/>
        <v>443</v>
      </c>
      <c r="Q8" s="138">
        <f t="shared" si="5"/>
        <v>36.916666666666664</v>
      </c>
    </row>
    <row r="9" spans="1:17" ht="24" customHeight="1" x14ac:dyDescent="0.2">
      <c r="A9" s="131"/>
      <c r="B9" s="134"/>
      <c r="C9" s="130" t="s">
        <v>138</v>
      </c>
      <c r="D9" s="130">
        <v>61</v>
      </c>
      <c r="E9" s="130">
        <v>5</v>
      </c>
      <c r="F9" s="130">
        <v>6</v>
      </c>
      <c r="G9" s="130">
        <v>19</v>
      </c>
      <c r="H9" s="130">
        <v>24</v>
      </c>
      <c r="I9" s="139">
        <v>50</v>
      </c>
      <c r="J9" s="130">
        <v>12</v>
      </c>
      <c r="K9" s="130">
        <v>31</v>
      </c>
      <c r="L9" s="130">
        <v>24</v>
      </c>
      <c r="M9" s="130">
        <v>12</v>
      </c>
      <c r="N9" s="130">
        <v>22</v>
      </c>
      <c r="O9" s="130">
        <v>10</v>
      </c>
      <c r="P9" s="136">
        <f t="shared" si="6"/>
        <v>276</v>
      </c>
      <c r="Q9" s="138">
        <f t="shared" si="5"/>
        <v>23</v>
      </c>
    </row>
    <row r="10" spans="1:17" ht="18" customHeight="1" x14ac:dyDescent="0.2">
      <c r="A10" s="131"/>
      <c r="B10" s="134"/>
      <c r="C10" s="130" t="s">
        <v>24</v>
      </c>
      <c r="D10" s="130">
        <v>16</v>
      </c>
      <c r="E10" s="130">
        <v>0</v>
      </c>
      <c r="F10" s="130">
        <v>1</v>
      </c>
      <c r="G10" s="130">
        <v>1</v>
      </c>
      <c r="H10" s="130">
        <v>0</v>
      </c>
      <c r="I10" s="139">
        <v>8</v>
      </c>
      <c r="J10" s="130">
        <v>11</v>
      </c>
      <c r="K10" s="130">
        <v>5</v>
      </c>
      <c r="L10" s="130">
        <v>2</v>
      </c>
      <c r="M10" s="130">
        <v>4</v>
      </c>
      <c r="N10" s="130">
        <v>4</v>
      </c>
      <c r="O10" s="130">
        <v>2</v>
      </c>
      <c r="P10" s="136">
        <f t="shared" si="6"/>
        <v>54</v>
      </c>
      <c r="Q10" s="138">
        <f t="shared" si="5"/>
        <v>4.5</v>
      </c>
    </row>
    <row r="11" spans="1:17" ht="18" customHeight="1" x14ac:dyDescent="0.2">
      <c r="A11" s="131"/>
      <c r="B11" s="134"/>
      <c r="C11" s="130" t="s">
        <v>202</v>
      </c>
      <c r="D11" s="130">
        <v>9</v>
      </c>
      <c r="E11" s="130">
        <v>1</v>
      </c>
      <c r="F11" s="130">
        <v>2</v>
      </c>
      <c r="G11" s="130">
        <v>3</v>
      </c>
      <c r="H11" s="130">
        <v>12</v>
      </c>
      <c r="I11" s="139">
        <v>13</v>
      </c>
      <c r="J11" s="130">
        <v>3</v>
      </c>
      <c r="K11" s="130">
        <v>10</v>
      </c>
      <c r="L11" s="130">
        <v>7</v>
      </c>
      <c r="M11" s="130">
        <v>1</v>
      </c>
      <c r="N11" s="130">
        <v>0</v>
      </c>
      <c r="O11" s="130">
        <v>1</v>
      </c>
      <c r="P11" s="136">
        <f t="shared" si="6"/>
        <v>62</v>
      </c>
      <c r="Q11" s="138">
        <f t="shared" si="5"/>
        <v>5.166666666666667</v>
      </c>
    </row>
    <row r="12" spans="1:17" ht="18" customHeight="1" x14ac:dyDescent="0.2">
      <c r="A12" s="131"/>
      <c r="B12" s="134"/>
      <c r="C12" s="140" t="s">
        <v>203</v>
      </c>
      <c r="D12" s="130">
        <v>6</v>
      </c>
      <c r="E12" s="130">
        <v>0</v>
      </c>
      <c r="F12" s="130">
        <v>0</v>
      </c>
      <c r="G12" s="130">
        <v>1</v>
      </c>
      <c r="H12" s="130">
        <v>11</v>
      </c>
      <c r="I12" s="130">
        <v>0</v>
      </c>
      <c r="J12" s="130">
        <v>0</v>
      </c>
      <c r="K12" s="130">
        <v>1</v>
      </c>
      <c r="L12" s="130">
        <v>13</v>
      </c>
      <c r="M12" s="130">
        <v>8</v>
      </c>
      <c r="N12" s="130">
        <v>8</v>
      </c>
      <c r="O12" s="130">
        <v>1</v>
      </c>
      <c r="P12" s="136">
        <f t="shared" si="6"/>
        <v>49</v>
      </c>
      <c r="Q12" s="138">
        <f t="shared" si="5"/>
        <v>4.083333333333333</v>
      </c>
    </row>
    <row r="13" spans="1:17" ht="16.5" customHeight="1" x14ac:dyDescent="0.2">
      <c r="A13" s="131"/>
      <c r="B13" s="134" t="s">
        <v>25</v>
      </c>
      <c r="C13" s="135" t="s">
        <v>140</v>
      </c>
      <c r="D13" s="136">
        <f t="shared" ref="D13:O13" si="8">D7-D8</f>
        <v>488</v>
      </c>
      <c r="E13" s="136">
        <f t="shared" si="8"/>
        <v>567</v>
      </c>
      <c r="F13" s="136">
        <f t="shared" si="8"/>
        <v>660</v>
      </c>
      <c r="G13" s="136">
        <f t="shared" si="8"/>
        <v>712</v>
      </c>
      <c r="H13" s="136">
        <f t="shared" si="8"/>
        <v>716</v>
      </c>
      <c r="I13" s="136">
        <f t="shared" si="8"/>
        <v>684</v>
      </c>
      <c r="J13" s="136">
        <f t="shared" si="8"/>
        <v>699</v>
      </c>
      <c r="K13" s="136">
        <f t="shared" si="8"/>
        <v>683</v>
      </c>
      <c r="L13" s="136">
        <f t="shared" si="8"/>
        <v>660</v>
      </c>
      <c r="M13" s="136">
        <f t="shared" si="8"/>
        <v>666</v>
      </c>
      <c r="N13" s="136">
        <f t="shared" si="8"/>
        <v>658</v>
      </c>
      <c r="O13" s="136">
        <f t="shared" si="8"/>
        <v>675</v>
      </c>
      <c r="P13" s="136">
        <f t="shared" si="6"/>
        <v>7868</v>
      </c>
      <c r="Q13" s="138">
        <f t="shared" si="5"/>
        <v>655.66666666666663</v>
      </c>
    </row>
    <row r="14" spans="1:17" ht="18" customHeight="1" x14ac:dyDescent="0.2">
      <c r="A14" s="131"/>
      <c r="B14" s="367" t="s">
        <v>142</v>
      </c>
      <c r="C14" s="368"/>
      <c r="D14" s="132">
        <v>98</v>
      </c>
      <c r="E14" s="132">
        <v>80</v>
      </c>
      <c r="F14" s="132">
        <v>30</v>
      </c>
      <c r="G14" s="132">
        <v>25</v>
      </c>
      <c r="H14" s="132">
        <v>25</v>
      </c>
      <c r="I14" s="132">
        <v>20</v>
      </c>
      <c r="J14" s="132">
        <v>30</v>
      </c>
      <c r="K14" s="132">
        <v>25</v>
      </c>
      <c r="L14" s="132">
        <v>30</v>
      </c>
      <c r="M14" s="132">
        <v>30</v>
      </c>
      <c r="N14" s="132">
        <v>30</v>
      </c>
      <c r="O14" s="132">
        <v>25</v>
      </c>
      <c r="P14" s="136">
        <f t="shared" si="6"/>
        <v>448</v>
      </c>
      <c r="Q14" s="138">
        <f t="shared" si="5"/>
        <v>37.333333333333336</v>
      </c>
    </row>
    <row r="15" spans="1:17" ht="15" customHeight="1" x14ac:dyDescent="0.2">
      <c r="A15" s="131"/>
      <c r="B15" s="367" t="s">
        <v>143</v>
      </c>
      <c r="C15" s="368"/>
      <c r="D15" s="132">
        <v>50</v>
      </c>
      <c r="E15" s="132">
        <v>30</v>
      </c>
      <c r="F15" s="132">
        <v>20</v>
      </c>
      <c r="G15" s="132">
        <v>15</v>
      </c>
      <c r="H15" s="132">
        <v>15</v>
      </c>
      <c r="I15" s="132">
        <v>20</v>
      </c>
      <c r="J15" s="132">
        <v>30</v>
      </c>
      <c r="K15" s="132">
        <v>25</v>
      </c>
      <c r="L15" s="132">
        <v>30</v>
      </c>
      <c r="M15" s="132">
        <v>30</v>
      </c>
      <c r="N15" s="132">
        <v>30</v>
      </c>
      <c r="O15" s="132">
        <v>25</v>
      </c>
      <c r="P15" s="136">
        <f t="shared" si="6"/>
        <v>320</v>
      </c>
      <c r="Q15" s="138">
        <f t="shared" si="5"/>
        <v>26.666666666666668</v>
      </c>
    </row>
    <row r="16" spans="1:17" ht="15" customHeight="1" x14ac:dyDescent="0.2">
      <c r="A16" s="131"/>
      <c r="B16" s="369" t="s">
        <v>144</v>
      </c>
      <c r="C16" s="370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6"/>
      <c r="Q16" s="133"/>
    </row>
    <row r="17" spans="1:17" ht="15" customHeight="1" x14ac:dyDescent="0.2">
      <c r="A17" s="131"/>
      <c r="B17" s="134" t="s">
        <v>33</v>
      </c>
      <c r="C17" s="141" t="s">
        <v>34</v>
      </c>
      <c r="D17" s="132">
        <v>924</v>
      </c>
      <c r="E17" s="132">
        <v>799</v>
      </c>
      <c r="F17" s="132">
        <v>896</v>
      </c>
      <c r="G17" s="132">
        <v>1115</v>
      </c>
      <c r="H17" s="132">
        <v>981</v>
      </c>
      <c r="I17" s="132">
        <v>1031</v>
      </c>
      <c r="J17" s="132">
        <v>720</v>
      </c>
      <c r="K17" s="132">
        <v>779</v>
      </c>
      <c r="L17" s="132">
        <v>554</v>
      </c>
      <c r="M17" s="132">
        <v>691</v>
      </c>
      <c r="N17" s="132">
        <v>548</v>
      </c>
      <c r="O17" s="132">
        <v>436</v>
      </c>
      <c r="P17" s="136">
        <f>SUM(D17:O17)</f>
        <v>9474</v>
      </c>
      <c r="Q17" s="138">
        <f>P17/12</f>
        <v>789.5</v>
      </c>
    </row>
    <row r="18" spans="1:17" ht="15" customHeight="1" thickBot="1" x14ac:dyDescent="0.25">
      <c r="A18" s="142"/>
      <c r="B18" s="143" t="s">
        <v>35</v>
      </c>
      <c r="C18" s="144" t="s">
        <v>36</v>
      </c>
      <c r="D18" s="145">
        <v>648</v>
      </c>
      <c r="E18" s="145">
        <v>586</v>
      </c>
      <c r="F18" s="145">
        <v>702</v>
      </c>
      <c r="G18" s="145">
        <v>802</v>
      </c>
      <c r="H18" s="145">
        <v>782</v>
      </c>
      <c r="I18" s="145">
        <v>774</v>
      </c>
      <c r="J18" s="145">
        <v>684</v>
      </c>
      <c r="K18" s="145">
        <v>680</v>
      </c>
      <c r="L18" s="145">
        <v>548</v>
      </c>
      <c r="M18" s="145">
        <v>646</v>
      </c>
      <c r="N18" s="145">
        <v>464</v>
      </c>
      <c r="O18" s="145">
        <v>339</v>
      </c>
      <c r="P18" s="171">
        <f>SUM(D18:O18)</f>
        <v>7655</v>
      </c>
      <c r="Q18" s="147">
        <f>P18/12</f>
        <v>637.91666666666663</v>
      </c>
    </row>
    <row r="19" spans="1:17" ht="15" customHeight="1" x14ac:dyDescent="0.2">
      <c r="A19" s="131"/>
      <c r="B19" s="365" t="s">
        <v>163</v>
      </c>
      <c r="C19" s="366"/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3"/>
    </row>
    <row r="20" spans="1:17" ht="15" customHeight="1" x14ac:dyDescent="0.2">
      <c r="A20" s="131"/>
      <c r="B20" s="134" t="s">
        <v>26</v>
      </c>
      <c r="C20" s="135" t="s">
        <v>17</v>
      </c>
      <c r="D20" s="136">
        <v>75</v>
      </c>
      <c r="E20" s="136">
        <f t="shared" ref="E20:K20" si="9">D26</f>
        <v>75</v>
      </c>
      <c r="F20" s="136">
        <f t="shared" si="9"/>
        <v>75</v>
      </c>
      <c r="G20" s="136">
        <f t="shared" si="9"/>
        <v>75</v>
      </c>
      <c r="H20" s="136">
        <f t="shared" si="9"/>
        <v>75</v>
      </c>
      <c r="I20" s="136">
        <f t="shared" si="9"/>
        <v>75</v>
      </c>
      <c r="J20" s="136">
        <f t="shared" si="9"/>
        <v>72</v>
      </c>
      <c r="K20" s="136">
        <f t="shared" si="9"/>
        <v>70</v>
      </c>
      <c r="L20" s="136">
        <f t="shared" ref="L20" si="10">K26</f>
        <v>70</v>
      </c>
      <c r="M20" s="136">
        <f t="shared" ref="M20" si="11">L26</f>
        <v>70</v>
      </c>
      <c r="N20" s="136">
        <f t="shared" ref="N20" si="12">M26</f>
        <v>70</v>
      </c>
      <c r="O20" s="136">
        <f t="shared" ref="O20" si="13">N26</f>
        <v>68</v>
      </c>
      <c r="P20" s="136">
        <f t="shared" ref="P20:P28" si="14">SUM(D20:O20)</f>
        <v>870</v>
      </c>
      <c r="Q20" s="138">
        <f t="shared" ref="Q20:Q28" si="15">P20/12</f>
        <v>72.5</v>
      </c>
    </row>
    <row r="21" spans="1:17" ht="15" customHeight="1" x14ac:dyDescent="0.2">
      <c r="A21" s="131"/>
      <c r="B21" s="134" t="s">
        <v>27</v>
      </c>
      <c r="C21" s="134" t="s">
        <v>19</v>
      </c>
      <c r="D21" s="132">
        <v>0</v>
      </c>
      <c r="E21" s="132">
        <v>0</v>
      </c>
      <c r="F21" s="132">
        <v>0</v>
      </c>
      <c r="G21" s="132">
        <v>0</v>
      </c>
      <c r="H21" s="132">
        <v>0</v>
      </c>
      <c r="I21" s="132">
        <v>0</v>
      </c>
      <c r="J21" s="132">
        <v>0</v>
      </c>
      <c r="K21" s="132">
        <v>0</v>
      </c>
      <c r="L21" s="132">
        <v>0</v>
      </c>
      <c r="M21" s="132">
        <v>0</v>
      </c>
      <c r="N21" s="132">
        <v>0</v>
      </c>
      <c r="O21" s="132">
        <v>0</v>
      </c>
      <c r="P21" s="136">
        <f t="shared" si="14"/>
        <v>0</v>
      </c>
      <c r="Q21" s="138">
        <f t="shared" si="15"/>
        <v>0</v>
      </c>
    </row>
    <row r="22" spans="1:17" ht="15" customHeight="1" x14ac:dyDescent="0.2">
      <c r="A22" s="131"/>
      <c r="B22" s="134" t="s">
        <v>28</v>
      </c>
      <c r="C22" s="135" t="s">
        <v>21</v>
      </c>
      <c r="D22" s="136">
        <f t="shared" ref="D22:O22" si="16">D20+D21</f>
        <v>75</v>
      </c>
      <c r="E22" s="136">
        <f t="shared" si="16"/>
        <v>75</v>
      </c>
      <c r="F22" s="136">
        <f t="shared" si="16"/>
        <v>75</v>
      </c>
      <c r="G22" s="136">
        <f t="shared" si="16"/>
        <v>75</v>
      </c>
      <c r="H22" s="136">
        <f t="shared" si="16"/>
        <v>75</v>
      </c>
      <c r="I22" s="136">
        <f t="shared" si="16"/>
        <v>75</v>
      </c>
      <c r="J22" s="136">
        <f t="shared" si="16"/>
        <v>72</v>
      </c>
      <c r="K22" s="136">
        <f t="shared" si="16"/>
        <v>70</v>
      </c>
      <c r="L22" s="136">
        <f t="shared" si="16"/>
        <v>70</v>
      </c>
      <c r="M22" s="136">
        <f t="shared" si="16"/>
        <v>70</v>
      </c>
      <c r="N22" s="136">
        <f t="shared" si="16"/>
        <v>70</v>
      </c>
      <c r="O22" s="136">
        <f t="shared" si="16"/>
        <v>68</v>
      </c>
      <c r="P22" s="136">
        <f t="shared" si="14"/>
        <v>870</v>
      </c>
      <c r="Q22" s="138">
        <f t="shared" si="15"/>
        <v>72.5</v>
      </c>
    </row>
    <row r="23" spans="1:17" ht="15" customHeight="1" x14ac:dyDescent="0.2">
      <c r="A23" s="131"/>
      <c r="B23" s="134" t="s">
        <v>29</v>
      </c>
      <c r="C23" s="134" t="s">
        <v>23</v>
      </c>
      <c r="D23" s="132">
        <v>0</v>
      </c>
      <c r="E23" s="132">
        <v>0</v>
      </c>
      <c r="F23" s="132">
        <v>0</v>
      </c>
      <c r="G23" s="132">
        <v>0</v>
      </c>
      <c r="H23" s="132">
        <v>0</v>
      </c>
      <c r="I23" s="132">
        <v>3</v>
      </c>
      <c r="J23" s="132">
        <v>2</v>
      </c>
      <c r="K23" s="132">
        <v>0</v>
      </c>
      <c r="L23" s="132">
        <v>0</v>
      </c>
      <c r="M23" s="132">
        <v>0</v>
      </c>
      <c r="N23" s="132">
        <v>2</v>
      </c>
      <c r="O23" s="132">
        <v>0</v>
      </c>
      <c r="P23" s="136">
        <f t="shared" si="14"/>
        <v>7</v>
      </c>
      <c r="Q23" s="138">
        <f t="shared" si="15"/>
        <v>0.58333333333333337</v>
      </c>
    </row>
    <row r="24" spans="1:17" ht="14.25" customHeight="1" x14ac:dyDescent="0.2">
      <c r="A24" s="131"/>
      <c r="B24" s="134"/>
      <c r="C24" s="130" t="s">
        <v>30</v>
      </c>
      <c r="D24" s="130">
        <v>0</v>
      </c>
      <c r="E24" s="130">
        <v>0</v>
      </c>
      <c r="F24" s="130">
        <v>0</v>
      </c>
      <c r="G24" s="130">
        <v>0</v>
      </c>
      <c r="H24" s="130">
        <v>0</v>
      </c>
      <c r="I24" s="130">
        <v>3</v>
      </c>
      <c r="J24" s="130">
        <v>2</v>
      </c>
      <c r="K24" s="130">
        <v>0</v>
      </c>
      <c r="L24" s="130">
        <v>0</v>
      </c>
      <c r="M24" s="130">
        <v>0</v>
      </c>
      <c r="N24" s="130">
        <v>2</v>
      </c>
      <c r="O24" s="130">
        <v>0</v>
      </c>
      <c r="P24" s="136">
        <f t="shared" si="14"/>
        <v>7</v>
      </c>
      <c r="Q24" s="138">
        <f t="shared" si="15"/>
        <v>0.58333333333333337</v>
      </c>
    </row>
    <row r="25" spans="1:17" ht="14.25" customHeight="1" x14ac:dyDescent="0.2">
      <c r="A25" s="131"/>
      <c r="B25" s="134"/>
      <c r="C25" s="130" t="s">
        <v>31</v>
      </c>
      <c r="D25" s="130">
        <v>0</v>
      </c>
      <c r="E25" s="130">
        <v>0</v>
      </c>
      <c r="F25" s="130">
        <v>0</v>
      </c>
      <c r="G25" s="130">
        <v>0</v>
      </c>
      <c r="H25" s="130">
        <v>0</v>
      </c>
      <c r="I25" s="130">
        <v>0</v>
      </c>
      <c r="J25" s="130">
        <v>0</v>
      </c>
      <c r="K25" s="130">
        <v>0</v>
      </c>
      <c r="L25" s="130">
        <v>0</v>
      </c>
      <c r="M25" s="130">
        <v>0</v>
      </c>
      <c r="N25" s="130">
        <v>0</v>
      </c>
      <c r="O25" s="130">
        <v>0</v>
      </c>
      <c r="P25" s="136">
        <f t="shared" si="14"/>
        <v>0</v>
      </c>
      <c r="Q25" s="138">
        <f t="shared" si="15"/>
        <v>0</v>
      </c>
    </row>
    <row r="26" spans="1:17" ht="14.25" customHeight="1" x14ac:dyDescent="0.2">
      <c r="A26" s="131"/>
      <c r="B26" s="134" t="s">
        <v>32</v>
      </c>
      <c r="C26" s="135" t="s">
        <v>140</v>
      </c>
      <c r="D26" s="136">
        <f t="shared" ref="D26:O26" si="17">D22-D23</f>
        <v>75</v>
      </c>
      <c r="E26" s="136">
        <f t="shared" si="17"/>
        <v>75</v>
      </c>
      <c r="F26" s="136">
        <f t="shared" si="17"/>
        <v>75</v>
      </c>
      <c r="G26" s="136">
        <f t="shared" si="17"/>
        <v>75</v>
      </c>
      <c r="H26" s="136">
        <f t="shared" si="17"/>
        <v>75</v>
      </c>
      <c r="I26" s="136">
        <f t="shared" si="17"/>
        <v>72</v>
      </c>
      <c r="J26" s="136">
        <f t="shared" si="17"/>
        <v>70</v>
      </c>
      <c r="K26" s="136">
        <f t="shared" si="17"/>
        <v>70</v>
      </c>
      <c r="L26" s="136">
        <f t="shared" si="17"/>
        <v>70</v>
      </c>
      <c r="M26" s="136">
        <f t="shared" si="17"/>
        <v>70</v>
      </c>
      <c r="N26" s="136">
        <f t="shared" si="17"/>
        <v>68</v>
      </c>
      <c r="O26" s="136">
        <f t="shared" si="17"/>
        <v>68</v>
      </c>
      <c r="P26" s="136">
        <f t="shared" si="14"/>
        <v>863</v>
      </c>
      <c r="Q26" s="138">
        <f t="shared" si="15"/>
        <v>71.916666666666671</v>
      </c>
    </row>
    <row r="27" spans="1:17" ht="18" customHeight="1" x14ac:dyDescent="0.2">
      <c r="A27" s="131"/>
      <c r="B27" s="367" t="s">
        <v>142</v>
      </c>
      <c r="C27" s="368"/>
      <c r="D27" s="132">
        <v>4</v>
      </c>
      <c r="E27" s="132">
        <v>5</v>
      </c>
      <c r="F27" s="132">
        <v>4</v>
      </c>
      <c r="G27" s="132">
        <v>6</v>
      </c>
      <c r="H27" s="132">
        <v>3</v>
      </c>
      <c r="I27" s="132">
        <v>4</v>
      </c>
      <c r="J27" s="132">
        <v>2</v>
      </c>
      <c r="K27" s="132">
        <v>7</v>
      </c>
      <c r="L27" s="132">
        <v>1</v>
      </c>
      <c r="M27" s="132">
        <v>0</v>
      </c>
      <c r="N27" s="132">
        <v>3</v>
      </c>
      <c r="O27" s="132">
        <v>1</v>
      </c>
      <c r="P27" s="136">
        <f t="shared" si="14"/>
        <v>40</v>
      </c>
      <c r="Q27" s="138">
        <f t="shared" si="15"/>
        <v>3.3333333333333335</v>
      </c>
    </row>
    <row r="28" spans="1:17" ht="15" customHeight="1" x14ac:dyDescent="0.2">
      <c r="A28" s="131"/>
      <c r="B28" s="367" t="s">
        <v>143</v>
      </c>
      <c r="C28" s="368"/>
      <c r="D28" s="132">
        <v>2</v>
      </c>
      <c r="E28" s="132">
        <v>5</v>
      </c>
      <c r="F28" s="132">
        <v>0</v>
      </c>
      <c r="G28" s="132">
        <v>8</v>
      </c>
      <c r="H28" s="132">
        <v>6</v>
      </c>
      <c r="I28" s="132">
        <v>8</v>
      </c>
      <c r="J28" s="132">
        <v>4</v>
      </c>
      <c r="K28" s="132">
        <v>5</v>
      </c>
      <c r="L28" s="132">
        <v>6</v>
      </c>
      <c r="M28" s="132">
        <v>0</v>
      </c>
      <c r="N28" s="132">
        <v>11</v>
      </c>
      <c r="O28" s="132">
        <v>9</v>
      </c>
      <c r="P28" s="136">
        <f t="shared" si="14"/>
        <v>64</v>
      </c>
      <c r="Q28" s="138">
        <f t="shared" si="15"/>
        <v>5.333333333333333</v>
      </c>
    </row>
    <row r="29" spans="1:17" ht="15" customHeight="1" x14ac:dyDescent="0.2">
      <c r="A29" s="131"/>
      <c r="B29" s="369" t="s">
        <v>144</v>
      </c>
      <c r="C29" s="370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6"/>
      <c r="Q29" s="133"/>
    </row>
    <row r="30" spans="1:17" ht="15" customHeight="1" x14ac:dyDescent="0.2">
      <c r="A30" s="131"/>
      <c r="B30" s="134" t="s">
        <v>33</v>
      </c>
      <c r="C30" s="141" t="s">
        <v>34</v>
      </c>
      <c r="D30" s="132">
        <v>13</v>
      </c>
      <c r="E30" s="132">
        <v>42</v>
      </c>
      <c r="F30" s="132">
        <v>46</v>
      </c>
      <c r="G30" s="132">
        <v>25</v>
      </c>
      <c r="H30" s="132">
        <v>28</v>
      </c>
      <c r="I30" s="132">
        <v>26</v>
      </c>
      <c r="J30" s="132">
        <v>25</v>
      </c>
      <c r="K30" s="132">
        <v>17</v>
      </c>
      <c r="L30" s="132">
        <v>20</v>
      </c>
      <c r="M30" s="132">
        <v>0</v>
      </c>
      <c r="N30" s="132">
        <v>12</v>
      </c>
      <c r="O30" s="132">
        <v>7</v>
      </c>
      <c r="P30" s="136">
        <f>SUM(D30:O30)</f>
        <v>261</v>
      </c>
      <c r="Q30" s="138">
        <f>P30/12</f>
        <v>21.75</v>
      </c>
    </row>
    <row r="31" spans="1:17" ht="15" customHeight="1" x14ac:dyDescent="0.2">
      <c r="A31" s="131"/>
      <c r="B31" s="134" t="s">
        <v>35</v>
      </c>
      <c r="C31" s="141" t="s">
        <v>36</v>
      </c>
      <c r="D31" s="132">
        <v>13</v>
      </c>
      <c r="E31" s="132">
        <v>30</v>
      </c>
      <c r="F31" s="132">
        <v>46</v>
      </c>
      <c r="G31" s="132">
        <v>25</v>
      </c>
      <c r="H31" s="132">
        <v>28</v>
      </c>
      <c r="I31" s="132">
        <v>26</v>
      </c>
      <c r="J31" s="132">
        <v>12</v>
      </c>
      <c r="K31" s="132">
        <v>31</v>
      </c>
      <c r="L31" s="132">
        <v>37</v>
      </c>
      <c r="M31" s="132">
        <v>0</v>
      </c>
      <c r="N31" s="132">
        <v>14</v>
      </c>
      <c r="O31" s="132">
        <v>5</v>
      </c>
      <c r="P31" s="136">
        <f>SUM(D31:O31)</f>
        <v>267</v>
      </c>
      <c r="Q31" s="138">
        <f>P31/12</f>
        <v>22.25</v>
      </c>
    </row>
    <row r="32" spans="1:17" s="45" customFormat="1" ht="15" customHeight="1" x14ac:dyDescent="0.2">
      <c r="A32" s="148"/>
      <c r="B32" s="148"/>
      <c r="C32" s="149"/>
      <c r="D32" s="150"/>
      <c r="E32" s="150"/>
      <c r="F32" s="150"/>
      <c r="G32" s="150"/>
      <c r="H32" s="150"/>
      <c r="I32" s="150"/>
      <c r="J32" s="150"/>
      <c r="K32" s="150"/>
      <c r="L32" s="150"/>
      <c r="M32" s="150"/>
      <c r="N32" s="150"/>
      <c r="O32" s="150"/>
      <c r="P32" s="189"/>
      <c r="Q32" s="152"/>
    </row>
    <row r="33" spans="1:19" s="45" customFormat="1" ht="15" customHeight="1" x14ac:dyDescent="0.2">
      <c r="A33" s="148"/>
      <c r="B33" s="148"/>
      <c r="C33" s="149"/>
      <c r="D33" s="150"/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89"/>
      <c r="Q33" s="152"/>
    </row>
    <row r="34" spans="1:19" ht="15.75" customHeight="1" x14ac:dyDescent="0.2">
      <c r="A34" s="156">
        <v>2.2000000000000002</v>
      </c>
      <c r="B34" s="365" t="s">
        <v>187</v>
      </c>
      <c r="C34" s="366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3"/>
    </row>
    <row r="35" spans="1:19" ht="14.25" customHeight="1" x14ac:dyDescent="0.2">
      <c r="A35" s="131"/>
      <c r="B35" s="365" t="s">
        <v>164</v>
      </c>
      <c r="C35" s="366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3"/>
    </row>
    <row r="36" spans="1:19" ht="14.25" customHeight="1" x14ac:dyDescent="0.2">
      <c r="A36" s="131"/>
      <c r="B36" s="134" t="s">
        <v>38</v>
      </c>
      <c r="C36" s="135" t="s">
        <v>17</v>
      </c>
      <c r="D36" s="136">
        <v>1418</v>
      </c>
      <c r="E36" s="136">
        <f t="shared" ref="E36:K36" si="18">D43</f>
        <v>1473</v>
      </c>
      <c r="F36" s="136">
        <f t="shared" si="18"/>
        <v>1523</v>
      </c>
      <c r="G36" s="136">
        <f t="shared" si="18"/>
        <v>1586</v>
      </c>
      <c r="H36" s="136">
        <f t="shared" si="18"/>
        <v>1666</v>
      </c>
      <c r="I36" s="136">
        <f t="shared" si="18"/>
        <v>1704</v>
      </c>
      <c r="J36" s="136">
        <f t="shared" si="18"/>
        <v>1783</v>
      </c>
      <c r="K36" s="136">
        <f t="shared" si="18"/>
        <v>1809</v>
      </c>
      <c r="L36" s="136">
        <f t="shared" ref="L36" si="19">K43</f>
        <v>1917</v>
      </c>
      <c r="M36" s="136">
        <f t="shared" ref="M36" si="20">L43</f>
        <v>2000</v>
      </c>
      <c r="N36" s="136">
        <f t="shared" ref="N36" si="21">M43</f>
        <v>2031</v>
      </c>
      <c r="O36" s="136">
        <f t="shared" ref="O36" si="22">N43</f>
        <v>2065</v>
      </c>
      <c r="P36" s="136">
        <f t="shared" ref="P36:P45" si="23">SUM(D36:O36)</f>
        <v>20975</v>
      </c>
      <c r="Q36" s="138">
        <f t="shared" ref="Q36:Q45" si="24">P36/12</f>
        <v>1747.9166666666667</v>
      </c>
    </row>
    <row r="37" spans="1:19" ht="14.25" customHeight="1" x14ac:dyDescent="0.2">
      <c r="A37" s="131"/>
      <c r="B37" s="134" t="s">
        <v>39</v>
      </c>
      <c r="C37" s="134" t="s">
        <v>19</v>
      </c>
      <c r="D37" s="132">
        <v>61</v>
      </c>
      <c r="E37" s="132">
        <v>61</v>
      </c>
      <c r="F37" s="132">
        <v>66</v>
      </c>
      <c r="G37" s="132">
        <v>86</v>
      </c>
      <c r="H37" s="132">
        <v>39</v>
      </c>
      <c r="I37" s="132">
        <v>92</v>
      </c>
      <c r="J37" s="132">
        <v>27</v>
      </c>
      <c r="K37" s="132">
        <v>109</v>
      </c>
      <c r="L37" s="132">
        <v>91</v>
      </c>
      <c r="M37" s="132">
        <v>55</v>
      </c>
      <c r="N37" s="132">
        <v>84</v>
      </c>
      <c r="O37" s="132">
        <v>34</v>
      </c>
      <c r="P37" s="136">
        <f t="shared" si="23"/>
        <v>805</v>
      </c>
      <c r="Q37" s="138">
        <f t="shared" si="24"/>
        <v>67.083333333333329</v>
      </c>
    </row>
    <row r="38" spans="1:19" ht="14.25" customHeight="1" x14ac:dyDescent="0.2">
      <c r="A38" s="131"/>
      <c r="B38" s="134" t="s">
        <v>40</v>
      </c>
      <c r="C38" s="135" t="s">
        <v>21</v>
      </c>
      <c r="D38" s="136">
        <f t="shared" ref="D38:O38" si="25">D36+D37</f>
        <v>1479</v>
      </c>
      <c r="E38" s="136">
        <f t="shared" si="25"/>
        <v>1534</v>
      </c>
      <c r="F38" s="136">
        <f t="shared" si="25"/>
        <v>1589</v>
      </c>
      <c r="G38" s="136">
        <f t="shared" si="25"/>
        <v>1672</v>
      </c>
      <c r="H38" s="136">
        <f t="shared" si="25"/>
        <v>1705</v>
      </c>
      <c r="I38" s="136">
        <f t="shared" si="25"/>
        <v>1796</v>
      </c>
      <c r="J38" s="136">
        <f t="shared" si="25"/>
        <v>1810</v>
      </c>
      <c r="K38" s="136">
        <f t="shared" si="25"/>
        <v>1918</v>
      </c>
      <c r="L38" s="136">
        <f t="shared" si="25"/>
        <v>2008</v>
      </c>
      <c r="M38" s="136">
        <f t="shared" si="25"/>
        <v>2055</v>
      </c>
      <c r="N38" s="136">
        <f t="shared" si="25"/>
        <v>2115</v>
      </c>
      <c r="O38" s="136">
        <f t="shared" si="25"/>
        <v>2099</v>
      </c>
      <c r="P38" s="136">
        <f t="shared" si="23"/>
        <v>21780</v>
      </c>
      <c r="Q38" s="138">
        <f t="shared" si="24"/>
        <v>1815</v>
      </c>
    </row>
    <row r="39" spans="1:19" ht="14.25" customHeight="1" x14ac:dyDescent="0.2">
      <c r="A39" s="131"/>
      <c r="B39" s="134" t="s">
        <v>41</v>
      </c>
      <c r="C39" s="134" t="s">
        <v>23</v>
      </c>
      <c r="D39" s="132">
        <v>6</v>
      </c>
      <c r="E39" s="132">
        <v>11</v>
      </c>
      <c r="F39" s="132">
        <v>3</v>
      </c>
      <c r="G39" s="132">
        <v>6</v>
      </c>
      <c r="H39" s="132">
        <v>1</v>
      </c>
      <c r="I39" s="132">
        <v>13</v>
      </c>
      <c r="J39" s="132">
        <v>1</v>
      </c>
      <c r="K39" s="132">
        <v>1</v>
      </c>
      <c r="L39" s="132">
        <v>8</v>
      </c>
      <c r="M39" s="132">
        <v>24</v>
      </c>
      <c r="N39" s="132">
        <v>50</v>
      </c>
      <c r="O39" s="132">
        <v>4</v>
      </c>
      <c r="P39" s="136">
        <f t="shared" si="23"/>
        <v>128</v>
      </c>
      <c r="Q39" s="138">
        <f t="shared" si="24"/>
        <v>10.666666666666666</v>
      </c>
    </row>
    <row r="40" spans="1:19" ht="12.75" customHeight="1" x14ac:dyDescent="0.2">
      <c r="A40" s="131"/>
      <c r="B40" s="134"/>
      <c r="C40" s="130" t="s">
        <v>30</v>
      </c>
      <c r="D40" s="130">
        <v>3</v>
      </c>
      <c r="E40" s="130">
        <v>9</v>
      </c>
      <c r="F40" s="130">
        <v>1</v>
      </c>
      <c r="G40" s="130">
        <v>4</v>
      </c>
      <c r="H40" s="130">
        <v>0</v>
      </c>
      <c r="I40" s="130">
        <v>2</v>
      </c>
      <c r="J40" s="130">
        <v>1</v>
      </c>
      <c r="K40" s="130">
        <v>0</v>
      </c>
      <c r="L40" s="130">
        <v>6</v>
      </c>
      <c r="M40" s="130">
        <v>8</v>
      </c>
      <c r="N40" s="130">
        <v>19</v>
      </c>
      <c r="O40" s="130">
        <v>2</v>
      </c>
      <c r="P40" s="136">
        <f t="shared" si="23"/>
        <v>55</v>
      </c>
      <c r="Q40" s="138">
        <f t="shared" si="24"/>
        <v>4.583333333333333</v>
      </c>
    </row>
    <row r="41" spans="1:19" ht="12.75" customHeight="1" x14ac:dyDescent="0.2">
      <c r="A41" s="131"/>
      <c r="B41" s="134"/>
      <c r="C41" s="130" t="s">
        <v>31</v>
      </c>
      <c r="D41" s="130">
        <v>3</v>
      </c>
      <c r="E41" s="130">
        <v>2</v>
      </c>
      <c r="F41" s="130">
        <v>2</v>
      </c>
      <c r="G41" s="130">
        <v>2</v>
      </c>
      <c r="H41" s="130">
        <v>1</v>
      </c>
      <c r="I41" s="130">
        <v>11</v>
      </c>
      <c r="J41" s="130">
        <v>0</v>
      </c>
      <c r="K41" s="130">
        <v>1</v>
      </c>
      <c r="L41" s="130">
        <v>2</v>
      </c>
      <c r="M41" s="130">
        <v>16</v>
      </c>
      <c r="N41" s="130">
        <v>31</v>
      </c>
      <c r="O41" s="130">
        <v>2</v>
      </c>
      <c r="P41" s="136">
        <f t="shared" si="23"/>
        <v>73</v>
      </c>
      <c r="Q41" s="138"/>
    </row>
    <row r="42" spans="1:19" ht="12.75" customHeight="1" x14ac:dyDescent="0.25">
      <c r="A42" s="157"/>
      <c r="B42" s="157"/>
      <c r="C42" s="157" t="s">
        <v>188</v>
      </c>
      <c r="D42" s="158">
        <v>0</v>
      </c>
      <c r="E42" s="158">
        <v>0</v>
      </c>
      <c r="F42" s="158">
        <v>0</v>
      </c>
      <c r="G42" s="158">
        <v>0</v>
      </c>
      <c r="H42" s="158">
        <v>0</v>
      </c>
      <c r="I42" s="158">
        <v>0</v>
      </c>
      <c r="J42" s="158">
        <v>0</v>
      </c>
      <c r="K42" s="158">
        <v>0</v>
      </c>
      <c r="L42" s="158">
        <v>0</v>
      </c>
      <c r="M42" s="158">
        <v>0</v>
      </c>
      <c r="N42" s="158">
        <v>0</v>
      </c>
      <c r="O42" s="158">
        <v>0</v>
      </c>
      <c r="P42" s="190">
        <f>SUM(I42:O42)</f>
        <v>0</v>
      </c>
      <c r="Q42" s="158">
        <f>P42/12</f>
        <v>0</v>
      </c>
      <c r="R42" s="121"/>
      <c r="S42" s="121"/>
    </row>
    <row r="43" spans="1:19" ht="12.75" customHeight="1" x14ac:dyDescent="0.25">
      <c r="A43" s="157"/>
      <c r="B43" s="134" t="s">
        <v>42</v>
      </c>
      <c r="C43" s="135" t="s">
        <v>140</v>
      </c>
      <c r="D43" s="160">
        <f t="shared" ref="D43:O43" si="26">D38-D39</f>
        <v>1473</v>
      </c>
      <c r="E43" s="160">
        <f t="shared" si="26"/>
        <v>1523</v>
      </c>
      <c r="F43" s="160">
        <f t="shared" si="26"/>
        <v>1586</v>
      </c>
      <c r="G43" s="160">
        <f t="shared" si="26"/>
        <v>1666</v>
      </c>
      <c r="H43" s="160">
        <f t="shared" si="26"/>
        <v>1704</v>
      </c>
      <c r="I43" s="160">
        <f t="shared" si="26"/>
        <v>1783</v>
      </c>
      <c r="J43" s="160">
        <f t="shared" si="26"/>
        <v>1809</v>
      </c>
      <c r="K43" s="160">
        <f t="shared" si="26"/>
        <v>1917</v>
      </c>
      <c r="L43" s="160">
        <f t="shared" si="26"/>
        <v>2000</v>
      </c>
      <c r="M43" s="160">
        <f t="shared" si="26"/>
        <v>2031</v>
      </c>
      <c r="N43" s="160">
        <f t="shared" si="26"/>
        <v>2065</v>
      </c>
      <c r="O43" s="160">
        <f t="shared" si="26"/>
        <v>2095</v>
      </c>
      <c r="P43" s="190"/>
      <c r="Q43" s="161"/>
      <c r="R43" s="121"/>
      <c r="S43" s="121"/>
    </row>
    <row r="44" spans="1:19" ht="21.75" customHeight="1" x14ac:dyDescent="0.2">
      <c r="A44" s="131"/>
      <c r="B44" s="379" t="s">
        <v>204</v>
      </c>
      <c r="C44" s="380"/>
      <c r="D44" s="132">
        <v>10</v>
      </c>
      <c r="E44" s="132">
        <v>15</v>
      </c>
      <c r="F44" s="132">
        <v>9</v>
      </c>
      <c r="G44" s="132">
        <v>10</v>
      </c>
      <c r="H44" s="132">
        <v>16</v>
      </c>
      <c r="I44" s="132">
        <v>23</v>
      </c>
      <c r="J44" s="132">
        <v>6</v>
      </c>
      <c r="K44" s="132">
        <v>4</v>
      </c>
      <c r="L44" s="132">
        <v>6</v>
      </c>
      <c r="M44" s="132">
        <v>9</v>
      </c>
      <c r="N44" s="132">
        <v>12</v>
      </c>
      <c r="O44" s="132">
        <v>6</v>
      </c>
      <c r="P44" s="136">
        <f t="shared" si="23"/>
        <v>126</v>
      </c>
      <c r="Q44" s="138">
        <f t="shared" si="24"/>
        <v>10.5</v>
      </c>
    </row>
    <row r="45" spans="1:19" ht="21" customHeight="1" x14ac:dyDescent="0.2">
      <c r="A45" s="131"/>
      <c r="B45" s="367" t="s">
        <v>191</v>
      </c>
      <c r="C45" s="368"/>
      <c r="D45" s="132">
        <v>10</v>
      </c>
      <c r="E45" s="132">
        <v>0</v>
      </c>
      <c r="F45" s="132">
        <v>0</v>
      </c>
      <c r="G45" s="132">
        <v>13</v>
      </c>
      <c r="H45" s="132">
        <v>10</v>
      </c>
      <c r="I45" s="132">
        <v>32</v>
      </c>
      <c r="J45" s="132">
        <v>20</v>
      </c>
      <c r="K45" s="132">
        <v>13</v>
      </c>
      <c r="L45" s="132">
        <v>15</v>
      </c>
      <c r="M45" s="132">
        <v>13</v>
      </c>
      <c r="N45" s="132">
        <v>22</v>
      </c>
      <c r="O45" s="132">
        <v>4</v>
      </c>
      <c r="P45" s="136">
        <f t="shared" si="23"/>
        <v>152</v>
      </c>
      <c r="Q45" s="138">
        <f t="shared" si="24"/>
        <v>12.666666666666666</v>
      </c>
    </row>
    <row r="46" spans="1:19" ht="14.25" customHeight="1" x14ac:dyDescent="0.2">
      <c r="A46" s="131"/>
      <c r="B46" s="365" t="s">
        <v>192</v>
      </c>
      <c r="C46" s="366"/>
      <c r="D46" s="132"/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6"/>
      <c r="Q46" s="133"/>
    </row>
    <row r="47" spans="1:19" ht="12.75" customHeight="1" x14ac:dyDescent="0.2">
      <c r="A47" s="131"/>
      <c r="B47" s="134" t="s">
        <v>193</v>
      </c>
      <c r="C47" s="141" t="s">
        <v>34</v>
      </c>
      <c r="D47" s="132">
        <v>46</v>
      </c>
      <c r="E47" s="132">
        <v>89</v>
      </c>
      <c r="F47" s="132">
        <v>55</v>
      </c>
      <c r="G47" s="132">
        <v>69</v>
      </c>
      <c r="H47" s="132">
        <v>40</v>
      </c>
      <c r="I47" s="132">
        <v>169</v>
      </c>
      <c r="J47" s="132">
        <v>52</v>
      </c>
      <c r="K47" s="132">
        <v>22</v>
      </c>
      <c r="L47" s="132">
        <v>22</v>
      </c>
      <c r="M47" s="132">
        <v>78</v>
      </c>
      <c r="N47" s="132">
        <v>55</v>
      </c>
      <c r="O47" s="132">
        <v>21</v>
      </c>
      <c r="P47" s="136">
        <f>SUM(D47:O47)</f>
        <v>718</v>
      </c>
      <c r="Q47" s="138">
        <f>P47/12</f>
        <v>59.833333333333336</v>
      </c>
    </row>
    <row r="48" spans="1:19" ht="12.75" customHeight="1" x14ac:dyDescent="0.2">
      <c r="A48" s="131"/>
      <c r="B48" s="134" t="s">
        <v>194</v>
      </c>
      <c r="C48" s="141" t="s">
        <v>36</v>
      </c>
      <c r="D48" s="132">
        <v>215</v>
      </c>
      <c r="E48" s="132">
        <v>179</v>
      </c>
      <c r="F48" s="132">
        <v>341</v>
      </c>
      <c r="G48" s="132">
        <v>260</v>
      </c>
      <c r="H48" s="132">
        <v>149</v>
      </c>
      <c r="I48" s="132">
        <v>383</v>
      </c>
      <c r="J48" s="132">
        <v>122</v>
      </c>
      <c r="K48" s="132">
        <v>264</v>
      </c>
      <c r="L48" s="132">
        <v>166</v>
      </c>
      <c r="M48" s="132">
        <v>309</v>
      </c>
      <c r="N48" s="132">
        <v>370</v>
      </c>
      <c r="O48" s="132">
        <v>162</v>
      </c>
      <c r="P48" s="136">
        <f>SUM(D48:O48)</f>
        <v>2920</v>
      </c>
      <c r="Q48" s="138">
        <f>P48/12</f>
        <v>243.33333333333334</v>
      </c>
    </row>
    <row r="49" spans="1:19" ht="12.75" customHeight="1" x14ac:dyDescent="0.2">
      <c r="A49" s="131"/>
      <c r="B49" s="365" t="s">
        <v>173</v>
      </c>
      <c r="C49" s="366"/>
      <c r="D49" s="132"/>
      <c r="E49" s="132"/>
      <c r="F49" s="132"/>
      <c r="G49" s="132"/>
      <c r="H49" s="132"/>
      <c r="I49" s="132"/>
      <c r="J49" s="132"/>
      <c r="K49" s="132"/>
      <c r="L49" s="132"/>
      <c r="M49" s="132"/>
      <c r="N49" s="132"/>
      <c r="O49" s="132"/>
      <c r="P49" s="136"/>
      <c r="Q49" s="133"/>
    </row>
    <row r="50" spans="1:19" ht="12.75" customHeight="1" x14ac:dyDescent="0.2">
      <c r="A50" s="131"/>
      <c r="B50" s="134" t="s">
        <v>43</v>
      </c>
      <c r="C50" s="135" t="s">
        <v>17</v>
      </c>
      <c r="D50" s="136">
        <v>23</v>
      </c>
      <c r="E50" s="136">
        <f t="shared" ref="E50:K50" si="27">D57</f>
        <v>22</v>
      </c>
      <c r="F50" s="136">
        <f t="shared" si="27"/>
        <v>22</v>
      </c>
      <c r="G50" s="136">
        <f t="shared" si="27"/>
        <v>23</v>
      </c>
      <c r="H50" s="136">
        <f t="shared" si="27"/>
        <v>22</v>
      </c>
      <c r="I50" s="136">
        <f t="shared" si="27"/>
        <v>22</v>
      </c>
      <c r="J50" s="136">
        <f t="shared" si="27"/>
        <v>22</v>
      </c>
      <c r="K50" s="136">
        <f t="shared" si="27"/>
        <v>22</v>
      </c>
      <c r="L50" s="136">
        <f t="shared" ref="L50" si="28">K57</f>
        <v>22</v>
      </c>
      <c r="M50" s="136">
        <f t="shared" ref="M50" si="29">L57</f>
        <v>22</v>
      </c>
      <c r="N50" s="136">
        <f t="shared" ref="N50" si="30">M57</f>
        <v>18</v>
      </c>
      <c r="O50" s="136">
        <f t="shared" ref="O50" si="31">N57</f>
        <v>18</v>
      </c>
      <c r="P50" s="136">
        <f t="shared" ref="P50:P56" si="32">SUM(D50:O50)</f>
        <v>258</v>
      </c>
      <c r="Q50" s="138">
        <f t="shared" ref="Q50:Q56" si="33">P50/12</f>
        <v>21.5</v>
      </c>
    </row>
    <row r="51" spans="1:19" ht="12.75" customHeight="1" x14ac:dyDescent="0.2">
      <c r="A51" s="131"/>
      <c r="B51" s="134" t="s">
        <v>44</v>
      </c>
      <c r="C51" s="134" t="s">
        <v>19</v>
      </c>
      <c r="D51" s="132">
        <v>0</v>
      </c>
      <c r="E51" s="132">
        <v>0</v>
      </c>
      <c r="F51" s="132">
        <v>1</v>
      </c>
      <c r="G51" s="132">
        <v>0</v>
      </c>
      <c r="H51" s="132">
        <v>0</v>
      </c>
      <c r="I51" s="132">
        <v>0</v>
      </c>
      <c r="J51" s="132">
        <v>0</v>
      </c>
      <c r="K51" s="132">
        <v>1</v>
      </c>
      <c r="L51" s="132">
        <v>0</v>
      </c>
      <c r="M51" s="132">
        <v>0</v>
      </c>
      <c r="N51" s="132">
        <v>0</v>
      </c>
      <c r="O51" s="132">
        <v>0</v>
      </c>
      <c r="P51" s="136">
        <f t="shared" si="32"/>
        <v>2</v>
      </c>
      <c r="Q51" s="138">
        <f t="shared" si="33"/>
        <v>0.16666666666666666</v>
      </c>
    </row>
    <row r="52" spans="1:19" ht="12.75" customHeight="1" x14ac:dyDescent="0.2">
      <c r="A52" s="131"/>
      <c r="B52" s="134" t="s">
        <v>45</v>
      </c>
      <c r="C52" s="135" t="s">
        <v>174</v>
      </c>
      <c r="D52" s="136">
        <f t="shared" ref="D52:O52" si="34">D50+D51</f>
        <v>23</v>
      </c>
      <c r="E52" s="136">
        <f t="shared" si="34"/>
        <v>22</v>
      </c>
      <c r="F52" s="136">
        <f t="shared" si="34"/>
        <v>23</v>
      </c>
      <c r="G52" s="136">
        <f t="shared" si="34"/>
        <v>23</v>
      </c>
      <c r="H52" s="136">
        <f t="shared" si="34"/>
        <v>22</v>
      </c>
      <c r="I52" s="136">
        <f t="shared" si="34"/>
        <v>22</v>
      </c>
      <c r="J52" s="136">
        <f t="shared" si="34"/>
        <v>22</v>
      </c>
      <c r="K52" s="136">
        <f t="shared" si="34"/>
        <v>23</v>
      </c>
      <c r="L52" s="136">
        <f t="shared" si="34"/>
        <v>22</v>
      </c>
      <c r="M52" s="136">
        <f t="shared" si="34"/>
        <v>22</v>
      </c>
      <c r="N52" s="136">
        <f t="shared" si="34"/>
        <v>18</v>
      </c>
      <c r="O52" s="136">
        <f t="shared" si="34"/>
        <v>18</v>
      </c>
      <c r="P52" s="136">
        <f t="shared" si="32"/>
        <v>260</v>
      </c>
      <c r="Q52" s="138">
        <f t="shared" si="33"/>
        <v>21.666666666666668</v>
      </c>
    </row>
    <row r="53" spans="1:19" ht="12.75" customHeight="1" x14ac:dyDescent="0.2">
      <c r="A53" s="131"/>
      <c r="B53" s="134" t="s">
        <v>46</v>
      </c>
      <c r="C53" s="134" t="s">
        <v>23</v>
      </c>
      <c r="D53" s="132">
        <v>1</v>
      </c>
      <c r="E53" s="132">
        <v>0</v>
      </c>
      <c r="F53" s="132">
        <v>0</v>
      </c>
      <c r="G53" s="132">
        <v>1</v>
      </c>
      <c r="H53" s="132">
        <v>0</v>
      </c>
      <c r="I53" s="132">
        <v>0</v>
      </c>
      <c r="J53" s="132">
        <v>0</v>
      </c>
      <c r="K53" s="132">
        <v>1</v>
      </c>
      <c r="L53" s="132">
        <v>0</v>
      </c>
      <c r="M53" s="132">
        <v>4</v>
      </c>
      <c r="N53" s="132">
        <v>0</v>
      </c>
      <c r="O53" s="132">
        <v>0</v>
      </c>
      <c r="P53" s="136">
        <f t="shared" si="32"/>
        <v>7</v>
      </c>
      <c r="Q53" s="138">
        <f t="shared" si="33"/>
        <v>0.58333333333333337</v>
      </c>
    </row>
    <row r="54" spans="1:19" ht="12.75" customHeight="1" x14ac:dyDescent="0.2">
      <c r="A54" s="131"/>
      <c r="B54" s="134"/>
      <c r="C54" s="162" t="s">
        <v>175</v>
      </c>
      <c r="D54" s="130">
        <v>0</v>
      </c>
      <c r="E54" s="130">
        <v>0</v>
      </c>
      <c r="F54" s="130">
        <v>0</v>
      </c>
      <c r="G54" s="130">
        <v>1</v>
      </c>
      <c r="H54" s="130">
        <v>0</v>
      </c>
      <c r="I54" s="130">
        <v>0</v>
      </c>
      <c r="J54" s="130">
        <v>0</v>
      </c>
      <c r="K54" s="130">
        <v>1</v>
      </c>
      <c r="L54" s="130">
        <v>0</v>
      </c>
      <c r="M54" s="130">
        <v>3</v>
      </c>
      <c r="N54" s="130">
        <v>0</v>
      </c>
      <c r="O54" s="130">
        <v>0</v>
      </c>
      <c r="P54" s="136">
        <f t="shared" si="32"/>
        <v>5</v>
      </c>
      <c r="Q54" s="138">
        <f t="shared" si="33"/>
        <v>0.41666666666666669</v>
      </c>
    </row>
    <row r="55" spans="1:19" ht="12.75" customHeight="1" x14ac:dyDescent="0.2">
      <c r="A55" s="131"/>
      <c r="B55" s="134"/>
      <c r="C55" s="191" t="s">
        <v>206</v>
      </c>
      <c r="D55" s="130">
        <v>1</v>
      </c>
      <c r="E55" s="130">
        <v>0</v>
      </c>
      <c r="F55" s="130">
        <v>0</v>
      </c>
      <c r="G55" s="130">
        <v>0</v>
      </c>
      <c r="H55" s="130">
        <v>0</v>
      </c>
      <c r="I55" s="130">
        <v>0</v>
      </c>
      <c r="J55" s="130">
        <v>0</v>
      </c>
      <c r="K55" s="130">
        <v>0</v>
      </c>
      <c r="L55" s="130">
        <v>0</v>
      </c>
      <c r="M55" s="130">
        <v>1</v>
      </c>
      <c r="N55" s="130">
        <v>0</v>
      </c>
      <c r="O55" s="130">
        <v>0</v>
      </c>
      <c r="P55" s="136">
        <f t="shared" si="32"/>
        <v>2</v>
      </c>
      <c r="Q55" s="138">
        <f t="shared" si="33"/>
        <v>0.16666666666666666</v>
      </c>
    </row>
    <row r="56" spans="1:19" ht="12.75" customHeight="1" x14ac:dyDescent="0.2">
      <c r="A56" s="131"/>
      <c r="B56" s="134"/>
      <c r="C56" s="163" t="s">
        <v>200</v>
      </c>
      <c r="D56" s="130">
        <v>0</v>
      </c>
      <c r="E56" s="130">
        <v>0</v>
      </c>
      <c r="F56" s="130">
        <v>0</v>
      </c>
      <c r="G56" s="130">
        <v>0</v>
      </c>
      <c r="H56" s="130">
        <v>0</v>
      </c>
      <c r="I56" s="130">
        <v>0</v>
      </c>
      <c r="J56" s="130">
        <v>0</v>
      </c>
      <c r="K56" s="130">
        <v>0</v>
      </c>
      <c r="L56" s="130">
        <v>0</v>
      </c>
      <c r="M56" s="130">
        <v>0</v>
      </c>
      <c r="N56" s="130">
        <v>0</v>
      </c>
      <c r="O56" s="130">
        <v>0</v>
      </c>
      <c r="P56" s="136">
        <f t="shared" si="32"/>
        <v>0</v>
      </c>
      <c r="Q56" s="138">
        <f t="shared" si="33"/>
        <v>0</v>
      </c>
    </row>
    <row r="57" spans="1:19" ht="12.75" customHeight="1" x14ac:dyDescent="0.25">
      <c r="A57" s="157"/>
      <c r="B57" s="134" t="s">
        <v>49</v>
      </c>
      <c r="C57" s="135" t="s">
        <v>140</v>
      </c>
      <c r="D57" s="160">
        <f t="shared" ref="D57:O57" si="35">D52-D53</f>
        <v>22</v>
      </c>
      <c r="E57" s="160">
        <f t="shared" si="35"/>
        <v>22</v>
      </c>
      <c r="F57" s="160">
        <f t="shared" si="35"/>
        <v>23</v>
      </c>
      <c r="G57" s="160">
        <f t="shared" si="35"/>
        <v>22</v>
      </c>
      <c r="H57" s="160">
        <f t="shared" si="35"/>
        <v>22</v>
      </c>
      <c r="I57" s="160">
        <f t="shared" si="35"/>
        <v>22</v>
      </c>
      <c r="J57" s="160">
        <f t="shared" si="35"/>
        <v>22</v>
      </c>
      <c r="K57" s="160">
        <f t="shared" si="35"/>
        <v>22</v>
      </c>
      <c r="L57" s="160">
        <f t="shared" si="35"/>
        <v>22</v>
      </c>
      <c r="M57" s="160">
        <f t="shared" si="35"/>
        <v>18</v>
      </c>
      <c r="N57" s="160">
        <f t="shared" si="35"/>
        <v>18</v>
      </c>
      <c r="O57" s="160">
        <f t="shared" si="35"/>
        <v>18</v>
      </c>
      <c r="P57" s="190"/>
      <c r="Q57" s="161"/>
      <c r="R57" s="121"/>
      <c r="S57" s="121"/>
    </row>
    <row r="58" spans="1:19" ht="16.5" customHeight="1" x14ac:dyDescent="0.2">
      <c r="A58" s="164">
        <v>2.2999999999999998</v>
      </c>
      <c r="B58" s="375" t="s">
        <v>189</v>
      </c>
      <c r="C58" s="376"/>
      <c r="D58" s="165"/>
      <c r="E58" s="165"/>
      <c r="F58" s="165"/>
      <c r="G58" s="165"/>
      <c r="H58" s="165"/>
      <c r="I58" s="165"/>
      <c r="J58" s="165"/>
      <c r="K58" s="165"/>
      <c r="L58" s="165"/>
      <c r="M58" s="165"/>
      <c r="N58" s="165"/>
      <c r="O58" s="165"/>
      <c r="P58" s="192"/>
      <c r="Q58" s="167"/>
    </row>
    <row r="59" spans="1:19" ht="13.5" customHeight="1" x14ac:dyDescent="0.2">
      <c r="A59" s="131"/>
      <c r="B59" s="365" t="s">
        <v>170</v>
      </c>
      <c r="C59" s="366"/>
      <c r="D59" s="132"/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132"/>
      <c r="P59" s="136"/>
      <c r="Q59" s="133"/>
    </row>
    <row r="60" spans="1:19" ht="13.5" customHeight="1" x14ac:dyDescent="0.2">
      <c r="A60" s="131"/>
      <c r="B60" s="134" t="s">
        <v>64</v>
      </c>
      <c r="C60" s="135" t="s">
        <v>17</v>
      </c>
      <c r="D60" s="136">
        <v>3</v>
      </c>
      <c r="E60" s="136">
        <f t="shared" ref="E60:K60" si="36">D66</f>
        <v>6</v>
      </c>
      <c r="F60" s="136">
        <f t="shared" si="36"/>
        <v>7</v>
      </c>
      <c r="G60" s="136">
        <f t="shared" si="36"/>
        <v>11</v>
      </c>
      <c r="H60" s="136">
        <f t="shared" si="36"/>
        <v>14</v>
      </c>
      <c r="I60" s="136">
        <f t="shared" si="36"/>
        <v>15</v>
      </c>
      <c r="J60" s="136">
        <f t="shared" si="36"/>
        <v>14</v>
      </c>
      <c r="K60" s="136">
        <f t="shared" si="36"/>
        <v>17</v>
      </c>
      <c r="L60" s="136">
        <f t="shared" ref="L60" si="37">K66</f>
        <v>17</v>
      </c>
      <c r="M60" s="136">
        <f t="shared" ref="M60" si="38">L66</f>
        <v>18</v>
      </c>
      <c r="N60" s="136">
        <f t="shared" ref="N60" si="39">M66</f>
        <v>15</v>
      </c>
      <c r="O60" s="136">
        <f t="shared" ref="O60" si="40">N66</f>
        <v>15</v>
      </c>
      <c r="P60" s="136">
        <f t="shared" ref="P60:P65" si="41">SUM(D60:O60)</f>
        <v>152</v>
      </c>
      <c r="Q60" s="138">
        <f>AVERAGE(D60:O60)</f>
        <v>12.666666666666666</v>
      </c>
    </row>
    <row r="61" spans="1:19" ht="13.5" customHeight="1" x14ac:dyDescent="0.2">
      <c r="A61" s="131"/>
      <c r="B61" s="134" t="s">
        <v>65</v>
      </c>
      <c r="C61" s="134" t="s">
        <v>19</v>
      </c>
      <c r="D61" s="132">
        <v>3</v>
      </c>
      <c r="E61" s="132">
        <v>4</v>
      </c>
      <c r="F61" s="132">
        <v>6</v>
      </c>
      <c r="G61" s="132">
        <v>5</v>
      </c>
      <c r="H61" s="132">
        <v>5</v>
      </c>
      <c r="I61" s="132">
        <v>2</v>
      </c>
      <c r="J61" s="132">
        <v>3</v>
      </c>
      <c r="K61" s="132">
        <v>2</v>
      </c>
      <c r="L61" s="132">
        <v>5</v>
      </c>
      <c r="M61" s="132">
        <v>2</v>
      </c>
      <c r="N61" s="132">
        <v>2</v>
      </c>
      <c r="O61" s="132">
        <v>0</v>
      </c>
      <c r="P61" s="136">
        <f t="shared" si="41"/>
        <v>39</v>
      </c>
      <c r="Q61" s="133">
        <f>AVERAGE(D61:O61)</f>
        <v>3.25</v>
      </c>
    </row>
    <row r="62" spans="1:19" ht="13.5" customHeight="1" x14ac:dyDescent="0.2">
      <c r="A62" s="131"/>
      <c r="B62" s="134" t="s">
        <v>66</v>
      </c>
      <c r="C62" s="135" t="s">
        <v>21</v>
      </c>
      <c r="D62" s="136">
        <f t="shared" ref="D62:I62" si="42">D60+D61</f>
        <v>6</v>
      </c>
      <c r="E62" s="136">
        <f t="shared" si="42"/>
        <v>10</v>
      </c>
      <c r="F62" s="136">
        <f t="shared" si="42"/>
        <v>13</v>
      </c>
      <c r="G62" s="136">
        <f t="shared" si="42"/>
        <v>16</v>
      </c>
      <c r="H62" s="136">
        <f t="shared" si="42"/>
        <v>19</v>
      </c>
      <c r="I62" s="136">
        <f t="shared" si="42"/>
        <v>17</v>
      </c>
      <c r="J62" s="136">
        <f>J60+J61</f>
        <v>17</v>
      </c>
      <c r="K62" s="136">
        <f>K60+K61</f>
        <v>19</v>
      </c>
      <c r="L62" s="136">
        <f t="shared" ref="L62:O62" si="43">L60+L61</f>
        <v>22</v>
      </c>
      <c r="M62" s="136">
        <f t="shared" si="43"/>
        <v>20</v>
      </c>
      <c r="N62" s="136">
        <f t="shared" si="43"/>
        <v>17</v>
      </c>
      <c r="O62" s="136">
        <f t="shared" si="43"/>
        <v>15</v>
      </c>
      <c r="P62" s="136">
        <f t="shared" si="41"/>
        <v>191</v>
      </c>
      <c r="Q62" s="193">
        <f>P63/P61</f>
        <v>0.74358974358974361</v>
      </c>
    </row>
    <row r="63" spans="1:19" ht="13.5" customHeight="1" x14ac:dyDescent="0.2">
      <c r="A63" s="131"/>
      <c r="B63" s="134" t="s">
        <v>67</v>
      </c>
      <c r="C63" s="134" t="s">
        <v>23</v>
      </c>
      <c r="D63" s="132">
        <v>0</v>
      </c>
      <c r="E63" s="132">
        <v>3</v>
      </c>
      <c r="F63" s="132">
        <v>2</v>
      </c>
      <c r="G63" s="132">
        <v>2</v>
      </c>
      <c r="H63" s="132">
        <v>4</v>
      </c>
      <c r="I63" s="132">
        <v>3</v>
      </c>
      <c r="J63" s="132">
        <v>0</v>
      </c>
      <c r="K63" s="132">
        <v>2</v>
      </c>
      <c r="L63" s="132">
        <v>4</v>
      </c>
      <c r="M63" s="132">
        <v>5</v>
      </c>
      <c r="N63" s="132">
        <v>2</v>
      </c>
      <c r="O63" s="132">
        <v>2</v>
      </c>
      <c r="P63" s="136">
        <f t="shared" si="41"/>
        <v>29</v>
      </c>
      <c r="Q63" s="133">
        <f>AVERAGE(D63:O63)</f>
        <v>2.4166666666666665</v>
      </c>
    </row>
    <row r="64" spans="1:19" ht="13.5" customHeight="1" x14ac:dyDescent="0.2">
      <c r="A64" s="131"/>
      <c r="B64" s="134"/>
      <c r="C64" s="130" t="s">
        <v>106</v>
      </c>
      <c r="D64" s="130">
        <v>0</v>
      </c>
      <c r="E64" s="130">
        <v>2</v>
      </c>
      <c r="F64" s="130">
        <v>1</v>
      </c>
      <c r="G64" s="130">
        <v>0</v>
      </c>
      <c r="H64" s="130">
        <v>1</v>
      </c>
      <c r="I64" s="130">
        <v>0</v>
      </c>
      <c r="J64" s="130">
        <v>0</v>
      </c>
      <c r="K64" s="130">
        <v>0</v>
      </c>
      <c r="L64" s="130">
        <v>2</v>
      </c>
      <c r="M64" s="130">
        <v>3</v>
      </c>
      <c r="N64" s="130">
        <v>0</v>
      </c>
      <c r="O64" s="130">
        <v>1</v>
      </c>
      <c r="P64" s="136">
        <f t="shared" si="41"/>
        <v>10</v>
      </c>
      <c r="Q64" s="133">
        <f>AVERAGE(D64:O64)</f>
        <v>0.83333333333333337</v>
      </c>
    </row>
    <row r="65" spans="1:17" ht="13.5" customHeight="1" x14ac:dyDescent="0.2">
      <c r="A65" s="131"/>
      <c r="B65" s="134"/>
      <c r="C65" s="130" t="s">
        <v>107</v>
      </c>
      <c r="D65" s="130">
        <v>0</v>
      </c>
      <c r="E65" s="130">
        <v>1</v>
      </c>
      <c r="F65" s="130">
        <v>1</v>
      </c>
      <c r="G65" s="130">
        <v>2</v>
      </c>
      <c r="H65" s="130">
        <v>3</v>
      </c>
      <c r="I65" s="130">
        <v>3</v>
      </c>
      <c r="J65" s="130">
        <v>0</v>
      </c>
      <c r="K65" s="130">
        <v>2</v>
      </c>
      <c r="L65" s="130">
        <v>2</v>
      </c>
      <c r="M65" s="130">
        <v>2</v>
      </c>
      <c r="N65" s="130">
        <v>2</v>
      </c>
      <c r="O65" s="130">
        <v>1</v>
      </c>
      <c r="P65" s="136">
        <f t="shared" si="41"/>
        <v>19</v>
      </c>
      <c r="Q65" s="133">
        <f>AVERAGE(D65:O65)</f>
        <v>1.5833333333333333</v>
      </c>
    </row>
    <row r="66" spans="1:17" ht="13.5" customHeight="1" x14ac:dyDescent="0.2">
      <c r="A66" s="131"/>
      <c r="B66" s="134" t="s">
        <v>68</v>
      </c>
      <c r="C66" s="135" t="s">
        <v>140</v>
      </c>
      <c r="D66" s="136">
        <f t="shared" ref="D66:O66" si="44">D62-D63</f>
        <v>6</v>
      </c>
      <c r="E66" s="136">
        <f t="shared" si="44"/>
        <v>7</v>
      </c>
      <c r="F66" s="136">
        <f t="shared" si="44"/>
        <v>11</v>
      </c>
      <c r="G66" s="136">
        <f t="shared" si="44"/>
        <v>14</v>
      </c>
      <c r="H66" s="136">
        <f t="shared" si="44"/>
        <v>15</v>
      </c>
      <c r="I66" s="136">
        <f t="shared" si="44"/>
        <v>14</v>
      </c>
      <c r="J66" s="136">
        <f t="shared" si="44"/>
        <v>17</v>
      </c>
      <c r="K66" s="136">
        <f t="shared" si="44"/>
        <v>17</v>
      </c>
      <c r="L66" s="136">
        <f t="shared" si="44"/>
        <v>18</v>
      </c>
      <c r="M66" s="136">
        <f t="shared" si="44"/>
        <v>15</v>
      </c>
      <c r="N66" s="136">
        <f t="shared" si="44"/>
        <v>15</v>
      </c>
      <c r="O66" s="136">
        <f t="shared" si="44"/>
        <v>13</v>
      </c>
      <c r="P66" s="136">
        <f>SUM(D66:O66)</f>
        <v>162</v>
      </c>
      <c r="Q66" s="133"/>
    </row>
    <row r="67" spans="1:17" ht="13.5" customHeight="1" x14ac:dyDescent="0.2">
      <c r="A67" s="131"/>
      <c r="B67" s="367" t="s">
        <v>195</v>
      </c>
      <c r="C67" s="368"/>
      <c r="D67" s="132">
        <v>3</v>
      </c>
      <c r="E67" s="132">
        <v>3</v>
      </c>
      <c r="F67" s="132">
        <v>3</v>
      </c>
      <c r="G67" s="132">
        <v>7</v>
      </c>
      <c r="H67" s="132">
        <v>12</v>
      </c>
      <c r="I67" s="132">
        <v>9</v>
      </c>
      <c r="J67" s="132">
        <v>6</v>
      </c>
      <c r="K67" s="132">
        <v>7</v>
      </c>
      <c r="L67" s="132">
        <v>3</v>
      </c>
      <c r="M67" s="132">
        <v>8</v>
      </c>
      <c r="N67" s="132">
        <v>4</v>
      </c>
      <c r="O67" s="132">
        <v>3</v>
      </c>
      <c r="P67" s="136">
        <f>SUM(D67:O67)</f>
        <v>68</v>
      </c>
      <c r="Q67" s="133">
        <f>AVERAGE(D67:O67)</f>
        <v>5.666666666666667</v>
      </c>
    </row>
    <row r="68" spans="1:17" ht="13.5" customHeight="1" x14ac:dyDescent="0.2">
      <c r="A68" s="131"/>
      <c r="B68" s="367" t="s">
        <v>196</v>
      </c>
      <c r="C68" s="368"/>
      <c r="D68" s="132">
        <v>10</v>
      </c>
      <c r="E68" s="132">
        <v>17</v>
      </c>
      <c r="F68" s="132">
        <v>7</v>
      </c>
      <c r="G68" s="132">
        <v>9</v>
      </c>
      <c r="H68" s="132">
        <v>11</v>
      </c>
      <c r="I68" s="132">
        <v>7</v>
      </c>
      <c r="J68" s="132">
        <v>11</v>
      </c>
      <c r="K68" s="132">
        <v>11</v>
      </c>
      <c r="L68" s="132">
        <v>18</v>
      </c>
      <c r="M68" s="132">
        <v>14</v>
      </c>
      <c r="N68" s="132">
        <v>10</v>
      </c>
      <c r="O68" s="132">
        <v>10</v>
      </c>
      <c r="P68" s="136">
        <f>SUM(D68:O68)</f>
        <v>135</v>
      </c>
      <c r="Q68" s="133">
        <f>AVERAGE(D68:O68)</f>
        <v>11.25</v>
      </c>
    </row>
    <row r="69" spans="1:17" ht="13.5" customHeight="1" x14ac:dyDescent="0.2">
      <c r="A69" s="131"/>
      <c r="B69" s="369" t="s">
        <v>197</v>
      </c>
      <c r="C69" s="370"/>
      <c r="D69" s="132"/>
      <c r="E69" s="132"/>
      <c r="F69" s="132"/>
      <c r="G69" s="132"/>
      <c r="H69" s="132"/>
      <c r="I69" s="132"/>
      <c r="J69" s="132"/>
      <c r="K69" s="132"/>
      <c r="L69" s="132"/>
      <c r="M69" s="132"/>
      <c r="N69" s="132"/>
      <c r="O69" s="132"/>
      <c r="P69" s="136"/>
      <c r="Q69" s="133"/>
    </row>
    <row r="70" spans="1:17" ht="13.5" customHeight="1" x14ac:dyDescent="0.2">
      <c r="A70" s="131"/>
      <c r="B70" s="134" t="s">
        <v>198</v>
      </c>
      <c r="C70" s="141" t="s">
        <v>34</v>
      </c>
      <c r="D70" s="132"/>
      <c r="E70" s="132">
        <v>13</v>
      </c>
      <c r="F70" s="132">
        <v>10</v>
      </c>
      <c r="G70" s="132">
        <v>8</v>
      </c>
      <c r="H70" s="132">
        <v>6</v>
      </c>
      <c r="I70" s="132">
        <v>3</v>
      </c>
      <c r="J70" s="132">
        <v>8</v>
      </c>
      <c r="K70" s="132">
        <v>13</v>
      </c>
      <c r="L70" s="132">
        <v>6</v>
      </c>
      <c r="M70" s="132">
        <v>9</v>
      </c>
      <c r="N70" s="132">
        <v>8</v>
      </c>
      <c r="O70" s="132">
        <v>4</v>
      </c>
      <c r="P70" s="136">
        <f>SUM(D70:O70)</f>
        <v>88</v>
      </c>
      <c r="Q70" s="133">
        <f>AVERAGE(D70:O70)</f>
        <v>8</v>
      </c>
    </row>
    <row r="71" spans="1:17" ht="13.5" customHeight="1" x14ac:dyDescent="0.2">
      <c r="A71" s="134"/>
      <c r="B71" s="134" t="s">
        <v>199</v>
      </c>
      <c r="C71" s="141" t="s">
        <v>36</v>
      </c>
      <c r="D71" s="132">
        <v>23</v>
      </c>
      <c r="E71" s="132">
        <v>36</v>
      </c>
      <c r="F71" s="132">
        <v>35</v>
      </c>
      <c r="G71" s="132">
        <v>40</v>
      </c>
      <c r="H71" s="132">
        <v>18</v>
      </c>
      <c r="I71" s="132">
        <v>26</v>
      </c>
      <c r="J71" s="132">
        <v>18</v>
      </c>
      <c r="K71" s="132">
        <v>27</v>
      </c>
      <c r="L71" s="132">
        <v>28</v>
      </c>
      <c r="M71" s="132">
        <v>5</v>
      </c>
      <c r="N71" s="132">
        <v>38</v>
      </c>
      <c r="O71" s="132">
        <v>10</v>
      </c>
      <c r="P71" s="136">
        <f>SUM(D71:O71)</f>
        <v>304</v>
      </c>
      <c r="Q71" s="134">
        <f>AVERAGE(D71:O71)</f>
        <v>25.333333333333332</v>
      </c>
    </row>
    <row r="72" spans="1:17" ht="13.5" customHeight="1" x14ac:dyDescent="0.2">
      <c r="A72" s="131"/>
      <c r="B72" s="365" t="s">
        <v>190</v>
      </c>
      <c r="C72" s="366"/>
      <c r="D72" s="132"/>
      <c r="E72" s="132"/>
      <c r="F72" s="132"/>
      <c r="G72" s="132"/>
      <c r="H72" s="132"/>
      <c r="I72" s="132"/>
      <c r="J72" s="132"/>
      <c r="K72" s="132"/>
      <c r="L72" s="132"/>
      <c r="M72" s="132"/>
      <c r="N72" s="132"/>
      <c r="O72" s="132"/>
      <c r="P72" s="136"/>
      <c r="Q72" s="133"/>
    </row>
    <row r="73" spans="1:17" ht="13.5" customHeight="1" x14ac:dyDescent="0.2">
      <c r="A73" s="131"/>
      <c r="B73" s="134" t="s">
        <v>69</v>
      </c>
      <c r="C73" s="135" t="s">
        <v>17</v>
      </c>
      <c r="D73" s="136">
        <v>99</v>
      </c>
      <c r="E73" s="136">
        <f>D80</f>
        <v>109</v>
      </c>
      <c r="F73" s="136">
        <f>E80</f>
        <v>122</v>
      </c>
      <c r="G73" s="136">
        <f>F80</f>
        <v>136</v>
      </c>
      <c r="H73" s="136">
        <f>G80</f>
        <v>147</v>
      </c>
      <c r="I73" s="136">
        <f>H80</f>
        <v>145</v>
      </c>
      <c r="J73" s="136">
        <f t="shared" ref="J73:K73" si="45">I80</f>
        <v>152</v>
      </c>
      <c r="K73" s="136">
        <f t="shared" si="45"/>
        <v>155</v>
      </c>
      <c r="L73" s="136">
        <f t="shared" ref="L73" si="46">K80</f>
        <v>158</v>
      </c>
      <c r="M73" s="136">
        <f t="shared" ref="M73" si="47">L80</f>
        <v>173</v>
      </c>
      <c r="N73" s="136">
        <f t="shared" ref="N73" si="48">M80</f>
        <v>177</v>
      </c>
      <c r="O73" s="136">
        <f t="shared" ref="O73" si="49">N80</f>
        <v>173</v>
      </c>
      <c r="P73" s="136">
        <f t="shared" ref="P73:P82" si="50">SUM(D73:O73)</f>
        <v>1746</v>
      </c>
      <c r="Q73" s="138">
        <f>AVERAGE(D73:O73)</f>
        <v>145.5</v>
      </c>
    </row>
    <row r="74" spans="1:17" ht="13.5" customHeight="1" x14ac:dyDescent="0.2">
      <c r="A74" s="131"/>
      <c r="B74" s="134" t="s">
        <v>70</v>
      </c>
      <c r="C74" s="134" t="s">
        <v>19</v>
      </c>
      <c r="D74" s="132">
        <v>27</v>
      </c>
      <c r="E74" s="132">
        <v>19</v>
      </c>
      <c r="F74" s="132">
        <v>15</v>
      </c>
      <c r="G74" s="132">
        <v>18</v>
      </c>
      <c r="H74" s="132">
        <v>11</v>
      </c>
      <c r="I74" s="132">
        <v>13</v>
      </c>
      <c r="J74" s="132">
        <v>13</v>
      </c>
      <c r="K74" s="132">
        <v>13</v>
      </c>
      <c r="L74" s="132">
        <v>21</v>
      </c>
      <c r="M74" s="132">
        <v>23</v>
      </c>
      <c r="N74" s="132">
        <v>13</v>
      </c>
      <c r="O74" s="132">
        <v>7</v>
      </c>
      <c r="P74" s="136">
        <f t="shared" si="50"/>
        <v>193</v>
      </c>
      <c r="Q74" s="133">
        <f>AVERAGE(D74:O74)</f>
        <v>16.083333333333332</v>
      </c>
    </row>
    <row r="75" spans="1:17" ht="13.5" customHeight="1" x14ac:dyDescent="0.2">
      <c r="A75" s="131"/>
      <c r="B75" s="134" t="s">
        <v>71</v>
      </c>
      <c r="C75" s="135" t="s">
        <v>21</v>
      </c>
      <c r="D75" s="136">
        <f t="shared" ref="D75:O75" si="51">D73+D74</f>
        <v>126</v>
      </c>
      <c r="E75" s="136">
        <f t="shared" si="51"/>
        <v>128</v>
      </c>
      <c r="F75" s="136">
        <f t="shared" si="51"/>
        <v>137</v>
      </c>
      <c r="G75" s="136">
        <f t="shared" si="51"/>
        <v>154</v>
      </c>
      <c r="H75" s="136">
        <f t="shared" si="51"/>
        <v>158</v>
      </c>
      <c r="I75" s="136">
        <f t="shared" si="51"/>
        <v>158</v>
      </c>
      <c r="J75" s="136">
        <f t="shared" si="51"/>
        <v>165</v>
      </c>
      <c r="K75" s="136">
        <f t="shared" si="51"/>
        <v>168</v>
      </c>
      <c r="L75" s="136">
        <f t="shared" si="51"/>
        <v>179</v>
      </c>
      <c r="M75" s="136">
        <f t="shared" si="51"/>
        <v>196</v>
      </c>
      <c r="N75" s="136">
        <f t="shared" si="51"/>
        <v>190</v>
      </c>
      <c r="O75" s="136">
        <f t="shared" si="51"/>
        <v>180</v>
      </c>
      <c r="P75" s="136">
        <f t="shared" si="50"/>
        <v>1939</v>
      </c>
      <c r="Q75" s="193">
        <f>P76/P74</f>
        <v>0.62176165803108807</v>
      </c>
    </row>
    <row r="76" spans="1:17" ht="13.5" customHeight="1" x14ac:dyDescent="0.2">
      <c r="A76" s="131"/>
      <c r="B76" s="134" t="s">
        <v>72</v>
      </c>
      <c r="C76" s="134" t="s">
        <v>23</v>
      </c>
      <c r="D76" s="132">
        <v>17</v>
      </c>
      <c r="E76" s="132">
        <v>6</v>
      </c>
      <c r="F76" s="132">
        <v>1</v>
      </c>
      <c r="G76" s="132">
        <v>7</v>
      </c>
      <c r="H76" s="132">
        <v>13</v>
      </c>
      <c r="I76" s="132">
        <v>6</v>
      </c>
      <c r="J76" s="132">
        <v>10</v>
      </c>
      <c r="K76" s="132">
        <v>10</v>
      </c>
      <c r="L76" s="132">
        <v>6</v>
      </c>
      <c r="M76" s="132">
        <v>19</v>
      </c>
      <c r="N76" s="132">
        <v>17</v>
      </c>
      <c r="O76" s="132">
        <v>8</v>
      </c>
      <c r="P76" s="136">
        <f t="shared" si="50"/>
        <v>120</v>
      </c>
      <c r="Q76" s="133">
        <f>AVERAGE(D76:O76)</f>
        <v>10</v>
      </c>
    </row>
    <row r="77" spans="1:17" ht="12.75" customHeight="1" x14ac:dyDescent="0.2">
      <c r="A77" s="131"/>
      <c r="B77" s="134"/>
      <c r="C77" s="130" t="s">
        <v>106</v>
      </c>
      <c r="D77" s="130">
        <v>6</v>
      </c>
      <c r="E77" s="130">
        <v>5</v>
      </c>
      <c r="F77" s="130">
        <v>0</v>
      </c>
      <c r="G77" s="130">
        <v>1</v>
      </c>
      <c r="H77" s="130">
        <v>5</v>
      </c>
      <c r="I77" s="130">
        <v>0</v>
      </c>
      <c r="J77" s="130">
        <v>3</v>
      </c>
      <c r="K77" s="130">
        <v>3</v>
      </c>
      <c r="L77" s="130">
        <v>0</v>
      </c>
      <c r="M77" s="130">
        <v>1</v>
      </c>
      <c r="N77" s="130">
        <v>1</v>
      </c>
      <c r="O77" s="130">
        <v>2</v>
      </c>
      <c r="P77" s="136">
        <f t="shared" si="50"/>
        <v>27</v>
      </c>
      <c r="Q77" s="133">
        <f>AVERAGE(D77:O77)</f>
        <v>2.25</v>
      </c>
    </row>
    <row r="78" spans="1:17" ht="12.75" customHeight="1" x14ac:dyDescent="0.2">
      <c r="A78" s="131"/>
      <c r="B78" s="134"/>
      <c r="C78" s="130" t="s">
        <v>107</v>
      </c>
      <c r="D78" s="130">
        <v>11</v>
      </c>
      <c r="E78" s="130">
        <v>1</v>
      </c>
      <c r="F78" s="130">
        <v>1</v>
      </c>
      <c r="G78" s="130">
        <v>6</v>
      </c>
      <c r="H78" s="130">
        <v>8</v>
      </c>
      <c r="I78" s="130">
        <v>6</v>
      </c>
      <c r="J78" s="130">
        <v>7</v>
      </c>
      <c r="K78" s="130">
        <v>7</v>
      </c>
      <c r="L78" s="130">
        <v>6</v>
      </c>
      <c r="M78" s="130">
        <v>16</v>
      </c>
      <c r="N78" s="130">
        <v>16</v>
      </c>
      <c r="O78" s="130">
        <v>5</v>
      </c>
      <c r="P78" s="136">
        <f t="shared" si="50"/>
        <v>90</v>
      </c>
      <c r="Q78" s="133">
        <f>AVERAGE(D78:O78)</f>
        <v>7.5</v>
      </c>
    </row>
    <row r="79" spans="1:17" ht="12.75" customHeight="1" x14ac:dyDescent="0.2">
      <c r="A79" s="131"/>
      <c r="B79" s="134"/>
      <c r="C79" s="130" t="s">
        <v>201</v>
      </c>
      <c r="D79" s="130">
        <v>0</v>
      </c>
      <c r="E79" s="130">
        <v>0</v>
      </c>
      <c r="F79" s="130">
        <v>0</v>
      </c>
      <c r="G79" s="130">
        <v>0</v>
      </c>
      <c r="H79" s="130">
        <v>0</v>
      </c>
      <c r="I79" s="130">
        <v>0</v>
      </c>
      <c r="J79" s="130">
        <v>0</v>
      </c>
      <c r="K79" s="130">
        <v>0</v>
      </c>
      <c r="L79" s="130">
        <v>0</v>
      </c>
      <c r="M79" s="130">
        <v>2</v>
      </c>
      <c r="N79" s="130">
        <v>0</v>
      </c>
      <c r="O79" s="130">
        <v>1</v>
      </c>
      <c r="P79" s="136">
        <f t="shared" si="50"/>
        <v>3</v>
      </c>
      <c r="Q79" s="133"/>
    </row>
    <row r="80" spans="1:17" ht="15" customHeight="1" thickBot="1" x14ac:dyDescent="0.25">
      <c r="A80" s="142"/>
      <c r="B80" s="143" t="s">
        <v>113</v>
      </c>
      <c r="C80" s="170" t="s">
        <v>140</v>
      </c>
      <c r="D80" s="171">
        <f t="shared" ref="D80:O80" si="52">D75-D76</f>
        <v>109</v>
      </c>
      <c r="E80" s="171">
        <f t="shared" si="52"/>
        <v>122</v>
      </c>
      <c r="F80" s="171">
        <f t="shared" si="52"/>
        <v>136</v>
      </c>
      <c r="G80" s="171">
        <f t="shared" si="52"/>
        <v>147</v>
      </c>
      <c r="H80" s="171">
        <f t="shared" si="52"/>
        <v>145</v>
      </c>
      <c r="I80" s="171">
        <f t="shared" si="52"/>
        <v>152</v>
      </c>
      <c r="J80" s="171">
        <f t="shared" si="52"/>
        <v>155</v>
      </c>
      <c r="K80" s="171">
        <f t="shared" si="52"/>
        <v>158</v>
      </c>
      <c r="L80" s="171">
        <f t="shared" si="52"/>
        <v>173</v>
      </c>
      <c r="M80" s="171">
        <f t="shared" si="52"/>
        <v>177</v>
      </c>
      <c r="N80" s="171">
        <f t="shared" si="52"/>
        <v>173</v>
      </c>
      <c r="O80" s="171">
        <f t="shared" si="52"/>
        <v>172</v>
      </c>
      <c r="P80" s="171">
        <f t="shared" si="50"/>
        <v>1819</v>
      </c>
      <c r="Q80" s="153"/>
    </row>
    <row r="81" spans="1:17" ht="22.5" customHeight="1" x14ac:dyDescent="0.2">
      <c r="A81" s="172"/>
      <c r="B81" s="377" t="s">
        <v>153</v>
      </c>
      <c r="C81" s="378"/>
      <c r="D81" s="165">
        <v>26</v>
      </c>
      <c r="E81" s="165">
        <v>34</v>
      </c>
      <c r="F81" s="165">
        <v>28</v>
      </c>
      <c r="G81" s="165">
        <v>14</v>
      </c>
      <c r="H81" s="165">
        <v>11</v>
      </c>
      <c r="I81" s="165">
        <v>23</v>
      </c>
      <c r="J81" s="165">
        <v>24</v>
      </c>
      <c r="K81" s="165">
        <v>21</v>
      </c>
      <c r="L81" s="165">
        <v>21</v>
      </c>
      <c r="M81" s="165">
        <v>26</v>
      </c>
      <c r="N81" s="165">
        <v>18</v>
      </c>
      <c r="O81" s="165">
        <v>11</v>
      </c>
      <c r="P81" s="192">
        <f t="shared" si="50"/>
        <v>257</v>
      </c>
      <c r="Q81" s="167">
        <f>AVERAGE(D81:O81)</f>
        <v>21.416666666666668</v>
      </c>
    </row>
    <row r="82" spans="1:17" ht="15" customHeight="1" x14ac:dyDescent="0.2">
      <c r="A82" s="131"/>
      <c r="B82" s="367" t="s">
        <v>155</v>
      </c>
      <c r="C82" s="368"/>
      <c r="D82" s="132">
        <v>20</v>
      </c>
      <c r="E82" s="132">
        <v>28</v>
      </c>
      <c r="F82" s="132">
        <v>24</v>
      </c>
      <c r="G82" s="132">
        <v>23</v>
      </c>
      <c r="H82" s="132">
        <v>20</v>
      </c>
      <c r="I82" s="132">
        <v>16</v>
      </c>
      <c r="J82" s="132">
        <v>19</v>
      </c>
      <c r="K82" s="132">
        <v>24</v>
      </c>
      <c r="L82" s="132">
        <v>23</v>
      </c>
      <c r="M82" s="132">
        <v>31</v>
      </c>
      <c r="N82" s="132">
        <v>6</v>
      </c>
      <c r="O82" s="132">
        <v>17</v>
      </c>
      <c r="P82" s="136">
        <f t="shared" si="50"/>
        <v>251</v>
      </c>
      <c r="Q82" s="133">
        <f>AVERAGE(D82:O82)</f>
        <v>20.916666666666668</v>
      </c>
    </row>
    <row r="83" spans="1:17" ht="15" customHeight="1" x14ac:dyDescent="0.2">
      <c r="A83" s="131"/>
      <c r="B83" s="369" t="s">
        <v>156</v>
      </c>
      <c r="C83" s="370"/>
      <c r="D83" s="132"/>
      <c r="E83" s="132"/>
      <c r="F83" s="132"/>
      <c r="G83" s="132"/>
      <c r="H83" s="132"/>
      <c r="I83" s="132"/>
      <c r="J83" s="132"/>
      <c r="K83" s="132"/>
      <c r="L83" s="132"/>
      <c r="M83" s="132"/>
      <c r="N83" s="132"/>
      <c r="O83" s="132"/>
      <c r="P83" s="136"/>
      <c r="Q83" s="133"/>
    </row>
    <row r="84" spans="1:17" ht="15" customHeight="1" x14ac:dyDescent="0.2">
      <c r="A84" s="131"/>
      <c r="B84" s="134" t="s">
        <v>100</v>
      </c>
      <c r="C84" s="141" t="s">
        <v>34</v>
      </c>
      <c r="D84" s="132">
        <v>73</v>
      </c>
      <c r="E84" s="132">
        <v>50</v>
      </c>
      <c r="F84" s="132">
        <v>48</v>
      </c>
      <c r="G84" s="132">
        <v>55</v>
      </c>
      <c r="H84" s="132">
        <v>47</v>
      </c>
      <c r="I84" s="132">
        <v>59</v>
      </c>
      <c r="J84" s="132">
        <v>69</v>
      </c>
      <c r="K84" s="132">
        <v>62</v>
      </c>
      <c r="L84" s="132">
        <v>94</v>
      </c>
      <c r="M84" s="132">
        <v>75</v>
      </c>
      <c r="N84" s="132">
        <v>58</v>
      </c>
      <c r="O84" s="132">
        <v>46</v>
      </c>
      <c r="P84" s="136">
        <f>SUM(D84:O84)</f>
        <v>736</v>
      </c>
      <c r="Q84" s="133">
        <f>AVERAGE(D84:O84)</f>
        <v>61.333333333333336</v>
      </c>
    </row>
    <row r="85" spans="1:17" ht="15" customHeight="1" x14ac:dyDescent="0.2">
      <c r="A85" s="134"/>
      <c r="B85" s="134" t="s">
        <v>101</v>
      </c>
      <c r="C85" s="141" t="s">
        <v>36</v>
      </c>
      <c r="D85" s="132">
        <v>72</v>
      </c>
      <c r="E85" s="132">
        <v>113</v>
      </c>
      <c r="F85" s="132">
        <v>63</v>
      </c>
      <c r="G85" s="132">
        <v>94</v>
      </c>
      <c r="H85" s="132">
        <v>57</v>
      </c>
      <c r="I85" s="132">
        <v>91</v>
      </c>
      <c r="J85" s="132">
        <v>74</v>
      </c>
      <c r="K85" s="132">
        <v>80</v>
      </c>
      <c r="L85" s="132">
        <v>138</v>
      </c>
      <c r="M85" s="132">
        <v>144</v>
      </c>
      <c r="N85" s="132">
        <v>88</v>
      </c>
      <c r="O85" s="132">
        <v>48</v>
      </c>
      <c r="P85" s="136">
        <f>SUM(D85:O85)</f>
        <v>1062</v>
      </c>
      <c r="Q85" s="134">
        <f>AVERAGE(D85:O85)</f>
        <v>88.5</v>
      </c>
    </row>
    <row r="86" spans="1:17" ht="14.25" customHeight="1" x14ac:dyDescent="0.2">
      <c r="A86" s="131"/>
      <c r="B86" s="365" t="s">
        <v>165</v>
      </c>
      <c r="C86" s="366"/>
      <c r="D86" s="132"/>
      <c r="E86" s="132"/>
      <c r="F86" s="132"/>
      <c r="G86" s="132"/>
      <c r="H86" s="132"/>
      <c r="I86" s="132"/>
      <c r="J86" s="132"/>
      <c r="K86" s="132"/>
      <c r="L86" s="132"/>
      <c r="M86" s="132"/>
      <c r="N86" s="132"/>
      <c r="O86" s="132"/>
      <c r="P86" s="136"/>
      <c r="Q86" s="133"/>
    </row>
    <row r="87" spans="1:17" ht="14.25" customHeight="1" x14ac:dyDescent="0.2">
      <c r="A87" s="131"/>
      <c r="B87" s="134" t="s">
        <v>43</v>
      </c>
      <c r="C87" s="135" t="s">
        <v>17</v>
      </c>
      <c r="D87" s="136">
        <v>56</v>
      </c>
      <c r="E87" s="136">
        <f t="shared" ref="E87:K87" si="53">D93</f>
        <v>54</v>
      </c>
      <c r="F87" s="136">
        <f t="shared" si="53"/>
        <v>50</v>
      </c>
      <c r="G87" s="136">
        <f t="shared" si="53"/>
        <v>50</v>
      </c>
      <c r="H87" s="136">
        <f t="shared" si="53"/>
        <v>54</v>
      </c>
      <c r="I87" s="136">
        <f t="shared" si="53"/>
        <v>57</v>
      </c>
      <c r="J87" s="136">
        <f t="shared" si="53"/>
        <v>56</v>
      </c>
      <c r="K87" s="136">
        <f t="shared" si="53"/>
        <v>43</v>
      </c>
      <c r="L87" s="136">
        <f t="shared" ref="L87" si="54">K93</f>
        <v>31</v>
      </c>
      <c r="M87" s="136">
        <f t="shared" ref="M87" si="55">L93</f>
        <v>31</v>
      </c>
      <c r="N87" s="136">
        <f t="shared" ref="N87" si="56">M93</f>
        <v>34</v>
      </c>
      <c r="O87" s="136">
        <f t="shared" ref="O87" si="57">N93</f>
        <v>40</v>
      </c>
      <c r="P87" s="136">
        <f t="shared" ref="P87:P93" si="58">SUM(D87:O87)</f>
        <v>556</v>
      </c>
      <c r="Q87" s="138">
        <f t="shared" ref="Q87:Q93" si="59">P87/12</f>
        <v>46.333333333333336</v>
      </c>
    </row>
    <row r="88" spans="1:17" ht="14.25" customHeight="1" x14ac:dyDescent="0.2">
      <c r="A88" s="131"/>
      <c r="B88" s="134" t="s">
        <v>44</v>
      </c>
      <c r="C88" s="134" t="s">
        <v>19</v>
      </c>
      <c r="D88" s="132">
        <v>8</v>
      </c>
      <c r="E88" s="132">
        <v>7</v>
      </c>
      <c r="F88" s="132">
        <v>10</v>
      </c>
      <c r="G88" s="132">
        <v>10</v>
      </c>
      <c r="H88" s="132">
        <v>10</v>
      </c>
      <c r="I88" s="132">
        <v>12</v>
      </c>
      <c r="J88" s="132">
        <v>12</v>
      </c>
      <c r="K88" s="132">
        <v>5</v>
      </c>
      <c r="L88" s="132">
        <v>9</v>
      </c>
      <c r="M88" s="132">
        <v>16</v>
      </c>
      <c r="N88" s="132">
        <v>11</v>
      </c>
      <c r="O88" s="132">
        <v>10</v>
      </c>
      <c r="P88" s="136">
        <f t="shared" si="58"/>
        <v>120</v>
      </c>
      <c r="Q88" s="138">
        <f t="shared" si="59"/>
        <v>10</v>
      </c>
    </row>
    <row r="89" spans="1:17" ht="14.25" customHeight="1" x14ac:dyDescent="0.2">
      <c r="A89" s="131"/>
      <c r="B89" s="134" t="s">
        <v>45</v>
      </c>
      <c r="C89" s="135" t="s">
        <v>21</v>
      </c>
      <c r="D89" s="136">
        <f t="shared" ref="D89:O89" si="60">D87+D88</f>
        <v>64</v>
      </c>
      <c r="E89" s="136">
        <f t="shared" si="60"/>
        <v>61</v>
      </c>
      <c r="F89" s="136">
        <f t="shared" si="60"/>
        <v>60</v>
      </c>
      <c r="G89" s="136">
        <f t="shared" si="60"/>
        <v>60</v>
      </c>
      <c r="H89" s="136">
        <f t="shared" si="60"/>
        <v>64</v>
      </c>
      <c r="I89" s="136">
        <f t="shared" si="60"/>
        <v>69</v>
      </c>
      <c r="J89" s="136">
        <f t="shared" si="60"/>
        <v>68</v>
      </c>
      <c r="K89" s="136">
        <f t="shared" si="60"/>
        <v>48</v>
      </c>
      <c r="L89" s="136">
        <f t="shared" si="60"/>
        <v>40</v>
      </c>
      <c r="M89" s="136">
        <f t="shared" si="60"/>
        <v>47</v>
      </c>
      <c r="N89" s="136">
        <f t="shared" si="60"/>
        <v>45</v>
      </c>
      <c r="O89" s="136">
        <f t="shared" si="60"/>
        <v>50</v>
      </c>
      <c r="P89" s="136">
        <f t="shared" si="58"/>
        <v>676</v>
      </c>
      <c r="Q89" s="138">
        <f t="shared" si="59"/>
        <v>56.333333333333336</v>
      </c>
    </row>
    <row r="90" spans="1:17" ht="14.25" customHeight="1" x14ac:dyDescent="0.2">
      <c r="A90" s="131"/>
      <c r="B90" s="134" t="s">
        <v>46</v>
      </c>
      <c r="C90" s="134" t="s">
        <v>23</v>
      </c>
      <c r="D90" s="132">
        <v>10</v>
      </c>
      <c r="E90" s="132">
        <v>11</v>
      </c>
      <c r="F90" s="132">
        <v>10</v>
      </c>
      <c r="G90" s="132">
        <v>6</v>
      </c>
      <c r="H90" s="132">
        <v>7</v>
      </c>
      <c r="I90" s="132">
        <v>13</v>
      </c>
      <c r="J90" s="132">
        <v>25</v>
      </c>
      <c r="K90" s="132">
        <v>17</v>
      </c>
      <c r="L90" s="132">
        <v>9</v>
      </c>
      <c r="M90" s="132">
        <v>13</v>
      </c>
      <c r="N90" s="132">
        <v>5</v>
      </c>
      <c r="O90" s="132">
        <v>0</v>
      </c>
      <c r="P90" s="136">
        <f t="shared" si="58"/>
        <v>126</v>
      </c>
      <c r="Q90" s="138">
        <f t="shared" si="59"/>
        <v>10.5</v>
      </c>
    </row>
    <row r="91" spans="1:17" ht="14.25" customHeight="1" x14ac:dyDescent="0.2">
      <c r="A91" s="131"/>
      <c r="B91" s="134"/>
      <c r="C91" s="130" t="s">
        <v>134</v>
      </c>
      <c r="D91" s="130">
        <v>5</v>
      </c>
      <c r="E91" s="130">
        <v>9</v>
      </c>
      <c r="F91" s="130"/>
      <c r="G91" s="130">
        <v>0</v>
      </c>
      <c r="H91" s="130">
        <v>2</v>
      </c>
      <c r="I91" s="130">
        <v>7</v>
      </c>
      <c r="J91" s="130">
        <v>13</v>
      </c>
      <c r="K91" s="130">
        <v>4</v>
      </c>
      <c r="L91" s="130">
        <v>5</v>
      </c>
      <c r="M91" s="130">
        <v>6</v>
      </c>
      <c r="N91" s="130">
        <v>1</v>
      </c>
      <c r="O91" s="130">
        <v>0</v>
      </c>
      <c r="P91" s="136">
        <f t="shared" si="58"/>
        <v>52</v>
      </c>
      <c r="Q91" s="138">
        <f t="shared" si="59"/>
        <v>4.333333333333333</v>
      </c>
    </row>
    <row r="92" spans="1:17" ht="14.25" customHeight="1" x14ac:dyDescent="0.2">
      <c r="A92" s="131"/>
      <c r="B92" s="134"/>
      <c r="C92" s="130" t="s">
        <v>47</v>
      </c>
      <c r="D92" s="130">
        <v>5</v>
      </c>
      <c r="E92" s="130">
        <v>2</v>
      </c>
      <c r="F92" s="130">
        <v>3</v>
      </c>
      <c r="G92" s="130">
        <v>6</v>
      </c>
      <c r="H92" s="130">
        <v>5</v>
      </c>
      <c r="I92" s="130">
        <v>6</v>
      </c>
      <c r="J92" s="130">
        <v>12</v>
      </c>
      <c r="K92" s="130">
        <v>13</v>
      </c>
      <c r="L92" s="130">
        <v>4</v>
      </c>
      <c r="M92" s="130">
        <v>7</v>
      </c>
      <c r="N92" s="130">
        <v>4</v>
      </c>
      <c r="O92" s="130">
        <v>0</v>
      </c>
      <c r="P92" s="136">
        <f t="shared" si="58"/>
        <v>67</v>
      </c>
      <c r="Q92" s="138">
        <f t="shared" si="59"/>
        <v>5.583333333333333</v>
      </c>
    </row>
    <row r="93" spans="1:17" ht="14.25" customHeight="1" x14ac:dyDescent="0.2">
      <c r="A93" s="134"/>
      <c r="B93" s="134" t="s">
        <v>49</v>
      </c>
      <c r="C93" s="135" t="s">
        <v>140</v>
      </c>
      <c r="D93" s="136">
        <f t="shared" ref="D93:O93" si="61">D89-D90</f>
        <v>54</v>
      </c>
      <c r="E93" s="136">
        <f t="shared" si="61"/>
        <v>50</v>
      </c>
      <c r="F93" s="136">
        <f t="shared" si="61"/>
        <v>50</v>
      </c>
      <c r="G93" s="136">
        <f t="shared" si="61"/>
        <v>54</v>
      </c>
      <c r="H93" s="136">
        <f t="shared" si="61"/>
        <v>57</v>
      </c>
      <c r="I93" s="136">
        <f t="shared" si="61"/>
        <v>56</v>
      </c>
      <c r="J93" s="136">
        <f t="shared" si="61"/>
        <v>43</v>
      </c>
      <c r="K93" s="136">
        <f t="shared" si="61"/>
        <v>31</v>
      </c>
      <c r="L93" s="136">
        <f t="shared" si="61"/>
        <v>31</v>
      </c>
      <c r="M93" s="136">
        <f t="shared" si="61"/>
        <v>34</v>
      </c>
      <c r="N93" s="136">
        <f t="shared" si="61"/>
        <v>40</v>
      </c>
      <c r="O93" s="136">
        <f t="shared" si="61"/>
        <v>50</v>
      </c>
      <c r="P93" s="136">
        <f t="shared" si="58"/>
        <v>550</v>
      </c>
      <c r="Q93" s="173">
        <f t="shared" si="59"/>
        <v>45.833333333333336</v>
      </c>
    </row>
    <row r="94" spans="1:17" ht="14.25" customHeight="1" x14ac:dyDescent="0.2">
      <c r="A94" s="172"/>
      <c r="B94" s="365" t="s">
        <v>167</v>
      </c>
      <c r="C94" s="366"/>
      <c r="D94" s="165"/>
      <c r="E94" s="165"/>
      <c r="F94" s="165"/>
      <c r="G94" s="165"/>
      <c r="H94" s="165"/>
      <c r="I94" s="165"/>
      <c r="J94" s="165"/>
      <c r="K94" s="165"/>
      <c r="L94" s="165"/>
      <c r="M94" s="165"/>
      <c r="N94" s="165"/>
      <c r="O94" s="165"/>
      <c r="P94" s="192"/>
      <c r="Q94" s="167"/>
    </row>
    <row r="95" spans="1:17" ht="14.25" customHeight="1" x14ac:dyDescent="0.2">
      <c r="A95" s="131"/>
      <c r="B95" s="134" t="s">
        <v>50</v>
      </c>
      <c r="C95" s="135" t="s">
        <v>17</v>
      </c>
      <c r="D95" s="136">
        <v>103</v>
      </c>
      <c r="E95" s="136">
        <f t="shared" ref="E95:K95" si="62">D102</f>
        <v>106</v>
      </c>
      <c r="F95" s="136">
        <f t="shared" si="62"/>
        <v>106</v>
      </c>
      <c r="G95" s="136">
        <f t="shared" si="62"/>
        <v>106</v>
      </c>
      <c r="H95" s="136">
        <f t="shared" si="62"/>
        <v>107</v>
      </c>
      <c r="I95" s="136">
        <f t="shared" si="62"/>
        <v>107</v>
      </c>
      <c r="J95" s="136">
        <f t="shared" si="62"/>
        <v>36</v>
      </c>
      <c r="K95" s="136">
        <f t="shared" si="62"/>
        <v>39</v>
      </c>
      <c r="L95" s="136">
        <f t="shared" ref="L95" si="63">K102</f>
        <v>38</v>
      </c>
      <c r="M95" s="136">
        <f t="shared" ref="M95" si="64">L102</f>
        <v>38</v>
      </c>
      <c r="N95" s="136">
        <f t="shared" ref="N95" si="65">M102</f>
        <v>36</v>
      </c>
      <c r="O95" s="136">
        <f t="shared" ref="O95" si="66">N102</f>
        <v>33</v>
      </c>
      <c r="P95" s="136">
        <f t="shared" ref="P95:P101" si="67">SUM(D95:O95)</f>
        <v>855</v>
      </c>
      <c r="Q95" s="138">
        <f t="shared" ref="Q95:Q100" si="68">P95/12</f>
        <v>71.25</v>
      </c>
    </row>
    <row r="96" spans="1:17" ht="14.25" customHeight="1" x14ac:dyDescent="0.2">
      <c r="A96" s="131"/>
      <c r="B96" s="134" t="s">
        <v>51</v>
      </c>
      <c r="C96" s="134" t="s">
        <v>19</v>
      </c>
      <c r="D96" s="132">
        <v>3</v>
      </c>
      <c r="E96" s="132">
        <v>1</v>
      </c>
      <c r="F96" s="132">
        <v>0</v>
      </c>
      <c r="G96" s="132">
        <v>1</v>
      </c>
      <c r="H96" s="132">
        <v>0</v>
      </c>
      <c r="I96" s="132">
        <v>1</v>
      </c>
      <c r="J96" s="132">
        <v>3</v>
      </c>
      <c r="K96" s="132">
        <v>1</v>
      </c>
      <c r="L96" s="132">
        <v>1</v>
      </c>
      <c r="M96" s="132">
        <v>0</v>
      </c>
      <c r="N96" s="132">
        <v>0</v>
      </c>
      <c r="O96" s="132">
        <v>0</v>
      </c>
      <c r="P96" s="136">
        <f t="shared" si="67"/>
        <v>11</v>
      </c>
      <c r="Q96" s="138">
        <f t="shared" si="68"/>
        <v>0.91666666666666663</v>
      </c>
    </row>
    <row r="97" spans="1:147" ht="14.25" customHeight="1" x14ac:dyDescent="0.2">
      <c r="A97" s="131"/>
      <c r="B97" s="134" t="s">
        <v>52</v>
      </c>
      <c r="C97" s="135" t="s">
        <v>21</v>
      </c>
      <c r="D97" s="136">
        <f t="shared" ref="D97:O97" si="69">D95+D96</f>
        <v>106</v>
      </c>
      <c r="E97" s="136">
        <f t="shared" si="69"/>
        <v>107</v>
      </c>
      <c r="F97" s="136">
        <f t="shared" si="69"/>
        <v>106</v>
      </c>
      <c r="G97" s="136">
        <f t="shared" si="69"/>
        <v>107</v>
      </c>
      <c r="H97" s="136">
        <f t="shared" si="69"/>
        <v>107</v>
      </c>
      <c r="I97" s="136">
        <f t="shared" si="69"/>
        <v>108</v>
      </c>
      <c r="J97" s="136">
        <f t="shared" si="69"/>
        <v>39</v>
      </c>
      <c r="K97" s="136">
        <f t="shared" si="69"/>
        <v>40</v>
      </c>
      <c r="L97" s="136">
        <f t="shared" si="69"/>
        <v>39</v>
      </c>
      <c r="M97" s="136">
        <f t="shared" si="69"/>
        <v>38</v>
      </c>
      <c r="N97" s="136">
        <f t="shared" si="69"/>
        <v>36</v>
      </c>
      <c r="O97" s="136">
        <f t="shared" si="69"/>
        <v>33</v>
      </c>
      <c r="P97" s="136">
        <f t="shared" si="67"/>
        <v>866</v>
      </c>
      <c r="Q97" s="138">
        <f t="shared" si="68"/>
        <v>72.166666666666671</v>
      </c>
    </row>
    <row r="98" spans="1:147" ht="14.25" customHeight="1" x14ac:dyDescent="0.2">
      <c r="A98" s="131"/>
      <c r="B98" s="134" t="s">
        <v>53</v>
      </c>
      <c r="C98" s="134" t="s">
        <v>23</v>
      </c>
      <c r="D98" s="132">
        <v>0</v>
      </c>
      <c r="E98" s="132">
        <v>1</v>
      </c>
      <c r="F98" s="132">
        <v>0</v>
      </c>
      <c r="G98" s="132">
        <v>0</v>
      </c>
      <c r="H98" s="132">
        <v>0</v>
      </c>
      <c r="I98" s="132">
        <v>72</v>
      </c>
      <c r="J98" s="132">
        <v>0</v>
      </c>
      <c r="K98" s="132">
        <v>2</v>
      </c>
      <c r="L98" s="132">
        <v>1</v>
      </c>
      <c r="M98" s="132">
        <v>2</v>
      </c>
      <c r="N98" s="132">
        <v>3</v>
      </c>
      <c r="O98" s="132">
        <v>2</v>
      </c>
      <c r="P98" s="136">
        <f t="shared" si="67"/>
        <v>83</v>
      </c>
      <c r="Q98" s="138">
        <f t="shared" si="68"/>
        <v>6.916666666666667</v>
      </c>
    </row>
    <row r="99" spans="1:147" ht="14.25" customHeight="1" x14ac:dyDescent="0.2">
      <c r="A99" s="131"/>
      <c r="B99" s="134"/>
      <c r="C99" s="130" t="s">
        <v>54</v>
      </c>
      <c r="D99" s="130">
        <v>0</v>
      </c>
      <c r="E99" s="130">
        <v>1</v>
      </c>
      <c r="F99" s="130">
        <v>0</v>
      </c>
      <c r="G99" s="130">
        <v>0</v>
      </c>
      <c r="H99" s="130">
        <v>0</v>
      </c>
      <c r="I99" s="130">
        <v>1</v>
      </c>
      <c r="J99" s="130">
        <v>0</v>
      </c>
      <c r="K99" s="130">
        <v>0</v>
      </c>
      <c r="L99" s="130">
        <v>0</v>
      </c>
      <c r="M99" s="130">
        <v>0</v>
      </c>
      <c r="N99" s="130">
        <v>2</v>
      </c>
      <c r="O99" s="130">
        <v>1</v>
      </c>
      <c r="P99" s="136">
        <f t="shared" si="67"/>
        <v>5</v>
      </c>
      <c r="Q99" s="138">
        <f t="shared" si="68"/>
        <v>0.41666666666666669</v>
      </c>
    </row>
    <row r="100" spans="1:147" ht="14.25" customHeight="1" x14ac:dyDescent="0.2">
      <c r="A100" s="131"/>
      <c r="B100" s="134"/>
      <c r="C100" s="130" t="s">
        <v>47</v>
      </c>
      <c r="D100" s="130">
        <v>0</v>
      </c>
      <c r="E100" s="130">
        <v>0</v>
      </c>
      <c r="F100" s="130">
        <v>0</v>
      </c>
      <c r="G100" s="130">
        <v>0</v>
      </c>
      <c r="H100" s="130">
        <v>0</v>
      </c>
      <c r="I100" s="130">
        <v>6</v>
      </c>
      <c r="J100" s="130">
        <v>0</v>
      </c>
      <c r="K100" s="130">
        <v>2</v>
      </c>
      <c r="L100" s="130">
        <v>1</v>
      </c>
      <c r="M100" s="130">
        <v>0</v>
      </c>
      <c r="N100" s="130">
        <v>0</v>
      </c>
      <c r="O100" s="130">
        <v>1</v>
      </c>
      <c r="P100" s="136">
        <f t="shared" si="67"/>
        <v>10</v>
      </c>
      <c r="Q100" s="138">
        <f t="shared" si="68"/>
        <v>0.83333333333333337</v>
      </c>
    </row>
    <row r="101" spans="1:147" ht="14.25" customHeight="1" x14ac:dyDescent="0.2">
      <c r="A101" s="131"/>
      <c r="B101" s="134"/>
      <c r="C101" s="130" t="s">
        <v>207</v>
      </c>
      <c r="D101" s="130"/>
      <c r="E101" s="130"/>
      <c r="F101" s="130"/>
      <c r="G101" s="130"/>
      <c r="H101" s="130"/>
      <c r="I101" s="130"/>
      <c r="J101" s="130"/>
      <c r="K101" s="130"/>
      <c r="L101" s="130"/>
      <c r="M101" s="130">
        <v>2</v>
      </c>
      <c r="N101" s="130">
        <v>1</v>
      </c>
      <c r="O101" s="130">
        <v>0</v>
      </c>
      <c r="P101" s="136">
        <f t="shared" si="67"/>
        <v>3</v>
      </c>
      <c r="Q101" s="138"/>
    </row>
    <row r="102" spans="1:147" ht="14.25" customHeight="1" x14ac:dyDescent="0.2">
      <c r="A102" s="131"/>
      <c r="B102" s="134" t="s">
        <v>55</v>
      </c>
      <c r="C102" s="135" t="s">
        <v>140</v>
      </c>
      <c r="D102" s="136">
        <f t="shared" ref="D102:H102" si="70">D97-D98</f>
        <v>106</v>
      </c>
      <c r="E102" s="136">
        <f t="shared" si="70"/>
        <v>106</v>
      </c>
      <c r="F102" s="136">
        <f t="shared" si="70"/>
        <v>106</v>
      </c>
      <c r="G102" s="136">
        <f t="shared" si="70"/>
        <v>107</v>
      </c>
      <c r="H102" s="136">
        <f t="shared" si="70"/>
        <v>107</v>
      </c>
      <c r="I102" s="136">
        <f>I97-I9798-I98</f>
        <v>36</v>
      </c>
      <c r="J102" s="136">
        <f>J97-J9798-J98</f>
        <v>39</v>
      </c>
      <c r="K102" s="136">
        <f>K97-K9798-K98</f>
        <v>38</v>
      </c>
      <c r="L102" s="136">
        <f t="shared" ref="L102:O102" si="71">L97-L9798-L98</f>
        <v>38</v>
      </c>
      <c r="M102" s="136">
        <f t="shared" si="71"/>
        <v>36</v>
      </c>
      <c r="N102" s="136">
        <f t="shared" si="71"/>
        <v>33</v>
      </c>
      <c r="O102" s="136">
        <f t="shared" si="71"/>
        <v>31</v>
      </c>
      <c r="P102" s="136"/>
      <c r="Q102" s="138"/>
    </row>
    <row r="103" spans="1:147" ht="22.5" customHeight="1" x14ac:dyDescent="0.2">
      <c r="A103" s="131"/>
      <c r="B103" s="373" t="s">
        <v>150</v>
      </c>
      <c r="C103" s="374"/>
      <c r="D103" s="132"/>
      <c r="E103" s="132">
        <v>0</v>
      </c>
      <c r="F103" s="132">
        <v>0</v>
      </c>
      <c r="G103" s="132">
        <v>2</v>
      </c>
      <c r="H103" s="132">
        <v>1</v>
      </c>
      <c r="I103" s="132">
        <v>7</v>
      </c>
      <c r="J103" s="132">
        <v>0</v>
      </c>
      <c r="K103" s="132">
        <v>3</v>
      </c>
      <c r="L103" s="132">
        <v>2</v>
      </c>
      <c r="M103" s="132">
        <v>0</v>
      </c>
      <c r="N103" s="132">
        <v>0</v>
      </c>
      <c r="O103" s="132">
        <v>0</v>
      </c>
      <c r="P103" s="136">
        <f>SUM(D103:O103)</f>
        <v>15</v>
      </c>
      <c r="Q103" s="133">
        <f>AVERAGE(D103:O103)</f>
        <v>1.3636363636363635</v>
      </c>
    </row>
    <row r="104" spans="1:147" ht="14.25" customHeight="1" x14ac:dyDescent="0.2">
      <c r="A104" s="131"/>
      <c r="B104" s="367" t="s">
        <v>151</v>
      </c>
      <c r="C104" s="368"/>
      <c r="D104" s="132"/>
      <c r="E104" s="132">
        <v>15</v>
      </c>
      <c r="F104" s="132">
        <v>10</v>
      </c>
      <c r="G104" s="132">
        <v>13</v>
      </c>
      <c r="H104" s="132">
        <v>30</v>
      </c>
      <c r="I104" s="132">
        <v>9</v>
      </c>
      <c r="J104" s="132">
        <v>9</v>
      </c>
      <c r="K104" s="132">
        <v>8</v>
      </c>
      <c r="L104" s="132">
        <v>13</v>
      </c>
      <c r="M104" s="132">
        <v>15</v>
      </c>
      <c r="N104" s="132">
        <v>9</v>
      </c>
      <c r="O104" s="132">
        <v>11</v>
      </c>
      <c r="P104" s="136">
        <f>SUM(D104:O104)</f>
        <v>142</v>
      </c>
      <c r="Q104" s="133">
        <f>AVERAGE(D104:O104)</f>
        <v>12.909090909090908</v>
      </c>
    </row>
    <row r="105" spans="1:147" ht="14.25" customHeight="1" x14ac:dyDescent="0.2">
      <c r="A105" s="131"/>
      <c r="B105" s="369" t="s">
        <v>152</v>
      </c>
      <c r="C105" s="370"/>
      <c r="D105" s="132"/>
      <c r="E105" s="132"/>
      <c r="F105" s="132"/>
      <c r="G105" s="132"/>
      <c r="H105" s="132"/>
      <c r="I105" s="132"/>
      <c r="J105" s="132"/>
      <c r="K105" s="132"/>
      <c r="L105" s="132"/>
      <c r="M105" s="132"/>
      <c r="N105" s="132"/>
      <c r="O105" s="132"/>
      <c r="P105" s="136"/>
      <c r="Q105" s="133"/>
    </row>
    <row r="106" spans="1:147" ht="14.25" customHeight="1" x14ac:dyDescent="0.2">
      <c r="A106" s="131"/>
      <c r="B106" s="134" t="s">
        <v>92</v>
      </c>
      <c r="C106" s="141" t="s">
        <v>34</v>
      </c>
      <c r="D106" s="132"/>
      <c r="E106" s="132">
        <v>0</v>
      </c>
      <c r="F106" s="132">
        <v>10</v>
      </c>
      <c r="G106" s="132">
        <v>11</v>
      </c>
      <c r="H106" s="132">
        <v>35</v>
      </c>
      <c r="I106" s="132">
        <v>8</v>
      </c>
      <c r="J106" s="132">
        <v>11</v>
      </c>
      <c r="K106" s="132">
        <v>18</v>
      </c>
      <c r="L106" s="132">
        <v>21</v>
      </c>
      <c r="M106" s="132">
        <v>25</v>
      </c>
      <c r="N106" s="132">
        <v>21</v>
      </c>
      <c r="O106" s="132">
        <v>15</v>
      </c>
      <c r="P106" s="136">
        <f>SUM(D106:O106)</f>
        <v>175</v>
      </c>
      <c r="Q106" s="133">
        <f>AVERAGE(D106:O106)</f>
        <v>15.909090909090908</v>
      </c>
    </row>
    <row r="107" spans="1:147" ht="14.25" customHeight="1" thickBot="1" x14ac:dyDescent="0.25">
      <c r="A107" s="142"/>
      <c r="B107" s="143" t="s">
        <v>93</v>
      </c>
      <c r="C107" s="144" t="s">
        <v>36</v>
      </c>
      <c r="D107" s="145"/>
      <c r="E107" s="145">
        <v>22</v>
      </c>
      <c r="F107" s="145">
        <v>29</v>
      </c>
      <c r="G107" s="145">
        <v>41</v>
      </c>
      <c r="H107" s="145">
        <v>60</v>
      </c>
      <c r="I107" s="145">
        <v>62</v>
      </c>
      <c r="J107" s="145">
        <v>33</v>
      </c>
      <c r="K107" s="145">
        <v>30</v>
      </c>
      <c r="L107" s="145">
        <v>27</v>
      </c>
      <c r="M107" s="145">
        <v>51</v>
      </c>
      <c r="N107" s="145">
        <v>41</v>
      </c>
      <c r="O107" s="145">
        <v>33</v>
      </c>
      <c r="P107" s="171">
        <f>SUM(D107:O107)</f>
        <v>429</v>
      </c>
      <c r="Q107" s="153">
        <f>AVERAGE(D107:O107)</f>
        <v>39</v>
      </c>
    </row>
    <row r="108" spans="1:147" ht="14.25" customHeight="1" x14ac:dyDescent="0.2">
      <c r="A108" s="185"/>
      <c r="B108" s="213"/>
      <c r="C108" s="214"/>
      <c r="D108" s="204"/>
      <c r="E108" s="204"/>
      <c r="F108" s="204"/>
      <c r="G108" s="204"/>
      <c r="H108" s="204"/>
      <c r="I108" s="204"/>
      <c r="J108" s="204"/>
      <c r="K108" s="204"/>
      <c r="L108" s="204"/>
      <c r="M108" s="204"/>
      <c r="N108" s="204"/>
      <c r="O108" s="204"/>
      <c r="P108" s="207"/>
      <c r="Q108" s="188"/>
    </row>
    <row r="109" spans="1:147" ht="14.25" customHeight="1" x14ac:dyDescent="0.2">
      <c r="A109" s="131"/>
      <c r="B109" s="365" t="s">
        <v>166</v>
      </c>
      <c r="C109" s="366"/>
      <c r="D109" s="132"/>
      <c r="E109" s="132"/>
      <c r="F109" s="132"/>
      <c r="G109" s="132"/>
      <c r="H109" s="132"/>
      <c r="I109" s="132"/>
      <c r="J109" s="132"/>
      <c r="K109" s="132"/>
      <c r="L109" s="132"/>
      <c r="M109" s="132"/>
      <c r="N109" s="132"/>
      <c r="O109" s="132"/>
      <c r="P109" s="136"/>
      <c r="Q109" s="133"/>
    </row>
    <row r="110" spans="1:147" ht="14.25" customHeight="1" x14ac:dyDescent="0.2">
      <c r="A110" s="131"/>
      <c r="B110" s="134" t="s">
        <v>56</v>
      </c>
      <c r="C110" s="135" t="s">
        <v>17</v>
      </c>
      <c r="D110" s="136">
        <v>43</v>
      </c>
      <c r="E110" s="136">
        <f t="shared" ref="E110:K110" si="72">D117</f>
        <v>48</v>
      </c>
      <c r="F110" s="136">
        <f t="shared" si="72"/>
        <v>48</v>
      </c>
      <c r="G110" s="136">
        <f t="shared" si="72"/>
        <v>48</v>
      </c>
      <c r="H110" s="136">
        <f t="shared" si="72"/>
        <v>48</v>
      </c>
      <c r="I110" s="136">
        <f t="shared" si="72"/>
        <v>40</v>
      </c>
      <c r="J110" s="136">
        <f t="shared" si="72"/>
        <v>36</v>
      </c>
      <c r="K110" s="136">
        <f t="shared" si="72"/>
        <v>45</v>
      </c>
      <c r="L110" s="136">
        <f t="shared" ref="L110" si="73">K117</f>
        <v>56</v>
      </c>
      <c r="M110" s="136">
        <f t="shared" ref="M110" si="74">L117</f>
        <v>67</v>
      </c>
      <c r="N110" s="136">
        <f t="shared" ref="N110" si="75">M117</f>
        <v>71</v>
      </c>
      <c r="O110" s="136">
        <f t="shared" ref="O110" si="76">N117</f>
        <v>79</v>
      </c>
      <c r="P110" s="136">
        <f t="shared" ref="P110:P116" si="77">SUM(D110:O110)</f>
        <v>629</v>
      </c>
      <c r="Q110" s="138">
        <f t="shared" ref="Q110:Q117" si="78">P110/12</f>
        <v>52.416666666666664</v>
      </c>
    </row>
    <row r="111" spans="1:147" ht="14.25" customHeight="1" x14ac:dyDescent="0.2">
      <c r="A111" s="131"/>
      <c r="B111" s="134" t="s">
        <v>57</v>
      </c>
      <c r="C111" s="134" t="s">
        <v>19</v>
      </c>
      <c r="D111" s="132">
        <v>11</v>
      </c>
      <c r="E111" s="132">
        <v>4</v>
      </c>
      <c r="F111" s="132">
        <v>7</v>
      </c>
      <c r="G111" s="132">
        <v>4</v>
      </c>
      <c r="H111" s="132">
        <v>6</v>
      </c>
      <c r="I111" s="132">
        <v>8</v>
      </c>
      <c r="J111" s="132">
        <v>11</v>
      </c>
      <c r="K111" s="132">
        <v>22</v>
      </c>
      <c r="L111" s="132">
        <v>17</v>
      </c>
      <c r="M111" s="132">
        <v>17</v>
      </c>
      <c r="N111" s="132">
        <v>16</v>
      </c>
      <c r="O111" s="132">
        <v>4</v>
      </c>
      <c r="P111" s="136">
        <f t="shared" si="77"/>
        <v>127</v>
      </c>
      <c r="Q111" s="138">
        <f t="shared" si="78"/>
        <v>10.583333333333334</v>
      </c>
    </row>
    <row r="112" spans="1:147" ht="14.25" customHeight="1" x14ac:dyDescent="0.2">
      <c r="A112" s="131"/>
      <c r="B112" s="134" t="s">
        <v>58</v>
      </c>
      <c r="C112" s="135" t="s">
        <v>21</v>
      </c>
      <c r="D112" s="136">
        <f t="shared" ref="D112:O112" si="79">D110+D111</f>
        <v>54</v>
      </c>
      <c r="E112" s="136">
        <f t="shared" si="79"/>
        <v>52</v>
      </c>
      <c r="F112" s="136">
        <f t="shared" si="79"/>
        <v>55</v>
      </c>
      <c r="G112" s="136">
        <f t="shared" si="79"/>
        <v>52</v>
      </c>
      <c r="H112" s="136">
        <f t="shared" si="79"/>
        <v>54</v>
      </c>
      <c r="I112" s="136">
        <f t="shared" si="79"/>
        <v>48</v>
      </c>
      <c r="J112" s="136">
        <f t="shared" si="79"/>
        <v>47</v>
      </c>
      <c r="K112" s="136">
        <f t="shared" si="79"/>
        <v>67</v>
      </c>
      <c r="L112" s="136">
        <f t="shared" si="79"/>
        <v>73</v>
      </c>
      <c r="M112" s="136">
        <f t="shared" si="79"/>
        <v>84</v>
      </c>
      <c r="N112" s="136">
        <f t="shared" si="79"/>
        <v>87</v>
      </c>
      <c r="O112" s="136">
        <f t="shared" si="79"/>
        <v>83</v>
      </c>
      <c r="P112" s="136">
        <f t="shared" si="77"/>
        <v>756</v>
      </c>
      <c r="Q112" s="138">
        <f t="shared" si="78"/>
        <v>63</v>
      </c>
      <c r="R112" s="45"/>
      <c r="S112" s="45"/>
      <c r="T112" s="45"/>
      <c r="U112" s="45"/>
      <c r="V112" s="45"/>
      <c r="W112" s="45"/>
      <c r="X112" s="45"/>
      <c r="Y112" s="45"/>
      <c r="Z112" s="45"/>
      <c r="AA112" s="45"/>
      <c r="AB112" s="45"/>
      <c r="AC112" s="45"/>
      <c r="AD112" s="45"/>
      <c r="AE112" s="45"/>
      <c r="AF112" s="45"/>
      <c r="AG112" s="45"/>
      <c r="AH112" s="45"/>
      <c r="AI112" s="45"/>
      <c r="AJ112" s="45"/>
      <c r="AK112" s="45"/>
      <c r="AL112" s="45"/>
      <c r="AM112" s="45"/>
      <c r="AN112" s="45"/>
      <c r="AO112" s="45"/>
      <c r="AP112" s="45"/>
      <c r="AQ112" s="45"/>
      <c r="AR112" s="45"/>
      <c r="AS112" s="45"/>
      <c r="AT112" s="45"/>
      <c r="AU112" s="45"/>
      <c r="AV112" s="45"/>
      <c r="AW112" s="45"/>
      <c r="AX112" s="45"/>
      <c r="AY112" s="45"/>
      <c r="AZ112" s="45"/>
      <c r="BA112" s="45"/>
      <c r="BB112" s="45"/>
      <c r="BC112" s="45"/>
      <c r="BD112" s="45"/>
      <c r="BE112" s="45"/>
      <c r="BF112" s="45"/>
      <c r="BG112" s="45"/>
      <c r="BH112" s="45"/>
      <c r="BI112" s="45"/>
      <c r="BJ112" s="45"/>
      <c r="BK112" s="45"/>
      <c r="BL112" s="45"/>
      <c r="BM112" s="45"/>
      <c r="BN112" s="45"/>
      <c r="BO112" s="45"/>
      <c r="BP112" s="45"/>
      <c r="BQ112" s="45"/>
      <c r="BR112" s="45"/>
      <c r="BS112" s="45"/>
      <c r="BT112" s="45"/>
      <c r="BU112" s="45"/>
      <c r="BV112" s="45"/>
      <c r="BW112" s="45"/>
      <c r="BX112" s="45"/>
      <c r="BY112" s="45"/>
      <c r="BZ112" s="45"/>
      <c r="CA112" s="45"/>
      <c r="CB112" s="45"/>
      <c r="CC112" s="45"/>
      <c r="CD112" s="45"/>
      <c r="CE112" s="45"/>
      <c r="CF112" s="45"/>
      <c r="CG112" s="45"/>
      <c r="CH112" s="45"/>
      <c r="CI112" s="45"/>
      <c r="CJ112" s="45"/>
      <c r="CK112" s="45"/>
      <c r="CL112" s="45"/>
      <c r="CM112" s="45"/>
      <c r="CN112" s="45"/>
      <c r="CO112" s="45"/>
      <c r="CP112" s="45"/>
      <c r="CQ112" s="45"/>
      <c r="CR112" s="45"/>
      <c r="CS112" s="45"/>
      <c r="CT112" s="45"/>
      <c r="CU112" s="45"/>
      <c r="CV112" s="45"/>
      <c r="CW112" s="45"/>
      <c r="CX112" s="45"/>
      <c r="CY112" s="45"/>
      <c r="CZ112" s="45"/>
      <c r="DA112" s="45"/>
      <c r="DB112" s="45"/>
      <c r="DC112" s="45"/>
      <c r="DD112" s="45"/>
      <c r="DE112" s="45"/>
      <c r="DF112" s="45"/>
      <c r="DG112" s="45"/>
      <c r="DH112" s="45"/>
      <c r="DI112" s="45"/>
      <c r="DJ112" s="45"/>
      <c r="DK112" s="45"/>
      <c r="DL112" s="45"/>
      <c r="DM112" s="45"/>
      <c r="DN112" s="45"/>
      <c r="DO112" s="45"/>
      <c r="DP112" s="45"/>
      <c r="DQ112" s="45"/>
      <c r="DR112" s="45"/>
      <c r="DS112" s="45"/>
      <c r="DT112" s="45"/>
      <c r="DU112" s="45"/>
      <c r="DV112" s="45"/>
      <c r="DW112" s="45"/>
      <c r="DX112" s="45"/>
      <c r="DY112" s="45"/>
      <c r="DZ112" s="45"/>
      <c r="EA112" s="45"/>
      <c r="EB112" s="45"/>
      <c r="EC112" s="45"/>
      <c r="ED112" s="45"/>
      <c r="EE112" s="45"/>
      <c r="EF112" s="45"/>
      <c r="EG112" s="45"/>
      <c r="EH112" s="45"/>
      <c r="EI112" s="45"/>
      <c r="EJ112" s="45"/>
      <c r="EK112" s="45"/>
      <c r="EL112" s="45"/>
      <c r="EM112" s="45"/>
      <c r="EN112" s="45"/>
      <c r="EO112" s="45"/>
      <c r="EP112" s="45"/>
      <c r="EQ112" s="45"/>
    </row>
    <row r="113" spans="1:147" ht="14.25" customHeight="1" x14ac:dyDescent="0.2">
      <c r="A113" s="131"/>
      <c r="B113" s="134" t="s">
        <v>59</v>
      </c>
      <c r="C113" s="134" t="s">
        <v>23</v>
      </c>
      <c r="D113" s="132">
        <v>6</v>
      </c>
      <c r="E113" s="132">
        <v>4</v>
      </c>
      <c r="F113" s="132">
        <v>7</v>
      </c>
      <c r="G113" s="132">
        <v>4</v>
      </c>
      <c r="H113" s="132">
        <v>14</v>
      </c>
      <c r="I113" s="132">
        <v>12</v>
      </c>
      <c r="J113" s="132">
        <v>2</v>
      </c>
      <c r="K113" s="132">
        <v>11</v>
      </c>
      <c r="L113" s="132">
        <v>6</v>
      </c>
      <c r="M113" s="132">
        <v>13</v>
      </c>
      <c r="N113" s="132">
        <v>8</v>
      </c>
      <c r="O113" s="132">
        <v>5</v>
      </c>
      <c r="P113" s="136">
        <f t="shared" si="77"/>
        <v>92</v>
      </c>
      <c r="Q113" s="138">
        <f t="shared" si="78"/>
        <v>7.666666666666667</v>
      </c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  <c r="AE113" s="45"/>
      <c r="AF113" s="45"/>
      <c r="AG113" s="45"/>
      <c r="AH113" s="45"/>
      <c r="AI113" s="45"/>
      <c r="AJ113" s="45"/>
      <c r="AK113" s="45"/>
      <c r="AL113" s="45"/>
      <c r="AM113" s="45"/>
      <c r="AN113" s="45"/>
      <c r="AO113" s="45"/>
      <c r="AP113" s="45"/>
      <c r="AQ113" s="45"/>
      <c r="AR113" s="45"/>
      <c r="AS113" s="45"/>
      <c r="AT113" s="45"/>
      <c r="AU113" s="45"/>
      <c r="AV113" s="45"/>
      <c r="AW113" s="45"/>
      <c r="AX113" s="45"/>
      <c r="AY113" s="45"/>
      <c r="AZ113" s="45"/>
      <c r="BA113" s="45"/>
      <c r="BB113" s="45"/>
      <c r="BC113" s="45"/>
      <c r="BD113" s="45"/>
      <c r="BE113" s="45"/>
      <c r="BF113" s="45"/>
      <c r="BG113" s="45"/>
      <c r="BH113" s="45"/>
      <c r="BI113" s="45"/>
      <c r="BJ113" s="45"/>
      <c r="BK113" s="45"/>
      <c r="BL113" s="45"/>
      <c r="BM113" s="45"/>
      <c r="BN113" s="45"/>
      <c r="BO113" s="45"/>
      <c r="BP113" s="45"/>
      <c r="BQ113" s="45"/>
      <c r="BR113" s="45"/>
      <c r="BS113" s="45"/>
      <c r="BT113" s="45"/>
      <c r="BU113" s="45"/>
      <c r="BV113" s="45"/>
      <c r="BW113" s="45"/>
      <c r="BX113" s="45"/>
      <c r="BY113" s="45"/>
      <c r="BZ113" s="45"/>
      <c r="CA113" s="45"/>
      <c r="CB113" s="45"/>
      <c r="CC113" s="45"/>
      <c r="CD113" s="45"/>
      <c r="CE113" s="45"/>
      <c r="CF113" s="45"/>
      <c r="CG113" s="45"/>
      <c r="CH113" s="45"/>
      <c r="CI113" s="45"/>
      <c r="CJ113" s="45"/>
      <c r="CK113" s="45"/>
      <c r="CL113" s="45"/>
      <c r="CM113" s="45"/>
      <c r="CN113" s="45"/>
      <c r="CO113" s="45"/>
      <c r="CP113" s="45"/>
      <c r="CQ113" s="45"/>
      <c r="CR113" s="45"/>
      <c r="CS113" s="45"/>
      <c r="CT113" s="45"/>
      <c r="CU113" s="45"/>
      <c r="CV113" s="45"/>
      <c r="CW113" s="45"/>
      <c r="CX113" s="45"/>
      <c r="CY113" s="45"/>
      <c r="CZ113" s="45"/>
      <c r="DA113" s="45"/>
      <c r="DB113" s="45"/>
      <c r="DC113" s="45"/>
      <c r="DD113" s="45"/>
      <c r="DE113" s="45"/>
      <c r="DF113" s="45"/>
      <c r="DG113" s="45"/>
      <c r="DH113" s="45"/>
      <c r="DI113" s="45"/>
      <c r="DJ113" s="45"/>
      <c r="DK113" s="45"/>
      <c r="DL113" s="45"/>
      <c r="DM113" s="45"/>
      <c r="DN113" s="45"/>
      <c r="DO113" s="45"/>
      <c r="DP113" s="45"/>
      <c r="DQ113" s="45"/>
      <c r="DR113" s="45"/>
      <c r="DS113" s="45"/>
      <c r="DT113" s="45"/>
      <c r="DU113" s="45"/>
      <c r="DV113" s="45"/>
      <c r="DW113" s="45"/>
      <c r="DX113" s="45"/>
      <c r="DY113" s="45"/>
      <c r="DZ113" s="45"/>
      <c r="EA113" s="45"/>
      <c r="EB113" s="45"/>
      <c r="EC113" s="45"/>
      <c r="ED113" s="45"/>
      <c r="EE113" s="45"/>
      <c r="EF113" s="45"/>
      <c r="EG113" s="45"/>
      <c r="EH113" s="45"/>
      <c r="EI113" s="45"/>
      <c r="EJ113" s="45"/>
      <c r="EK113" s="45"/>
      <c r="EL113" s="45"/>
      <c r="EM113" s="45"/>
      <c r="EN113" s="45"/>
      <c r="EO113" s="45"/>
      <c r="EP113" s="45"/>
      <c r="EQ113" s="45"/>
    </row>
    <row r="114" spans="1:147" ht="14.25" customHeight="1" x14ac:dyDescent="0.2">
      <c r="A114" s="131"/>
      <c r="B114" s="134"/>
      <c r="C114" s="130" t="s">
        <v>47</v>
      </c>
      <c r="D114" s="130">
        <v>3</v>
      </c>
      <c r="E114" s="130">
        <v>1</v>
      </c>
      <c r="F114" s="130">
        <v>3</v>
      </c>
      <c r="G114" s="130">
        <v>2</v>
      </c>
      <c r="H114" s="130">
        <v>9</v>
      </c>
      <c r="I114" s="130">
        <v>5</v>
      </c>
      <c r="J114" s="130">
        <v>0</v>
      </c>
      <c r="K114" s="130">
        <v>4</v>
      </c>
      <c r="L114" s="130">
        <v>1</v>
      </c>
      <c r="M114" s="130">
        <v>1</v>
      </c>
      <c r="N114" s="130">
        <v>5</v>
      </c>
      <c r="O114" s="132">
        <v>2</v>
      </c>
      <c r="P114" s="136">
        <f t="shared" si="77"/>
        <v>36</v>
      </c>
      <c r="Q114" s="138">
        <f t="shared" si="78"/>
        <v>3</v>
      </c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  <c r="AV114" s="45"/>
      <c r="AW114" s="45"/>
      <c r="AX114" s="45"/>
      <c r="AY114" s="45"/>
      <c r="AZ114" s="45"/>
      <c r="BA114" s="45"/>
      <c r="BB114" s="45"/>
      <c r="BC114" s="45"/>
      <c r="BD114" s="45"/>
      <c r="BE114" s="45"/>
      <c r="BF114" s="45"/>
      <c r="BG114" s="45"/>
      <c r="BH114" s="45"/>
      <c r="BI114" s="45"/>
      <c r="BJ114" s="45"/>
      <c r="BK114" s="45"/>
      <c r="BL114" s="45"/>
      <c r="BM114" s="45"/>
      <c r="BN114" s="45"/>
      <c r="BO114" s="45"/>
      <c r="BP114" s="45"/>
      <c r="BQ114" s="45"/>
      <c r="BR114" s="45"/>
      <c r="BS114" s="45"/>
      <c r="BT114" s="45"/>
      <c r="BU114" s="45"/>
      <c r="BV114" s="45"/>
      <c r="BW114" s="45"/>
      <c r="BX114" s="45"/>
      <c r="BY114" s="45"/>
      <c r="BZ114" s="45"/>
      <c r="CA114" s="45"/>
      <c r="CB114" s="45"/>
      <c r="CC114" s="45"/>
      <c r="CD114" s="45"/>
      <c r="CE114" s="45"/>
      <c r="CF114" s="45"/>
      <c r="CG114" s="45"/>
      <c r="CH114" s="45"/>
      <c r="CI114" s="45"/>
      <c r="CJ114" s="45"/>
      <c r="CK114" s="45"/>
      <c r="CL114" s="45"/>
      <c r="CM114" s="45"/>
      <c r="CN114" s="45"/>
      <c r="CO114" s="45"/>
      <c r="CP114" s="45"/>
      <c r="CQ114" s="45"/>
      <c r="CR114" s="45"/>
      <c r="CS114" s="45"/>
      <c r="CT114" s="45"/>
      <c r="CU114" s="45"/>
      <c r="CV114" s="45"/>
      <c r="CW114" s="45"/>
      <c r="CX114" s="45"/>
      <c r="CY114" s="45"/>
      <c r="CZ114" s="45"/>
      <c r="DA114" s="45"/>
      <c r="DB114" s="45"/>
      <c r="DC114" s="45"/>
      <c r="DD114" s="45"/>
      <c r="DE114" s="45"/>
      <c r="DF114" s="45"/>
      <c r="DG114" s="45"/>
      <c r="DH114" s="45"/>
      <c r="DI114" s="45"/>
      <c r="DJ114" s="45"/>
      <c r="DK114" s="45"/>
      <c r="DL114" s="45"/>
      <c r="DM114" s="45"/>
      <c r="DN114" s="45"/>
      <c r="DO114" s="45"/>
      <c r="DP114" s="45"/>
      <c r="DQ114" s="45"/>
      <c r="DR114" s="45"/>
      <c r="DS114" s="45"/>
      <c r="DT114" s="45"/>
      <c r="DU114" s="45"/>
      <c r="DV114" s="45"/>
      <c r="DW114" s="45"/>
      <c r="DX114" s="45"/>
      <c r="DY114" s="45"/>
      <c r="DZ114" s="45"/>
      <c r="EA114" s="45"/>
      <c r="EB114" s="45"/>
      <c r="EC114" s="45"/>
      <c r="ED114" s="45"/>
      <c r="EE114" s="45"/>
      <c r="EF114" s="45"/>
      <c r="EG114" s="45"/>
      <c r="EH114" s="45"/>
      <c r="EI114" s="45"/>
      <c r="EJ114" s="45"/>
      <c r="EK114" s="45"/>
      <c r="EL114" s="45"/>
      <c r="EM114" s="45"/>
      <c r="EN114" s="45"/>
      <c r="EO114" s="45"/>
      <c r="EP114" s="45"/>
      <c r="EQ114" s="45"/>
    </row>
    <row r="115" spans="1:147" ht="14.25" customHeight="1" x14ac:dyDescent="0.2">
      <c r="A115" s="131"/>
      <c r="B115" s="134"/>
      <c r="C115" s="130" t="s">
        <v>178</v>
      </c>
      <c r="D115" s="130">
        <v>2</v>
      </c>
      <c r="E115" s="130">
        <v>2</v>
      </c>
      <c r="F115" s="130">
        <v>1</v>
      </c>
      <c r="G115" s="130">
        <v>1</v>
      </c>
      <c r="H115" s="130">
        <v>3</v>
      </c>
      <c r="I115" s="130">
        <v>6</v>
      </c>
      <c r="J115" s="130">
        <v>1</v>
      </c>
      <c r="K115" s="130">
        <v>2</v>
      </c>
      <c r="L115" s="130">
        <v>4</v>
      </c>
      <c r="M115" s="130">
        <v>7</v>
      </c>
      <c r="N115" s="130">
        <v>2</v>
      </c>
      <c r="O115" s="132">
        <v>1</v>
      </c>
      <c r="P115" s="136">
        <f t="shared" si="77"/>
        <v>32</v>
      </c>
      <c r="Q115" s="138">
        <f t="shared" si="78"/>
        <v>2.6666666666666665</v>
      </c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  <c r="AV115" s="45"/>
      <c r="AW115" s="45"/>
      <c r="AX115" s="45"/>
      <c r="AY115" s="45"/>
      <c r="AZ115" s="45"/>
      <c r="BA115" s="45"/>
      <c r="BB115" s="45"/>
      <c r="BC115" s="45"/>
      <c r="BD115" s="45"/>
      <c r="BE115" s="45"/>
      <c r="BF115" s="45"/>
      <c r="BG115" s="45"/>
      <c r="BH115" s="45"/>
      <c r="BI115" s="45"/>
      <c r="BJ115" s="45"/>
      <c r="BK115" s="45"/>
      <c r="BL115" s="45"/>
      <c r="BM115" s="45"/>
      <c r="BN115" s="45"/>
      <c r="BO115" s="45"/>
      <c r="BP115" s="45"/>
      <c r="BQ115" s="45"/>
      <c r="BR115" s="45"/>
      <c r="BS115" s="45"/>
      <c r="BT115" s="45"/>
      <c r="BU115" s="45"/>
      <c r="BV115" s="45"/>
      <c r="BW115" s="45"/>
      <c r="BX115" s="45"/>
      <c r="BY115" s="45"/>
      <c r="BZ115" s="45"/>
      <c r="CA115" s="45"/>
      <c r="CB115" s="45"/>
      <c r="CC115" s="45"/>
      <c r="CD115" s="45"/>
      <c r="CE115" s="45"/>
      <c r="CF115" s="45"/>
      <c r="CG115" s="45"/>
      <c r="CH115" s="45"/>
      <c r="CI115" s="45"/>
      <c r="CJ115" s="45"/>
      <c r="CK115" s="45"/>
      <c r="CL115" s="45"/>
      <c r="CM115" s="45"/>
      <c r="CN115" s="45"/>
      <c r="CO115" s="45"/>
      <c r="CP115" s="45"/>
      <c r="CQ115" s="45"/>
      <c r="CR115" s="45"/>
      <c r="CS115" s="45"/>
      <c r="CT115" s="45"/>
      <c r="CU115" s="45"/>
      <c r="CV115" s="45"/>
      <c r="CW115" s="45"/>
      <c r="CX115" s="45"/>
      <c r="CY115" s="45"/>
      <c r="CZ115" s="45"/>
      <c r="DA115" s="45"/>
      <c r="DB115" s="45"/>
      <c r="DC115" s="45"/>
      <c r="DD115" s="45"/>
      <c r="DE115" s="45"/>
      <c r="DF115" s="45"/>
      <c r="DG115" s="45"/>
      <c r="DH115" s="45"/>
      <c r="DI115" s="45"/>
      <c r="DJ115" s="45"/>
      <c r="DK115" s="45"/>
      <c r="DL115" s="45"/>
      <c r="DM115" s="45"/>
      <c r="DN115" s="45"/>
      <c r="DO115" s="45"/>
      <c r="DP115" s="45"/>
      <c r="DQ115" s="45"/>
      <c r="DR115" s="45"/>
      <c r="DS115" s="45"/>
      <c r="DT115" s="45"/>
      <c r="DU115" s="45"/>
      <c r="DV115" s="45"/>
      <c r="DW115" s="45"/>
      <c r="DX115" s="45"/>
      <c r="DY115" s="45"/>
      <c r="DZ115" s="45"/>
      <c r="EA115" s="45"/>
      <c r="EB115" s="45"/>
      <c r="EC115" s="45"/>
      <c r="ED115" s="45"/>
      <c r="EE115" s="45"/>
      <c r="EF115" s="45"/>
      <c r="EG115" s="45"/>
      <c r="EH115" s="45"/>
      <c r="EI115" s="45"/>
      <c r="EJ115" s="45"/>
      <c r="EK115" s="45"/>
      <c r="EL115" s="45"/>
      <c r="EM115" s="45"/>
      <c r="EN115" s="45"/>
      <c r="EO115" s="45"/>
      <c r="EP115" s="45"/>
      <c r="EQ115" s="45"/>
    </row>
    <row r="116" spans="1:147" ht="14.25" customHeight="1" x14ac:dyDescent="0.2">
      <c r="A116" s="131"/>
      <c r="B116" s="134"/>
      <c r="C116" s="130" t="s">
        <v>205</v>
      </c>
      <c r="D116" s="130">
        <v>1</v>
      </c>
      <c r="E116" s="130">
        <v>1</v>
      </c>
      <c r="F116" s="130">
        <v>2</v>
      </c>
      <c r="G116" s="130">
        <v>1</v>
      </c>
      <c r="H116" s="130">
        <v>2</v>
      </c>
      <c r="I116" s="130">
        <v>1</v>
      </c>
      <c r="J116" s="130">
        <v>1</v>
      </c>
      <c r="K116" s="130">
        <v>5</v>
      </c>
      <c r="L116" s="130">
        <v>1</v>
      </c>
      <c r="M116" s="130">
        <v>5</v>
      </c>
      <c r="N116" s="130">
        <v>1</v>
      </c>
      <c r="O116" s="132">
        <v>5</v>
      </c>
      <c r="P116" s="136">
        <f t="shared" si="77"/>
        <v>26</v>
      </c>
      <c r="Q116" s="138">
        <f t="shared" si="78"/>
        <v>2.1666666666666665</v>
      </c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  <c r="AM116" s="45"/>
      <c r="AN116" s="45"/>
      <c r="AO116" s="45"/>
      <c r="AP116" s="45"/>
      <c r="AQ116" s="45"/>
      <c r="AR116" s="45"/>
      <c r="AS116" s="45"/>
      <c r="AT116" s="45"/>
      <c r="AU116" s="45"/>
      <c r="AV116" s="45"/>
      <c r="AW116" s="45"/>
      <c r="AX116" s="45"/>
      <c r="AY116" s="45"/>
      <c r="AZ116" s="45"/>
      <c r="BA116" s="45"/>
      <c r="BB116" s="45"/>
      <c r="BC116" s="45"/>
      <c r="BD116" s="45"/>
      <c r="BE116" s="45"/>
      <c r="BF116" s="45"/>
      <c r="BG116" s="45"/>
      <c r="BH116" s="45"/>
      <c r="BI116" s="45"/>
      <c r="BJ116" s="45"/>
      <c r="BK116" s="45"/>
      <c r="BL116" s="45"/>
      <c r="BM116" s="45"/>
      <c r="BN116" s="45"/>
      <c r="BO116" s="45"/>
      <c r="BP116" s="45"/>
      <c r="BQ116" s="45"/>
      <c r="BR116" s="45"/>
      <c r="BS116" s="45"/>
      <c r="BT116" s="45"/>
      <c r="BU116" s="45"/>
      <c r="BV116" s="45"/>
      <c r="BW116" s="45"/>
      <c r="BX116" s="45"/>
      <c r="BY116" s="45"/>
      <c r="BZ116" s="45"/>
      <c r="CA116" s="45"/>
      <c r="CB116" s="45"/>
      <c r="CC116" s="45"/>
      <c r="CD116" s="45"/>
      <c r="CE116" s="45"/>
      <c r="CF116" s="45"/>
      <c r="CG116" s="45"/>
      <c r="CH116" s="45"/>
      <c r="CI116" s="45"/>
      <c r="CJ116" s="45"/>
      <c r="CK116" s="45"/>
      <c r="CL116" s="45"/>
      <c r="CM116" s="45"/>
      <c r="CN116" s="45"/>
      <c r="CO116" s="45"/>
      <c r="CP116" s="45"/>
      <c r="CQ116" s="45"/>
      <c r="CR116" s="45"/>
      <c r="CS116" s="45"/>
      <c r="CT116" s="45"/>
      <c r="CU116" s="45"/>
      <c r="CV116" s="45"/>
      <c r="CW116" s="45"/>
      <c r="CX116" s="45"/>
      <c r="CY116" s="45"/>
      <c r="CZ116" s="45"/>
      <c r="DA116" s="45"/>
      <c r="DB116" s="45"/>
      <c r="DC116" s="45"/>
      <c r="DD116" s="45"/>
      <c r="DE116" s="45"/>
      <c r="DF116" s="45"/>
      <c r="DG116" s="45"/>
      <c r="DH116" s="45"/>
      <c r="DI116" s="45"/>
      <c r="DJ116" s="45"/>
      <c r="DK116" s="45"/>
      <c r="DL116" s="45"/>
      <c r="DM116" s="45"/>
      <c r="DN116" s="45"/>
      <c r="DO116" s="45"/>
      <c r="DP116" s="45"/>
      <c r="DQ116" s="45"/>
      <c r="DR116" s="45"/>
      <c r="DS116" s="45"/>
      <c r="DT116" s="45"/>
      <c r="DU116" s="45"/>
      <c r="DV116" s="45"/>
      <c r="DW116" s="45"/>
      <c r="DX116" s="45"/>
      <c r="DY116" s="45"/>
      <c r="DZ116" s="45"/>
      <c r="EA116" s="45"/>
      <c r="EB116" s="45"/>
      <c r="EC116" s="45"/>
      <c r="ED116" s="45"/>
      <c r="EE116" s="45"/>
      <c r="EF116" s="45"/>
      <c r="EG116" s="45"/>
      <c r="EH116" s="45"/>
      <c r="EI116" s="45"/>
      <c r="EJ116" s="45"/>
      <c r="EK116" s="45"/>
      <c r="EL116" s="45"/>
      <c r="EM116" s="45"/>
      <c r="EN116" s="45"/>
      <c r="EO116" s="45"/>
      <c r="EP116" s="45"/>
      <c r="EQ116" s="45"/>
    </row>
    <row r="117" spans="1:147" ht="14.25" customHeight="1" thickBot="1" x14ac:dyDescent="0.25">
      <c r="A117" s="142"/>
      <c r="B117" s="143" t="s">
        <v>60</v>
      </c>
      <c r="C117" s="170" t="s">
        <v>140</v>
      </c>
      <c r="D117" s="171">
        <f t="shared" ref="D117:O117" si="80">D112-D113</f>
        <v>48</v>
      </c>
      <c r="E117" s="171">
        <f t="shared" si="80"/>
        <v>48</v>
      </c>
      <c r="F117" s="171">
        <f t="shared" si="80"/>
        <v>48</v>
      </c>
      <c r="G117" s="171">
        <f t="shared" si="80"/>
        <v>48</v>
      </c>
      <c r="H117" s="171">
        <f t="shared" si="80"/>
        <v>40</v>
      </c>
      <c r="I117" s="171">
        <f t="shared" si="80"/>
        <v>36</v>
      </c>
      <c r="J117" s="171">
        <f t="shared" si="80"/>
        <v>45</v>
      </c>
      <c r="K117" s="171">
        <f t="shared" si="80"/>
        <v>56</v>
      </c>
      <c r="L117" s="171">
        <f t="shared" si="80"/>
        <v>67</v>
      </c>
      <c r="M117" s="171">
        <f t="shared" si="80"/>
        <v>71</v>
      </c>
      <c r="N117" s="171">
        <f t="shared" si="80"/>
        <v>79</v>
      </c>
      <c r="O117" s="171">
        <f t="shared" si="80"/>
        <v>78</v>
      </c>
      <c r="P117" s="171">
        <f>SUM(D117:O117)</f>
        <v>664</v>
      </c>
      <c r="Q117" s="147">
        <f t="shared" si="78"/>
        <v>55.333333333333336</v>
      </c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/>
      <c r="AM117" s="45"/>
      <c r="AN117" s="45"/>
      <c r="AO117" s="45"/>
      <c r="AP117" s="45"/>
      <c r="AQ117" s="45"/>
      <c r="AR117" s="45"/>
      <c r="AS117" s="45"/>
      <c r="AT117" s="45"/>
      <c r="AU117" s="45"/>
      <c r="AV117" s="45"/>
      <c r="AW117" s="45"/>
      <c r="AX117" s="45"/>
      <c r="AY117" s="45"/>
      <c r="AZ117" s="45"/>
      <c r="BA117" s="45"/>
      <c r="BB117" s="45"/>
      <c r="BC117" s="45"/>
      <c r="BD117" s="45"/>
      <c r="BE117" s="45"/>
      <c r="BF117" s="45"/>
      <c r="BG117" s="45"/>
      <c r="BH117" s="45"/>
      <c r="BI117" s="45"/>
      <c r="BJ117" s="45"/>
      <c r="BK117" s="45"/>
      <c r="BL117" s="45"/>
      <c r="BM117" s="45"/>
      <c r="BN117" s="45"/>
      <c r="BO117" s="45"/>
      <c r="BP117" s="45"/>
      <c r="BQ117" s="45"/>
      <c r="BR117" s="45"/>
      <c r="BS117" s="45"/>
      <c r="BT117" s="45"/>
      <c r="BU117" s="45"/>
      <c r="BV117" s="45"/>
      <c r="BW117" s="45"/>
      <c r="BX117" s="45"/>
      <c r="BY117" s="45"/>
      <c r="BZ117" s="45"/>
      <c r="CA117" s="45"/>
      <c r="CB117" s="45"/>
      <c r="CC117" s="45"/>
      <c r="CD117" s="45"/>
      <c r="CE117" s="45"/>
      <c r="CF117" s="45"/>
      <c r="CG117" s="45"/>
      <c r="CH117" s="45"/>
      <c r="CI117" s="45"/>
      <c r="CJ117" s="45"/>
      <c r="CK117" s="45"/>
      <c r="CL117" s="45"/>
      <c r="CM117" s="45"/>
      <c r="CN117" s="45"/>
      <c r="CO117" s="45"/>
      <c r="CP117" s="45"/>
      <c r="CQ117" s="45"/>
      <c r="CR117" s="45"/>
      <c r="CS117" s="45"/>
      <c r="CT117" s="45"/>
      <c r="CU117" s="45"/>
      <c r="CV117" s="45"/>
      <c r="CW117" s="45"/>
      <c r="CX117" s="45"/>
      <c r="CY117" s="45"/>
      <c r="CZ117" s="45"/>
      <c r="DA117" s="45"/>
      <c r="DB117" s="45"/>
      <c r="DC117" s="45"/>
      <c r="DD117" s="45"/>
      <c r="DE117" s="45"/>
      <c r="DF117" s="45"/>
      <c r="DG117" s="45"/>
      <c r="DH117" s="45"/>
      <c r="DI117" s="45"/>
      <c r="DJ117" s="45"/>
      <c r="DK117" s="45"/>
      <c r="DL117" s="45"/>
      <c r="DM117" s="45"/>
      <c r="DN117" s="45"/>
      <c r="DO117" s="45"/>
      <c r="DP117" s="45"/>
      <c r="DQ117" s="45"/>
      <c r="DR117" s="45"/>
      <c r="DS117" s="45"/>
      <c r="DT117" s="45"/>
      <c r="DU117" s="45"/>
      <c r="DV117" s="45"/>
      <c r="DW117" s="45"/>
      <c r="DX117" s="45"/>
      <c r="DY117" s="45"/>
      <c r="DZ117" s="45"/>
      <c r="EA117" s="45"/>
      <c r="EB117" s="45"/>
      <c r="EC117" s="45"/>
      <c r="ED117" s="45"/>
      <c r="EE117" s="45"/>
      <c r="EF117" s="45"/>
      <c r="EG117" s="45"/>
      <c r="EH117" s="45"/>
      <c r="EI117" s="45"/>
      <c r="EJ117" s="45"/>
      <c r="EK117" s="45"/>
      <c r="EL117" s="45"/>
      <c r="EM117" s="45"/>
      <c r="EN117" s="45"/>
      <c r="EO117" s="45"/>
      <c r="EP117" s="45"/>
      <c r="EQ117" s="45"/>
    </row>
    <row r="118" spans="1:147" ht="22.5" customHeight="1" x14ac:dyDescent="0.2">
      <c r="A118" s="131"/>
      <c r="B118" s="373" t="s">
        <v>150</v>
      </c>
      <c r="C118" s="374"/>
      <c r="D118" s="132"/>
      <c r="E118" s="132">
        <v>1</v>
      </c>
      <c r="F118" s="132">
        <v>1</v>
      </c>
      <c r="G118" s="132">
        <v>1</v>
      </c>
      <c r="H118" s="132">
        <v>3</v>
      </c>
      <c r="I118" s="132">
        <v>0</v>
      </c>
      <c r="J118" s="132">
        <v>0</v>
      </c>
      <c r="K118" s="132">
        <v>4</v>
      </c>
      <c r="L118" s="132">
        <v>0</v>
      </c>
      <c r="M118" s="132">
        <v>2</v>
      </c>
      <c r="N118" s="132">
        <v>0</v>
      </c>
      <c r="O118" s="132">
        <v>1</v>
      </c>
      <c r="P118" s="136">
        <f>SUM(D118:O118)</f>
        <v>13</v>
      </c>
      <c r="Q118" s="133">
        <f>AVERAGE(D118:O118)</f>
        <v>1.1818181818181819</v>
      </c>
    </row>
    <row r="119" spans="1:147" ht="14.25" customHeight="1" x14ac:dyDescent="0.2">
      <c r="A119" s="131"/>
      <c r="B119" s="367" t="s">
        <v>151</v>
      </c>
      <c r="C119" s="368"/>
      <c r="D119" s="132"/>
      <c r="E119" s="132">
        <v>15</v>
      </c>
      <c r="F119" s="132">
        <v>7</v>
      </c>
      <c r="G119" s="132">
        <v>17</v>
      </c>
      <c r="H119" s="132">
        <v>10</v>
      </c>
      <c r="I119" s="132">
        <v>7</v>
      </c>
      <c r="J119" s="132">
        <v>9</v>
      </c>
      <c r="K119" s="132">
        <v>17</v>
      </c>
      <c r="L119" s="132">
        <v>37</v>
      </c>
      <c r="M119" s="132">
        <v>35</v>
      </c>
      <c r="N119" s="132">
        <v>14</v>
      </c>
      <c r="O119" s="132">
        <v>14</v>
      </c>
      <c r="P119" s="136">
        <f>SUM(D119:O119)</f>
        <v>182</v>
      </c>
      <c r="Q119" s="133">
        <f>AVERAGE(D119:O119)</f>
        <v>16.545454545454547</v>
      </c>
    </row>
    <row r="120" spans="1:147" ht="14.25" customHeight="1" x14ac:dyDescent="0.2">
      <c r="A120" s="131"/>
      <c r="B120" s="369" t="s">
        <v>152</v>
      </c>
      <c r="C120" s="370"/>
      <c r="D120" s="132"/>
      <c r="E120" s="132"/>
      <c r="F120" s="132"/>
      <c r="G120" s="132"/>
      <c r="H120" s="132"/>
      <c r="I120" s="132"/>
      <c r="J120" s="132"/>
      <c r="K120" s="132"/>
      <c r="L120" s="132"/>
      <c r="M120" s="132"/>
      <c r="N120" s="132"/>
      <c r="O120" s="132"/>
      <c r="P120" s="136"/>
      <c r="Q120" s="133"/>
    </row>
    <row r="121" spans="1:147" ht="14.25" customHeight="1" x14ac:dyDescent="0.2">
      <c r="A121" s="131"/>
      <c r="B121" s="134" t="s">
        <v>92</v>
      </c>
      <c r="C121" s="141" t="s">
        <v>34</v>
      </c>
      <c r="D121" s="132"/>
      <c r="E121" s="132">
        <v>17</v>
      </c>
      <c r="F121" s="132">
        <v>15</v>
      </c>
      <c r="G121" s="132">
        <v>14</v>
      </c>
      <c r="H121" s="132">
        <v>14</v>
      </c>
      <c r="I121" s="132">
        <v>13</v>
      </c>
      <c r="J121" s="132">
        <v>14</v>
      </c>
      <c r="K121" s="132">
        <v>26</v>
      </c>
      <c r="L121" s="132">
        <v>95</v>
      </c>
      <c r="M121" s="132">
        <v>81</v>
      </c>
      <c r="N121" s="132">
        <v>108</v>
      </c>
      <c r="O121" s="132">
        <v>30</v>
      </c>
      <c r="P121" s="136">
        <f>SUM(D121:O121)</f>
        <v>427</v>
      </c>
      <c r="Q121" s="133">
        <f>AVERAGE(D121:O121)</f>
        <v>38.81818181818182</v>
      </c>
    </row>
    <row r="122" spans="1:147" ht="14.25" customHeight="1" x14ac:dyDescent="0.2">
      <c r="A122" s="131"/>
      <c r="B122" s="134" t="s">
        <v>93</v>
      </c>
      <c r="C122" s="141" t="s">
        <v>36</v>
      </c>
      <c r="D122" s="132"/>
      <c r="E122" s="132">
        <v>16</v>
      </c>
      <c r="F122" s="132">
        <v>26</v>
      </c>
      <c r="G122" s="132">
        <v>16</v>
      </c>
      <c r="H122" s="132">
        <v>17</v>
      </c>
      <c r="I122" s="132">
        <v>12</v>
      </c>
      <c r="J122" s="132">
        <v>12</v>
      </c>
      <c r="K122" s="132">
        <v>24</v>
      </c>
      <c r="L122" s="132">
        <v>23</v>
      </c>
      <c r="M122" s="132">
        <v>41</v>
      </c>
      <c r="N122" s="132">
        <v>39</v>
      </c>
      <c r="O122" s="132">
        <v>7</v>
      </c>
      <c r="P122" s="136">
        <f>SUM(D122:O122)</f>
        <v>233</v>
      </c>
      <c r="Q122" s="133">
        <f>AVERAGE(D122:O122)</f>
        <v>21.181818181818183</v>
      </c>
    </row>
    <row r="123" spans="1:147" ht="15.75" customHeight="1" x14ac:dyDescent="0.2">
      <c r="A123" s="164">
        <v>2.4</v>
      </c>
      <c r="B123" s="375" t="s">
        <v>63</v>
      </c>
      <c r="C123" s="376"/>
      <c r="D123" s="165"/>
      <c r="E123" s="165"/>
      <c r="F123" s="165"/>
      <c r="G123" s="165"/>
      <c r="H123" s="165"/>
      <c r="I123" s="165"/>
      <c r="J123" s="165"/>
      <c r="K123" s="165"/>
      <c r="L123" s="165"/>
      <c r="M123" s="165"/>
      <c r="N123" s="165"/>
      <c r="O123" s="165"/>
      <c r="P123" s="192"/>
      <c r="Q123" s="167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/>
      <c r="AM123" s="45"/>
      <c r="AN123" s="45"/>
      <c r="AO123" s="45"/>
      <c r="AP123" s="45"/>
      <c r="AQ123" s="45"/>
      <c r="AR123" s="45"/>
      <c r="AS123" s="45"/>
      <c r="AT123" s="45"/>
      <c r="AU123" s="45"/>
      <c r="AV123" s="45"/>
      <c r="AW123" s="45"/>
      <c r="AX123" s="45"/>
      <c r="AY123" s="45"/>
      <c r="AZ123" s="45"/>
      <c r="BA123" s="45"/>
      <c r="BB123" s="45"/>
      <c r="BC123" s="45"/>
      <c r="BD123" s="45"/>
      <c r="BE123" s="45"/>
      <c r="BF123" s="45"/>
      <c r="BG123" s="45"/>
      <c r="BH123" s="45"/>
      <c r="BI123" s="45"/>
      <c r="BJ123" s="45"/>
      <c r="BK123" s="45"/>
      <c r="BL123" s="45"/>
      <c r="BM123" s="45"/>
      <c r="BN123" s="45"/>
      <c r="BO123" s="45"/>
      <c r="BP123" s="45"/>
      <c r="BQ123" s="45"/>
      <c r="BR123" s="45"/>
      <c r="BS123" s="45"/>
      <c r="BT123" s="45"/>
      <c r="BU123" s="45"/>
      <c r="BV123" s="45"/>
      <c r="BW123" s="45"/>
      <c r="BX123" s="45"/>
      <c r="BY123" s="45"/>
      <c r="BZ123" s="45"/>
      <c r="CA123" s="45"/>
      <c r="CB123" s="45"/>
      <c r="CC123" s="45"/>
      <c r="CD123" s="45"/>
      <c r="CE123" s="45"/>
      <c r="CF123" s="45"/>
      <c r="CG123" s="45"/>
      <c r="CH123" s="45"/>
      <c r="CI123" s="45"/>
      <c r="CJ123" s="45"/>
      <c r="CK123" s="45"/>
      <c r="CL123" s="45"/>
      <c r="CM123" s="45"/>
      <c r="CN123" s="45"/>
      <c r="CO123" s="45"/>
      <c r="CP123" s="45"/>
      <c r="CQ123" s="45"/>
      <c r="CR123" s="45"/>
      <c r="CS123" s="45"/>
      <c r="CT123" s="45"/>
      <c r="CU123" s="45"/>
      <c r="CV123" s="45"/>
      <c r="CW123" s="45"/>
      <c r="CX123" s="45"/>
      <c r="CY123" s="45"/>
      <c r="CZ123" s="45"/>
      <c r="DA123" s="45"/>
      <c r="DB123" s="45"/>
      <c r="DC123" s="45"/>
      <c r="DD123" s="45"/>
      <c r="DE123" s="45"/>
      <c r="DF123" s="45"/>
      <c r="DG123" s="45"/>
      <c r="DH123" s="45"/>
      <c r="DI123" s="45"/>
      <c r="DJ123" s="45"/>
      <c r="DK123" s="45"/>
      <c r="DL123" s="45"/>
      <c r="DM123" s="45"/>
      <c r="DN123" s="45"/>
      <c r="DO123" s="45"/>
      <c r="DP123" s="45"/>
      <c r="DQ123" s="45"/>
      <c r="DR123" s="45"/>
      <c r="DS123" s="45"/>
      <c r="DT123" s="45"/>
      <c r="DU123" s="45"/>
      <c r="DV123" s="45"/>
      <c r="DW123" s="45"/>
      <c r="DX123" s="45"/>
      <c r="DY123" s="45"/>
      <c r="DZ123" s="45"/>
      <c r="EA123" s="45"/>
      <c r="EB123" s="45"/>
      <c r="EC123" s="45"/>
      <c r="ED123" s="45"/>
      <c r="EE123" s="45"/>
      <c r="EF123" s="45"/>
      <c r="EG123" s="45"/>
      <c r="EH123" s="45"/>
      <c r="EI123" s="45"/>
      <c r="EJ123" s="45"/>
      <c r="EK123" s="45"/>
      <c r="EL123" s="45"/>
      <c r="EM123" s="45"/>
      <c r="EN123" s="45"/>
      <c r="EO123" s="45"/>
      <c r="EP123" s="45"/>
      <c r="EQ123" s="45"/>
    </row>
    <row r="124" spans="1:147" ht="15.75" customHeight="1" x14ac:dyDescent="0.2">
      <c r="A124" s="131"/>
      <c r="B124" s="365" t="s">
        <v>148</v>
      </c>
      <c r="C124" s="366"/>
      <c r="D124" s="132"/>
      <c r="E124" s="132"/>
      <c r="F124" s="132"/>
      <c r="G124" s="132"/>
      <c r="H124" s="132"/>
      <c r="I124" s="132"/>
      <c r="J124" s="132"/>
      <c r="K124" s="132"/>
      <c r="L124" s="132"/>
      <c r="M124" s="132"/>
      <c r="N124" s="132"/>
      <c r="O124" s="132"/>
      <c r="P124" s="136"/>
      <c r="Q124" s="133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F124" s="45"/>
      <c r="AG124" s="45"/>
      <c r="AH124" s="45"/>
      <c r="AI124" s="45"/>
      <c r="AJ124" s="45"/>
      <c r="AK124" s="45"/>
      <c r="AL124" s="45"/>
      <c r="AM124" s="45"/>
      <c r="AN124" s="45"/>
      <c r="AO124" s="45"/>
      <c r="AP124" s="45"/>
      <c r="AQ124" s="45"/>
      <c r="AR124" s="45"/>
      <c r="AS124" s="45"/>
      <c r="AT124" s="45"/>
      <c r="AU124" s="45"/>
      <c r="AV124" s="45"/>
      <c r="AW124" s="45"/>
      <c r="AX124" s="45"/>
      <c r="AY124" s="45"/>
      <c r="AZ124" s="45"/>
      <c r="BA124" s="45"/>
      <c r="BB124" s="45"/>
      <c r="BC124" s="45"/>
      <c r="BD124" s="45"/>
      <c r="BE124" s="45"/>
      <c r="BF124" s="45"/>
      <c r="BG124" s="45"/>
      <c r="BH124" s="45"/>
      <c r="BI124" s="45"/>
      <c r="BJ124" s="45"/>
      <c r="BK124" s="45"/>
      <c r="BL124" s="45"/>
      <c r="BM124" s="45"/>
      <c r="BN124" s="45"/>
      <c r="BO124" s="45"/>
      <c r="BP124" s="45"/>
      <c r="BQ124" s="45"/>
      <c r="BR124" s="45"/>
      <c r="BS124" s="45"/>
      <c r="BT124" s="45"/>
      <c r="BU124" s="45"/>
      <c r="BV124" s="45"/>
      <c r="BW124" s="45"/>
      <c r="BX124" s="45"/>
      <c r="BY124" s="45"/>
      <c r="BZ124" s="45"/>
      <c r="CA124" s="45"/>
      <c r="CB124" s="45"/>
      <c r="CC124" s="45"/>
      <c r="CD124" s="45"/>
      <c r="CE124" s="45"/>
      <c r="CF124" s="45"/>
      <c r="CG124" s="45"/>
      <c r="CH124" s="45"/>
      <c r="CI124" s="45"/>
      <c r="CJ124" s="45"/>
      <c r="CK124" s="45"/>
      <c r="CL124" s="45"/>
      <c r="CM124" s="45"/>
      <c r="CN124" s="45"/>
      <c r="CO124" s="45"/>
      <c r="CP124" s="45"/>
      <c r="CQ124" s="45"/>
      <c r="CR124" s="45"/>
      <c r="CS124" s="45"/>
      <c r="CT124" s="45"/>
      <c r="CU124" s="45"/>
      <c r="CV124" s="45"/>
      <c r="CW124" s="45"/>
      <c r="CX124" s="45"/>
      <c r="CY124" s="45"/>
      <c r="CZ124" s="45"/>
      <c r="DA124" s="45"/>
      <c r="DB124" s="45"/>
      <c r="DC124" s="45"/>
      <c r="DD124" s="45"/>
      <c r="DE124" s="45"/>
      <c r="DF124" s="45"/>
      <c r="DG124" s="45"/>
      <c r="DH124" s="45"/>
      <c r="DI124" s="45"/>
      <c r="DJ124" s="45"/>
      <c r="DK124" s="45"/>
      <c r="DL124" s="45"/>
      <c r="DM124" s="45"/>
      <c r="DN124" s="45"/>
      <c r="DO124" s="45"/>
      <c r="DP124" s="45"/>
      <c r="DQ124" s="45"/>
      <c r="DR124" s="45"/>
      <c r="DS124" s="45"/>
      <c r="DT124" s="45"/>
      <c r="DU124" s="45"/>
      <c r="DV124" s="45"/>
      <c r="DW124" s="45"/>
      <c r="DX124" s="45"/>
      <c r="DY124" s="45"/>
      <c r="DZ124" s="45"/>
      <c r="EA124" s="45"/>
      <c r="EB124" s="45"/>
      <c r="EC124" s="45"/>
      <c r="ED124" s="45"/>
      <c r="EE124" s="45"/>
      <c r="EF124" s="45"/>
      <c r="EG124" s="45"/>
      <c r="EH124" s="45"/>
      <c r="EI124" s="45"/>
      <c r="EJ124" s="45"/>
      <c r="EK124" s="45"/>
      <c r="EL124" s="45"/>
      <c r="EM124" s="45"/>
      <c r="EN124" s="45"/>
      <c r="EO124" s="45"/>
      <c r="EP124" s="45"/>
      <c r="EQ124" s="45"/>
    </row>
    <row r="125" spans="1:147" ht="15.75" customHeight="1" x14ac:dyDescent="0.2">
      <c r="A125" s="131"/>
      <c r="B125" s="134" t="s">
        <v>64</v>
      </c>
      <c r="C125" s="135" t="s">
        <v>17</v>
      </c>
      <c r="D125" s="136">
        <v>323</v>
      </c>
      <c r="E125" s="136">
        <f t="shared" ref="E125:K125" si="81">D131</f>
        <v>323</v>
      </c>
      <c r="F125" s="136">
        <f t="shared" si="81"/>
        <v>326</v>
      </c>
      <c r="G125" s="136">
        <f t="shared" si="81"/>
        <v>328</v>
      </c>
      <c r="H125" s="136">
        <f t="shared" si="81"/>
        <v>332</v>
      </c>
      <c r="I125" s="136">
        <f t="shared" si="81"/>
        <v>333</v>
      </c>
      <c r="J125" s="136">
        <f t="shared" si="81"/>
        <v>334</v>
      </c>
      <c r="K125" s="136">
        <f t="shared" si="81"/>
        <v>334</v>
      </c>
      <c r="L125" s="136">
        <f t="shared" ref="L125" si="82">K131</f>
        <v>337</v>
      </c>
      <c r="M125" s="136">
        <f t="shared" ref="M125" si="83">L131</f>
        <v>338</v>
      </c>
      <c r="N125" s="136">
        <f t="shared" ref="N125" si="84">M131</f>
        <v>339</v>
      </c>
      <c r="O125" s="136">
        <f t="shared" ref="O125" si="85">N131</f>
        <v>341</v>
      </c>
      <c r="P125" s="136">
        <f t="shared" ref="P125:P131" si="86">SUM(D125:O125)</f>
        <v>3988</v>
      </c>
      <c r="Q125" s="138">
        <f>AVERAGE(D125:O125)</f>
        <v>332.33333333333331</v>
      </c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5"/>
      <c r="AM125" s="45"/>
      <c r="AN125" s="45"/>
      <c r="AO125" s="45"/>
      <c r="AP125" s="45"/>
      <c r="AQ125" s="45"/>
      <c r="AR125" s="45"/>
      <c r="AS125" s="45"/>
      <c r="AT125" s="45"/>
      <c r="AU125" s="45"/>
      <c r="AV125" s="45"/>
      <c r="AW125" s="45"/>
      <c r="AX125" s="45"/>
      <c r="AY125" s="45"/>
      <c r="AZ125" s="45"/>
      <c r="BA125" s="45"/>
      <c r="BB125" s="45"/>
      <c r="BC125" s="45"/>
      <c r="BD125" s="45"/>
      <c r="BE125" s="45"/>
      <c r="BF125" s="45"/>
      <c r="BG125" s="45"/>
      <c r="BH125" s="45"/>
      <c r="BI125" s="45"/>
      <c r="BJ125" s="45"/>
      <c r="BK125" s="45"/>
      <c r="BL125" s="45"/>
      <c r="BM125" s="45"/>
      <c r="BN125" s="45"/>
      <c r="BO125" s="45"/>
      <c r="BP125" s="45"/>
      <c r="BQ125" s="45"/>
      <c r="BR125" s="45"/>
      <c r="BS125" s="45"/>
      <c r="BT125" s="45"/>
      <c r="BU125" s="45"/>
      <c r="BV125" s="45"/>
      <c r="BW125" s="45"/>
      <c r="BX125" s="45"/>
      <c r="BY125" s="45"/>
      <c r="BZ125" s="45"/>
      <c r="CA125" s="45"/>
      <c r="CB125" s="45"/>
      <c r="CC125" s="45"/>
      <c r="CD125" s="45"/>
      <c r="CE125" s="45"/>
      <c r="CF125" s="45"/>
      <c r="CG125" s="45"/>
      <c r="CH125" s="45"/>
      <c r="CI125" s="45"/>
      <c r="CJ125" s="45"/>
      <c r="CK125" s="45"/>
      <c r="CL125" s="45"/>
      <c r="CM125" s="45"/>
      <c r="CN125" s="45"/>
      <c r="CO125" s="45"/>
      <c r="CP125" s="45"/>
      <c r="CQ125" s="45"/>
      <c r="CR125" s="45"/>
      <c r="CS125" s="45"/>
      <c r="CT125" s="45"/>
      <c r="CU125" s="45"/>
      <c r="CV125" s="45"/>
      <c r="CW125" s="45"/>
      <c r="CX125" s="45"/>
      <c r="CY125" s="45"/>
      <c r="CZ125" s="45"/>
      <c r="DA125" s="45"/>
      <c r="DB125" s="45"/>
      <c r="DC125" s="45"/>
      <c r="DD125" s="45"/>
      <c r="DE125" s="45"/>
      <c r="DF125" s="45"/>
      <c r="DG125" s="45"/>
      <c r="DH125" s="45"/>
      <c r="DI125" s="45"/>
      <c r="DJ125" s="45"/>
      <c r="DK125" s="45"/>
      <c r="DL125" s="45"/>
      <c r="DM125" s="45"/>
      <c r="DN125" s="45"/>
      <c r="DO125" s="45"/>
      <c r="DP125" s="45"/>
      <c r="DQ125" s="45"/>
      <c r="DR125" s="45"/>
      <c r="DS125" s="45"/>
      <c r="DT125" s="45"/>
      <c r="DU125" s="45"/>
      <c r="DV125" s="45"/>
      <c r="DW125" s="45"/>
      <c r="DX125" s="45"/>
      <c r="DY125" s="45"/>
      <c r="DZ125" s="45"/>
      <c r="EA125" s="45"/>
      <c r="EB125" s="45"/>
      <c r="EC125" s="45"/>
      <c r="ED125" s="45"/>
      <c r="EE125" s="45"/>
      <c r="EF125" s="45"/>
      <c r="EG125" s="45"/>
      <c r="EH125" s="45"/>
      <c r="EI125" s="45"/>
      <c r="EJ125" s="45"/>
      <c r="EK125" s="45"/>
      <c r="EL125" s="45"/>
      <c r="EM125" s="45"/>
      <c r="EN125" s="45"/>
      <c r="EO125" s="45"/>
      <c r="EP125" s="45"/>
      <c r="EQ125" s="45"/>
    </row>
    <row r="126" spans="1:147" ht="15.75" customHeight="1" x14ac:dyDescent="0.2">
      <c r="A126" s="131"/>
      <c r="B126" s="134" t="s">
        <v>65</v>
      </c>
      <c r="C126" s="134" t="s">
        <v>19</v>
      </c>
      <c r="D126" s="132">
        <v>0</v>
      </c>
      <c r="E126" s="132">
        <v>4</v>
      </c>
      <c r="F126" s="132">
        <v>2</v>
      </c>
      <c r="G126" s="132">
        <v>4</v>
      </c>
      <c r="H126" s="132">
        <v>1</v>
      </c>
      <c r="I126" s="132">
        <v>1</v>
      </c>
      <c r="J126" s="132">
        <v>0</v>
      </c>
      <c r="K126" s="132">
        <v>3</v>
      </c>
      <c r="L126" s="132">
        <v>1</v>
      </c>
      <c r="M126" s="132">
        <v>1</v>
      </c>
      <c r="N126" s="132">
        <v>2</v>
      </c>
      <c r="O126" s="132">
        <v>3</v>
      </c>
      <c r="P126" s="136">
        <f t="shared" si="86"/>
        <v>22</v>
      </c>
      <c r="Q126" s="133">
        <f>AVERAGE(D126:O126)</f>
        <v>1.8333333333333333</v>
      </c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5"/>
      <c r="AM126" s="45"/>
      <c r="AN126" s="45"/>
      <c r="AO126" s="45"/>
      <c r="AP126" s="45"/>
      <c r="AQ126" s="45"/>
      <c r="AR126" s="45"/>
      <c r="AS126" s="45"/>
      <c r="AT126" s="45"/>
      <c r="AU126" s="45"/>
      <c r="AV126" s="45"/>
      <c r="AW126" s="45"/>
      <c r="AX126" s="45"/>
      <c r="AY126" s="45"/>
      <c r="AZ126" s="45"/>
      <c r="BA126" s="45"/>
      <c r="BB126" s="45"/>
      <c r="BC126" s="45"/>
      <c r="BD126" s="45"/>
      <c r="BE126" s="45"/>
      <c r="BF126" s="45"/>
      <c r="BG126" s="45"/>
      <c r="BH126" s="45"/>
      <c r="BI126" s="45"/>
      <c r="BJ126" s="45"/>
      <c r="BK126" s="45"/>
      <c r="BL126" s="45"/>
      <c r="BM126" s="45"/>
      <c r="BN126" s="45"/>
      <c r="BO126" s="45"/>
      <c r="BP126" s="45"/>
      <c r="BQ126" s="45"/>
      <c r="BR126" s="45"/>
      <c r="BS126" s="45"/>
      <c r="BT126" s="45"/>
      <c r="BU126" s="45"/>
      <c r="BV126" s="45"/>
      <c r="BW126" s="45"/>
      <c r="BX126" s="45"/>
      <c r="BY126" s="45"/>
      <c r="BZ126" s="45"/>
      <c r="CA126" s="45"/>
      <c r="CB126" s="45"/>
      <c r="CC126" s="45"/>
      <c r="CD126" s="45"/>
      <c r="CE126" s="45"/>
      <c r="CF126" s="45"/>
      <c r="CG126" s="45"/>
      <c r="CH126" s="45"/>
      <c r="CI126" s="45"/>
      <c r="CJ126" s="45"/>
      <c r="CK126" s="45"/>
      <c r="CL126" s="45"/>
      <c r="CM126" s="45"/>
      <c r="CN126" s="45"/>
      <c r="CO126" s="45"/>
      <c r="CP126" s="45"/>
      <c r="CQ126" s="45"/>
      <c r="CR126" s="45"/>
      <c r="CS126" s="45"/>
      <c r="CT126" s="45"/>
      <c r="CU126" s="45"/>
      <c r="CV126" s="45"/>
      <c r="CW126" s="45"/>
      <c r="CX126" s="45"/>
      <c r="CY126" s="45"/>
      <c r="CZ126" s="45"/>
      <c r="DA126" s="45"/>
      <c r="DB126" s="45"/>
      <c r="DC126" s="45"/>
      <c r="DD126" s="45"/>
      <c r="DE126" s="45"/>
      <c r="DF126" s="45"/>
      <c r="DG126" s="45"/>
      <c r="DH126" s="45"/>
      <c r="DI126" s="45"/>
      <c r="DJ126" s="45"/>
      <c r="DK126" s="45"/>
      <c r="DL126" s="45"/>
      <c r="DM126" s="45"/>
      <c r="DN126" s="45"/>
      <c r="DO126" s="45"/>
      <c r="DP126" s="45"/>
      <c r="DQ126" s="45"/>
      <c r="DR126" s="45"/>
      <c r="DS126" s="45"/>
      <c r="DT126" s="45"/>
      <c r="DU126" s="45"/>
      <c r="DV126" s="45"/>
      <c r="DW126" s="45"/>
      <c r="DX126" s="45"/>
      <c r="DY126" s="45"/>
      <c r="DZ126" s="45"/>
      <c r="EA126" s="45"/>
      <c r="EB126" s="45"/>
      <c r="EC126" s="45"/>
      <c r="ED126" s="45"/>
      <c r="EE126" s="45"/>
      <c r="EF126" s="45"/>
      <c r="EG126" s="45"/>
      <c r="EH126" s="45"/>
      <c r="EI126" s="45"/>
      <c r="EJ126" s="45"/>
      <c r="EK126" s="45"/>
      <c r="EL126" s="45"/>
      <c r="EM126" s="45"/>
      <c r="EN126" s="45"/>
      <c r="EO126" s="45"/>
      <c r="EP126" s="45"/>
      <c r="EQ126" s="45"/>
    </row>
    <row r="127" spans="1:147" ht="15.75" customHeight="1" x14ac:dyDescent="0.2">
      <c r="A127" s="131"/>
      <c r="B127" s="134" t="s">
        <v>66</v>
      </c>
      <c r="C127" s="135" t="s">
        <v>21</v>
      </c>
      <c r="D127" s="136">
        <f t="shared" ref="D127:O127" si="87">D125+D126</f>
        <v>323</v>
      </c>
      <c r="E127" s="136">
        <f t="shared" si="87"/>
        <v>327</v>
      </c>
      <c r="F127" s="136">
        <f t="shared" si="87"/>
        <v>328</v>
      </c>
      <c r="G127" s="136">
        <f t="shared" si="87"/>
        <v>332</v>
      </c>
      <c r="H127" s="136">
        <f t="shared" si="87"/>
        <v>333</v>
      </c>
      <c r="I127" s="136">
        <f t="shared" si="87"/>
        <v>334</v>
      </c>
      <c r="J127" s="136">
        <f t="shared" si="87"/>
        <v>334</v>
      </c>
      <c r="K127" s="136">
        <f t="shared" si="87"/>
        <v>337</v>
      </c>
      <c r="L127" s="136">
        <f t="shared" si="87"/>
        <v>338</v>
      </c>
      <c r="M127" s="136">
        <f t="shared" si="87"/>
        <v>339</v>
      </c>
      <c r="N127" s="136">
        <f t="shared" si="87"/>
        <v>341</v>
      </c>
      <c r="O127" s="136">
        <f t="shared" si="87"/>
        <v>344</v>
      </c>
      <c r="P127" s="136">
        <f t="shared" si="86"/>
        <v>4010</v>
      </c>
      <c r="Q127" s="193">
        <f>P128/P126</f>
        <v>4.5454545454545456E-2</v>
      </c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5"/>
      <c r="AM127" s="45"/>
      <c r="AN127" s="45"/>
      <c r="AO127" s="45"/>
      <c r="AP127" s="45"/>
      <c r="AQ127" s="45"/>
      <c r="AR127" s="45"/>
      <c r="AS127" s="45"/>
      <c r="AT127" s="45"/>
      <c r="AU127" s="45"/>
      <c r="AV127" s="45"/>
      <c r="AW127" s="45"/>
      <c r="AX127" s="45"/>
      <c r="AY127" s="45"/>
      <c r="AZ127" s="45"/>
      <c r="BA127" s="45"/>
      <c r="BB127" s="45"/>
      <c r="BC127" s="45"/>
      <c r="BD127" s="45"/>
      <c r="BE127" s="45"/>
      <c r="BF127" s="45"/>
      <c r="BG127" s="45"/>
      <c r="BH127" s="45"/>
      <c r="BI127" s="45"/>
      <c r="BJ127" s="45"/>
      <c r="BK127" s="45"/>
      <c r="BL127" s="45"/>
      <c r="BM127" s="45"/>
      <c r="BN127" s="45"/>
      <c r="BO127" s="45"/>
      <c r="BP127" s="45"/>
      <c r="BQ127" s="45"/>
      <c r="BR127" s="45"/>
      <c r="BS127" s="45"/>
      <c r="BT127" s="45"/>
      <c r="BU127" s="45"/>
      <c r="BV127" s="45"/>
      <c r="BW127" s="45"/>
      <c r="BX127" s="45"/>
      <c r="BY127" s="45"/>
      <c r="BZ127" s="45"/>
      <c r="CA127" s="45"/>
      <c r="CB127" s="45"/>
      <c r="CC127" s="45"/>
      <c r="CD127" s="45"/>
      <c r="CE127" s="45"/>
      <c r="CF127" s="45"/>
      <c r="CG127" s="45"/>
      <c r="CH127" s="45"/>
      <c r="CI127" s="45"/>
      <c r="CJ127" s="45"/>
      <c r="CK127" s="45"/>
      <c r="CL127" s="45"/>
      <c r="CM127" s="45"/>
      <c r="CN127" s="45"/>
      <c r="CO127" s="45"/>
      <c r="CP127" s="45"/>
      <c r="CQ127" s="45"/>
      <c r="CR127" s="45"/>
      <c r="CS127" s="45"/>
      <c r="CT127" s="45"/>
      <c r="CU127" s="45"/>
      <c r="CV127" s="45"/>
      <c r="CW127" s="45"/>
      <c r="CX127" s="45"/>
      <c r="CY127" s="45"/>
      <c r="CZ127" s="45"/>
      <c r="DA127" s="45"/>
      <c r="DB127" s="45"/>
      <c r="DC127" s="45"/>
      <c r="DD127" s="45"/>
      <c r="DE127" s="45"/>
      <c r="DF127" s="45"/>
      <c r="DG127" s="45"/>
      <c r="DH127" s="45"/>
      <c r="DI127" s="45"/>
      <c r="DJ127" s="45"/>
      <c r="DK127" s="45"/>
      <c r="DL127" s="45"/>
      <c r="DM127" s="45"/>
      <c r="DN127" s="45"/>
      <c r="DO127" s="45"/>
      <c r="DP127" s="45"/>
      <c r="DQ127" s="45"/>
      <c r="DR127" s="45"/>
      <c r="DS127" s="45"/>
      <c r="DT127" s="45"/>
      <c r="DU127" s="45"/>
      <c r="DV127" s="45"/>
      <c r="DW127" s="45"/>
      <c r="DX127" s="45"/>
      <c r="DY127" s="45"/>
      <c r="DZ127" s="45"/>
      <c r="EA127" s="45"/>
      <c r="EB127" s="45"/>
      <c r="EC127" s="45"/>
      <c r="ED127" s="45"/>
      <c r="EE127" s="45"/>
      <c r="EF127" s="45"/>
      <c r="EG127" s="45"/>
      <c r="EH127" s="45"/>
      <c r="EI127" s="45"/>
      <c r="EJ127" s="45"/>
      <c r="EK127" s="45"/>
      <c r="EL127" s="45"/>
      <c r="EM127" s="45"/>
      <c r="EN127" s="45"/>
      <c r="EO127" s="45"/>
      <c r="EP127" s="45"/>
      <c r="EQ127" s="45"/>
    </row>
    <row r="128" spans="1:147" ht="15.75" customHeight="1" x14ac:dyDescent="0.2">
      <c r="A128" s="131"/>
      <c r="B128" s="134" t="s">
        <v>67</v>
      </c>
      <c r="C128" s="134" t="s">
        <v>23</v>
      </c>
      <c r="D128" s="132">
        <v>0</v>
      </c>
      <c r="E128" s="132">
        <v>1</v>
      </c>
      <c r="F128" s="132">
        <v>0</v>
      </c>
      <c r="G128" s="132">
        <v>0</v>
      </c>
      <c r="H128" s="132">
        <v>0</v>
      </c>
      <c r="I128" s="132">
        <v>0</v>
      </c>
      <c r="J128" s="132">
        <v>0</v>
      </c>
      <c r="K128" s="132">
        <v>0</v>
      </c>
      <c r="L128" s="132">
        <v>0</v>
      </c>
      <c r="M128" s="132">
        <v>0</v>
      </c>
      <c r="N128" s="132">
        <v>0</v>
      </c>
      <c r="O128" s="132">
        <v>0</v>
      </c>
      <c r="P128" s="136">
        <f t="shared" si="86"/>
        <v>1</v>
      </c>
      <c r="Q128" s="133">
        <f>AVERAGE(D128:O128)</f>
        <v>8.3333333333333329E-2</v>
      </c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5"/>
      <c r="AM128" s="45"/>
      <c r="AN128" s="45"/>
      <c r="AO128" s="45"/>
      <c r="AP128" s="45"/>
      <c r="AQ128" s="45"/>
      <c r="AR128" s="45"/>
      <c r="AS128" s="45"/>
      <c r="AT128" s="45"/>
      <c r="AU128" s="45"/>
      <c r="AV128" s="45"/>
      <c r="AW128" s="45"/>
      <c r="AX128" s="45"/>
      <c r="AY128" s="45"/>
      <c r="AZ128" s="45"/>
      <c r="BA128" s="45"/>
      <c r="BB128" s="45"/>
      <c r="BC128" s="45"/>
      <c r="BD128" s="45"/>
      <c r="BE128" s="45"/>
      <c r="BF128" s="45"/>
      <c r="BG128" s="45"/>
      <c r="BH128" s="45"/>
      <c r="BI128" s="45"/>
      <c r="BJ128" s="45"/>
      <c r="BK128" s="45"/>
      <c r="BL128" s="45"/>
      <c r="BM128" s="45"/>
      <c r="BN128" s="45"/>
      <c r="BO128" s="45"/>
      <c r="BP128" s="45"/>
      <c r="BQ128" s="45"/>
      <c r="BR128" s="45"/>
      <c r="BS128" s="45"/>
      <c r="BT128" s="45"/>
      <c r="BU128" s="45"/>
      <c r="BV128" s="45"/>
      <c r="BW128" s="45"/>
      <c r="BX128" s="45"/>
      <c r="BY128" s="45"/>
      <c r="BZ128" s="45"/>
      <c r="CA128" s="45"/>
      <c r="CB128" s="45"/>
      <c r="CC128" s="45"/>
      <c r="CD128" s="45"/>
      <c r="CE128" s="45"/>
      <c r="CF128" s="45"/>
      <c r="CG128" s="45"/>
      <c r="CH128" s="45"/>
      <c r="CI128" s="45"/>
      <c r="CJ128" s="45"/>
      <c r="CK128" s="45"/>
      <c r="CL128" s="45"/>
      <c r="CM128" s="45"/>
      <c r="CN128" s="45"/>
      <c r="CO128" s="45"/>
      <c r="CP128" s="45"/>
      <c r="CQ128" s="45"/>
      <c r="CR128" s="45"/>
      <c r="CS128" s="45"/>
      <c r="CT128" s="45"/>
      <c r="CU128" s="45"/>
      <c r="CV128" s="45"/>
      <c r="CW128" s="45"/>
      <c r="CX128" s="45"/>
      <c r="CY128" s="45"/>
      <c r="CZ128" s="45"/>
      <c r="DA128" s="45"/>
      <c r="DB128" s="45"/>
      <c r="DC128" s="45"/>
      <c r="DD128" s="45"/>
      <c r="DE128" s="45"/>
      <c r="DF128" s="45"/>
      <c r="DG128" s="45"/>
      <c r="DH128" s="45"/>
      <c r="DI128" s="45"/>
      <c r="DJ128" s="45"/>
      <c r="DK128" s="45"/>
      <c r="DL128" s="45"/>
      <c r="DM128" s="45"/>
      <c r="DN128" s="45"/>
      <c r="DO128" s="45"/>
      <c r="DP128" s="45"/>
      <c r="DQ128" s="45"/>
      <c r="DR128" s="45"/>
      <c r="DS128" s="45"/>
      <c r="DT128" s="45"/>
      <c r="DU128" s="45"/>
      <c r="DV128" s="45"/>
      <c r="DW128" s="45"/>
      <c r="DX128" s="45"/>
      <c r="DY128" s="45"/>
      <c r="DZ128" s="45"/>
      <c r="EA128" s="45"/>
      <c r="EB128" s="45"/>
      <c r="EC128" s="45"/>
      <c r="ED128" s="45"/>
      <c r="EE128" s="45"/>
      <c r="EF128" s="45"/>
      <c r="EG128" s="45"/>
      <c r="EH128" s="45"/>
      <c r="EI128" s="45"/>
      <c r="EJ128" s="45"/>
      <c r="EK128" s="45"/>
      <c r="EL128" s="45"/>
      <c r="EM128" s="45"/>
      <c r="EN128" s="45"/>
      <c r="EO128" s="45"/>
      <c r="EP128" s="45"/>
      <c r="EQ128" s="45"/>
    </row>
    <row r="129" spans="1:17" ht="14.25" customHeight="1" x14ac:dyDescent="0.2">
      <c r="A129" s="131"/>
      <c r="B129" s="134"/>
      <c r="C129" s="130" t="s">
        <v>30</v>
      </c>
      <c r="D129" s="130">
        <v>0</v>
      </c>
      <c r="E129" s="130">
        <v>0</v>
      </c>
      <c r="F129" s="130">
        <v>0</v>
      </c>
      <c r="G129" s="130">
        <v>0</v>
      </c>
      <c r="H129" s="130">
        <v>0</v>
      </c>
      <c r="I129" s="130">
        <v>0</v>
      </c>
      <c r="J129" s="130">
        <v>0</v>
      </c>
      <c r="K129" s="130">
        <v>0</v>
      </c>
      <c r="L129" s="130">
        <v>0</v>
      </c>
      <c r="M129" s="130">
        <v>0</v>
      </c>
      <c r="N129" s="130">
        <v>0</v>
      </c>
      <c r="O129" s="130">
        <v>0</v>
      </c>
      <c r="P129" s="136">
        <f t="shared" si="86"/>
        <v>0</v>
      </c>
      <c r="Q129" s="133">
        <f>AVERAGE(D129:O129)</f>
        <v>0</v>
      </c>
    </row>
    <row r="130" spans="1:17" ht="14.25" customHeight="1" x14ac:dyDescent="0.2">
      <c r="A130" s="131"/>
      <c r="B130" s="134"/>
      <c r="C130" s="130" t="s">
        <v>31</v>
      </c>
      <c r="D130" s="130">
        <v>0</v>
      </c>
      <c r="E130" s="130">
        <v>1</v>
      </c>
      <c r="F130" s="130">
        <v>0</v>
      </c>
      <c r="G130" s="130">
        <v>0</v>
      </c>
      <c r="H130" s="130">
        <v>0</v>
      </c>
      <c r="I130" s="130">
        <v>0</v>
      </c>
      <c r="J130" s="130">
        <v>0</v>
      </c>
      <c r="K130" s="130">
        <v>0</v>
      </c>
      <c r="L130" s="130">
        <v>0</v>
      </c>
      <c r="M130" s="130">
        <v>0</v>
      </c>
      <c r="N130" s="130">
        <v>0</v>
      </c>
      <c r="O130" s="130">
        <v>0</v>
      </c>
      <c r="P130" s="136">
        <f t="shared" si="86"/>
        <v>1</v>
      </c>
      <c r="Q130" s="133">
        <f>AVERAGE(D130:O130)</f>
        <v>8.3333333333333329E-2</v>
      </c>
    </row>
    <row r="131" spans="1:17" ht="14.25" customHeight="1" x14ac:dyDescent="0.2">
      <c r="A131" s="131"/>
      <c r="B131" s="134" t="s">
        <v>68</v>
      </c>
      <c r="C131" s="135" t="s">
        <v>140</v>
      </c>
      <c r="D131" s="136">
        <f t="shared" ref="D131:O131" si="88">D127-D128</f>
        <v>323</v>
      </c>
      <c r="E131" s="136">
        <f t="shared" si="88"/>
        <v>326</v>
      </c>
      <c r="F131" s="136">
        <f t="shared" si="88"/>
        <v>328</v>
      </c>
      <c r="G131" s="136">
        <f t="shared" si="88"/>
        <v>332</v>
      </c>
      <c r="H131" s="136">
        <f t="shared" si="88"/>
        <v>333</v>
      </c>
      <c r="I131" s="136">
        <f t="shared" si="88"/>
        <v>334</v>
      </c>
      <c r="J131" s="136">
        <f t="shared" si="88"/>
        <v>334</v>
      </c>
      <c r="K131" s="136">
        <f t="shared" si="88"/>
        <v>337</v>
      </c>
      <c r="L131" s="136">
        <f t="shared" si="88"/>
        <v>338</v>
      </c>
      <c r="M131" s="136">
        <f t="shared" si="88"/>
        <v>339</v>
      </c>
      <c r="N131" s="136">
        <f t="shared" si="88"/>
        <v>341</v>
      </c>
      <c r="O131" s="136">
        <f t="shared" si="88"/>
        <v>344</v>
      </c>
      <c r="P131" s="136">
        <f t="shared" si="86"/>
        <v>4009</v>
      </c>
      <c r="Q131" s="133">
        <f>AVERAGE(D131:P131)</f>
        <v>616.76923076923072</v>
      </c>
    </row>
    <row r="132" spans="1:17" ht="16.5" customHeight="1" x14ac:dyDescent="0.2">
      <c r="A132" s="131"/>
      <c r="B132" s="365" t="s">
        <v>149</v>
      </c>
      <c r="C132" s="366"/>
      <c r="D132" s="132"/>
      <c r="E132" s="132"/>
      <c r="F132" s="132"/>
      <c r="G132" s="132"/>
      <c r="H132" s="132"/>
      <c r="I132" s="132"/>
      <c r="J132" s="132"/>
      <c r="K132" s="132"/>
      <c r="L132" s="132"/>
      <c r="M132" s="132"/>
      <c r="N132" s="132"/>
      <c r="O132" s="132"/>
      <c r="P132" s="136"/>
      <c r="Q132" s="133"/>
    </row>
    <row r="133" spans="1:17" ht="16.5" customHeight="1" x14ac:dyDescent="0.2">
      <c r="A133" s="131"/>
      <c r="B133" s="134" t="s">
        <v>87</v>
      </c>
      <c r="C133" s="135" t="s">
        <v>17</v>
      </c>
      <c r="D133" s="136">
        <v>11</v>
      </c>
      <c r="E133" s="136">
        <f t="shared" ref="E133:J133" si="89">D137</f>
        <v>11</v>
      </c>
      <c r="F133" s="136">
        <f t="shared" si="89"/>
        <v>11</v>
      </c>
      <c r="G133" s="136">
        <f t="shared" si="89"/>
        <v>11</v>
      </c>
      <c r="H133" s="136">
        <f t="shared" si="89"/>
        <v>11</v>
      </c>
      <c r="I133" s="136">
        <f t="shared" si="89"/>
        <v>11</v>
      </c>
      <c r="J133" s="136">
        <f t="shared" si="89"/>
        <v>11</v>
      </c>
      <c r="K133" s="136">
        <f t="shared" ref="K133" si="90">J137</f>
        <v>11</v>
      </c>
      <c r="L133" s="136">
        <f t="shared" ref="L133" si="91">K137</f>
        <v>11</v>
      </c>
      <c r="M133" s="136">
        <f t="shared" ref="M133" si="92">L137</f>
        <v>11</v>
      </c>
      <c r="N133" s="136">
        <f t="shared" ref="N133" si="93">M137</f>
        <v>11</v>
      </c>
      <c r="O133" s="136">
        <f t="shared" ref="O133" si="94">N137</f>
        <v>11</v>
      </c>
      <c r="P133" s="136">
        <f t="shared" ref="P133:P139" si="95">SUM(D133:O133)</f>
        <v>132</v>
      </c>
      <c r="Q133" s="138">
        <f>AVERAGE(D133:O133)</f>
        <v>11</v>
      </c>
    </row>
    <row r="134" spans="1:17" ht="16.5" customHeight="1" x14ac:dyDescent="0.2">
      <c r="A134" s="131"/>
      <c r="B134" s="134" t="s">
        <v>88</v>
      </c>
      <c r="C134" s="134" t="s">
        <v>19</v>
      </c>
      <c r="D134" s="132">
        <v>0</v>
      </c>
      <c r="E134" s="132">
        <v>0</v>
      </c>
      <c r="F134" s="132">
        <v>0</v>
      </c>
      <c r="G134" s="132">
        <v>0</v>
      </c>
      <c r="H134" s="132">
        <v>0</v>
      </c>
      <c r="I134" s="132">
        <v>0</v>
      </c>
      <c r="J134" s="132">
        <v>0</v>
      </c>
      <c r="K134" s="132">
        <v>0</v>
      </c>
      <c r="L134" s="132">
        <v>0</v>
      </c>
      <c r="M134" s="132">
        <v>0</v>
      </c>
      <c r="N134" s="132">
        <v>0</v>
      </c>
      <c r="O134" s="132">
        <v>0</v>
      </c>
      <c r="P134" s="136">
        <f t="shared" si="95"/>
        <v>0</v>
      </c>
      <c r="Q134" s="133">
        <f>AVERAGE(D134:O134)</f>
        <v>0</v>
      </c>
    </row>
    <row r="135" spans="1:17" ht="16.5" customHeight="1" x14ac:dyDescent="0.2">
      <c r="A135" s="131"/>
      <c r="B135" s="134" t="s">
        <v>89</v>
      </c>
      <c r="C135" s="135" t="s">
        <v>21</v>
      </c>
      <c r="D135" s="136">
        <f t="shared" ref="D135:O135" si="96">D133+D134</f>
        <v>11</v>
      </c>
      <c r="E135" s="136">
        <f t="shared" si="96"/>
        <v>11</v>
      </c>
      <c r="F135" s="136">
        <f t="shared" si="96"/>
        <v>11</v>
      </c>
      <c r="G135" s="136">
        <f t="shared" si="96"/>
        <v>11</v>
      </c>
      <c r="H135" s="136">
        <f t="shared" si="96"/>
        <v>11</v>
      </c>
      <c r="I135" s="136">
        <f t="shared" si="96"/>
        <v>11</v>
      </c>
      <c r="J135" s="136">
        <f t="shared" si="96"/>
        <v>11</v>
      </c>
      <c r="K135" s="136">
        <f t="shared" si="96"/>
        <v>11</v>
      </c>
      <c r="L135" s="136">
        <f t="shared" si="96"/>
        <v>11</v>
      </c>
      <c r="M135" s="136">
        <f t="shared" si="96"/>
        <v>11</v>
      </c>
      <c r="N135" s="136">
        <f t="shared" si="96"/>
        <v>11</v>
      </c>
      <c r="O135" s="136">
        <f t="shared" si="96"/>
        <v>11</v>
      </c>
      <c r="P135" s="136">
        <f t="shared" si="95"/>
        <v>132</v>
      </c>
      <c r="Q135" s="193" t="e">
        <f>P136/P134</f>
        <v>#DIV/0!</v>
      </c>
    </row>
    <row r="136" spans="1:17" ht="16.5" customHeight="1" x14ac:dyDescent="0.2">
      <c r="A136" s="131"/>
      <c r="B136" s="134" t="s">
        <v>90</v>
      </c>
      <c r="C136" s="134" t="s">
        <v>82</v>
      </c>
      <c r="D136" s="132">
        <v>0</v>
      </c>
      <c r="E136" s="132">
        <v>0</v>
      </c>
      <c r="F136" s="132">
        <v>0</v>
      </c>
      <c r="G136" s="132">
        <v>0</v>
      </c>
      <c r="H136" s="132">
        <v>0</v>
      </c>
      <c r="I136" s="132">
        <v>0</v>
      </c>
      <c r="J136" s="132">
        <v>0</v>
      </c>
      <c r="K136" s="132">
        <v>0</v>
      </c>
      <c r="L136" s="132">
        <v>0</v>
      </c>
      <c r="M136" s="132">
        <v>0</v>
      </c>
      <c r="N136" s="132">
        <v>0</v>
      </c>
      <c r="O136" s="132">
        <v>0</v>
      </c>
      <c r="P136" s="136">
        <f t="shared" si="95"/>
        <v>0</v>
      </c>
      <c r="Q136" s="133">
        <f>AVERAGE(D136:O136)</f>
        <v>0</v>
      </c>
    </row>
    <row r="137" spans="1:17" ht="16.5" customHeight="1" x14ac:dyDescent="0.2">
      <c r="A137" s="131"/>
      <c r="B137" s="134" t="s">
        <v>91</v>
      </c>
      <c r="C137" s="135" t="s">
        <v>140</v>
      </c>
      <c r="D137" s="136">
        <f t="shared" ref="D137:O137" si="97">D135-D136</f>
        <v>11</v>
      </c>
      <c r="E137" s="136">
        <f t="shared" si="97"/>
        <v>11</v>
      </c>
      <c r="F137" s="136">
        <f t="shared" si="97"/>
        <v>11</v>
      </c>
      <c r="G137" s="136">
        <f t="shared" si="97"/>
        <v>11</v>
      </c>
      <c r="H137" s="136">
        <f t="shared" si="97"/>
        <v>11</v>
      </c>
      <c r="I137" s="136">
        <f t="shared" si="97"/>
        <v>11</v>
      </c>
      <c r="J137" s="136">
        <f t="shared" si="97"/>
        <v>11</v>
      </c>
      <c r="K137" s="136">
        <f t="shared" si="97"/>
        <v>11</v>
      </c>
      <c r="L137" s="136">
        <f t="shared" si="97"/>
        <v>11</v>
      </c>
      <c r="M137" s="136">
        <f t="shared" si="97"/>
        <v>11</v>
      </c>
      <c r="N137" s="136">
        <f t="shared" si="97"/>
        <v>11</v>
      </c>
      <c r="O137" s="136">
        <f t="shared" si="97"/>
        <v>11</v>
      </c>
      <c r="P137" s="136">
        <f t="shared" si="95"/>
        <v>132</v>
      </c>
      <c r="Q137" s="133">
        <f>AVERAGE(D137:P137)</f>
        <v>20.307692307692307</v>
      </c>
    </row>
    <row r="138" spans="1:17" ht="22.5" customHeight="1" x14ac:dyDescent="0.2">
      <c r="A138" s="131"/>
      <c r="B138" s="373" t="s">
        <v>150</v>
      </c>
      <c r="C138" s="374"/>
      <c r="D138" s="132">
        <v>2</v>
      </c>
      <c r="E138" s="132">
        <v>5</v>
      </c>
      <c r="F138" s="132">
        <v>2</v>
      </c>
      <c r="G138" s="132">
        <v>4</v>
      </c>
      <c r="H138" s="132">
        <v>3</v>
      </c>
      <c r="I138" s="132">
        <v>2</v>
      </c>
      <c r="J138" s="132">
        <v>6</v>
      </c>
      <c r="K138" s="132">
        <v>4</v>
      </c>
      <c r="L138" s="132">
        <v>3</v>
      </c>
      <c r="M138" s="132">
        <v>6</v>
      </c>
      <c r="N138" s="132">
        <v>8</v>
      </c>
      <c r="O138" s="132">
        <v>3</v>
      </c>
      <c r="P138" s="136">
        <f t="shared" si="95"/>
        <v>48</v>
      </c>
      <c r="Q138" s="133">
        <f>AVERAGE(D138:O138)</f>
        <v>4</v>
      </c>
    </row>
    <row r="139" spans="1:17" ht="14.25" customHeight="1" x14ac:dyDescent="0.2">
      <c r="A139" s="131"/>
      <c r="B139" s="367" t="s">
        <v>151</v>
      </c>
      <c r="C139" s="368"/>
      <c r="D139" s="132">
        <v>11</v>
      </c>
      <c r="E139" s="132">
        <v>9</v>
      </c>
      <c r="F139" s="132">
        <v>15</v>
      </c>
      <c r="G139" s="132">
        <v>8</v>
      </c>
      <c r="H139" s="132">
        <v>12</v>
      </c>
      <c r="I139" s="132">
        <v>11</v>
      </c>
      <c r="J139" s="132">
        <v>14</v>
      </c>
      <c r="K139" s="132">
        <v>22</v>
      </c>
      <c r="L139" s="132">
        <v>20</v>
      </c>
      <c r="M139" s="132">
        <v>4</v>
      </c>
      <c r="N139" s="132">
        <v>9</v>
      </c>
      <c r="O139" s="132">
        <v>5</v>
      </c>
      <c r="P139" s="136">
        <f t="shared" si="95"/>
        <v>140</v>
      </c>
      <c r="Q139" s="133">
        <f>AVERAGE(D139:O139)</f>
        <v>11.666666666666666</v>
      </c>
    </row>
    <row r="140" spans="1:17" ht="14.25" customHeight="1" x14ac:dyDescent="0.2">
      <c r="A140" s="131"/>
      <c r="B140" s="369" t="s">
        <v>152</v>
      </c>
      <c r="C140" s="370"/>
      <c r="D140" s="132"/>
      <c r="E140" s="132"/>
      <c r="F140" s="132"/>
      <c r="G140" s="132"/>
      <c r="H140" s="132"/>
      <c r="I140" s="132"/>
      <c r="J140" s="132"/>
      <c r="K140" s="132"/>
      <c r="L140" s="132"/>
      <c r="M140" s="132"/>
      <c r="N140" s="132"/>
      <c r="O140" s="132"/>
      <c r="P140" s="136"/>
      <c r="Q140" s="133"/>
    </row>
    <row r="141" spans="1:17" ht="14.25" customHeight="1" x14ac:dyDescent="0.2">
      <c r="A141" s="131"/>
      <c r="B141" s="134" t="s">
        <v>92</v>
      </c>
      <c r="C141" s="141" t="s">
        <v>34</v>
      </c>
      <c r="D141" s="132">
        <v>25</v>
      </c>
      <c r="E141" s="132">
        <v>16</v>
      </c>
      <c r="F141" s="132">
        <v>8</v>
      </c>
      <c r="G141" s="132">
        <v>19</v>
      </c>
      <c r="H141" s="132">
        <v>42</v>
      </c>
      <c r="I141" s="132">
        <v>20</v>
      </c>
      <c r="J141" s="132">
        <v>13</v>
      </c>
      <c r="K141" s="132">
        <v>22</v>
      </c>
      <c r="L141" s="132">
        <v>17</v>
      </c>
      <c r="M141" s="132">
        <v>27</v>
      </c>
      <c r="N141" s="132">
        <v>27</v>
      </c>
      <c r="O141" s="132">
        <v>28</v>
      </c>
      <c r="P141" s="136">
        <f>SUM(D141:O141)</f>
        <v>264</v>
      </c>
      <c r="Q141" s="133">
        <f>AVERAGE(D141:O141)</f>
        <v>22</v>
      </c>
    </row>
    <row r="142" spans="1:17" ht="14.25" customHeight="1" thickBot="1" x14ac:dyDescent="0.25">
      <c r="A142" s="142"/>
      <c r="B142" s="143" t="s">
        <v>93</v>
      </c>
      <c r="C142" s="144" t="s">
        <v>36</v>
      </c>
      <c r="D142" s="145">
        <v>25</v>
      </c>
      <c r="E142" s="145">
        <v>16</v>
      </c>
      <c r="F142" s="145">
        <v>8</v>
      </c>
      <c r="G142" s="145">
        <v>19</v>
      </c>
      <c r="H142" s="145">
        <v>42</v>
      </c>
      <c r="I142" s="145">
        <v>20</v>
      </c>
      <c r="J142" s="145">
        <v>13</v>
      </c>
      <c r="K142" s="145">
        <v>22</v>
      </c>
      <c r="L142" s="145">
        <v>17</v>
      </c>
      <c r="M142" s="145">
        <v>27</v>
      </c>
      <c r="N142" s="145">
        <v>27</v>
      </c>
      <c r="O142" s="145">
        <v>11</v>
      </c>
      <c r="P142" s="171">
        <f>SUM(D142:O142)</f>
        <v>247</v>
      </c>
      <c r="Q142" s="153">
        <f>AVERAGE(D142:O142)</f>
        <v>20.583333333333332</v>
      </c>
    </row>
    <row r="143" spans="1:17" ht="15.75" customHeight="1" x14ac:dyDescent="0.2">
      <c r="A143" s="164">
        <v>2.5</v>
      </c>
      <c r="B143" s="375" t="s">
        <v>114</v>
      </c>
      <c r="C143" s="376"/>
      <c r="D143" s="165"/>
      <c r="E143" s="165"/>
      <c r="F143" s="165"/>
      <c r="G143" s="165"/>
      <c r="H143" s="165"/>
      <c r="I143" s="165"/>
      <c r="J143" s="165"/>
      <c r="K143" s="165"/>
      <c r="L143" s="165"/>
      <c r="M143" s="165"/>
      <c r="N143" s="165"/>
      <c r="O143" s="165"/>
      <c r="P143" s="192"/>
      <c r="Q143" s="167"/>
    </row>
    <row r="144" spans="1:17" ht="22.5" customHeight="1" x14ac:dyDescent="0.2">
      <c r="A144" s="131"/>
      <c r="B144" s="371" t="s">
        <v>172</v>
      </c>
      <c r="C144" s="372"/>
      <c r="D144" s="132"/>
      <c r="E144" s="132"/>
      <c r="F144" s="132"/>
      <c r="G144" s="132"/>
      <c r="H144" s="132"/>
      <c r="I144" s="132"/>
      <c r="J144" s="132"/>
      <c r="K144" s="132"/>
      <c r="L144" s="132"/>
      <c r="M144" s="132"/>
      <c r="N144" s="132"/>
      <c r="O144" s="132"/>
      <c r="P144" s="136"/>
      <c r="Q144" s="133"/>
    </row>
    <row r="145" spans="1:17" ht="14.25" customHeight="1" x14ac:dyDescent="0.2">
      <c r="A145" s="131"/>
      <c r="B145" s="134" t="s">
        <v>115</v>
      </c>
      <c r="C145" s="135" t="s">
        <v>17</v>
      </c>
      <c r="D145" s="136">
        <v>573</v>
      </c>
      <c r="E145" s="136">
        <f t="shared" ref="E145:J145" si="98">D149</f>
        <v>592</v>
      </c>
      <c r="F145" s="136">
        <f t="shared" si="98"/>
        <v>606</v>
      </c>
      <c r="G145" s="136">
        <f t="shared" si="98"/>
        <v>616</v>
      </c>
      <c r="H145" s="136">
        <f t="shared" si="98"/>
        <v>619</v>
      </c>
      <c r="I145" s="136">
        <f t="shared" si="98"/>
        <v>626</v>
      </c>
      <c r="J145" s="136">
        <f t="shared" si="98"/>
        <v>628</v>
      </c>
      <c r="K145" s="136">
        <f t="shared" ref="K145" si="99">J149</f>
        <v>637</v>
      </c>
      <c r="L145" s="136">
        <f t="shared" ref="L145" si="100">K149</f>
        <v>646</v>
      </c>
      <c r="M145" s="136">
        <f t="shared" ref="M145" si="101">L149</f>
        <v>652</v>
      </c>
      <c r="N145" s="136">
        <f t="shared" ref="N145" si="102">M149</f>
        <v>654</v>
      </c>
      <c r="O145" s="136">
        <f t="shared" ref="O145" si="103">N149</f>
        <v>663</v>
      </c>
      <c r="P145" s="136">
        <f>SUM(D145:O145)</f>
        <v>7512</v>
      </c>
      <c r="Q145" s="138">
        <f>AVERAGE(D145:O145)</f>
        <v>626</v>
      </c>
    </row>
    <row r="146" spans="1:17" ht="15.75" customHeight="1" x14ac:dyDescent="0.2">
      <c r="A146" s="131"/>
      <c r="B146" s="134" t="s">
        <v>116</v>
      </c>
      <c r="C146" s="134" t="s">
        <v>19</v>
      </c>
      <c r="D146" s="132">
        <v>19</v>
      </c>
      <c r="E146" s="132">
        <v>18</v>
      </c>
      <c r="F146" s="132">
        <v>10</v>
      </c>
      <c r="G146" s="132">
        <v>11</v>
      </c>
      <c r="H146" s="132">
        <v>19</v>
      </c>
      <c r="I146" s="132">
        <v>12</v>
      </c>
      <c r="J146" s="132">
        <v>15</v>
      </c>
      <c r="K146" s="132">
        <v>19</v>
      </c>
      <c r="L146" s="132">
        <v>13</v>
      </c>
      <c r="M146" s="132">
        <v>9</v>
      </c>
      <c r="N146" s="132">
        <v>15</v>
      </c>
      <c r="O146" s="132">
        <v>3</v>
      </c>
      <c r="P146" s="136">
        <f>SUM(D146:O146)</f>
        <v>163</v>
      </c>
      <c r="Q146" s="133">
        <f>AVERAGE(D146:O146)</f>
        <v>13.583333333333334</v>
      </c>
    </row>
    <row r="147" spans="1:17" ht="15.75" customHeight="1" x14ac:dyDescent="0.2">
      <c r="A147" s="131"/>
      <c r="B147" s="134" t="s">
        <v>117</v>
      </c>
      <c r="C147" s="135" t="s">
        <v>21</v>
      </c>
      <c r="D147" s="136">
        <f t="shared" ref="D147:O147" si="104">D145+D146</f>
        <v>592</v>
      </c>
      <c r="E147" s="136">
        <f t="shared" si="104"/>
        <v>610</v>
      </c>
      <c r="F147" s="136">
        <f t="shared" si="104"/>
        <v>616</v>
      </c>
      <c r="G147" s="136">
        <f t="shared" si="104"/>
        <v>627</v>
      </c>
      <c r="H147" s="136">
        <f t="shared" si="104"/>
        <v>638</v>
      </c>
      <c r="I147" s="136">
        <f t="shared" si="104"/>
        <v>638</v>
      </c>
      <c r="J147" s="136">
        <f t="shared" si="104"/>
        <v>643</v>
      </c>
      <c r="K147" s="136">
        <f t="shared" si="104"/>
        <v>656</v>
      </c>
      <c r="L147" s="136">
        <f t="shared" si="104"/>
        <v>659</v>
      </c>
      <c r="M147" s="136">
        <f t="shared" si="104"/>
        <v>661</v>
      </c>
      <c r="N147" s="136">
        <f t="shared" si="104"/>
        <v>669</v>
      </c>
      <c r="O147" s="136">
        <f t="shared" si="104"/>
        <v>666</v>
      </c>
      <c r="P147" s="136">
        <f>SUM(D147:O147)</f>
        <v>7675</v>
      </c>
      <c r="Q147" s="193">
        <f>P148/P146</f>
        <v>0.48466257668711654</v>
      </c>
    </row>
    <row r="148" spans="1:17" ht="15.75" customHeight="1" x14ac:dyDescent="0.2">
      <c r="A148" s="131"/>
      <c r="B148" s="134" t="s">
        <v>118</v>
      </c>
      <c r="C148" s="134" t="s">
        <v>23</v>
      </c>
      <c r="D148" s="132">
        <v>0</v>
      </c>
      <c r="E148" s="132">
        <v>4</v>
      </c>
      <c r="F148" s="132">
        <v>0</v>
      </c>
      <c r="G148" s="132">
        <v>8</v>
      </c>
      <c r="H148" s="132">
        <v>12</v>
      </c>
      <c r="I148" s="132">
        <v>10</v>
      </c>
      <c r="J148" s="132">
        <v>6</v>
      </c>
      <c r="K148" s="132">
        <v>10</v>
      </c>
      <c r="L148" s="132">
        <v>7</v>
      </c>
      <c r="M148" s="132">
        <v>7</v>
      </c>
      <c r="N148" s="132">
        <v>6</v>
      </c>
      <c r="O148" s="132">
        <v>9</v>
      </c>
      <c r="P148" s="136">
        <f>SUM(D148:O148)</f>
        <v>79</v>
      </c>
      <c r="Q148" s="133">
        <f>AVERAGE(D148:O148)</f>
        <v>6.583333333333333</v>
      </c>
    </row>
    <row r="149" spans="1:17" ht="15.75" customHeight="1" x14ac:dyDescent="0.2">
      <c r="A149" s="131"/>
      <c r="B149" s="134" t="s">
        <v>119</v>
      </c>
      <c r="C149" s="135" t="s">
        <v>140</v>
      </c>
      <c r="D149" s="136">
        <f t="shared" ref="D149:O149" si="105">D147-D148</f>
        <v>592</v>
      </c>
      <c r="E149" s="136">
        <f t="shared" si="105"/>
        <v>606</v>
      </c>
      <c r="F149" s="136">
        <f t="shared" si="105"/>
        <v>616</v>
      </c>
      <c r="G149" s="136">
        <f t="shared" si="105"/>
        <v>619</v>
      </c>
      <c r="H149" s="136">
        <f t="shared" si="105"/>
        <v>626</v>
      </c>
      <c r="I149" s="136">
        <f t="shared" si="105"/>
        <v>628</v>
      </c>
      <c r="J149" s="136">
        <f t="shared" si="105"/>
        <v>637</v>
      </c>
      <c r="K149" s="136">
        <f t="shared" si="105"/>
        <v>646</v>
      </c>
      <c r="L149" s="136">
        <f t="shared" si="105"/>
        <v>652</v>
      </c>
      <c r="M149" s="136">
        <f t="shared" si="105"/>
        <v>654</v>
      </c>
      <c r="N149" s="136">
        <f t="shared" si="105"/>
        <v>663</v>
      </c>
      <c r="O149" s="136">
        <f t="shared" si="105"/>
        <v>657</v>
      </c>
      <c r="P149" s="136">
        <f>SUM(D149:O149)</f>
        <v>7596</v>
      </c>
      <c r="Q149" s="133">
        <f>AVERAGE(D149:P149)</f>
        <v>1168.6153846153845</v>
      </c>
    </row>
    <row r="150" spans="1:17" ht="15" hidden="1" customHeight="1" x14ac:dyDescent="0.2">
      <c r="A150" s="131"/>
      <c r="B150" s="134"/>
      <c r="C150" s="130" t="s">
        <v>30</v>
      </c>
      <c r="D150" s="130"/>
      <c r="E150" s="130"/>
      <c r="F150" s="130"/>
      <c r="G150" s="130"/>
      <c r="H150" s="130"/>
      <c r="I150" s="130"/>
      <c r="J150" s="130"/>
      <c r="K150" s="130"/>
      <c r="L150" s="130"/>
      <c r="M150" s="130"/>
      <c r="N150" s="130"/>
      <c r="O150" s="130"/>
      <c r="P150" s="195"/>
      <c r="Q150" s="133" t="e">
        <f>AVERAGE(D150:O150)</f>
        <v>#DIV/0!</v>
      </c>
    </row>
    <row r="151" spans="1:17" ht="15" hidden="1" customHeight="1" x14ac:dyDescent="0.2">
      <c r="A151" s="131"/>
      <c r="B151" s="134"/>
      <c r="C151" s="130" t="s">
        <v>120</v>
      </c>
      <c r="D151" s="130"/>
      <c r="E151" s="130"/>
      <c r="F151" s="130"/>
      <c r="G151" s="130"/>
      <c r="H151" s="130"/>
      <c r="I151" s="130"/>
      <c r="J151" s="130"/>
      <c r="K151" s="130"/>
      <c r="L151" s="130"/>
      <c r="M151" s="130"/>
      <c r="N151" s="130"/>
      <c r="O151" s="130"/>
      <c r="P151" s="195"/>
      <c r="Q151" s="133" t="e">
        <f>AVERAGE(D151:O151)</f>
        <v>#DIV/0!</v>
      </c>
    </row>
    <row r="152" spans="1:17" ht="15" customHeight="1" x14ac:dyDescent="0.2">
      <c r="A152" s="131"/>
      <c r="B152" s="215"/>
      <c r="C152" s="216"/>
      <c r="D152" s="130"/>
      <c r="E152" s="130"/>
      <c r="F152" s="130"/>
      <c r="G152" s="130"/>
      <c r="H152" s="130"/>
      <c r="I152" s="130"/>
      <c r="J152" s="130"/>
      <c r="K152" s="130"/>
      <c r="L152" s="130"/>
      <c r="M152" s="130"/>
      <c r="N152" s="130"/>
      <c r="O152" s="130"/>
      <c r="P152" s="195"/>
      <c r="Q152" s="133"/>
    </row>
    <row r="153" spans="1:17" ht="22.5" customHeight="1" x14ac:dyDescent="0.2">
      <c r="A153" s="131"/>
      <c r="B153" s="365" t="s">
        <v>157</v>
      </c>
      <c r="C153" s="366"/>
      <c r="D153" s="132"/>
      <c r="E153" s="132"/>
      <c r="F153" s="132"/>
      <c r="G153" s="132"/>
      <c r="H153" s="132"/>
      <c r="I153" s="132"/>
      <c r="J153" s="132"/>
      <c r="K153" s="132"/>
      <c r="L153" s="132"/>
      <c r="M153" s="132"/>
      <c r="N153" s="132"/>
      <c r="O153" s="132"/>
      <c r="P153" s="136"/>
      <c r="Q153" s="133"/>
    </row>
    <row r="154" spans="1:17" ht="12.75" customHeight="1" x14ac:dyDescent="0.2">
      <c r="A154" s="131"/>
      <c r="B154" s="134" t="s">
        <v>121</v>
      </c>
      <c r="C154" s="135" t="s">
        <v>17</v>
      </c>
      <c r="D154" s="136">
        <v>199</v>
      </c>
      <c r="E154" s="136">
        <f t="shared" ref="E154:J154" si="106">D158</f>
        <v>198</v>
      </c>
      <c r="F154" s="136">
        <f t="shared" si="106"/>
        <v>198</v>
      </c>
      <c r="G154" s="136">
        <f t="shared" si="106"/>
        <v>204</v>
      </c>
      <c r="H154" s="136">
        <f t="shared" si="106"/>
        <v>210</v>
      </c>
      <c r="I154" s="136">
        <f t="shared" si="106"/>
        <v>207</v>
      </c>
      <c r="J154" s="136">
        <f t="shared" si="106"/>
        <v>209</v>
      </c>
      <c r="K154" s="136">
        <f t="shared" ref="K154" si="107">J158</f>
        <v>208</v>
      </c>
      <c r="L154" s="136">
        <f t="shared" ref="L154" si="108">K158</f>
        <v>219</v>
      </c>
      <c r="M154" s="136">
        <f t="shared" ref="M154" si="109">L158</f>
        <v>227</v>
      </c>
      <c r="N154" s="136">
        <f t="shared" ref="N154" si="110">M158</f>
        <v>227</v>
      </c>
      <c r="O154" s="136">
        <f t="shared" ref="O154" si="111">N158</f>
        <v>221</v>
      </c>
      <c r="P154" s="136">
        <f t="shared" ref="P154:P159" si="112">SUM(D154:O154)</f>
        <v>2527</v>
      </c>
      <c r="Q154" s="138">
        <f>AVERAGE(D154:O154)</f>
        <v>210.58333333333334</v>
      </c>
    </row>
    <row r="155" spans="1:17" ht="12.75" customHeight="1" x14ac:dyDescent="0.2">
      <c r="A155" s="131"/>
      <c r="B155" s="134" t="s">
        <v>122</v>
      </c>
      <c r="C155" s="134" t="s">
        <v>19</v>
      </c>
      <c r="D155" s="132">
        <v>20</v>
      </c>
      <c r="E155" s="132">
        <v>26</v>
      </c>
      <c r="F155" s="132">
        <v>21</v>
      </c>
      <c r="G155" s="132">
        <v>26</v>
      </c>
      <c r="H155" s="132">
        <v>23</v>
      </c>
      <c r="I155" s="132">
        <v>21</v>
      </c>
      <c r="J155" s="132">
        <v>16</v>
      </c>
      <c r="K155" s="132">
        <v>26</v>
      </c>
      <c r="L155" s="132">
        <v>27</v>
      </c>
      <c r="M155" s="132">
        <v>23</v>
      </c>
      <c r="N155" s="132">
        <v>17</v>
      </c>
      <c r="O155" s="132">
        <v>6</v>
      </c>
      <c r="P155" s="136">
        <f t="shared" si="112"/>
        <v>252</v>
      </c>
      <c r="Q155" s="133">
        <f>AVERAGE(D155:O155)</f>
        <v>21</v>
      </c>
    </row>
    <row r="156" spans="1:17" ht="12.75" customHeight="1" x14ac:dyDescent="0.2">
      <c r="A156" s="131"/>
      <c r="B156" s="134" t="s">
        <v>123</v>
      </c>
      <c r="C156" s="135" t="s">
        <v>21</v>
      </c>
      <c r="D156" s="136">
        <f t="shared" ref="D156:O156" si="113">D154+D155</f>
        <v>219</v>
      </c>
      <c r="E156" s="136">
        <f t="shared" si="113"/>
        <v>224</v>
      </c>
      <c r="F156" s="136">
        <f t="shared" si="113"/>
        <v>219</v>
      </c>
      <c r="G156" s="136">
        <f t="shared" si="113"/>
        <v>230</v>
      </c>
      <c r="H156" s="136">
        <f t="shared" si="113"/>
        <v>233</v>
      </c>
      <c r="I156" s="136">
        <f t="shared" si="113"/>
        <v>228</v>
      </c>
      <c r="J156" s="136">
        <f t="shared" si="113"/>
        <v>225</v>
      </c>
      <c r="K156" s="136">
        <f t="shared" si="113"/>
        <v>234</v>
      </c>
      <c r="L156" s="136">
        <f t="shared" si="113"/>
        <v>246</v>
      </c>
      <c r="M156" s="136">
        <f t="shared" si="113"/>
        <v>250</v>
      </c>
      <c r="N156" s="136">
        <f t="shared" si="113"/>
        <v>244</v>
      </c>
      <c r="O156" s="136">
        <f t="shared" si="113"/>
        <v>227</v>
      </c>
      <c r="P156" s="136">
        <f t="shared" si="112"/>
        <v>2779</v>
      </c>
      <c r="Q156" s="193">
        <f>P157/P155</f>
        <v>0.9642857142857143</v>
      </c>
    </row>
    <row r="157" spans="1:17" ht="12.75" customHeight="1" x14ac:dyDescent="0.2">
      <c r="A157" s="131"/>
      <c r="B157" s="134" t="s">
        <v>124</v>
      </c>
      <c r="C157" s="134" t="s">
        <v>23</v>
      </c>
      <c r="D157" s="132">
        <v>21</v>
      </c>
      <c r="E157" s="132">
        <v>26</v>
      </c>
      <c r="F157" s="132">
        <v>15</v>
      </c>
      <c r="G157" s="132">
        <v>20</v>
      </c>
      <c r="H157" s="132">
        <v>26</v>
      </c>
      <c r="I157" s="132">
        <v>19</v>
      </c>
      <c r="J157" s="132">
        <v>17</v>
      </c>
      <c r="K157" s="132">
        <v>15</v>
      </c>
      <c r="L157" s="132">
        <v>19</v>
      </c>
      <c r="M157" s="132">
        <v>23</v>
      </c>
      <c r="N157" s="132">
        <v>23</v>
      </c>
      <c r="O157" s="132">
        <v>19</v>
      </c>
      <c r="P157" s="136">
        <f t="shared" si="112"/>
        <v>243</v>
      </c>
      <c r="Q157" s="133">
        <f>AVERAGE(D157:O157)</f>
        <v>20.25</v>
      </c>
    </row>
    <row r="158" spans="1:17" ht="12.75" customHeight="1" x14ac:dyDescent="0.2">
      <c r="A158" s="131"/>
      <c r="B158" s="134" t="s">
        <v>125</v>
      </c>
      <c r="C158" s="135" t="s">
        <v>140</v>
      </c>
      <c r="D158" s="136">
        <f t="shared" ref="D158:O158" si="114">D156-D157</f>
        <v>198</v>
      </c>
      <c r="E158" s="136">
        <f t="shared" si="114"/>
        <v>198</v>
      </c>
      <c r="F158" s="136">
        <f t="shared" si="114"/>
        <v>204</v>
      </c>
      <c r="G158" s="136">
        <f t="shared" si="114"/>
        <v>210</v>
      </c>
      <c r="H158" s="136">
        <f t="shared" si="114"/>
        <v>207</v>
      </c>
      <c r="I158" s="136">
        <f t="shared" si="114"/>
        <v>209</v>
      </c>
      <c r="J158" s="136">
        <f t="shared" si="114"/>
        <v>208</v>
      </c>
      <c r="K158" s="136">
        <f t="shared" si="114"/>
        <v>219</v>
      </c>
      <c r="L158" s="136">
        <f t="shared" si="114"/>
        <v>227</v>
      </c>
      <c r="M158" s="136">
        <f t="shared" si="114"/>
        <v>227</v>
      </c>
      <c r="N158" s="136">
        <f t="shared" si="114"/>
        <v>221</v>
      </c>
      <c r="O158" s="136">
        <f t="shared" si="114"/>
        <v>208</v>
      </c>
      <c r="P158" s="136">
        <f t="shared" si="112"/>
        <v>2536</v>
      </c>
      <c r="Q158" s="133">
        <f>AVERAGE(D158:P158)</f>
        <v>390.15384615384613</v>
      </c>
    </row>
    <row r="159" spans="1:17" ht="12.75" customHeight="1" x14ac:dyDescent="0.2">
      <c r="A159" s="131" t="s">
        <v>184</v>
      </c>
      <c r="B159" s="134" t="s">
        <v>124</v>
      </c>
      <c r="C159" s="134" t="s">
        <v>126</v>
      </c>
      <c r="D159" s="181">
        <v>121978.57</v>
      </c>
      <c r="E159" s="181">
        <v>151027.38</v>
      </c>
      <c r="F159" s="181">
        <v>41773.82</v>
      </c>
      <c r="G159" s="181">
        <v>164697.46</v>
      </c>
      <c r="H159" s="181">
        <v>148450.96</v>
      </c>
      <c r="I159" s="181">
        <v>45898.42</v>
      </c>
      <c r="J159" s="181">
        <v>63128</v>
      </c>
      <c r="K159" s="181">
        <v>70345</v>
      </c>
      <c r="L159" s="181">
        <v>68323</v>
      </c>
      <c r="M159" s="181">
        <v>174377</v>
      </c>
      <c r="N159" s="181">
        <v>123178</v>
      </c>
      <c r="O159" s="181">
        <v>56652</v>
      </c>
      <c r="P159" s="196">
        <f t="shared" si="112"/>
        <v>1229829.6099999999</v>
      </c>
      <c r="Q159" s="133">
        <f>AVERAGE(D159:O159)</f>
        <v>102485.80083333333</v>
      </c>
    </row>
    <row r="160" spans="1:17" ht="15" customHeight="1" x14ac:dyDescent="0.2">
      <c r="A160" s="131"/>
      <c r="B160" s="365" t="s">
        <v>158</v>
      </c>
      <c r="C160" s="366"/>
      <c r="D160" s="132"/>
      <c r="E160" s="132"/>
      <c r="F160" s="132"/>
      <c r="G160" s="132"/>
      <c r="H160" s="132"/>
      <c r="I160" s="132"/>
      <c r="J160" s="132"/>
      <c r="K160" s="132"/>
      <c r="L160" s="132"/>
      <c r="M160" s="132"/>
      <c r="N160" s="132"/>
      <c r="O160" s="132"/>
      <c r="P160" s="136"/>
      <c r="Q160" s="133"/>
    </row>
    <row r="161" spans="1:17" ht="12.75" customHeight="1" x14ac:dyDescent="0.25">
      <c r="A161" s="131"/>
      <c r="B161" s="134" t="s">
        <v>127</v>
      </c>
      <c r="C161" s="135" t="s">
        <v>17</v>
      </c>
      <c r="D161" s="160">
        <v>690</v>
      </c>
      <c r="E161" s="136">
        <f t="shared" ref="E161:J161" si="115">D165</f>
        <v>681</v>
      </c>
      <c r="F161" s="136">
        <f t="shared" si="115"/>
        <v>688</v>
      </c>
      <c r="G161" s="136">
        <f t="shared" si="115"/>
        <v>686</v>
      </c>
      <c r="H161" s="136">
        <f t="shared" si="115"/>
        <v>691</v>
      </c>
      <c r="I161" s="136">
        <f t="shared" si="115"/>
        <v>693</v>
      </c>
      <c r="J161" s="136">
        <f t="shared" si="115"/>
        <v>694</v>
      </c>
      <c r="K161" s="136">
        <f t="shared" ref="K161" si="116">J165</f>
        <v>690</v>
      </c>
      <c r="L161" s="136">
        <f t="shared" ref="L161" si="117">K165</f>
        <v>681</v>
      </c>
      <c r="M161" s="136">
        <f t="shared" ref="M161" si="118">L165</f>
        <v>680</v>
      </c>
      <c r="N161" s="136">
        <f t="shared" ref="N161" si="119">M165</f>
        <v>675</v>
      </c>
      <c r="O161" s="136">
        <f t="shared" ref="O161" si="120">N165</f>
        <v>660</v>
      </c>
      <c r="P161" s="136">
        <f t="shared" ref="P161:P167" si="121">SUM(D161:O161)</f>
        <v>8209</v>
      </c>
      <c r="Q161" s="138">
        <f>AVERAGE(D161:O161)</f>
        <v>684.08333333333337</v>
      </c>
    </row>
    <row r="162" spans="1:17" ht="12.75" customHeight="1" x14ac:dyDescent="0.2">
      <c r="A162" s="131"/>
      <c r="B162" s="134" t="s">
        <v>128</v>
      </c>
      <c r="C162" s="134" t="s">
        <v>19</v>
      </c>
      <c r="D162" s="132">
        <v>3</v>
      </c>
      <c r="E162" s="132">
        <v>7</v>
      </c>
      <c r="F162" s="132">
        <v>6</v>
      </c>
      <c r="G162" s="132">
        <v>13</v>
      </c>
      <c r="H162" s="132">
        <v>12</v>
      </c>
      <c r="I162" s="132">
        <v>4</v>
      </c>
      <c r="J162" s="132">
        <v>5</v>
      </c>
      <c r="K162" s="132">
        <v>2</v>
      </c>
      <c r="L162" s="132">
        <v>5</v>
      </c>
      <c r="M162" s="132">
        <v>1</v>
      </c>
      <c r="N162" s="132">
        <v>5</v>
      </c>
      <c r="O162" s="132">
        <v>1</v>
      </c>
      <c r="P162" s="136">
        <f t="shared" si="121"/>
        <v>64</v>
      </c>
      <c r="Q162" s="133">
        <f>AVERAGE(D162:O162)</f>
        <v>5.333333333333333</v>
      </c>
    </row>
    <row r="163" spans="1:17" ht="12.75" customHeight="1" x14ac:dyDescent="0.2">
      <c r="A163" s="131"/>
      <c r="B163" s="134" t="s">
        <v>129</v>
      </c>
      <c r="C163" s="135" t="s">
        <v>21</v>
      </c>
      <c r="D163" s="136">
        <f t="shared" ref="D163:O163" si="122">D161+D162</f>
        <v>693</v>
      </c>
      <c r="E163" s="136">
        <f t="shared" si="122"/>
        <v>688</v>
      </c>
      <c r="F163" s="136">
        <f t="shared" si="122"/>
        <v>694</v>
      </c>
      <c r="G163" s="136">
        <f t="shared" si="122"/>
        <v>699</v>
      </c>
      <c r="H163" s="136">
        <f t="shared" si="122"/>
        <v>703</v>
      </c>
      <c r="I163" s="136">
        <f t="shared" si="122"/>
        <v>697</v>
      </c>
      <c r="J163" s="136">
        <f t="shared" si="122"/>
        <v>699</v>
      </c>
      <c r="K163" s="136">
        <f t="shared" si="122"/>
        <v>692</v>
      </c>
      <c r="L163" s="136">
        <f t="shared" si="122"/>
        <v>686</v>
      </c>
      <c r="M163" s="136">
        <f t="shared" si="122"/>
        <v>681</v>
      </c>
      <c r="N163" s="136">
        <f t="shared" si="122"/>
        <v>680</v>
      </c>
      <c r="O163" s="136">
        <f t="shared" si="122"/>
        <v>661</v>
      </c>
      <c r="P163" s="136">
        <f t="shared" si="121"/>
        <v>8273</v>
      </c>
      <c r="Q163" s="193">
        <f>P164/P162</f>
        <v>1.5</v>
      </c>
    </row>
    <row r="164" spans="1:17" ht="12.75" customHeight="1" x14ac:dyDescent="0.2">
      <c r="A164" s="131"/>
      <c r="B164" s="134" t="s">
        <v>130</v>
      </c>
      <c r="C164" s="134" t="s">
        <v>131</v>
      </c>
      <c r="D164" s="132">
        <v>12</v>
      </c>
      <c r="E164" s="132">
        <v>0</v>
      </c>
      <c r="F164" s="132">
        <v>8</v>
      </c>
      <c r="G164" s="132">
        <v>8</v>
      </c>
      <c r="H164" s="132">
        <v>10</v>
      </c>
      <c r="I164" s="132">
        <v>3</v>
      </c>
      <c r="J164" s="132">
        <v>9</v>
      </c>
      <c r="K164" s="132">
        <v>11</v>
      </c>
      <c r="L164" s="132">
        <v>6</v>
      </c>
      <c r="M164" s="132">
        <v>6</v>
      </c>
      <c r="N164" s="132">
        <v>20</v>
      </c>
      <c r="O164" s="132">
        <v>3</v>
      </c>
      <c r="P164" s="136">
        <f t="shared" si="121"/>
        <v>96</v>
      </c>
      <c r="Q164" s="133">
        <f>AVERAGE(D164:O164)</f>
        <v>8</v>
      </c>
    </row>
    <row r="165" spans="1:17" ht="12.75" customHeight="1" x14ac:dyDescent="0.2">
      <c r="A165" s="131"/>
      <c r="B165" s="134" t="s">
        <v>132</v>
      </c>
      <c r="C165" s="135" t="s">
        <v>141</v>
      </c>
      <c r="D165" s="136">
        <f t="shared" ref="D165:O165" si="123">D163-D164</f>
        <v>681</v>
      </c>
      <c r="E165" s="136">
        <f t="shared" si="123"/>
        <v>688</v>
      </c>
      <c r="F165" s="136">
        <f t="shared" si="123"/>
        <v>686</v>
      </c>
      <c r="G165" s="136">
        <f t="shared" si="123"/>
        <v>691</v>
      </c>
      <c r="H165" s="136">
        <f t="shared" si="123"/>
        <v>693</v>
      </c>
      <c r="I165" s="136">
        <f t="shared" si="123"/>
        <v>694</v>
      </c>
      <c r="J165" s="136">
        <f t="shared" si="123"/>
        <v>690</v>
      </c>
      <c r="K165" s="136">
        <f t="shared" si="123"/>
        <v>681</v>
      </c>
      <c r="L165" s="136">
        <f t="shared" si="123"/>
        <v>680</v>
      </c>
      <c r="M165" s="136">
        <f t="shared" si="123"/>
        <v>675</v>
      </c>
      <c r="N165" s="136">
        <f t="shared" si="123"/>
        <v>660</v>
      </c>
      <c r="O165" s="136">
        <f t="shared" si="123"/>
        <v>658</v>
      </c>
      <c r="P165" s="136">
        <f t="shared" si="121"/>
        <v>8177</v>
      </c>
      <c r="Q165" s="133">
        <f>AVERAGE(D165:P165)</f>
        <v>1258</v>
      </c>
    </row>
    <row r="166" spans="1:17" ht="16.5" customHeight="1" x14ac:dyDescent="0.2">
      <c r="A166" s="131"/>
      <c r="B166" s="367" t="s">
        <v>179</v>
      </c>
      <c r="C166" s="368"/>
      <c r="D166" s="132">
        <v>14</v>
      </c>
      <c r="E166" s="132">
        <v>20</v>
      </c>
      <c r="F166" s="132">
        <v>0</v>
      </c>
      <c r="G166" s="132">
        <v>10</v>
      </c>
      <c r="H166" s="132">
        <v>7</v>
      </c>
      <c r="I166" s="132">
        <v>10</v>
      </c>
      <c r="J166" s="132">
        <v>12</v>
      </c>
      <c r="K166" s="132">
        <v>20</v>
      </c>
      <c r="L166" s="132">
        <v>16</v>
      </c>
      <c r="M166" s="132">
        <v>22</v>
      </c>
      <c r="N166" s="132">
        <v>16</v>
      </c>
      <c r="O166" s="132">
        <v>10</v>
      </c>
      <c r="P166" s="136">
        <f t="shared" si="121"/>
        <v>157</v>
      </c>
      <c r="Q166" s="133">
        <f>AVERAGE(D166:O166)</f>
        <v>13.083333333333334</v>
      </c>
    </row>
    <row r="167" spans="1:17" ht="15" customHeight="1" x14ac:dyDescent="0.2">
      <c r="A167" s="131"/>
      <c r="B167" s="367" t="s">
        <v>160</v>
      </c>
      <c r="C167" s="368"/>
      <c r="D167" s="132">
        <v>12</v>
      </c>
      <c r="E167" s="132">
        <v>15</v>
      </c>
      <c r="F167" s="132">
        <v>5</v>
      </c>
      <c r="G167" s="132">
        <v>5</v>
      </c>
      <c r="H167" s="132">
        <v>12</v>
      </c>
      <c r="I167" s="132">
        <v>14</v>
      </c>
      <c r="J167" s="132">
        <v>18</v>
      </c>
      <c r="K167" s="132">
        <v>13</v>
      </c>
      <c r="L167" s="132">
        <v>15</v>
      </c>
      <c r="M167" s="132">
        <v>21</v>
      </c>
      <c r="N167" s="132">
        <v>25</v>
      </c>
      <c r="O167" s="132">
        <v>12</v>
      </c>
      <c r="P167" s="136">
        <f t="shared" si="121"/>
        <v>167</v>
      </c>
      <c r="Q167" s="133">
        <f>AVERAGE(D167:O167)</f>
        <v>13.916666666666666</v>
      </c>
    </row>
    <row r="168" spans="1:17" ht="15" customHeight="1" x14ac:dyDescent="0.2">
      <c r="A168" s="131"/>
      <c r="B168" s="369" t="s">
        <v>161</v>
      </c>
      <c r="C168" s="370"/>
      <c r="D168" s="132"/>
      <c r="E168" s="132"/>
      <c r="F168" s="132"/>
      <c r="G168" s="132"/>
      <c r="H168" s="132"/>
      <c r="I168" s="132"/>
      <c r="J168" s="132"/>
      <c r="K168" s="132"/>
      <c r="L168" s="132"/>
      <c r="M168" s="132"/>
      <c r="N168" s="132"/>
      <c r="O168" s="132"/>
      <c r="P168" s="136"/>
      <c r="Q168" s="133"/>
    </row>
    <row r="169" spans="1:17" ht="15.75" customHeight="1" x14ac:dyDescent="0.2">
      <c r="A169" s="131"/>
      <c r="B169" s="134" t="s">
        <v>133</v>
      </c>
      <c r="C169" s="141" t="s">
        <v>34</v>
      </c>
      <c r="D169" s="132">
        <v>89</v>
      </c>
      <c r="E169" s="132">
        <v>111</v>
      </c>
      <c r="F169" s="132">
        <v>68</v>
      </c>
      <c r="G169" s="132">
        <v>63</v>
      </c>
      <c r="H169" s="132">
        <v>90</v>
      </c>
      <c r="I169" s="132">
        <v>65</v>
      </c>
      <c r="J169" s="132">
        <v>40</v>
      </c>
      <c r="K169" s="132">
        <v>69</v>
      </c>
      <c r="L169" s="132">
        <v>73</v>
      </c>
      <c r="M169" s="132">
        <v>57</v>
      </c>
      <c r="N169" s="132">
        <v>37</v>
      </c>
      <c r="O169" s="132">
        <v>20</v>
      </c>
      <c r="P169" s="136">
        <f>SUM(D169:O169)</f>
        <v>782</v>
      </c>
      <c r="Q169" s="133">
        <f>AVERAGE(D169:O169)</f>
        <v>65.166666666666671</v>
      </c>
    </row>
    <row r="170" spans="1:17" ht="15" customHeight="1" thickBot="1" x14ac:dyDescent="0.25">
      <c r="A170" s="142"/>
      <c r="B170" s="143" t="s">
        <v>133</v>
      </c>
      <c r="C170" s="144" t="s">
        <v>36</v>
      </c>
      <c r="D170" s="145">
        <v>74</v>
      </c>
      <c r="E170" s="145">
        <v>151</v>
      </c>
      <c r="F170" s="145">
        <v>123</v>
      </c>
      <c r="G170" s="145">
        <v>139</v>
      </c>
      <c r="H170" s="145">
        <v>154</v>
      </c>
      <c r="I170" s="145">
        <v>148</v>
      </c>
      <c r="J170" s="145">
        <v>107</v>
      </c>
      <c r="K170" s="145">
        <v>142</v>
      </c>
      <c r="L170" s="145">
        <v>104</v>
      </c>
      <c r="M170" s="145">
        <v>133</v>
      </c>
      <c r="N170" s="145">
        <v>126</v>
      </c>
      <c r="O170" s="145">
        <v>68</v>
      </c>
      <c r="P170" s="171">
        <f>SUM(D170:O170)</f>
        <v>1469</v>
      </c>
      <c r="Q170" s="153">
        <f>AVERAGE(D170:O170)</f>
        <v>122.41666666666667</v>
      </c>
    </row>
    <row r="171" spans="1:17" x14ac:dyDescent="0.2">
      <c r="A171" s="33"/>
      <c r="B171" s="33"/>
      <c r="C171" s="33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42"/>
      <c r="Q171" s="35"/>
    </row>
    <row r="172" spans="1:17" x14ac:dyDescent="0.2">
      <c r="A172" s="33"/>
      <c r="B172" s="33"/>
      <c r="C172" s="33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42"/>
      <c r="Q172" s="35"/>
    </row>
    <row r="173" spans="1:17" x14ac:dyDescent="0.2">
      <c r="A173" s="33"/>
      <c r="B173" s="33"/>
      <c r="C173" s="33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42"/>
      <c r="Q173" s="35"/>
    </row>
    <row r="174" spans="1:17" x14ac:dyDescent="0.2">
      <c r="A174" s="33"/>
      <c r="B174" s="33"/>
      <c r="C174" s="33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42"/>
      <c r="Q174" s="35"/>
    </row>
    <row r="175" spans="1:17" x14ac:dyDescent="0.2">
      <c r="A175" s="33"/>
      <c r="B175" s="105"/>
      <c r="C175" s="105"/>
      <c r="D175" s="105"/>
      <c r="E175" s="105"/>
      <c r="F175" s="34"/>
      <c r="G175" s="34"/>
      <c r="H175" s="34"/>
      <c r="I175" s="34"/>
      <c r="J175" s="34"/>
      <c r="K175" s="34"/>
      <c r="L175" s="34"/>
      <c r="M175" s="36"/>
      <c r="N175" s="36"/>
      <c r="O175" s="36"/>
      <c r="P175" s="42"/>
      <c r="Q175" s="35"/>
    </row>
    <row r="176" spans="1:17" x14ac:dyDescent="0.2">
      <c r="A176" s="33"/>
      <c r="B176" s="336"/>
      <c r="C176" s="336"/>
      <c r="D176" s="336"/>
      <c r="E176" s="336"/>
      <c r="F176" s="34"/>
      <c r="G176" s="34"/>
      <c r="H176" s="34"/>
      <c r="I176" s="34"/>
      <c r="J176" s="34"/>
      <c r="K176" s="34"/>
      <c r="O176" s="36"/>
      <c r="P176" s="34"/>
      <c r="Q176" s="35"/>
    </row>
  </sheetData>
  <mergeCells count="49">
    <mergeCell ref="A1:Q1"/>
    <mergeCell ref="B2:C2"/>
    <mergeCell ref="B3:C3"/>
    <mergeCell ref="B4:C4"/>
    <mergeCell ref="B27:C27"/>
    <mergeCell ref="B19:C19"/>
    <mergeCell ref="B14:C14"/>
    <mergeCell ref="B15:C15"/>
    <mergeCell ref="B16:C16"/>
    <mergeCell ref="B34:C34"/>
    <mergeCell ref="B58:C58"/>
    <mergeCell ref="B35:C35"/>
    <mergeCell ref="B44:C44"/>
    <mergeCell ref="B45:C45"/>
    <mergeCell ref="B46:C46"/>
    <mergeCell ref="B28:C28"/>
    <mergeCell ref="B29:C29"/>
    <mergeCell ref="B49:C49"/>
    <mergeCell ref="B83:C83"/>
    <mergeCell ref="B132:C132"/>
    <mergeCell ref="B86:C86"/>
    <mergeCell ref="B94:C94"/>
    <mergeCell ref="B109:C109"/>
    <mergeCell ref="B124:C124"/>
    <mergeCell ref="B120:C120"/>
    <mergeCell ref="B123:C123"/>
    <mergeCell ref="B119:C119"/>
    <mergeCell ref="B103:C103"/>
    <mergeCell ref="B82:C82"/>
    <mergeCell ref="B118:C118"/>
    <mergeCell ref="B104:C104"/>
    <mergeCell ref="B105:C105"/>
    <mergeCell ref="B144:C144"/>
    <mergeCell ref="B68:C68"/>
    <mergeCell ref="B59:C59"/>
    <mergeCell ref="B67:C67"/>
    <mergeCell ref="B69:C69"/>
    <mergeCell ref="B72:C72"/>
    <mergeCell ref="B140:C140"/>
    <mergeCell ref="B139:C139"/>
    <mergeCell ref="B138:C138"/>
    <mergeCell ref="B143:C143"/>
    <mergeCell ref="B81:C81"/>
    <mergeCell ref="B176:E176"/>
    <mergeCell ref="B153:C153"/>
    <mergeCell ref="B160:C160"/>
    <mergeCell ref="B166:C166"/>
    <mergeCell ref="B167:C167"/>
    <mergeCell ref="B168:C168"/>
  </mergeCells>
  <phoneticPr fontId="20" type="noConversion"/>
  <pageMargins left="0.23622047244094491" right="0.23622047244094491" top="0.79" bottom="0.46" header="0.8" footer="0.91"/>
  <pageSetup paperSize="305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5"/>
  <sheetViews>
    <sheetView workbookViewId="0">
      <selection activeCell="C216" sqref="C216:C217"/>
    </sheetView>
  </sheetViews>
  <sheetFormatPr baseColWidth="10" defaultRowHeight="12.75" x14ac:dyDescent="0.2"/>
  <cols>
    <col min="1" max="1" width="4.85546875" customWidth="1"/>
    <col min="2" max="2" width="7.42578125" customWidth="1"/>
    <col min="3" max="3" width="35.28515625" customWidth="1"/>
    <col min="4" max="15" width="7.7109375" customWidth="1"/>
    <col min="16" max="16" width="11" customWidth="1"/>
    <col min="17" max="17" width="11.85546875" customWidth="1"/>
  </cols>
  <sheetData>
    <row r="1" spans="1:17" ht="95.25" customHeight="1" x14ac:dyDescent="0.2">
      <c r="A1" s="381"/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</row>
    <row r="2" spans="1:17" ht="43.5" customHeight="1" thickBot="1" x14ac:dyDescent="0.25">
      <c r="A2" s="128"/>
      <c r="B2" s="382" t="s">
        <v>244</v>
      </c>
      <c r="C2" s="383"/>
      <c r="D2" s="129" t="s">
        <v>0</v>
      </c>
      <c r="E2" s="129" t="s">
        <v>1</v>
      </c>
      <c r="F2" s="129" t="s">
        <v>2</v>
      </c>
      <c r="G2" s="129" t="s">
        <v>3</v>
      </c>
      <c r="H2" s="129" t="s">
        <v>4</v>
      </c>
      <c r="I2" s="129" t="s">
        <v>5</v>
      </c>
      <c r="J2" s="129" t="s">
        <v>6</v>
      </c>
      <c r="K2" s="129" t="s">
        <v>7</v>
      </c>
      <c r="L2" s="129" t="s">
        <v>8</v>
      </c>
      <c r="M2" s="129" t="s">
        <v>9</v>
      </c>
      <c r="N2" s="129" t="s">
        <v>10</v>
      </c>
      <c r="O2" s="129" t="s">
        <v>11</v>
      </c>
      <c r="P2" s="129" t="s">
        <v>12</v>
      </c>
      <c r="Q2" s="129" t="s">
        <v>13</v>
      </c>
    </row>
    <row r="3" spans="1:17" ht="16.5" customHeight="1" x14ac:dyDescent="0.2">
      <c r="A3" s="131" t="s">
        <v>218</v>
      </c>
      <c r="B3" s="365" t="s">
        <v>162</v>
      </c>
      <c r="C3" s="366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3"/>
    </row>
    <row r="4" spans="1:17" ht="16.5" customHeight="1" x14ac:dyDescent="0.2">
      <c r="A4" s="131"/>
      <c r="B4" s="134" t="s">
        <v>219</v>
      </c>
      <c r="C4" s="135" t="s">
        <v>17</v>
      </c>
      <c r="D4" s="136">
        <v>675</v>
      </c>
      <c r="E4" s="136">
        <f t="shared" ref="E4:O4" si="0">D12</f>
        <v>678</v>
      </c>
      <c r="F4" s="136">
        <f t="shared" si="0"/>
        <v>730</v>
      </c>
      <c r="G4" s="136">
        <f t="shared" si="0"/>
        <v>805</v>
      </c>
      <c r="H4" s="136">
        <f t="shared" si="0"/>
        <v>852</v>
      </c>
      <c r="I4" s="136">
        <f t="shared" si="0"/>
        <v>815</v>
      </c>
      <c r="J4" s="136">
        <f t="shared" si="0"/>
        <v>812</v>
      </c>
      <c r="K4" s="136">
        <f t="shared" si="0"/>
        <v>836</v>
      </c>
      <c r="L4" s="136">
        <f t="shared" si="0"/>
        <v>803</v>
      </c>
      <c r="M4" s="136">
        <f t="shared" si="0"/>
        <v>815</v>
      </c>
      <c r="N4" s="136">
        <f t="shared" si="0"/>
        <v>816</v>
      </c>
      <c r="O4" s="136">
        <f t="shared" si="0"/>
        <v>835</v>
      </c>
      <c r="P4" s="137"/>
      <c r="Q4" s="138">
        <f t="shared" ref="Q4:Q14" si="1">P4/12</f>
        <v>0</v>
      </c>
    </row>
    <row r="5" spans="1:17" ht="16.5" customHeight="1" x14ac:dyDescent="0.2">
      <c r="A5" s="131"/>
      <c r="B5" s="134" t="s">
        <v>220</v>
      </c>
      <c r="C5" s="134" t="s">
        <v>19</v>
      </c>
      <c r="D5" s="132">
        <v>39</v>
      </c>
      <c r="E5" s="132">
        <v>76</v>
      </c>
      <c r="F5" s="132">
        <v>106</v>
      </c>
      <c r="G5" s="132">
        <v>58</v>
      </c>
      <c r="H5" s="132">
        <v>54</v>
      </c>
      <c r="I5" s="132">
        <v>39</v>
      </c>
      <c r="J5" s="132">
        <v>34</v>
      </c>
      <c r="K5" s="132">
        <v>31</v>
      </c>
      <c r="L5" s="132">
        <v>28</v>
      </c>
      <c r="M5" s="132">
        <v>38</v>
      </c>
      <c r="N5" s="132">
        <v>60</v>
      </c>
      <c r="O5" s="132">
        <v>33</v>
      </c>
      <c r="P5" s="137">
        <f t="shared" ref="P5:P14" si="2">SUM(D5:O5)</f>
        <v>596</v>
      </c>
      <c r="Q5" s="138">
        <f t="shared" si="1"/>
        <v>49.666666666666664</v>
      </c>
    </row>
    <row r="6" spans="1:17" ht="16.5" customHeight="1" x14ac:dyDescent="0.2">
      <c r="A6" s="131"/>
      <c r="B6" s="134" t="s">
        <v>221</v>
      </c>
      <c r="C6" s="135" t="s">
        <v>21</v>
      </c>
      <c r="D6" s="136">
        <f t="shared" ref="D6:O6" si="3">D4+D5</f>
        <v>714</v>
      </c>
      <c r="E6" s="136">
        <f t="shared" si="3"/>
        <v>754</v>
      </c>
      <c r="F6" s="136">
        <f t="shared" si="3"/>
        <v>836</v>
      </c>
      <c r="G6" s="136">
        <f t="shared" si="3"/>
        <v>863</v>
      </c>
      <c r="H6" s="136">
        <f t="shared" si="3"/>
        <v>906</v>
      </c>
      <c r="I6" s="136">
        <f t="shared" si="3"/>
        <v>854</v>
      </c>
      <c r="J6" s="136">
        <f t="shared" si="3"/>
        <v>846</v>
      </c>
      <c r="K6" s="136">
        <f t="shared" si="3"/>
        <v>867</v>
      </c>
      <c r="L6" s="136">
        <f t="shared" si="3"/>
        <v>831</v>
      </c>
      <c r="M6" s="136">
        <f t="shared" si="3"/>
        <v>853</v>
      </c>
      <c r="N6" s="136">
        <f t="shared" si="3"/>
        <v>876</v>
      </c>
      <c r="O6" s="136">
        <f t="shared" si="3"/>
        <v>868</v>
      </c>
      <c r="P6" s="137">
        <f t="shared" si="2"/>
        <v>10068</v>
      </c>
      <c r="Q6" s="138">
        <f t="shared" si="1"/>
        <v>839</v>
      </c>
    </row>
    <row r="7" spans="1:17" ht="16.5" customHeight="1" x14ac:dyDescent="0.2">
      <c r="A7" s="131"/>
      <c r="B7" s="134" t="s">
        <v>222</v>
      </c>
      <c r="C7" s="134" t="s">
        <v>23</v>
      </c>
      <c r="D7" s="132">
        <v>36</v>
      </c>
      <c r="E7" s="132">
        <v>24</v>
      </c>
      <c r="F7" s="132">
        <v>31</v>
      </c>
      <c r="G7" s="132">
        <v>11</v>
      </c>
      <c r="H7" s="132">
        <v>91</v>
      </c>
      <c r="I7" s="132">
        <v>42</v>
      </c>
      <c r="J7" s="132">
        <v>10</v>
      </c>
      <c r="K7" s="132">
        <v>64</v>
      </c>
      <c r="L7" s="132">
        <v>16</v>
      </c>
      <c r="M7" s="132">
        <v>37</v>
      </c>
      <c r="N7" s="132">
        <v>41</v>
      </c>
      <c r="O7" s="132">
        <v>10</v>
      </c>
      <c r="P7" s="137">
        <f t="shared" si="2"/>
        <v>413</v>
      </c>
      <c r="Q7" s="138">
        <f t="shared" si="1"/>
        <v>34.416666666666664</v>
      </c>
    </row>
    <row r="8" spans="1:17" ht="16.5" customHeight="1" x14ac:dyDescent="0.2">
      <c r="A8" s="131"/>
      <c r="B8" s="134"/>
      <c r="C8" s="130" t="s">
        <v>138</v>
      </c>
      <c r="D8" s="130">
        <v>18</v>
      </c>
      <c r="E8" s="130">
        <v>9</v>
      </c>
      <c r="F8" s="130">
        <v>21</v>
      </c>
      <c r="G8" s="130">
        <v>8</v>
      </c>
      <c r="H8" s="130">
        <v>43</v>
      </c>
      <c r="I8" s="139">
        <v>27</v>
      </c>
      <c r="J8" s="130">
        <v>2</v>
      </c>
      <c r="K8" s="130">
        <v>42</v>
      </c>
      <c r="L8" s="130">
        <v>7</v>
      </c>
      <c r="M8" s="130">
        <v>20</v>
      </c>
      <c r="N8" s="130">
        <v>24</v>
      </c>
      <c r="O8" s="130">
        <v>3</v>
      </c>
      <c r="P8" s="137">
        <f t="shared" si="2"/>
        <v>224</v>
      </c>
      <c r="Q8" s="138">
        <f t="shared" si="1"/>
        <v>18.666666666666668</v>
      </c>
    </row>
    <row r="9" spans="1:17" ht="16.5" customHeight="1" x14ac:dyDescent="0.2">
      <c r="A9" s="131"/>
      <c r="B9" s="134"/>
      <c r="C9" s="130" t="s">
        <v>24</v>
      </c>
      <c r="D9" s="130">
        <v>8</v>
      </c>
      <c r="E9" s="130">
        <v>3</v>
      </c>
      <c r="F9" s="130">
        <v>3</v>
      </c>
      <c r="G9" s="130">
        <v>0</v>
      </c>
      <c r="H9" s="130">
        <v>11</v>
      </c>
      <c r="I9" s="139">
        <v>5</v>
      </c>
      <c r="J9" s="130">
        <v>3</v>
      </c>
      <c r="K9" s="130">
        <v>7</v>
      </c>
      <c r="L9" s="130">
        <v>1</v>
      </c>
      <c r="M9" s="130">
        <v>8</v>
      </c>
      <c r="N9" s="130">
        <v>4</v>
      </c>
      <c r="O9" s="130">
        <v>4</v>
      </c>
      <c r="P9" s="137">
        <f t="shared" si="2"/>
        <v>57</v>
      </c>
      <c r="Q9" s="138">
        <f t="shared" si="1"/>
        <v>4.75</v>
      </c>
    </row>
    <row r="10" spans="1:17" ht="16.5" customHeight="1" x14ac:dyDescent="0.2">
      <c r="A10" s="131"/>
      <c r="B10" s="134"/>
      <c r="C10" s="130" t="s">
        <v>202</v>
      </c>
      <c r="D10" s="130">
        <v>4</v>
      </c>
      <c r="E10" s="130">
        <v>3</v>
      </c>
      <c r="F10" s="130">
        <v>2</v>
      </c>
      <c r="G10" s="130">
        <v>0</v>
      </c>
      <c r="H10" s="130">
        <v>15</v>
      </c>
      <c r="I10" s="139">
        <v>5</v>
      </c>
      <c r="J10" s="130">
        <v>2</v>
      </c>
      <c r="K10" s="130">
        <v>9</v>
      </c>
      <c r="L10" s="130">
        <v>3</v>
      </c>
      <c r="M10" s="130">
        <v>5</v>
      </c>
      <c r="N10" s="130">
        <v>7</v>
      </c>
      <c r="O10" s="130">
        <v>2</v>
      </c>
      <c r="P10" s="137">
        <f t="shared" si="2"/>
        <v>57</v>
      </c>
      <c r="Q10" s="138">
        <f t="shared" si="1"/>
        <v>4.75</v>
      </c>
    </row>
    <row r="11" spans="1:17" ht="16.5" customHeight="1" x14ac:dyDescent="0.2">
      <c r="A11" s="131"/>
      <c r="B11" s="134"/>
      <c r="C11" s="140" t="s">
        <v>203</v>
      </c>
      <c r="D11" s="130">
        <v>6</v>
      </c>
      <c r="E11" s="130">
        <v>9</v>
      </c>
      <c r="F11" s="130">
        <v>5</v>
      </c>
      <c r="G11" s="130">
        <v>350</v>
      </c>
      <c r="H11" s="130">
        <v>22</v>
      </c>
      <c r="I11" s="130">
        <v>5</v>
      </c>
      <c r="J11" s="130">
        <v>3</v>
      </c>
      <c r="K11" s="130">
        <v>6</v>
      </c>
      <c r="L11" s="130">
        <v>5</v>
      </c>
      <c r="M11" s="130">
        <v>4</v>
      </c>
      <c r="N11" s="130">
        <v>6</v>
      </c>
      <c r="O11" s="130">
        <v>2</v>
      </c>
      <c r="P11" s="137">
        <f t="shared" si="2"/>
        <v>423</v>
      </c>
      <c r="Q11" s="138">
        <f t="shared" si="1"/>
        <v>35.25</v>
      </c>
    </row>
    <row r="12" spans="1:17" ht="16.5" customHeight="1" x14ac:dyDescent="0.2">
      <c r="A12" s="131"/>
      <c r="B12" s="134" t="s">
        <v>223</v>
      </c>
      <c r="C12" s="135" t="s">
        <v>140</v>
      </c>
      <c r="D12" s="136">
        <f t="shared" ref="D12:F12" si="4">D6-D7</f>
        <v>678</v>
      </c>
      <c r="E12" s="136">
        <f t="shared" si="4"/>
        <v>730</v>
      </c>
      <c r="F12" s="136">
        <f t="shared" si="4"/>
        <v>805</v>
      </c>
      <c r="G12" s="136">
        <f t="shared" ref="G12:O12" si="5">G6-G7</f>
        <v>852</v>
      </c>
      <c r="H12" s="136">
        <f t="shared" si="5"/>
        <v>815</v>
      </c>
      <c r="I12" s="136">
        <f t="shared" si="5"/>
        <v>812</v>
      </c>
      <c r="J12" s="136">
        <f t="shared" si="5"/>
        <v>836</v>
      </c>
      <c r="K12" s="136">
        <f t="shared" si="5"/>
        <v>803</v>
      </c>
      <c r="L12" s="136">
        <f t="shared" si="5"/>
        <v>815</v>
      </c>
      <c r="M12" s="136">
        <f t="shared" si="5"/>
        <v>816</v>
      </c>
      <c r="N12" s="136">
        <f t="shared" si="5"/>
        <v>835</v>
      </c>
      <c r="O12" s="136">
        <f t="shared" si="5"/>
        <v>858</v>
      </c>
      <c r="P12" s="137">
        <f t="shared" si="2"/>
        <v>9655</v>
      </c>
      <c r="Q12" s="138">
        <f t="shared" si="1"/>
        <v>804.58333333333337</v>
      </c>
    </row>
    <row r="13" spans="1:17" ht="16.5" customHeight="1" x14ac:dyDescent="0.2">
      <c r="A13" s="131"/>
      <c r="B13" s="367" t="s">
        <v>224</v>
      </c>
      <c r="C13" s="368"/>
      <c r="D13" s="132">
        <v>25</v>
      </c>
      <c r="E13" s="132">
        <v>25</v>
      </c>
      <c r="F13" s="132">
        <v>25</v>
      </c>
      <c r="G13" s="132">
        <v>25</v>
      </c>
      <c r="H13" s="132">
        <v>22</v>
      </c>
      <c r="I13" s="132">
        <v>15</v>
      </c>
      <c r="J13" s="132">
        <v>25</v>
      </c>
      <c r="K13" s="132">
        <v>90</v>
      </c>
      <c r="L13" s="132">
        <v>20</v>
      </c>
      <c r="M13" s="132">
        <v>30</v>
      </c>
      <c r="N13" s="132">
        <v>35</v>
      </c>
      <c r="O13" s="132">
        <v>15</v>
      </c>
      <c r="P13" s="137">
        <f t="shared" si="2"/>
        <v>352</v>
      </c>
      <c r="Q13" s="138">
        <f t="shared" si="1"/>
        <v>29.333333333333332</v>
      </c>
    </row>
    <row r="14" spans="1:17" ht="16.5" customHeight="1" x14ac:dyDescent="0.2">
      <c r="A14" s="131"/>
      <c r="B14" s="367" t="s">
        <v>225</v>
      </c>
      <c r="C14" s="368"/>
      <c r="D14" s="132">
        <v>25</v>
      </c>
      <c r="E14" s="132">
        <v>25</v>
      </c>
      <c r="F14" s="132">
        <v>25</v>
      </c>
      <c r="G14" s="132">
        <v>25</v>
      </c>
      <c r="H14" s="132">
        <v>25</v>
      </c>
      <c r="I14" s="132">
        <v>15</v>
      </c>
      <c r="J14" s="132">
        <v>8</v>
      </c>
      <c r="K14" s="132">
        <v>73</v>
      </c>
      <c r="L14" s="132">
        <v>25</v>
      </c>
      <c r="M14" s="132">
        <v>30</v>
      </c>
      <c r="N14" s="132">
        <v>15</v>
      </c>
      <c r="O14" s="132">
        <v>10</v>
      </c>
      <c r="P14" s="137">
        <f t="shared" si="2"/>
        <v>301</v>
      </c>
      <c r="Q14" s="138">
        <f t="shared" si="1"/>
        <v>25.083333333333332</v>
      </c>
    </row>
    <row r="15" spans="1:17" ht="16.5" customHeight="1" x14ac:dyDescent="0.2">
      <c r="A15" s="131"/>
      <c r="B15" s="369" t="s">
        <v>226</v>
      </c>
      <c r="C15" s="370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7"/>
      <c r="Q15" s="133"/>
    </row>
    <row r="16" spans="1:17" ht="16.5" customHeight="1" x14ac:dyDescent="0.2">
      <c r="A16" s="131"/>
      <c r="B16" s="134" t="s">
        <v>227</v>
      </c>
      <c r="C16" s="141" t="s">
        <v>34</v>
      </c>
      <c r="D16" s="132">
        <v>799</v>
      </c>
      <c r="E16" s="132">
        <v>676</v>
      </c>
      <c r="F16" s="132">
        <v>1088</v>
      </c>
      <c r="G16" s="132">
        <v>972</v>
      </c>
      <c r="H16" s="132">
        <v>1001</v>
      </c>
      <c r="I16" s="132">
        <v>863</v>
      </c>
      <c r="J16" s="132">
        <v>752</v>
      </c>
      <c r="K16" s="132">
        <v>691</v>
      </c>
      <c r="L16" s="132">
        <v>601</v>
      </c>
      <c r="M16" s="132">
        <v>660</v>
      </c>
      <c r="N16" s="132">
        <v>765</v>
      </c>
      <c r="O16" s="132">
        <v>503</v>
      </c>
      <c r="P16" s="137">
        <f>SUM(D16:O16)</f>
        <v>9371</v>
      </c>
      <c r="Q16" s="138">
        <f>P16/12</f>
        <v>780.91666666666663</v>
      </c>
    </row>
    <row r="17" spans="1:18" ht="16.5" customHeight="1" thickBot="1" x14ac:dyDescent="0.25">
      <c r="A17" s="142"/>
      <c r="B17" s="143" t="s">
        <v>228</v>
      </c>
      <c r="C17" s="144" t="s">
        <v>36</v>
      </c>
      <c r="D17" s="145">
        <v>692</v>
      </c>
      <c r="E17" s="145">
        <v>529</v>
      </c>
      <c r="F17" s="145">
        <v>767</v>
      </c>
      <c r="G17" s="145">
        <v>694</v>
      </c>
      <c r="H17" s="145">
        <v>822</v>
      </c>
      <c r="I17" s="145">
        <v>787</v>
      </c>
      <c r="J17" s="145">
        <v>681</v>
      </c>
      <c r="K17" s="145">
        <v>495</v>
      </c>
      <c r="L17" s="145">
        <v>483</v>
      </c>
      <c r="M17" s="145">
        <v>504</v>
      </c>
      <c r="N17" s="145">
        <v>544</v>
      </c>
      <c r="O17" s="145">
        <v>562</v>
      </c>
      <c r="P17" s="146">
        <f>SUM(D17:O17)</f>
        <v>7560</v>
      </c>
      <c r="Q17" s="147">
        <f>P17/12</f>
        <v>630</v>
      </c>
    </row>
    <row r="18" spans="1:18" ht="16.5" customHeight="1" x14ac:dyDescent="0.2">
      <c r="A18" s="131">
        <v>2.2000000000000002</v>
      </c>
      <c r="B18" s="365" t="s">
        <v>163</v>
      </c>
      <c r="C18" s="366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3"/>
    </row>
    <row r="19" spans="1:18" ht="14.25" customHeight="1" x14ac:dyDescent="0.2">
      <c r="A19" s="131"/>
      <c r="B19" s="134" t="s">
        <v>26</v>
      </c>
      <c r="C19" s="135" t="s">
        <v>17</v>
      </c>
      <c r="D19" s="136">
        <v>68</v>
      </c>
      <c r="E19" s="136">
        <f t="shared" ref="E19:O19" si="6">D25</f>
        <v>65</v>
      </c>
      <c r="F19" s="136">
        <f t="shared" si="6"/>
        <v>53</v>
      </c>
      <c r="G19" s="136">
        <f t="shared" si="6"/>
        <v>53</v>
      </c>
      <c r="H19" s="136">
        <f t="shared" si="6"/>
        <v>53</v>
      </c>
      <c r="I19" s="136">
        <f t="shared" si="6"/>
        <v>53</v>
      </c>
      <c r="J19" s="136">
        <f t="shared" si="6"/>
        <v>49</v>
      </c>
      <c r="K19" s="136">
        <f t="shared" si="6"/>
        <v>45</v>
      </c>
      <c r="L19" s="136">
        <f t="shared" si="6"/>
        <v>45</v>
      </c>
      <c r="M19" s="136">
        <f t="shared" si="6"/>
        <v>46</v>
      </c>
      <c r="N19" s="136">
        <f t="shared" si="6"/>
        <v>46</v>
      </c>
      <c r="O19" s="136">
        <f t="shared" si="6"/>
        <v>49</v>
      </c>
      <c r="P19" s="137">
        <f t="shared" ref="P19:P27" si="7">SUM(D19:O19)</f>
        <v>625</v>
      </c>
      <c r="Q19" s="138">
        <f t="shared" ref="Q19:Q27" si="8">P19/12</f>
        <v>52.083333333333336</v>
      </c>
    </row>
    <row r="20" spans="1:18" ht="14.25" customHeight="1" x14ac:dyDescent="0.2">
      <c r="A20" s="131"/>
      <c r="B20" s="134" t="s">
        <v>27</v>
      </c>
      <c r="C20" s="134" t="s">
        <v>19</v>
      </c>
      <c r="D20" s="132">
        <v>0</v>
      </c>
      <c r="E20" s="132">
        <v>0</v>
      </c>
      <c r="F20" s="132">
        <v>0</v>
      </c>
      <c r="G20" s="132">
        <v>0</v>
      </c>
      <c r="H20" s="132">
        <v>0</v>
      </c>
      <c r="I20" s="132">
        <v>0</v>
      </c>
      <c r="J20" s="132">
        <v>0</v>
      </c>
      <c r="K20" s="132">
        <v>0</v>
      </c>
      <c r="L20" s="132">
        <v>1</v>
      </c>
      <c r="M20" s="132">
        <v>0</v>
      </c>
      <c r="N20" s="132">
        <v>3</v>
      </c>
      <c r="O20" s="132">
        <v>0</v>
      </c>
      <c r="P20" s="137">
        <f t="shared" si="7"/>
        <v>4</v>
      </c>
      <c r="Q20" s="138">
        <f t="shared" si="8"/>
        <v>0.33333333333333331</v>
      </c>
    </row>
    <row r="21" spans="1:18" ht="14.25" customHeight="1" x14ac:dyDescent="0.2">
      <c r="A21" s="131"/>
      <c r="B21" s="134" t="s">
        <v>28</v>
      </c>
      <c r="C21" s="135" t="s">
        <v>21</v>
      </c>
      <c r="D21" s="136">
        <f t="shared" ref="D21:O21" si="9">D19+D20</f>
        <v>68</v>
      </c>
      <c r="E21" s="136">
        <f t="shared" si="9"/>
        <v>65</v>
      </c>
      <c r="F21" s="136">
        <f t="shared" si="9"/>
        <v>53</v>
      </c>
      <c r="G21" s="136">
        <f t="shared" si="9"/>
        <v>53</v>
      </c>
      <c r="H21" s="136">
        <f t="shared" si="9"/>
        <v>53</v>
      </c>
      <c r="I21" s="136">
        <f t="shared" si="9"/>
        <v>53</v>
      </c>
      <c r="J21" s="136">
        <f t="shared" si="9"/>
        <v>49</v>
      </c>
      <c r="K21" s="136">
        <f t="shared" si="9"/>
        <v>45</v>
      </c>
      <c r="L21" s="136">
        <f t="shared" si="9"/>
        <v>46</v>
      </c>
      <c r="M21" s="136">
        <f t="shared" si="9"/>
        <v>46</v>
      </c>
      <c r="N21" s="136">
        <f t="shared" si="9"/>
        <v>49</v>
      </c>
      <c r="O21" s="136">
        <f t="shared" si="9"/>
        <v>49</v>
      </c>
      <c r="P21" s="137">
        <f t="shared" si="7"/>
        <v>629</v>
      </c>
      <c r="Q21" s="138">
        <f t="shared" si="8"/>
        <v>52.416666666666664</v>
      </c>
    </row>
    <row r="22" spans="1:18" ht="14.25" customHeight="1" x14ac:dyDescent="0.2">
      <c r="A22" s="131"/>
      <c r="B22" s="134" t="s">
        <v>29</v>
      </c>
      <c r="C22" s="134" t="s">
        <v>23</v>
      </c>
      <c r="D22" s="132">
        <v>3</v>
      </c>
      <c r="E22" s="132">
        <v>12</v>
      </c>
      <c r="F22" s="132">
        <v>0</v>
      </c>
      <c r="G22" s="132">
        <v>0</v>
      </c>
      <c r="H22" s="132">
        <v>0</v>
      </c>
      <c r="I22" s="132">
        <v>4</v>
      </c>
      <c r="J22" s="132">
        <v>4</v>
      </c>
      <c r="K22" s="132">
        <v>0</v>
      </c>
      <c r="L22" s="132">
        <v>0</v>
      </c>
      <c r="M22" s="132">
        <v>0</v>
      </c>
      <c r="N22" s="132">
        <v>0</v>
      </c>
      <c r="O22" s="132">
        <v>0</v>
      </c>
      <c r="P22" s="137">
        <f t="shared" si="7"/>
        <v>23</v>
      </c>
      <c r="Q22" s="138">
        <f t="shared" si="8"/>
        <v>1.9166666666666667</v>
      </c>
    </row>
    <row r="23" spans="1:18" ht="14.25" customHeight="1" x14ac:dyDescent="0.2">
      <c r="A23" s="131"/>
      <c r="B23" s="134"/>
      <c r="C23" s="130" t="s">
        <v>30</v>
      </c>
      <c r="D23" s="130">
        <v>3</v>
      </c>
      <c r="E23" s="130">
        <v>12</v>
      </c>
      <c r="F23" s="130">
        <v>0</v>
      </c>
      <c r="G23" s="130">
        <v>0</v>
      </c>
      <c r="H23" s="130">
        <v>0</v>
      </c>
      <c r="I23" s="130">
        <v>4</v>
      </c>
      <c r="J23" s="130">
        <v>4</v>
      </c>
      <c r="K23" s="130">
        <v>0</v>
      </c>
      <c r="L23" s="130">
        <v>0</v>
      </c>
      <c r="M23" s="130">
        <v>0</v>
      </c>
      <c r="N23" s="130">
        <v>0</v>
      </c>
      <c r="O23" s="130">
        <v>0</v>
      </c>
      <c r="P23" s="137">
        <f t="shared" si="7"/>
        <v>23</v>
      </c>
      <c r="Q23" s="138">
        <f t="shared" si="8"/>
        <v>1.9166666666666667</v>
      </c>
    </row>
    <row r="24" spans="1:18" ht="14.25" customHeight="1" x14ac:dyDescent="0.2">
      <c r="A24" s="131"/>
      <c r="B24" s="134"/>
      <c r="C24" s="130" t="s">
        <v>31</v>
      </c>
      <c r="D24" s="130">
        <v>0</v>
      </c>
      <c r="E24" s="130">
        <v>0</v>
      </c>
      <c r="F24" s="130">
        <v>0</v>
      </c>
      <c r="G24" s="130">
        <v>0</v>
      </c>
      <c r="H24" s="130">
        <v>0</v>
      </c>
      <c r="I24" s="130">
        <v>0</v>
      </c>
      <c r="J24" s="130">
        <v>0</v>
      </c>
      <c r="K24" s="130">
        <v>0</v>
      </c>
      <c r="L24" s="130">
        <v>0</v>
      </c>
      <c r="M24" s="130">
        <v>0</v>
      </c>
      <c r="N24" s="130">
        <v>0</v>
      </c>
      <c r="O24" s="130">
        <v>0</v>
      </c>
      <c r="P24" s="137">
        <f t="shared" si="7"/>
        <v>0</v>
      </c>
      <c r="Q24" s="138">
        <f t="shared" si="8"/>
        <v>0</v>
      </c>
    </row>
    <row r="25" spans="1:18" ht="14.25" customHeight="1" x14ac:dyDescent="0.2">
      <c r="A25" s="131"/>
      <c r="B25" s="134" t="s">
        <v>32</v>
      </c>
      <c r="C25" s="135" t="s">
        <v>140</v>
      </c>
      <c r="D25" s="136">
        <f t="shared" ref="D25:O25" si="10">D21-D22</f>
        <v>65</v>
      </c>
      <c r="E25" s="136">
        <f t="shared" si="10"/>
        <v>53</v>
      </c>
      <c r="F25" s="136">
        <f t="shared" si="10"/>
        <v>53</v>
      </c>
      <c r="G25" s="136">
        <f t="shared" si="10"/>
        <v>53</v>
      </c>
      <c r="H25" s="136">
        <f t="shared" si="10"/>
        <v>53</v>
      </c>
      <c r="I25" s="136">
        <f t="shared" si="10"/>
        <v>49</v>
      </c>
      <c r="J25" s="136">
        <f t="shared" si="10"/>
        <v>45</v>
      </c>
      <c r="K25" s="136">
        <f t="shared" si="10"/>
        <v>45</v>
      </c>
      <c r="L25" s="136">
        <f t="shared" si="10"/>
        <v>46</v>
      </c>
      <c r="M25" s="136">
        <f t="shared" si="10"/>
        <v>46</v>
      </c>
      <c r="N25" s="136">
        <f t="shared" si="10"/>
        <v>49</v>
      </c>
      <c r="O25" s="136">
        <f t="shared" si="10"/>
        <v>49</v>
      </c>
      <c r="P25" s="137">
        <f t="shared" si="7"/>
        <v>606</v>
      </c>
      <c r="Q25" s="138">
        <f t="shared" si="8"/>
        <v>50.5</v>
      </c>
    </row>
    <row r="26" spans="1:18" ht="14.25" customHeight="1" x14ac:dyDescent="0.2">
      <c r="A26" s="131"/>
      <c r="B26" s="367" t="s">
        <v>142</v>
      </c>
      <c r="C26" s="368"/>
      <c r="D26" s="132">
        <v>5</v>
      </c>
      <c r="E26" s="132">
        <v>6</v>
      </c>
      <c r="F26" s="132">
        <v>6</v>
      </c>
      <c r="G26" s="132">
        <v>6</v>
      </c>
      <c r="H26" s="132">
        <v>5</v>
      </c>
      <c r="I26" s="132">
        <v>5</v>
      </c>
      <c r="J26" s="132">
        <v>0</v>
      </c>
      <c r="K26" s="132">
        <v>3</v>
      </c>
      <c r="L26" s="132">
        <v>3</v>
      </c>
      <c r="M26" s="132">
        <v>4</v>
      </c>
      <c r="N26" s="132">
        <v>5</v>
      </c>
      <c r="O26" s="132">
        <v>2</v>
      </c>
      <c r="P26" s="137"/>
      <c r="Q26" s="138">
        <f t="shared" si="8"/>
        <v>0</v>
      </c>
    </row>
    <row r="27" spans="1:18" ht="14.25" customHeight="1" x14ac:dyDescent="0.2">
      <c r="A27" s="131"/>
      <c r="B27" s="367" t="s">
        <v>143</v>
      </c>
      <c r="C27" s="368"/>
      <c r="D27" s="132">
        <v>9</v>
      </c>
      <c r="E27" s="132">
        <v>13</v>
      </c>
      <c r="F27" s="132">
        <v>5</v>
      </c>
      <c r="G27" s="132">
        <v>9</v>
      </c>
      <c r="H27" s="132">
        <v>9</v>
      </c>
      <c r="I27" s="132">
        <v>7</v>
      </c>
      <c r="J27" s="132">
        <v>5</v>
      </c>
      <c r="K27" s="132">
        <v>10</v>
      </c>
      <c r="L27" s="132">
        <v>8</v>
      </c>
      <c r="M27" s="132">
        <v>5</v>
      </c>
      <c r="N27" s="132">
        <v>15</v>
      </c>
      <c r="O27" s="132">
        <v>15</v>
      </c>
      <c r="P27" s="137">
        <f t="shared" si="7"/>
        <v>110</v>
      </c>
      <c r="Q27" s="138">
        <f t="shared" si="8"/>
        <v>9.1666666666666661</v>
      </c>
    </row>
    <row r="28" spans="1:18" ht="14.25" customHeight="1" x14ac:dyDescent="0.2">
      <c r="A28" s="131"/>
      <c r="B28" s="369" t="s">
        <v>144</v>
      </c>
      <c r="C28" s="370"/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37"/>
      <c r="Q28" s="133"/>
    </row>
    <row r="29" spans="1:18" ht="14.25" customHeight="1" x14ac:dyDescent="0.2">
      <c r="A29" s="131"/>
      <c r="B29" s="134" t="s">
        <v>33</v>
      </c>
      <c r="C29" s="141" t="s">
        <v>34</v>
      </c>
      <c r="D29" s="132">
        <v>25</v>
      </c>
      <c r="E29" s="132">
        <v>15</v>
      </c>
      <c r="F29" s="132">
        <v>8</v>
      </c>
      <c r="G29" s="132">
        <v>13</v>
      </c>
      <c r="H29" s="132">
        <v>14</v>
      </c>
      <c r="I29" s="132">
        <v>16</v>
      </c>
      <c r="J29" s="132">
        <v>17</v>
      </c>
      <c r="K29" s="132">
        <v>18</v>
      </c>
      <c r="L29" s="132">
        <v>25</v>
      </c>
      <c r="M29" s="132">
        <v>14</v>
      </c>
      <c r="N29" s="132">
        <v>16</v>
      </c>
      <c r="O29" s="132">
        <v>8</v>
      </c>
      <c r="P29" s="137">
        <f>SUM(D29:O29)</f>
        <v>189</v>
      </c>
      <c r="Q29" s="138">
        <f>P29/12</f>
        <v>15.75</v>
      </c>
    </row>
    <row r="30" spans="1:18" ht="14.25" customHeight="1" x14ac:dyDescent="0.2">
      <c r="A30" s="134"/>
      <c r="B30" s="134" t="s">
        <v>35</v>
      </c>
      <c r="C30" s="141" t="s">
        <v>36</v>
      </c>
      <c r="D30" s="132">
        <v>25</v>
      </c>
      <c r="E30" s="132">
        <v>34</v>
      </c>
      <c r="F30" s="132">
        <v>8</v>
      </c>
      <c r="G30" s="132">
        <v>6</v>
      </c>
      <c r="H30" s="132">
        <v>19</v>
      </c>
      <c r="I30" s="132">
        <v>57</v>
      </c>
      <c r="J30" s="132">
        <v>20</v>
      </c>
      <c r="K30" s="132">
        <v>27</v>
      </c>
      <c r="L30" s="132">
        <v>26</v>
      </c>
      <c r="M30" s="132">
        <v>16</v>
      </c>
      <c r="N30" s="132">
        <v>15</v>
      </c>
      <c r="O30" s="132">
        <v>3</v>
      </c>
      <c r="P30" s="137">
        <f>SUM(D30:O30)</f>
        <v>256</v>
      </c>
      <c r="Q30" s="138">
        <f>P30/12</f>
        <v>21.333333333333332</v>
      </c>
    </row>
    <row r="31" spans="1:18" ht="14.25" customHeight="1" x14ac:dyDescent="0.2">
      <c r="A31" s="148"/>
      <c r="B31" s="148"/>
      <c r="C31" s="149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1"/>
      <c r="Q31" s="152"/>
      <c r="R31" s="45"/>
    </row>
    <row r="32" spans="1:18" ht="14.25" customHeight="1" thickBot="1" x14ac:dyDescent="0.25">
      <c r="A32" s="148"/>
      <c r="B32" s="148"/>
      <c r="C32" s="149"/>
      <c r="D32" s="150"/>
      <c r="E32" s="150"/>
      <c r="F32" s="150"/>
      <c r="G32" s="150"/>
      <c r="H32" s="150"/>
      <c r="I32" s="150"/>
      <c r="J32" s="150"/>
      <c r="K32" s="150"/>
      <c r="L32" s="150"/>
      <c r="M32" s="150"/>
      <c r="N32" s="150"/>
      <c r="O32" s="150"/>
      <c r="P32" s="151"/>
      <c r="Q32" s="152"/>
      <c r="R32" s="45"/>
    </row>
    <row r="33" spans="1:17" ht="16.5" customHeight="1" thickBot="1" x14ac:dyDescent="0.25">
      <c r="A33" s="153"/>
      <c r="B33" s="386"/>
      <c r="C33" s="387"/>
      <c r="D33" s="154" t="s">
        <v>0</v>
      </c>
      <c r="E33" s="154" t="s">
        <v>1</v>
      </c>
      <c r="F33" s="154" t="s">
        <v>2</v>
      </c>
      <c r="G33" s="154" t="s">
        <v>3</v>
      </c>
      <c r="H33" s="154" t="s">
        <v>4</v>
      </c>
      <c r="I33" s="154" t="s">
        <v>5</v>
      </c>
      <c r="J33" s="154" t="s">
        <v>6</v>
      </c>
      <c r="K33" s="154" t="s">
        <v>7</v>
      </c>
      <c r="L33" s="154" t="s">
        <v>8</v>
      </c>
      <c r="M33" s="154" t="s">
        <v>9</v>
      </c>
      <c r="N33" s="154" t="s">
        <v>10</v>
      </c>
      <c r="O33" s="154" t="s">
        <v>11</v>
      </c>
      <c r="P33" s="154" t="s">
        <v>12</v>
      </c>
      <c r="Q33" s="155" t="s">
        <v>13</v>
      </c>
    </row>
    <row r="34" spans="1:17" ht="16.5" customHeight="1" x14ac:dyDescent="0.2">
      <c r="A34" s="156">
        <v>2.2999999999999998</v>
      </c>
      <c r="B34" s="365" t="s">
        <v>187</v>
      </c>
      <c r="C34" s="366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3"/>
    </row>
    <row r="35" spans="1:17" ht="16.5" customHeight="1" x14ac:dyDescent="0.2">
      <c r="A35" s="131"/>
      <c r="B35" s="365" t="s">
        <v>229</v>
      </c>
      <c r="C35" s="366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3"/>
    </row>
    <row r="36" spans="1:17" ht="16.5" customHeight="1" x14ac:dyDescent="0.2">
      <c r="A36" s="131"/>
      <c r="B36" s="134" t="s">
        <v>64</v>
      </c>
      <c r="C36" s="135" t="s">
        <v>17</v>
      </c>
      <c r="D36" s="136">
        <v>2095</v>
      </c>
      <c r="E36" s="136">
        <f t="shared" ref="E36:O36" si="11">D43</f>
        <v>2098</v>
      </c>
      <c r="F36" s="136">
        <f t="shared" si="11"/>
        <v>2159</v>
      </c>
      <c r="G36" s="136">
        <f t="shared" si="11"/>
        <v>2266</v>
      </c>
      <c r="H36" s="136">
        <f t="shared" si="11"/>
        <v>2351</v>
      </c>
      <c r="I36" s="136">
        <f t="shared" si="11"/>
        <v>2405</v>
      </c>
      <c r="J36" s="136">
        <f t="shared" si="11"/>
        <v>2496</v>
      </c>
      <c r="K36" s="136">
        <f t="shared" si="11"/>
        <v>2260</v>
      </c>
      <c r="L36" s="136">
        <f t="shared" si="11"/>
        <v>2396</v>
      </c>
      <c r="M36" s="136">
        <f t="shared" si="11"/>
        <v>2480</v>
      </c>
      <c r="N36" s="136">
        <f t="shared" si="11"/>
        <v>2568</v>
      </c>
      <c r="O36" s="136">
        <f t="shared" si="11"/>
        <v>2571</v>
      </c>
      <c r="P36" s="137">
        <f t="shared" ref="P36:P45" si="12">SUM(D36:O36)</f>
        <v>28145</v>
      </c>
      <c r="Q36" s="138">
        <f t="shared" ref="Q36:Q45" si="13">P36/12</f>
        <v>2345.4166666666665</v>
      </c>
    </row>
    <row r="37" spans="1:17" ht="16.5" customHeight="1" x14ac:dyDescent="0.2">
      <c r="A37" s="131"/>
      <c r="B37" s="134" t="s">
        <v>65</v>
      </c>
      <c r="C37" s="134" t="s">
        <v>19</v>
      </c>
      <c r="D37" s="132">
        <v>87</v>
      </c>
      <c r="E37" s="132">
        <v>71</v>
      </c>
      <c r="F37" s="132">
        <v>112</v>
      </c>
      <c r="G37" s="132">
        <v>92</v>
      </c>
      <c r="H37" s="132">
        <v>57</v>
      </c>
      <c r="I37" s="132">
        <v>97</v>
      </c>
      <c r="J37" s="132">
        <v>63</v>
      </c>
      <c r="K37" s="132">
        <v>141</v>
      </c>
      <c r="L37" s="132">
        <v>91</v>
      </c>
      <c r="M37" s="132">
        <v>89</v>
      </c>
      <c r="N37" s="132">
        <v>100</v>
      </c>
      <c r="O37" s="132">
        <v>64</v>
      </c>
      <c r="P37" s="137">
        <f t="shared" si="12"/>
        <v>1064</v>
      </c>
      <c r="Q37" s="138">
        <f t="shared" si="13"/>
        <v>88.666666666666671</v>
      </c>
    </row>
    <row r="38" spans="1:17" ht="16.5" customHeight="1" x14ac:dyDescent="0.2">
      <c r="A38" s="131"/>
      <c r="B38" s="134" t="s">
        <v>66</v>
      </c>
      <c r="C38" s="135" t="s">
        <v>21</v>
      </c>
      <c r="D38" s="136">
        <f t="shared" ref="D38:O38" si="14">D36+D37</f>
        <v>2182</v>
      </c>
      <c r="E38" s="136">
        <f t="shared" si="14"/>
        <v>2169</v>
      </c>
      <c r="F38" s="136">
        <f t="shared" si="14"/>
        <v>2271</v>
      </c>
      <c r="G38" s="136">
        <f t="shared" si="14"/>
        <v>2358</v>
      </c>
      <c r="H38" s="136">
        <f t="shared" si="14"/>
        <v>2408</v>
      </c>
      <c r="I38" s="136">
        <f t="shared" si="14"/>
        <v>2502</v>
      </c>
      <c r="J38" s="136">
        <f t="shared" si="14"/>
        <v>2559</v>
      </c>
      <c r="K38" s="136">
        <f t="shared" si="14"/>
        <v>2401</v>
      </c>
      <c r="L38" s="136">
        <f t="shared" si="14"/>
        <v>2487</v>
      </c>
      <c r="M38" s="136">
        <f t="shared" si="14"/>
        <v>2569</v>
      </c>
      <c r="N38" s="136">
        <f t="shared" si="14"/>
        <v>2668</v>
      </c>
      <c r="O38" s="136">
        <f t="shared" si="14"/>
        <v>2635</v>
      </c>
      <c r="P38" s="137">
        <f t="shared" si="12"/>
        <v>29209</v>
      </c>
      <c r="Q38" s="138">
        <f t="shared" si="13"/>
        <v>2434.0833333333335</v>
      </c>
    </row>
    <row r="39" spans="1:17" ht="16.5" customHeight="1" x14ac:dyDescent="0.2">
      <c r="A39" s="131"/>
      <c r="B39" s="134" t="s">
        <v>67</v>
      </c>
      <c r="C39" s="134" t="s">
        <v>23</v>
      </c>
      <c r="D39" s="132">
        <v>84</v>
      </c>
      <c r="E39" s="132">
        <v>10</v>
      </c>
      <c r="F39" s="132">
        <v>5</v>
      </c>
      <c r="G39" s="132">
        <v>7</v>
      </c>
      <c r="H39" s="132">
        <v>3</v>
      </c>
      <c r="I39" s="132">
        <v>6</v>
      </c>
      <c r="J39" s="132">
        <v>299</v>
      </c>
      <c r="K39" s="132">
        <v>5</v>
      </c>
      <c r="L39" s="132">
        <v>7</v>
      </c>
      <c r="M39" s="132">
        <v>1</v>
      </c>
      <c r="N39" s="132">
        <v>97</v>
      </c>
      <c r="O39" s="132">
        <v>3</v>
      </c>
      <c r="P39" s="137">
        <f t="shared" si="12"/>
        <v>527</v>
      </c>
      <c r="Q39" s="138">
        <f t="shared" si="13"/>
        <v>43.916666666666664</v>
      </c>
    </row>
    <row r="40" spans="1:17" ht="16.5" customHeight="1" x14ac:dyDescent="0.2">
      <c r="A40" s="131"/>
      <c r="B40" s="134"/>
      <c r="C40" s="130" t="s">
        <v>30</v>
      </c>
      <c r="D40" s="130">
        <v>3</v>
      </c>
      <c r="E40" s="130">
        <v>8</v>
      </c>
      <c r="F40" s="130">
        <v>2</v>
      </c>
      <c r="G40" s="130">
        <v>4</v>
      </c>
      <c r="H40" s="130">
        <v>1</v>
      </c>
      <c r="I40" s="130">
        <v>3</v>
      </c>
      <c r="J40" s="130">
        <v>150</v>
      </c>
      <c r="K40" s="130">
        <v>1</v>
      </c>
      <c r="L40" s="130">
        <v>1</v>
      </c>
      <c r="M40" s="130">
        <v>0</v>
      </c>
      <c r="N40" s="130">
        <v>34</v>
      </c>
      <c r="O40" s="130">
        <v>3</v>
      </c>
      <c r="P40" s="137">
        <f t="shared" si="12"/>
        <v>210</v>
      </c>
      <c r="Q40" s="138">
        <f t="shared" si="13"/>
        <v>17.5</v>
      </c>
    </row>
    <row r="41" spans="1:17" ht="16.5" customHeight="1" x14ac:dyDescent="0.2">
      <c r="A41" s="131"/>
      <c r="B41" s="134"/>
      <c r="C41" s="130" t="s">
        <v>31</v>
      </c>
      <c r="D41" s="130">
        <v>3</v>
      </c>
      <c r="E41" s="130">
        <v>2</v>
      </c>
      <c r="F41" s="130">
        <v>3</v>
      </c>
      <c r="G41" s="130">
        <v>3</v>
      </c>
      <c r="H41" s="130">
        <v>2</v>
      </c>
      <c r="I41" s="130">
        <v>3</v>
      </c>
      <c r="J41" s="130">
        <v>149</v>
      </c>
      <c r="K41" s="130">
        <v>4</v>
      </c>
      <c r="L41" s="130">
        <v>6</v>
      </c>
      <c r="M41" s="130">
        <v>1</v>
      </c>
      <c r="N41" s="130">
        <v>63</v>
      </c>
      <c r="O41" s="130">
        <v>0</v>
      </c>
      <c r="P41" s="137">
        <f t="shared" si="12"/>
        <v>239</v>
      </c>
      <c r="Q41" s="138">
        <f t="shared" si="13"/>
        <v>19.916666666666668</v>
      </c>
    </row>
    <row r="42" spans="1:17" ht="16.5" customHeight="1" x14ac:dyDescent="0.25">
      <c r="A42" s="157"/>
      <c r="B42" s="157"/>
      <c r="C42" s="157" t="s">
        <v>188</v>
      </c>
      <c r="D42" s="158">
        <v>0</v>
      </c>
      <c r="E42" s="158">
        <v>0</v>
      </c>
      <c r="F42" s="158">
        <v>0</v>
      </c>
      <c r="G42" s="158">
        <v>0</v>
      </c>
      <c r="H42" s="158">
        <v>0</v>
      </c>
      <c r="I42" s="158">
        <v>0</v>
      </c>
      <c r="J42" s="158">
        <v>0</v>
      </c>
      <c r="K42" s="158">
        <v>0</v>
      </c>
      <c r="L42" s="158">
        <v>0</v>
      </c>
      <c r="M42" s="158">
        <v>0</v>
      </c>
      <c r="N42" s="158">
        <v>0</v>
      </c>
      <c r="O42" s="158">
        <v>0</v>
      </c>
      <c r="P42" s="159">
        <f>SUM(I42:O42)</f>
        <v>0</v>
      </c>
      <c r="Q42" s="158">
        <f>P42/12</f>
        <v>0</v>
      </c>
    </row>
    <row r="43" spans="1:17" ht="16.5" customHeight="1" x14ac:dyDescent="0.25">
      <c r="A43" s="157"/>
      <c r="B43" s="134" t="s">
        <v>68</v>
      </c>
      <c r="C43" s="135" t="s">
        <v>140</v>
      </c>
      <c r="D43" s="160">
        <f t="shared" ref="D43:O43" si="15">D38-D39</f>
        <v>2098</v>
      </c>
      <c r="E43" s="160">
        <f t="shared" si="15"/>
        <v>2159</v>
      </c>
      <c r="F43" s="160">
        <f t="shared" si="15"/>
        <v>2266</v>
      </c>
      <c r="G43" s="160">
        <f t="shared" si="15"/>
        <v>2351</v>
      </c>
      <c r="H43" s="160">
        <f t="shared" si="15"/>
        <v>2405</v>
      </c>
      <c r="I43" s="160">
        <f t="shared" si="15"/>
        <v>2496</v>
      </c>
      <c r="J43" s="160">
        <f t="shared" si="15"/>
        <v>2260</v>
      </c>
      <c r="K43" s="160">
        <f t="shared" si="15"/>
        <v>2396</v>
      </c>
      <c r="L43" s="160">
        <f t="shared" si="15"/>
        <v>2480</v>
      </c>
      <c r="M43" s="160">
        <f t="shared" si="15"/>
        <v>2568</v>
      </c>
      <c r="N43" s="160">
        <f t="shared" si="15"/>
        <v>2571</v>
      </c>
      <c r="O43" s="160">
        <f t="shared" si="15"/>
        <v>2632</v>
      </c>
      <c r="P43" s="159"/>
      <c r="Q43" s="161"/>
    </row>
    <row r="44" spans="1:17" ht="16.5" customHeight="1" x14ac:dyDescent="0.2">
      <c r="A44" s="131"/>
      <c r="B44" s="379" t="s">
        <v>230</v>
      </c>
      <c r="C44" s="380"/>
      <c r="D44" s="132">
        <v>12</v>
      </c>
      <c r="E44" s="132">
        <v>4</v>
      </c>
      <c r="F44" s="132">
        <v>1</v>
      </c>
      <c r="G44" s="132">
        <v>4</v>
      </c>
      <c r="H44" s="132">
        <v>2</v>
      </c>
      <c r="I44" s="132">
        <v>1</v>
      </c>
      <c r="J44" s="132">
        <v>2</v>
      </c>
      <c r="K44" s="132">
        <v>8</v>
      </c>
      <c r="L44" s="132">
        <v>12</v>
      </c>
      <c r="M44" s="132">
        <v>9</v>
      </c>
      <c r="N44" s="132">
        <v>8</v>
      </c>
      <c r="O44" s="132">
        <v>11</v>
      </c>
      <c r="P44" s="137">
        <f t="shared" si="12"/>
        <v>74</v>
      </c>
      <c r="Q44" s="138">
        <f t="shared" si="13"/>
        <v>6.166666666666667</v>
      </c>
    </row>
    <row r="45" spans="1:17" ht="16.5" customHeight="1" x14ac:dyDescent="0.2">
      <c r="A45" s="131"/>
      <c r="B45" s="367" t="s">
        <v>231</v>
      </c>
      <c r="C45" s="368"/>
      <c r="D45" s="132">
        <v>15</v>
      </c>
      <c r="E45" s="132">
        <v>13</v>
      </c>
      <c r="F45" s="132">
        <v>15</v>
      </c>
      <c r="G45" s="132">
        <v>22</v>
      </c>
      <c r="H45" s="132">
        <v>12</v>
      </c>
      <c r="I45" s="132">
        <v>13</v>
      </c>
      <c r="J45" s="132">
        <v>9</v>
      </c>
      <c r="K45" s="132">
        <v>13</v>
      </c>
      <c r="L45" s="132">
        <v>9</v>
      </c>
      <c r="M45" s="132">
        <v>20</v>
      </c>
      <c r="N45" s="132">
        <v>31</v>
      </c>
      <c r="O45" s="132">
        <v>18</v>
      </c>
      <c r="P45" s="137">
        <f t="shared" si="12"/>
        <v>190</v>
      </c>
      <c r="Q45" s="138">
        <f t="shared" si="13"/>
        <v>15.833333333333334</v>
      </c>
    </row>
    <row r="46" spans="1:17" ht="16.5" customHeight="1" x14ac:dyDescent="0.2">
      <c r="A46" s="131"/>
      <c r="B46" s="365" t="s">
        <v>232</v>
      </c>
      <c r="C46" s="366"/>
      <c r="D46" s="132"/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7"/>
      <c r="Q46" s="133"/>
    </row>
    <row r="47" spans="1:17" ht="16.5" customHeight="1" x14ac:dyDescent="0.2">
      <c r="A47" s="131"/>
      <c r="B47" s="134"/>
      <c r="C47" s="141" t="s">
        <v>34</v>
      </c>
      <c r="D47" s="132">
        <v>25</v>
      </c>
      <c r="E47" s="132">
        <v>19</v>
      </c>
      <c r="F47" s="132">
        <v>22</v>
      </c>
      <c r="G47" s="132">
        <v>14</v>
      </c>
      <c r="H47" s="132">
        <v>8</v>
      </c>
      <c r="I47" s="132">
        <v>12</v>
      </c>
      <c r="J47" s="132">
        <v>24</v>
      </c>
      <c r="K47" s="132">
        <v>30</v>
      </c>
      <c r="L47" s="132">
        <v>67</v>
      </c>
      <c r="M47" s="132">
        <v>29</v>
      </c>
      <c r="N47" s="132">
        <v>36</v>
      </c>
      <c r="O47" s="132">
        <v>20</v>
      </c>
      <c r="P47" s="137">
        <f>SUM(D47:O47)</f>
        <v>306</v>
      </c>
      <c r="Q47" s="138">
        <f>P47/12</f>
        <v>25.5</v>
      </c>
    </row>
    <row r="48" spans="1:17" ht="16.5" customHeight="1" x14ac:dyDescent="0.2">
      <c r="A48" s="131"/>
      <c r="B48" s="134"/>
      <c r="C48" s="141" t="s">
        <v>36</v>
      </c>
      <c r="D48" s="132">
        <v>297</v>
      </c>
      <c r="E48" s="132">
        <v>227</v>
      </c>
      <c r="F48" s="132">
        <v>318</v>
      </c>
      <c r="G48" s="132">
        <v>272</v>
      </c>
      <c r="H48" s="132">
        <v>236</v>
      </c>
      <c r="I48" s="132">
        <v>334</v>
      </c>
      <c r="J48" s="132">
        <v>218</v>
      </c>
      <c r="K48" s="132">
        <v>341</v>
      </c>
      <c r="L48" s="132">
        <v>244</v>
      </c>
      <c r="M48" s="132">
        <v>246</v>
      </c>
      <c r="N48" s="132">
        <v>299</v>
      </c>
      <c r="O48" s="132">
        <v>194</v>
      </c>
      <c r="P48" s="137">
        <f>SUM(D48:O48)</f>
        <v>3226</v>
      </c>
      <c r="Q48" s="138">
        <f>P48/12</f>
        <v>268.83333333333331</v>
      </c>
    </row>
    <row r="49" spans="1:17" ht="16.5" customHeight="1" x14ac:dyDescent="0.2">
      <c r="A49" s="131"/>
      <c r="B49" s="365" t="s">
        <v>233</v>
      </c>
      <c r="C49" s="366"/>
      <c r="D49" s="132"/>
      <c r="E49" s="132"/>
      <c r="F49" s="132"/>
      <c r="G49" s="132"/>
      <c r="H49" s="132"/>
      <c r="I49" s="132"/>
      <c r="J49" s="132"/>
      <c r="K49" s="132"/>
      <c r="L49" s="132"/>
      <c r="M49" s="132"/>
      <c r="N49" s="132"/>
      <c r="O49" s="132"/>
      <c r="P49" s="137"/>
      <c r="Q49" s="133"/>
    </row>
    <row r="50" spans="1:17" ht="16.5" customHeight="1" x14ac:dyDescent="0.2">
      <c r="A50" s="131"/>
      <c r="B50" s="134" t="s">
        <v>69</v>
      </c>
      <c r="C50" s="135" t="s">
        <v>17</v>
      </c>
      <c r="D50" s="136">
        <v>18</v>
      </c>
      <c r="E50" s="136">
        <f t="shared" ref="E50:O50" si="16">D57</f>
        <v>18</v>
      </c>
      <c r="F50" s="136">
        <f t="shared" si="16"/>
        <v>18</v>
      </c>
      <c r="G50" s="136">
        <f t="shared" si="16"/>
        <v>18</v>
      </c>
      <c r="H50" s="136">
        <f t="shared" si="16"/>
        <v>18</v>
      </c>
      <c r="I50" s="136">
        <f t="shared" si="16"/>
        <v>18</v>
      </c>
      <c r="J50" s="136">
        <f t="shared" si="16"/>
        <v>17</v>
      </c>
      <c r="K50" s="136">
        <f t="shared" si="16"/>
        <v>19</v>
      </c>
      <c r="L50" s="136">
        <f t="shared" si="16"/>
        <v>19</v>
      </c>
      <c r="M50" s="136">
        <f t="shared" si="16"/>
        <v>19</v>
      </c>
      <c r="N50" s="136">
        <f t="shared" si="16"/>
        <v>19</v>
      </c>
      <c r="O50" s="136">
        <f t="shared" si="16"/>
        <v>19</v>
      </c>
      <c r="P50" s="137">
        <f t="shared" ref="P50:P56" si="17">SUM(D50:O50)</f>
        <v>220</v>
      </c>
      <c r="Q50" s="138">
        <f t="shared" ref="Q50:Q56" si="18">P50/12</f>
        <v>18.333333333333332</v>
      </c>
    </row>
    <row r="51" spans="1:17" ht="16.5" customHeight="1" x14ac:dyDescent="0.2">
      <c r="A51" s="131"/>
      <c r="B51" s="134" t="s">
        <v>70</v>
      </c>
      <c r="C51" s="134" t="s">
        <v>19</v>
      </c>
      <c r="D51" s="132">
        <v>0</v>
      </c>
      <c r="E51" s="132">
        <v>0</v>
      </c>
      <c r="F51" s="132">
        <v>0</v>
      </c>
      <c r="G51" s="132">
        <v>0</v>
      </c>
      <c r="H51" s="132">
        <v>0</v>
      </c>
      <c r="I51" s="132">
        <v>0</v>
      </c>
      <c r="J51" s="132">
        <v>2</v>
      </c>
      <c r="K51" s="132">
        <v>0</v>
      </c>
      <c r="L51" s="132">
        <v>0</v>
      </c>
      <c r="M51" s="132">
        <v>0</v>
      </c>
      <c r="N51" s="132">
        <v>0</v>
      </c>
      <c r="O51" s="132">
        <v>0</v>
      </c>
      <c r="P51" s="137">
        <f t="shared" si="17"/>
        <v>2</v>
      </c>
      <c r="Q51" s="138">
        <f t="shared" si="18"/>
        <v>0.16666666666666666</v>
      </c>
    </row>
    <row r="52" spans="1:17" ht="16.5" customHeight="1" x14ac:dyDescent="0.2">
      <c r="A52" s="131"/>
      <c r="B52" s="134" t="s">
        <v>71</v>
      </c>
      <c r="C52" s="135" t="s">
        <v>174</v>
      </c>
      <c r="D52" s="136">
        <f t="shared" ref="D52:O52" si="19">D50+D51</f>
        <v>18</v>
      </c>
      <c r="E52" s="136">
        <f t="shared" si="19"/>
        <v>18</v>
      </c>
      <c r="F52" s="136">
        <f t="shared" si="19"/>
        <v>18</v>
      </c>
      <c r="G52" s="136">
        <f t="shared" si="19"/>
        <v>18</v>
      </c>
      <c r="H52" s="136">
        <f t="shared" si="19"/>
        <v>18</v>
      </c>
      <c r="I52" s="136">
        <f t="shared" si="19"/>
        <v>18</v>
      </c>
      <c r="J52" s="136">
        <f t="shared" si="19"/>
        <v>19</v>
      </c>
      <c r="K52" s="136">
        <f t="shared" si="19"/>
        <v>19</v>
      </c>
      <c r="L52" s="136">
        <f t="shared" si="19"/>
        <v>19</v>
      </c>
      <c r="M52" s="136">
        <f t="shared" si="19"/>
        <v>19</v>
      </c>
      <c r="N52" s="136">
        <f t="shared" si="19"/>
        <v>19</v>
      </c>
      <c r="O52" s="136">
        <f t="shared" si="19"/>
        <v>19</v>
      </c>
      <c r="P52" s="137">
        <f t="shared" si="17"/>
        <v>222</v>
      </c>
      <c r="Q52" s="138">
        <f t="shared" si="18"/>
        <v>18.5</v>
      </c>
    </row>
    <row r="53" spans="1:17" ht="16.5" customHeight="1" x14ac:dyDescent="0.2">
      <c r="A53" s="131"/>
      <c r="B53" s="134" t="s">
        <v>72</v>
      </c>
      <c r="C53" s="134" t="s">
        <v>23</v>
      </c>
      <c r="D53" s="132">
        <v>0</v>
      </c>
      <c r="E53" s="132">
        <v>0</v>
      </c>
      <c r="F53" s="132">
        <v>0</v>
      </c>
      <c r="G53" s="132">
        <v>0</v>
      </c>
      <c r="H53" s="132">
        <v>0</v>
      </c>
      <c r="I53" s="132">
        <v>1</v>
      </c>
      <c r="J53" s="132">
        <v>0</v>
      </c>
      <c r="K53" s="132">
        <v>0</v>
      </c>
      <c r="L53" s="132">
        <v>0</v>
      </c>
      <c r="M53" s="132">
        <v>0</v>
      </c>
      <c r="N53" s="132">
        <v>0</v>
      </c>
      <c r="O53" s="132">
        <v>0</v>
      </c>
      <c r="P53" s="137">
        <f t="shared" si="17"/>
        <v>1</v>
      </c>
      <c r="Q53" s="138">
        <f t="shared" si="18"/>
        <v>8.3333333333333329E-2</v>
      </c>
    </row>
    <row r="54" spans="1:17" ht="16.5" customHeight="1" x14ac:dyDescent="0.2">
      <c r="A54" s="131"/>
      <c r="B54" s="134"/>
      <c r="C54" s="162" t="s">
        <v>175</v>
      </c>
      <c r="D54" s="130">
        <v>0</v>
      </c>
      <c r="E54" s="130">
        <v>0</v>
      </c>
      <c r="F54" s="130">
        <v>0</v>
      </c>
      <c r="G54" s="130">
        <v>0</v>
      </c>
      <c r="H54" s="130">
        <v>0</v>
      </c>
      <c r="I54" s="130">
        <v>1</v>
      </c>
      <c r="J54" s="130">
        <v>0</v>
      </c>
      <c r="K54" s="130">
        <v>0</v>
      </c>
      <c r="L54" s="130">
        <v>0</v>
      </c>
      <c r="M54" s="130">
        <v>0</v>
      </c>
      <c r="N54" s="130">
        <v>0</v>
      </c>
      <c r="O54" s="130">
        <v>0</v>
      </c>
      <c r="P54" s="137">
        <f t="shared" si="17"/>
        <v>1</v>
      </c>
      <c r="Q54" s="138">
        <f t="shared" si="18"/>
        <v>8.3333333333333329E-2</v>
      </c>
    </row>
    <row r="55" spans="1:17" ht="16.5" customHeight="1" x14ac:dyDescent="0.2">
      <c r="A55" s="131"/>
      <c r="B55" s="134"/>
      <c r="C55" s="191" t="s">
        <v>186</v>
      </c>
      <c r="D55" s="130">
        <v>0</v>
      </c>
      <c r="E55" s="130">
        <v>0</v>
      </c>
      <c r="F55" s="130">
        <v>0</v>
      </c>
      <c r="G55" s="130">
        <v>0</v>
      </c>
      <c r="H55" s="130">
        <v>0</v>
      </c>
      <c r="I55" s="130">
        <v>0</v>
      </c>
      <c r="J55" s="130">
        <v>0</v>
      </c>
      <c r="K55" s="130">
        <v>0</v>
      </c>
      <c r="L55" s="130">
        <v>0</v>
      </c>
      <c r="M55" s="130">
        <v>0</v>
      </c>
      <c r="N55" s="130">
        <v>0</v>
      </c>
      <c r="O55" s="130">
        <v>0</v>
      </c>
      <c r="P55" s="137">
        <f t="shared" si="17"/>
        <v>0</v>
      </c>
      <c r="Q55" s="138">
        <f t="shared" si="18"/>
        <v>0</v>
      </c>
    </row>
    <row r="56" spans="1:17" ht="16.5" customHeight="1" x14ac:dyDescent="0.2">
      <c r="A56" s="131"/>
      <c r="B56" s="134"/>
      <c r="C56" s="163" t="s">
        <v>200</v>
      </c>
      <c r="D56" s="130">
        <v>0</v>
      </c>
      <c r="E56" s="130">
        <v>0</v>
      </c>
      <c r="F56" s="130">
        <v>0</v>
      </c>
      <c r="G56" s="130">
        <v>0</v>
      </c>
      <c r="H56" s="130">
        <v>0</v>
      </c>
      <c r="I56" s="130">
        <v>0</v>
      </c>
      <c r="J56" s="130">
        <v>0</v>
      </c>
      <c r="K56" s="130">
        <v>0</v>
      </c>
      <c r="L56" s="130">
        <v>0</v>
      </c>
      <c r="M56" s="130">
        <v>0</v>
      </c>
      <c r="N56" s="130">
        <v>0</v>
      </c>
      <c r="O56" s="130">
        <v>0</v>
      </c>
      <c r="P56" s="137">
        <f t="shared" si="17"/>
        <v>0</v>
      </c>
      <c r="Q56" s="138">
        <f t="shared" si="18"/>
        <v>0</v>
      </c>
    </row>
    <row r="57" spans="1:17" ht="16.5" customHeight="1" x14ac:dyDescent="0.25">
      <c r="A57" s="157"/>
      <c r="B57" s="134" t="s">
        <v>76</v>
      </c>
      <c r="C57" s="135" t="s">
        <v>140</v>
      </c>
      <c r="D57" s="160">
        <f t="shared" ref="D57:F57" si="20">D52-D53</f>
        <v>18</v>
      </c>
      <c r="E57" s="160">
        <f t="shared" si="20"/>
        <v>18</v>
      </c>
      <c r="F57" s="160">
        <f t="shared" si="20"/>
        <v>18</v>
      </c>
      <c r="G57" s="160">
        <f t="shared" ref="G57:O57" si="21">G52-G53</f>
        <v>18</v>
      </c>
      <c r="H57" s="160">
        <f t="shared" si="21"/>
        <v>18</v>
      </c>
      <c r="I57" s="160">
        <f t="shared" si="21"/>
        <v>17</v>
      </c>
      <c r="J57" s="160">
        <f t="shared" si="21"/>
        <v>19</v>
      </c>
      <c r="K57" s="160">
        <f t="shared" si="21"/>
        <v>19</v>
      </c>
      <c r="L57" s="160">
        <f t="shared" si="21"/>
        <v>19</v>
      </c>
      <c r="M57" s="160">
        <f t="shared" si="21"/>
        <v>19</v>
      </c>
      <c r="N57" s="160">
        <f t="shared" si="21"/>
        <v>19</v>
      </c>
      <c r="O57" s="160">
        <f t="shared" si="21"/>
        <v>19</v>
      </c>
      <c r="P57" s="159"/>
      <c r="Q57" s="158"/>
    </row>
    <row r="58" spans="1:17" s="125" customFormat="1" ht="16.5" customHeight="1" x14ac:dyDescent="0.25">
      <c r="A58" s="199"/>
      <c r="B58" s="148"/>
      <c r="C58" s="200"/>
      <c r="D58" s="201"/>
      <c r="E58" s="201"/>
      <c r="F58" s="201"/>
      <c r="G58" s="201"/>
      <c r="H58" s="201"/>
      <c r="I58" s="201"/>
      <c r="J58" s="201"/>
      <c r="K58" s="202"/>
      <c r="L58" s="202"/>
      <c r="M58" s="202"/>
      <c r="N58" s="202"/>
      <c r="O58" s="202"/>
      <c r="P58" s="203"/>
      <c r="Q58" s="202"/>
    </row>
    <row r="59" spans="1:17" s="125" customFormat="1" ht="16.5" customHeight="1" x14ac:dyDescent="0.25">
      <c r="A59" s="199"/>
      <c r="B59" s="148"/>
      <c r="C59" s="200"/>
      <c r="D59" s="201"/>
      <c r="E59" s="201"/>
      <c r="F59" s="201"/>
      <c r="G59" s="201"/>
      <c r="H59" s="201"/>
      <c r="I59" s="201"/>
      <c r="J59" s="201"/>
      <c r="K59" s="202"/>
      <c r="L59" s="202"/>
      <c r="M59" s="202"/>
      <c r="N59" s="202"/>
      <c r="O59" s="202"/>
      <c r="P59" s="203"/>
      <c r="Q59" s="202"/>
    </row>
    <row r="60" spans="1:17" s="125" customFormat="1" ht="16.5" customHeight="1" x14ac:dyDescent="0.25">
      <c r="A60" s="199"/>
      <c r="B60" s="148"/>
      <c r="C60" s="200"/>
      <c r="D60" s="201"/>
      <c r="E60" s="201"/>
      <c r="F60" s="201"/>
      <c r="G60" s="201"/>
      <c r="H60" s="201"/>
      <c r="I60" s="201"/>
      <c r="J60" s="201"/>
      <c r="K60" s="202"/>
      <c r="L60" s="202"/>
      <c r="M60" s="202"/>
      <c r="N60" s="202"/>
      <c r="O60" s="202"/>
      <c r="P60" s="203"/>
      <c r="Q60" s="202"/>
    </row>
    <row r="61" spans="1:17" s="125" customFormat="1" ht="16.5" customHeight="1" x14ac:dyDescent="0.25">
      <c r="A61" s="199"/>
      <c r="B61" s="148"/>
      <c r="C61" s="200"/>
      <c r="D61" s="201"/>
      <c r="E61" s="201"/>
      <c r="F61" s="201"/>
      <c r="G61" s="201"/>
      <c r="H61" s="201"/>
      <c r="I61" s="201"/>
      <c r="J61" s="201"/>
      <c r="K61" s="202"/>
      <c r="L61" s="202"/>
      <c r="M61" s="202"/>
      <c r="N61" s="202"/>
      <c r="O61" s="202"/>
      <c r="P61" s="203"/>
      <c r="Q61" s="202"/>
    </row>
    <row r="62" spans="1:17" s="125" customFormat="1" ht="16.5" customHeight="1" thickBot="1" x14ac:dyDescent="0.3">
      <c r="A62" s="199"/>
      <c r="B62" s="148"/>
      <c r="C62" s="200"/>
      <c r="D62" s="201"/>
      <c r="E62" s="201"/>
      <c r="F62" s="201"/>
      <c r="G62" s="201"/>
      <c r="H62" s="201"/>
      <c r="I62" s="201"/>
      <c r="J62" s="201"/>
      <c r="K62" s="202"/>
      <c r="L62" s="202"/>
      <c r="M62" s="202"/>
      <c r="N62" s="202"/>
      <c r="O62" s="202"/>
      <c r="P62" s="203"/>
      <c r="Q62" s="202"/>
    </row>
    <row r="63" spans="1:17" ht="27" customHeight="1" thickBot="1" x14ac:dyDescent="0.25">
      <c r="A63" s="169"/>
      <c r="B63" s="386"/>
      <c r="C63" s="387"/>
      <c r="D63" s="154" t="s">
        <v>0</v>
      </c>
      <c r="E63" s="154" t="s">
        <v>1</v>
      </c>
      <c r="F63" s="154" t="s">
        <v>2</v>
      </c>
      <c r="G63" s="154" t="s">
        <v>3</v>
      </c>
      <c r="H63" s="154" t="s">
        <v>4</v>
      </c>
      <c r="I63" s="154" t="s">
        <v>5</v>
      </c>
      <c r="J63" s="154" t="s">
        <v>6</v>
      </c>
      <c r="K63" s="154" t="s">
        <v>7</v>
      </c>
      <c r="L63" s="154" t="s">
        <v>8</v>
      </c>
      <c r="M63" s="154" t="s">
        <v>9</v>
      </c>
      <c r="N63" s="154" t="s">
        <v>10</v>
      </c>
      <c r="O63" s="154" t="s">
        <v>11</v>
      </c>
      <c r="P63" s="154" t="s">
        <v>12</v>
      </c>
      <c r="Q63" s="154" t="s">
        <v>13</v>
      </c>
    </row>
    <row r="64" spans="1:17" ht="16.5" customHeight="1" x14ac:dyDescent="0.2">
      <c r="A64" s="164">
        <v>2.2999999999999998</v>
      </c>
      <c r="B64" s="375" t="s">
        <v>189</v>
      </c>
      <c r="C64" s="376"/>
      <c r="D64" s="165"/>
      <c r="E64" s="165"/>
      <c r="F64" s="165"/>
      <c r="G64" s="165"/>
      <c r="H64" s="165"/>
      <c r="I64" s="165"/>
      <c r="J64" s="165"/>
      <c r="K64" s="165"/>
      <c r="L64" s="165"/>
      <c r="M64" s="165"/>
      <c r="N64" s="165"/>
      <c r="O64" s="165"/>
      <c r="P64" s="166"/>
      <c r="Q64" s="167"/>
    </row>
    <row r="65" spans="1:17" ht="16.5" customHeight="1" x14ac:dyDescent="0.2">
      <c r="A65" s="131"/>
      <c r="B65" s="365" t="s">
        <v>170</v>
      </c>
      <c r="C65" s="366"/>
      <c r="D65" s="132"/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7"/>
      <c r="Q65" s="133"/>
    </row>
    <row r="66" spans="1:17" ht="16.5" customHeight="1" x14ac:dyDescent="0.2">
      <c r="A66" s="131"/>
      <c r="B66" s="134" t="s">
        <v>64</v>
      </c>
      <c r="C66" s="135" t="s">
        <v>17</v>
      </c>
      <c r="D66" s="136">
        <v>13</v>
      </c>
      <c r="E66" s="136">
        <f t="shared" ref="E66:L66" si="22">D72</f>
        <v>15</v>
      </c>
      <c r="F66" s="136">
        <f t="shared" si="22"/>
        <v>13</v>
      </c>
      <c r="G66" s="136">
        <f t="shared" si="22"/>
        <v>10</v>
      </c>
      <c r="H66" s="136">
        <f t="shared" si="22"/>
        <v>9</v>
      </c>
      <c r="I66" s="136">
        <f t="shared" si="22"/>
        <v>11</v>
      </c>
      <c r="J66" s="136">
        <f t="shared" si="22"/>
        <v>11</v>
      </c>
      <c r="K66" s="136">
        <f t="shared" si="22"/>
        <v>15</v>
      </c>
      <c r="L66" s="136">
        <f t="shared" si="22"/>
        <v>18</v>
      </c>
      <c r="M66" s="136">
        <f>L72</f>
        <v>14</v>
      </c>
      <c r="N66" s="136">
        <f>M72</f>
        <v>17</v>
      </c>
      <c r="O66" s="136">
        <f>N72</f>
        <v>21</v>
      </c>
      <c r="P66" s="137">
        <f t="shared" ref="P66:P71" si="23">SUM(D66:O66)</f>
        <v>167</v>
      </c>
      <c r="Q66" s="138">
        <f>AVERAGE(D66:O66)</f>
        <v>13.916666666666666</v>
      </c>
    </row>
    <row r="67" spans="1:17" ht="16.5" customHeight="1" x14ac:dyDescent="0.2">
      <c r="A67" s="131"/>
      <c r="B67" s="134" t="s">
        <v>65</v>
      </c>
      <c r="C67" s="134" t="s">
        <v>19</v>
      </c>
      <c r="D67" s="132">
        <v>6</v>
      </c>
      <c r="E67" s="132">
        <v>3</v>
      </c>
      <c r="F67" s="132">
        <v>2</v>
      </c>
      <c r="G67" s="132">
        <v>3</v>
      </c>
      <c r="H67" s="132">
        <v>4</v>
      </c>
      <c r="I67" s="132">
        <v>3</v>
      </c>
      <c r="J67" s="132">
        <v>7</v>
      </c>
      <c r="K67" s="132">
        <v>10</v>
      </c>
      <c r="L67" s="132">
        <v>5</v>
      </c>
      <c r="M67" s="132">
        <v>9</v>
      </c>
      <c r="N67" s="132">
        <v>7</v>
      </c>
      <c r="O67" s="132">
        <v>1</v>
      </c>
      <c r="P67" s="137">
        <f t="shared" si="23"/>
        <v>60</v>
      </c>
      <c r="Q67" s="133">
        <f>AVERAGE(D67:O67)</f>
        <v>5</v>
      </c>
    </row>
    <row r="68" spans="1:17" ht="16.5" customHeight="1" x14ac:dyDescent="0.2">
      <c r="A68" s="131"/>
      <c r="B68" s="134" t="s">
        <v>66</v>
      </c>
      <c r="C68" s="135" t="s">
        <v>21</v>
      </c>
      <c r="D68" s="136">
        <f t="shared" ref="D68:L68" si="24">D66+D67</f>
        <v>19</v>
      </c>
      <c r="E68" s="136">
        <f t="shared" si="24"/>
        <v>18</v>
      </c>
      <c r="F68" s="136">
        <f t="shared" si="24"/>
        <v>15</v>
      </c>
      <c r="G68" s="136">
        <f t="shared" si="24"/>
        <v>13</v>
      </c>
      <c r="H68" s="136">
        <f t="shared" si="24"/>
        <v>13</v>
      </c>
      <c r="I68" s="136">
        <f t="shared" si="24"/>
        <v>14</v>
      </c>
      <c r="J68" s="136">
        <f t="shared" si="24"/>
        <v>18</v>
      </c>
      <c r="K68" s="136">
        <f t="shared" si="24"/>
        <v>25</v>
      </c>
      <c r="L68" s="136">
        <f t="shared" si="24"/>
        <v>23</v>
      </c>
      <c r="M68" s="136">
        <f>M66+M67</f>
        <v>23</v>
      </c>
      <c r="N68" s="136">
        <f>N66+N67</f>
        <v>24</v>
      </c>
      <c r="O68" s="136">
        <f>O66+O67</f>
        <v>22</v>
      </c>
      <c r="P68" s="137">
        <f t="shared" si="23"/>
        <v>227</v>
      </c>
      <c r="Q68" s="168">
        <f>P69/P67</f>
        <v>1</v>
      </c>
    </row>
    <row r="69" spans="1:17" ht="16.5" customHeight="1" x14ac:dyDescent="0.2">
      <c r="A69" s="131"/>
      <c r="B69" s="134" t="s">
        <v>67</v>
      </c>
      <c r="C69" s="134" t="s">
        <v>23</v>
      </c>
      <c r="D69" s="132">
        <v>4</v>
      </c>
      <c r="E69" s="132">
        <v>5</v>
      </c>
      <c r="F69" s="132">
        <v>5</v>
      </c>
      <c r="G69" s="132">
        <v>4</v>
      </c>
      <c r="H69" s="132">
        <v>2</v>
      </c>
      <c r="I69" s="132">
        <v>3</v>
      </c>
      <c r="J69" s="132">
        <v>3</v>
      </c>
      <c r="K69" s="132">
        <v>7</v>
      </c>
      <c r="L69" s="132">
        <v>9</v>
      </c>
      <c r="M69" s="132">
        <v>6</v>
      </c>
      <c r="N69" s="132">
        <v>3</v>
      </c>
      <c r="O69" s="132">
        <v>9</v>
      </c>
      <c r="P69" s="137">
        <f t="shared" si="23"/>
        <v>60</v>
      </c>
      <c r="Q69" s="133">
        <f>AVERAGE(D69:O69)</f>
        <v>5</v>
      </c>
    </row>
    <row r="70" spans="1:17" ht="16.5" customHeight="1" x14ac:dyDescent="0.2">
      <c r="A70" s="131"/>
      <c r="B70" s="134"/>
      <c r="C70" s="130" t="s">
        <v>106</v>
      </c>
      <c r="D70" s="130">
        <v>3</v>
      </c>
      <c r="E70" s="130">
        <v>2</v>
      </c>
      <c r="F70" s="130">
        <v>1</v>
      </c>
      <c r="G70" s="130">
        <v>2</v>
      </c>
      <c r="H70" s="130">
        <v>1</v>
      </c>
      <c r="I70" s="130">
        <v>3</v>
      </c>
      <c r="J70" s="130">
        <v>0</v>
      </c>
      <c r="K70" s="130">
        <v>2</v>
      </c>
      <c r="L70" s="130">
        <v>3</v>
      </c>
      <c r="M70" s="130">
        <v>2</v>
      </c>
      <c r="N70" s="130">
        <v>1</v>
      </c>
      <c r="O70" s="130">
        <v>4</v>
      </c>
      <c r="P70" s="137">
        <f t="shared" si="23"/>
        <v>24</v>
      </c>
      <c r="Q70" s="133">
        <f>AVERAGE(D70:O70)</f>
        <v>2</v>
      </c>
    </row>
    <row r="71" spans="1:17" ht="16.5" customHeight="1" x14ac:dyDescent="0.2">
      <c r="A71" s="131"/>
      <c r="B71" s="134"/>
      <c r="C71" s="130" t="s">
        <v>107</v>
      </c>
      <c r="D71" s="130">
        <v>1</v>
      </c>
      <c r="E71" s="130">
        <v>3</v>
      </c>
      <c r="F71" s="130">
        <v>4</v>
      </c>
      <c r="G71" s="130">
        <v>2</v>
      </c>
      <c r="H71" s="130">
        <v>1</v>
      </c>
      <c r="I71" s="130">
        <v>0</v>
      </c>
      <c r="J71" s="130">
        <v>3</v>
      </c>
      <c r="K71" s="130">
        <v>5</v>
      </c>
      <c r="L71" s="130">
        <v>6</v>
      </c>
      <c r="M71" s="130">
        <v>4</v>
      </c>
      <c r="N71" s="130">
        <v>2</v>
      </c>
      <c r="O71" s="130">
        <v>5</v>
      </c>
      <c r="P71" s="137">
        <f t="shared" si="23"/>
        <v>36</v>
      </c>
      <c r="Q71" s="133">
        <f>AVERAGE(D71:O71)</f>
        <v>3</v>
      </c>
    </row>
    <row r="72" spans="1:17" ht="16.5" customHeight="1" x14ac:dyDescent="0.2">
      <c r="A72" s="131"/>
      <c r="B72" s="134" t="s">
        <v>68</v>
      </c>
      <c r="C72" s="135" t="s">
        <v>140</v>
      </c>
      <c r="D72" s="136">
        <f t="shared" ref="D72:O72" si="25">D68-D69</f>
        <v>15</v>
      </c>
      <c r="E72" s="136">
        <f t="shared" si="25"/>
        <v>13</v>
      </c>
      <c r="F72" s="136">
        <f t="shared" si="25"/>
        <v>10</v>
      </c>
      <c r="G72" s="136">
        <f t="shared" si="25"/>
        <v>9</v>
      </c>
      <c r="H72" s="136">
        <f t="shared" si="25"/>
        <v>11</v>
      </c>
      <c r="I72" s="136">
        <f t="shared" si="25"/>
        <v>11</v>
      </c>
      <c r="J72" s="136">
        <f t="shared" si="25"/>
        <v>15</v>
      </c>
      <c r="K72" s="136">
        <f t="shared" si="25"/>
        <v>18</v>
      </c>
      <c r="L72" s="136">
        <f t="shared" si="25"/>
        <v>14</v>
      </c>
      <c r="M72" s="136">
        <f t="shared" si="25"/>
        <v>17</v>
      </c>
      <c r="N72" s="136">
        <f t="shared" si="25"/>
        <v>21</v>
      </c>
      <c r="O72" s="136">
        <f t="shared" si="25"/>
        <v>13</v>
      </c>
      <c r="P72" s="137">
        <f>SUM(D72:O72)</f>
        <v>167</v>
      </c>
      <c r="Q72" s="133"/>
    </row>
    <row r="73" spans="1:17" ht="14.25" customHeight="1" x14ac:dyDescent="0.2">
      <c r="A73" s="131"/>
      <c r="B73" s="367" t="s">
        <v>195</v>
      </c>
      <c r="C73" s="368"/>
      <c r="D73" s="132">
        <v>9</v>
      </c>
      <c r="E73" s="132">
        <v>10</v>
      </c>
      <c r="F73" s="132">
        <v>9</v>
      </c>
      <c r="G73" s="132">
        <v>4</v>
      </c>
      <c r="H73" s="132">
        <v>6</v>
      </c>
      <c r="I73" s="132">
        <v>7</v>
      </c>
      <c r="J73" s="132">
        <v>6</v>
      </c>
      <c r="K73" s="132">
        <v>16</v>
      </c>
      <c r="L73" s="132">
        <v>14</v>
      </c>
      <c r="M73" s="132">
        <v>15</v>
      </c>
      <c r="N73" s="132">
        <v>11</v>
      </c>
      <c r="O73" s="132">
        <v>9</v>
      </c>
      <c r="P73" s="137">
        <f>SUM(D73:O73)</f>
        <v>116</v>
      </c>
      <c r="Q73" s="133">
        <f>AVERAGE(D73:O73)</f>
        <v>9.6666666666666661</v>
      </c>
    </row>
    <row r="74" spans="1:17" ht="14.25" customHeight="1" x14ac:dyDescent="0.2">
      <c r="A74" s="131"/>
      <c r="B74" s="367" t="s">
        <v>196</v>
      </c>
      <c r="C74" s="368"/>
      <c r="D74" s="132">
        <v>7</v>
      </c>
      <c r="E74" s="132">
        <v>13</v>
      </c>
      <c r="F74" s="132">
        <v>17</v>
      </c>
      <c r="G74" s="132">
        <v>7</v>
      </c>
      <c r="H74" s="132">
        <v>7</v>
      </c>
      <c r="I74" s="132">
        <v>13</v>
      </c>
      <c r="J74" s="132">
        <v>19</v>
      </c>
      <c r="K74" s="132">
        <v>13</v>
      </c>
      <c r="L74" s="132">
        <v>12</v>
      </c>
      <c r="M74" s="132">
        <v>13</v>
      </c>
      <c r="N74" s="132">
        <v>12</v>
      </c>
      <c r="O74" s="132">
        <v>7</v>
      </c>
      <c r="P74" s="137">
        <f>SUM(D74:O74)</f>
        <v>140</v>
      </c>
      <c r="Q74" s="133">
        <f>AVERAGE(D74:O74)</f>
        <v>11.666666666666666</v>
      </c>
    </row>
    <row r="75" spans="1:17" ht="14.25" customHeight="1" x14ac:dyDescent="0.2">
      <c r="A75" s="131"/>
      <c r="B75" s="369" t="s">
        <v>197</v>
      </c>
      <c r="C75" s="370"/>
      <c r="D75" s="132"/>
      <c r="E75" s="132"/>
      <c r="F75" s="132"/>
      <c r="G75" s="132"/>
      <c r="H75" s="132"/>
      <c r="I75" s="132"/>
      <c r="J75" s="132"/>
      <c r="K75" s="132"/>
      <c r="L75" s="132"/>
      <c r="M75" s="132"/>
      <c r="N75" s="132"/>
      <c r="O75" s="132"/>
      <c r="P75" s="137"/>
      <c r="Q75" s="133"/>
    </row>
    <row r="76" spans="1:17" ht="14.25" customHeight="1" x14ac:dyDescent="0.2">
      <c r="A76" s="131"/>
      <c r="B76" s="134" t="s">
        <v>198</v>
      </c>
      <c r="C76" s="141" t="s">
        <v>34</v>
      </c>
      <c r="D76" s="132">
        <v>10</v>
      </c>
      <c r="E76" s="132">
        <v>11</v>
      </c>
      <c r="F76" s="132">
        <v>12</v>
      </c>
      <c r="G76" s="132">
        <v>4</v>
      </c>
      <c r="H76" s="132">
        <v>8</v>
      </c>
      <c r="I76" s="132">
        <v>19</v>
      </c>
      <c r="J76" s="132">
        <v>18</v>
      </c>
      <c r="K76" s="132">
        <v>25</v>
      </c>
      <c r="L76" s="132">
        <v>13</v>
      </c>
      <c r="M76" s="132">
        <v>16</v>
      </c>
      <c r="N76" s="132">
        <v>16</v>
      </c>
      <c r="O76" s="132">
        <v>13</v>
      </c>
      <c r="P76" s="137">
        <f>SUM(D76:O76)</f>
        <v>165</v>
      </c>
      <c r="Q76" s="133">
        <f>AVERAGE(D76:O76)</f>
        <v>13.75</v>
      </c>
    </row>
    <row r="77" spans="1:17" ht="14.25" customHeight="1" x14ac:dyDescent="0.2">
      <c r="A77" s="134"/>
      <c r="B77" s="134" t="s">
        <v>199</v>
      </c>
      <c r="C77" s="141" t="s">
        <v>36</v>
      </c>
      <c r="D77" s="132">
        <v>31</v>
      </c>
      <c r="E77" s="132">
        <v>24</v>
      </c>
      <c r="F77" s="132">
        <v>39</v>
      </c>
      <c r="G77" s="132">
        <v>17</v>
      </c>
      <c r="H77" s="132">
        <v>23</v>
      </c>
      <c r="I77" s="132">
        <v>34</v>
      </c>
      <c r="J77" s="132">
        <v>39</v>
      </c>
      <c r="K77" s="132">
        <v>70</v>
      </c>
      <c r="L77" s="132">
        <v>43</v>
      </c>
      <c r="M77" s="132">
        <v>53</v>
      </c>
      <c r="N77" s="132">
        <v>65</v>
      </c>
      <c r="O77" s="132">
        <v>27</v>
      </c>
      <c r="P77" s="137">
        <f>SUM(D77:O77)</f>
        <v>465</v>
      </c>
      <c r="Q77" s="134">
        <f>AVERAGE(D77:O77)</f>
        <v>38.75</v>
      </c>
    </row>
    <row r="78" spans="1:17" ht="14.25" customHeight="1" x14ac:dyDescent="0.2">
      <c r="A78" s="131"/>
      <c r="B78" s="365" t="s">
        <v>239</v>
      </c>
      <c r="C78" s="366"/>
      <c r="D78" s="132"/>
      <c r="E78" s="132"/>
      <c r="F78" s="132"/>
      <c r="G78" s="132"/>
      <c r="H78" s="132"/>
      <c r="I78" s="132"/>
      <c r="J78" s="132"/>
      <c r="K78" s="132"/>
      <c r="L78" s="132"/>
      <c r="M78" s="132"/>
      <c r="N78" s="132"/>
      <c r="O78" s="132"/>
      <c r="P78" s="137"/>
      <c r="Q78" s="133"/>
    </row>
    <row r="79" spans="1:17" ht="14.25" customHeight="1" x14ac:dyDescent="0.2">
      <c r="A79" s="131"/>
      <c r="B79" s="134" t="s">
        <v>69</v>
      </c>
      <c r="C79" s="135" t="s">
        <v>17</v>
      </c>
      <c r="D79" s="136">
        <v>172</v>
      </c>
      <c r="E79" s="136">
        <f t="shared" ref="E79:K79" si="26">D86</f>
        <v>164</v>
      </c>
      <c r="F79" s="136">
        <f t="shared" si="26"/>
        <v>148</v>
      </c>
      <c r="G79" s="136">
        <f t="shared" si="26"/>
        <v>148</v>
      </c>
      <c r="H79" s="136">
        <f t="shared" si="26"/>
        <v>145</v>
      </c>
      <c r="I79" s="136">
        <f t="shared" si="26"/>
        <v>134</v>
      </c>
      <c r="J79" s="136">
        <f t="shared" si="26"/>
        <v>141</v>
      </c>
      <c r="K79" s="136">
        <f t="shared" si="26"/>
        <v>151</v>
      </c>
      <c r="L79" s="136">
        <f t="shared" ref="L79:O79" si="27">K86</f>
        <v>159</v>
      </c>
      <c r="M79" s="136">
        <f t="shared" si="27"/>
        <v>157</v>
      </c>
      <c r="N79" s="136">
        <f t="shared" si="27"/>
        <v>160</v>
      </c>
      <c r="O79" s="136">
        <f t="shared" si="27"/>
        <v>161</v>
      </c>
      <c r="P79" s="137">
        <f t="shared" ref="P79:P88" si="28">SUM(D79:O79)</f>
        <v>1840</v>
      </c>
      <c r="Q79" s="138">
        <f>AVERAGE(D79:O79)</f>
        <v>153.33333333333334</v>
      </c>
    </row>
    <row r="80" spans="1:17" ht="14.25" customHeight="1" x14ac:dyDescent="0.2">
      <c r="A80" s="131"/>
      <c r="B80" s="134" t="s">
        <v>70</v>
      </c>
      <c r="C80" s="134" t="s">
        <v>19</v>
      </c>
      <c r="D80" s="132">
        <v>14</v>
      </c>
      <c r="E80" s="132">
        <v>8</v>
      </c>
      <c r="F80" s="132">
        <v>13</v>
      </c>
      <c r="G80" s="132">
        <v>3</v>
      </c>
      <c r="H80" s="132">
        <v>17</v>
      </c>
      <c r="I80" s="132">
        <v>16</v>
      </c>
      <c r="J80" s="132">
        <v>14</v>
      </c>
      <c r="K80" s="132">
        <v>11</v>
      </c>
      <c r="L80" s="132">
        <v>12</v>
      </c>
      <c r="M80" s="132">
        <v>14</v>
      </c>
      <c r="N80" s="132">
        <v>7</v>
      </c>
      <c r="O80" s="132">
        <v>6</v>
      </c>
      <c r="P80" s="137">
        <f t="shared" si="28"/>
        <v>135</v>
      </c>
      <c r="Q80" s="133">
        <f>AVERAGE(D80:O80)</f>
        <v>11.25</v>
      </c>
    </row>
    <row r="81" spans="1:17" ht="14.25" customHeight="1" x14ac:dyDescent="0.2">
      <c r="A81" s="131"/>
      <c r="B81" s="134" t="s">
        <v>71</v>
      </c>
      <c r="C81" s="135" t="s">
        <v>21</v>
      </c>
      <c r="D81" s="136">
        <f t="shared" ref="D81:J81" si="29">D79+D80</f>
        <v>186</v>
      </c>
      <c r="E81" s="136">
        <f t="shared" si="29"/>
        <v>172</v>
      </c>
      <c r="F81" s="136">
        <f t="shared" si="29"/>
        <v>161</v>
      </c>
      <c r="G81" s="136">
        <f t="shared" si="29"/>
        <v>151</v>
      </c>
      <c r="H81" s="136">
        <f t="shared" si="29"/>
        <v>162</v>
      </c>
      <c r="I81" s="136">
        <f t="shared" si="29"/>
        <v>150</v>
      </c>
      <c r="J81" s="136">
        <f t="shared" si="29"/>
        <v>155</v>
      </c>
      <c r="K81" s="136">
        <f>K79+K80</f>
        <v>162</v>
      </c>
      <c r="L81" s="136">
        <f>L79+L80</f>
        <v>171</v>
      </c>
      <c r="M81" s="136">
        <f>M79+M80</f>
        <v>171</v>
      </c>
      <c r="N81" s="136">
        <f>N79+N80</f>
        <v>167</v>
      </c>
      <c r="O81" s="136">
        <f>O79+O80</f>
        <v>167</v>
      </c>
      <c r="P81" s="137">
        <f t="shared" si="28"/>
        <v>1975</v>
      </c>
      <c r="Q81" s="168">
        <f>P82/P80</f>
        <v>1.0740740740740742</v>
      </c>
    </row>
    <row r="82" spans="1:17" ht="14.25" customHeight="1" x14ac:dyDescent="0.2">
      <c r="A82" s="131"/>
      <c r="B82" s="134" t="s">
        <v>72</v>
      </c>
      <c r="C82" s="134" t="s">
        <v>23</v>
      </c>
      <c r="D82" s="132">
        <v>22</v>
      </c>
      <c r="E82" s="132">
        <v>24</v>
      </c>
      <c r="F82" s="132">
        <v>13</v>
      </c>
      <c r="G82" s="132">
        <v>6</v>
      </c>
      <c r="H82" s="132">
        <v>28</v>
      </c>
      <c r="I82" s="132">
        <v>9</v>
      </c>
      <c r="J82" s="132">
        <v>4</v>
      </c>
      <c r="K82" s="132">
        <v>3</v>
      </c>
      <c r="L82" s="132">
        <v>14</v>
      </c>
      <c r="M82" s="132">
        <v>11</v>
      </c>
      <c r="N82" s="132">
        <v>6</v>
      </c>
      <c r="O82" s="132">
        <v>5</v>
      </c>
      <c r="P82" s="137">
        <f t="shared" si="28"/>
        <v>145</v>
      </c>
      <c r="Q82" s="133">
        <f>AVERAGE(D82:O82)</f>
        <v>12.083333333333334</v>
      </c>
    </row>
    <row r="83" spans="1:17" ht="14.25" customHeight="1" x14ac:dyDescent="0.2">
      <c r="A83" s="131"/>
      <c r="B83" s="134"/>
      <c r="C83" s="130" t="s">
        <v>106</v>
      </c>
      <c r="D83" s="130">
        <v>8</v>
      </c>
      <c r="E83" s="130">
        <v>18</v>
      </c>
      <c r="F83" s="130">
        <v>1</v>
      </c>
      <c r="G83" s="130">
        <v>1</v>
      </c>
      <c r="H83" s="130">
        <v>27</v>
      </c>
      <c r="I83" s="130">
        <v>1</v>
      </c>
      <c r="J83" s="130">
        <v>1</v>
      </c>
      <c r="K83" s="130">
        <v>2</v>
      </c>
      <c r="L83" s="130">
        <v>7</v>
      </c>
      <c r="M83" s="130">
        <v>5</v>
      </c>
      <c r="N83" s="130">
        <v>4</v>
      </c>
      <c r="O83" s="130">
        <v>3</v>
      </c>
      <c r="P83" s="137">
        <f t="shared" si="28"/>
        <v>78</v>
      </c>
      <c r="Q83" s="133">
        <f>AVERAGE(D83:O83)</f>
        <v>6.5</v>
      </c>
    </row>
    <row r="84" spans="1:17" ht="14.25" customHeight="1" x14ac:dyDescent="0.2">
      <c r="A84" s="131"/>
      <c r="B84" s="134"/>
      <c r="C84" s="130" t="s">
        <v>107</v>
      </c>
      <c r="D84" s="130">
        <v>14</v>
      </c>
      <c r="E84" s="130">
        <v>5</v>
      </c>
      <c r="F84" s="130">
        <v>12</v>
      </c>
      <c r="G84" s="130">
        <v>5</v>
      </c>
      <c r="H84" s="130">
        <v>0</v>
      </c>
      <c r="I84" s="130">
        <v>8</v>
      </c>
      <c r="J84" s="130">
        <v>3</v>
      </c>
      <c r="K84" s="130">
        <v>1</v>
      </c>
      <c r="L84" s="130">
        <v>6</v>
      </c>
      <c r="M84" s="130">
        <v>6</v>
      </c>
      <c r="N84" s="130">
        <v>2</v>
      </c>
      <c r="O84" s="130">
        <v>2</v>
      </c>
      <c r="P84" s="137">
        <f t="shared" si="28"/>
        <v>64</v>
      </c>
      <c r="Q84" s="133">
        <f>AVERAGE(D84:O84)</f>
        <v>5.333333333333333</v>
      </c>
    </row>
    <row r="85" spans="1:17" ht="14.25" customHeight="1" x14ac:dyDescent="0.2">
      <c r="A85" s="131"/>
      <c r="B85" s="134"/>
      <c r="C85" s="130" t="s">
        <v>201</v>
      </c>
      <c r="D85" s="130">
        <v>0</v>
      </c>
      <c r="E85" s="130">
        <v>1</v>
      </c>
      <c r="F85" s="130">
        <v>0</v>
      </c>
      <c r="G85" s="130">
        <v>0</v>
      </c>
      <c r="H85" s="130">
        <v>1</v>
      </c>
      <c r="I85" s="130">
        <v>0</v>
      </c>
      <c r="J85" s="130">
        <v>0</v>
      </c>
      <c r="K85" s="130">
        <v>0</v>
      </c>
      <c r="L85" s="130">
        <v>1</v>
      </c>
      <c r="M85" s="130">
        <v>0</v>
      </c>
      <c r="N85" s="130">
        <v>0</v>
      </c>
      <c r="O85" s="130">
        <v>0</v>
      </c>
      <c r="P85" s="137">
        <f t="shared" si="28"/>
        <v>3</v>
      </c>
      <c r="Q85" s="133"/>
    </row>
    <row r="86" spans="1:17" ht="14.25" customHeight="1" thickBot="1" x14ac:dyDescent="0.25">
      <c r="A86" s="142"/>
      <c r="B86" s="143" t="s">
        <v>113</v>
      </c>
      <c r="C86" s="170" t="s">
        <v>140</v>
      </c>
      <c r="D86" s="171">
        <f t="shared" ref="D86:J86" si="30">D81-D82</f>
        <v>164</v>
      </c>
      <c r="E86" s="171">
        <f t="shared" si="30"/>
        <v>148</v>
      </c>
      <c r="F86" s="171">
        <f t="shared" si="30"/>
        <v>148</v>
      </c>
      <c r="G86" s="171">
        <f t="shared" si="30"/>
        <v>145</v>
      </c>
      <c r="H86" s="171">
        <f t="shared" si="30"/>
        <v>134</v>
      </c>
      <c r="I86" s="171">
        <f t="shared" si="30"/>
        <v>141</v>
      </c>
      <c r="J86" s="171">
        <f t="shared" si="30"/>
        <v>151</v>
      </c>
      <c r="K86" s="171">
        <f>K81-K82</f>
        <v>159</v>
      </c>
      <c r="L86" s="171">
        <f>L81-L82</f>
        <v>157</v>
      </c>
      <c r="M86" s="171">
        <f>M81-M82</f>
        <v>160</v>
      </c>
      <c r="N86" s="171">
        <f>N81-N82</f>
        <v>161</v>
      </c>
      <c r="O86" s="171">
        <f>O81-O82</f>
        <v>162</v>
      </c>
      <c r="P86" s="146">
        <f t="shared" si="28"/>
        <v>1830</v>
      </c>
      <c r="Q86" s="153"/>
    </row>
    <row r="87" spans="1:17" ht="13.5" customHeight="1" x14ac:dyDescent="0.2">
      <c r="A87" s="172"/>
      <c r="B87" s="377" t="s">
        <v>211</v>
      </c>
      <c r="C87" s="378"/>
      <c r="D87" s="165">
        <v>15</v>
      </c>
      <c r="E87" s="165">
        <v>21</v>
      </c>
      <c r="F87" s="165">
        <v>25</v>
      </c>
      <c r="G87" s="165">
        <v>18</v>
      </c>
      <c r="H87" s="165">
        <v>25</v>
      </c>
      <c r="I87" s="165">
        <v>20</v>
      </c>
      <c r="J87" s="165">
        <v>26</v>
      </c>
      <c r="K87" s="165">
        <v>19</v>
      </c>
      <c r="L87" s="165">
        <v>35</v>
      </c>
      <c r="M87" s="165">
        <v>33</v>
      </c>
      <c r="N87" s="165">
        <v>42</v>
      </c>
      <c r="O87" s="165">
        <v>23</v>
      </c>
      <c r="P87" s="166">
        <f t="shared" si="28"/>
        <v>302</v>
      </c>
      <c r="Q87" s="167">
        <f>AVERAGE(D87:O87)</f>
        <v>25.166666666666668</v>
      </c>
    </row>
    <row r="88" spans="1:17" ht="13.5" customHeight="1" x14ac:dyDescent="0.2">
      <c r="A88" s="131"/>
      <c r="B88" s="367" t="s">
        <v>155</v>
      </c>
      <c r="C88" s="368"/>
      <c r="D88" s="132">
        <v>18</v>
      </c>
      <c r="E88" s="132">
        <v>18</v>
      </c>
      <c r="F88" s="132">
        <v>19</v>
      </c>
      <c r="G88" s="132">
        <v>22</v>
      </c>
      <c r="H88" s="132">
        <v>26</v>
      </c>
      <c r="I88" s="132">
        <v>17</v>
      </c>
      <c r="J88" s="132">
        <v>17</v>
      </c>
      <c r="K88" s="132">
        <v>25</v>
      </c>
      <c r="L88" s="132">
        <v>37</v>
      </c>
      <c r="M88" s="132">
        <v>36</v>
      </c>
      <c r="N88" s="132">
        <v>28</v>
      </c>
      <c r="O88" s="132">
        <v>17</v>
      </c>
      <c r="P88" s="137">
        <f t="shared" si="28"/>
        <v>280</v>
      </c>
      <c r="Q88" s="133">
        <f>AVERAGE(D88:O88)</f>
        <v>23.333333333333332</v>
      </c>
    </row>
    <row r="89" spans="1:17" ht="13.5" customHeight="1" x14ac:dyDescent="0.2">
      <c r="A89" s="131"/>
      <c r="B89" s="369" t="s">
        <v>156</v>
      </c>
      <c r="C89" s="370"/>
      <c r="D89" s="132"/>
      <c r="E89" s="132"/>
      <c r="F89" s="132"/>
      <c r="G89" s="132"/>
      <c r="H89" s="132"/>
      <c r="I89" s="132"/>
      <c r="J89" s="132"/>
      <c r="K89" s="132"/>
      <c r="L89" s="132"/>
      <c r="M89" s="132"/>
      <c r="N89" s="132"/>
      <c r="O89" s="132"/>
      <c r="P89" s="137"/>
      <c r="Q89" s="133"/>
    </row>
    <row r="90" spans="1:17" ht="13.5" customHeight="1" x14ac:dyDescent="0.2">
      <c r="A90" s="131"/>
      <c r="B90" s="134" t="s">
        <v>100</v>
      </c>
      <c r="C90" s="141" t="s">
        <v>34</v>
      </c>
      <c r="D90" s="132">
        <v>68</v>
      </c>
      <c r="E90" s="132">
        <v>46</v>
      </c>
      <c r="F90" s="132">
        <v>57</v>
      </c>
      <c r="G90" s="132">
        <v>26</v>
      </c>
      <c r="H90" s="132">
        <v>62</v>
      </c>
      <c r="I90" s="132">
        <v>81</v>
      </c>
      <c r="J90" s="132">
        <v>141</v>
      </c>
      <c r="K90" s="132">
        <v>98</v>
      </c>
      <c r="L90" s="132">
        <v>83</v>
      </c>
      <c r="M90" s="132">
        <v>88</v>
      </c>
      <c r="N90" s="132">
        <v>75</v>
      </c>
      <c r="O90" s="132">
        <v>51</v>
      </c>
      <c r="P90" s="137">
        <f>SUM(D90:O90)</f>
        <v>876</v>
      </c>
      <c r="Q90" s="133">
        <f>AVERAGE(D90:O90)</f>
        <v>73</v>
      </c>
    </row>
    <row r="91" spans="1:17" ht="13.5" customHeight="1" x14ac:dyDescent="0.2">
      <c r="A91" s="134"/>
      <c r="B91" s="134" t="s">
        <v>101</v>
      </c>
      <c r="C91" s="141" t="s">
        <v>36</v>
      </c>
      <c r="D91" s="132">
        <v>134</v>
      </c>
      <c r="E91" s="132">
        <v>86</v>
      </c>
      <c r="F91" s="132">
        <v>77</v>
      </c>
      <c r="G91" s="132">
        <v>45</v>
      </c>
      <c r="H91" s="132">
        <v>128</v>
      </c>
      <c r="I91" s="132">
        <v>154</v>
      </c>
      <c r="J91" s="132">
        <v>144</v>
      </c>
      <c r="K91" s="132">
        <v>129</v>
      </c>
      <c r="L91" s="132">
        <v>107</v>
      </c>
      <c r="M91" s="132">
        <v>119</v>
      </c>
      <c r="N91" s="132">
        <v>144</v>
      </c>
      <c r="O91" s="132">
        <v>41</v>
      </c>
      <c r="P91" s="137">
        <f>SUM(D91:O91)</f>
        <v>1308</v>
      </c>
      <c r="Q91" s="134">
        <f>AVERAGE(D91:O91)</f>
        <v>109</v>
      </c>
    </row>
    <row r="92" spans="1:17" s="125" customFormat="1" ht="13.5" customHeight="1" x14ac:dyDescent="0.2">
      <c r="A92" s="148"/>
      <c r="B92" s="148"/>
      <c r="C92" s="149"/>
      <c r="D92" s="150"/>
      <c r="E92" s="150"/>
      <c r="F92" s="150"/>
      <c r="G92" s="150"/>
      <c r="H92" s="150"/>
      <c r="I92" s="150"/>
      <c r="J92" s="150"/>
      <c r="K92" s="150"/>
      <c r="L92" s="150"/>
      <c r="M92" s="150"/>
      <c r="N92" s="150"/>
      <c r="O92" s="150"/>
      <c r="P92" s="151"/>
      <c r="Q92" s="148"/>
    </row>
    <row r="93" spans="1:17" s="125" customFormat="1" ht="13.5" customHeight="1" x14ac:dyDescent="0.2">
      <c r="A93" s="148"/>
      <c r="B93" s="148"/>
      <c r="C93" s="149"/>
      <c r="D93" s="150"/>
      <c r="E93" s="150"/>
      <c r="F93" s="150"/>
      <c r="G93" s="150"/>
      <c r="H93" s="150"/>
      <c r="I93" s="150"/>
      <c r="J93" s="150"/>
      <c r="K93" s="150"/>
      <c r="L93" s="150"/>
      <c r="M93" s="150"/>
      <c r="N93" s="150"/>
      <c r="O93" s="150"/>
      <c r="P93" s="151"/>
      <c r="Q93" s="148"/>
    </row>
    <row r="94" spans="1:17" s="125" customFormat="1" ht="13.5" customHeight="1" x14ac:dyDescent="0.2">
      <c r="A94" s="148"/>
      <c r="B94" s="148"/>
      <c r="C94" s="149"/>
      <c r="D94" s="150"/>
      <c r="E94" s="150"/>
      <c r="F94" s="150"/>
      <c r="G94" s="150"/>
      <c r="H94" s="150"/>
      <c r="I94" s="150"/>
      <c r="J94" s="150"/>
      <c r="K94" s="150"/>
      <c r="L94" s="150"/>
      <c r="M94" s="150"/>
      <c r="N94" s="150"/>
      <c r="O94" s="150"/>
      <c r="P94" s="151"/>
      <c r="Q94" s="148"/>
    </row>
    <row r="95" spans="1:17" s="125" customFormat="1" ht="13.5" customHeight="1" x14ac:dyDescent="0.2">
      <c r="A95" s="148"/>
      <c r="B95" s="148"/>
      <c r="C95" s="149"/>
      <c r="D95" s="150"/>
      <c r="E95" s="150"/>
      <c r="F95" s="150"/>
      <c r="G95" s="150"/>
      <c r="H95" s="150"/>
      <c r="I95" s="150"/>
      <c r="J95" s="150"/>
      <c r="K95" s="150"/>
      <c r="L95" s="150"/>
      <c r="M95" s="150"/>
      <c r="N95" s="150"/>
      <c r="O95" s="150"/>
      <c r="P95" s="151"/>
      <c r="Q95" s="148"/>
    </row>
    <row r="96" spans="1:17" s="125" customFormat="1" ht="13.5" customHeight="1" thickBot="1" x14ac:dyDescent="0.25">
      <c r="A96" s="148"/>
      <c r="B96" s="148"/>
      <c r="C96" s="149"/>
      <c r="D96" s="150"/>
      <c r="E96" s="150"/>
      <c r="F96" s="150"/>
      <c r="G96" s="150"/>
      <c r="H96" s="150"/>
      <c r="I96" s="150"/>
      <c r="J96" s="150"/>
      <c r="K96" s="150"/>
      <c r="L96" s="150"/>
      <c r="M96" s="150"/>
      <c r="N96" s="150"/>
      <c r="O96" s="150"/>
      <c r="P96" s="151"/>
      <c r="Q96" s="148"/>
    </row>
    <row r="97" spans="1:17" ht="26.25" customHeight="1" thickBot="1" x14ac:dyDescent="0.25">
      <c r="A97" s="169"/>
      <c r="B97" s="386"/>
      <c r="C97" s="387"/>
      <c r="D97" s="154" t="s">
        <v>0</v>
      </c>
      <c r="E97" s="154" t="s">
        <v>1</v>
      </c>
      <c r="F97" s="154" t="s">
        <v>2</v>
      </c>
      <c r="G97" s="154" t="s">
        <v>3</v>
      </c>
      <c r="H97" s="154" t="s">
        <v>4</v>
      </c>
      <c r="I97" s="154" t="s">
        <v>5</v>
      </c>
      <c r="J97" s="154" t="s">
        <v>6</v>
      </c>
      <c r="K97" s="154" t="s">
        <v>7</v>
      </c>
      <c r="L97" s="154" t="s">
        <v>8</v>
      </c>
      <c r="M97" s="154" t="s">
        <v>9</v>
      </c>
      <c r="N97" s="154" t="s">
        <v>10</v>
      </c>
      <c r="O97" s="154" t="s">
        <v>11</v>
      </c>
      <c r="P97" s="154" t="s">
        <v>12</v>
      </c>
      <c r="Q97" s="154" t="s">
        <v>13</v>
      </c>
    </row>
    <row r="98" spans="1:17" ht="13.5" customHeight="1" x14ac:dyDescent="0.2">
      <c r="A98" s="172"/>
      <c r="B98" s="375" t="s">
        <v>165</v>
      </c>
      <c r="C98" s="376"/>
      <c r="D98" s="165"/>
      <c r="E98" s="165"/>
      <c r="F98" s="165"/>
      <c r="G98" s="165"/>
      <c r="H98" s="165"/>
      <c r="I98" s="165"/>
      <c r="J98" s="165"/>
      <c r="K98" s="165"/>
      <c r="L98" s="165"/>
      <c r="M98" s="165"/>
      <c r="N98" s="165"/>
      <c r="O98" s="165"/>
      <c r="P98" s="166"/>
      <c r="Q98" s="167"/>
    </row>
    <row r="99" spans="1:17" ht="13.5" customHeight="1" x14ac:dyDescent="0.2">
      <c r="A99" s="131"/>
      <c r="B99" s="134" t="s">
        <v>43</v>
      </c>
      <c r="C99" s="135" t="s">
        <v>17</v>
      </c>
      <c r="D99" s="136">
        <v>50</v>
      </c>
      <c r="E99" s="136">
        <f t="shared" ref="E99:O99" si="31">D105</f>
        <v>57</v>
      </c>
      <c r="F99" s="136">
        <f t="shared" si="31"/>
        <v>65</v>
      </c>
      <c r="G99" s="136">
        <f t="shared" si="31"/>
        <v>70</v>
      </c>
      <c r="H99" s="136">
        <f t="shared" si="31"/>
        <v>80</v>
      </c>
      <c r="I99" s="136">
        <f t="shared" si="31"/>
        <v>74</v>
      </c>
      <c r="J99" s="136">
        <f t="shared" si="31"/>
        <v>84</v>
      </c>
      <c r="K99" s="136">
        <f t="shared" si="31"/>
        <v>84</v>
      </c>
      <c r="L99" s="136">
        <f t="shared" si="31"/>
        <v>82</v>
      </c>
      <c r="M99" s="136">
        <f t="shared" si="31"/>
        <v>83</v>
      </c>
      <c r="N99" s="136">
        <f t="shared" si="31"/>
        <v>77</v>
      </c>
      <c r="O99" s="136">
        <f t="shared" si="31"/>
        <v>84</v>
      </c>
      <c r="P99" s="137">
        <f t="shared" ref="P99:P105" si="32">SUM(D99:O99)</f>
        <v>890</v>
      </c>
      <c r="Q99" s="138">
        <f t="shared" ref="Q99:Q105" si="33">P99/12</f>
        <v>74.166666666666671</v>
      </c>
    </row>
    <row r="100" spans="1:17" ht="13.5" customHeight="1" x14ac:dyDescent="0.2">
      <c r="A100" s="131"/>
      <c r="B100" s="134" t="s">
        <v>44</v>
      </c>
      <c r="C100" s="134" t="s">
        <v>19</v>
      </c>
      <c r="D100" s="132">
        <v>11</v>
      </c>
      <c r="E100" s="132">
        <v>14</v>
      </c>
      <c r="F100" s="132">
        <v>14</v>
      </c>
      <c r="G100" s="132">
        <v>14</v>
      </c>
      <c r="H100" s="132">
        <v>5</v>
      </c>
      <c r="I100" s="132">
        <v>21</v>
      </c>
      <c r="J100" s="132">
        <v>13</v>
      </c>
      <c r="K100" s="132">
        <v>12</v>
      </c>
      <c r="L100" s="132">
        <v>17</v>
      </c>
      <c r="M100" s="132">
        <v>9</v>
      </c>
      <c r="N100" s="132">
        <v>7</v>
      </c>
      <c r="O100" s="132">
        <v>5</v>
      </c>
      <c r="P100" s="137">
        <f t="shared" si="32"/>
        <v>142</v>
      </c>
      <c r="Q100" s="138">
        <f t="shared" si="33"/>
        <v>11.833333333333334</v>
      </c>
    </row>
    <row r="101" spans="1:17" ht="13.5" customHeight="1" x14ac:dyDescent="0.2">
      <c r="A101" s="131"/>
      <c r="B101" s="134" t="s">
        <v>45</v>
      </c>
      <c r="C101" s="135" t="s">
        <v>21</v>
      </c>
      <c r="D101" s="136">
        <f t="shared" ref="D101:O101" si="34">D99+D100</f>
        <v>61</v>
      </c>
      <c r="E101" s="136">
        <f t="shared" si="34"/>
        <v>71</v>
      </c>
      <c r="F101" s="136">
        <f t="shared" si="34"/>
        <v>79</v>
      </c>
      <c r="G101" s="136">
        <f t="shared" si="34"/>
        <v>84</v>
      </c>
      <c r="H101" s="136">
        <f t="shared" si="34"/>
        <v>85</v>
      </c>
      <c r="I101" s="136">
        <f t="shared" si="34"/>
        <v>95</v>
      </c>
      <c r="J101" s="136">
        <f t="shared" si="34"/>
        <v>97</v>
      </c>
      <c r="K101" s="136">
        <f t="shared" si="34"/>
        <v>96</v>
      </c>
      <c r="L101" s="136">
        <f t="shared" si="34"/>
        <v>99</v>
      </c>
      <c r="M101" s="136">
        <f t="shared" si="34"/>
        <v>92</v>
      </c>
      <c r="N101" s="136">
        <f t="shared" si="34"/>
        <v>84</v>
      </c>
      <c r="O101" s="136">
        <f t="shared" si="34"/>
        <v>89</v>
      </c>
      <c r="P101" s="137">
        <f t="shared" si="32"/>
        <v>1032</v>
      </c>
      <c r="Q101" s="138">
        <f t="shared" si="33"/>
        <v>86</v>
      </c>
    </row>
    <row r="102" spans="1:17" ht="13.5" customHeight="1" x14ac:dyDescent="0.2">
      <c r="A102" s="131"/>
      <c r="B102" s="134" t="s">
        <v>46</v>
      </c>
      <c r="C102" s="134" t="s">
        <v>23</v>
      </c>
      <c r="D102" s="132">
        <v>4</v>
      </c>
      <c r="E102" s="132">
        <v>6</v>
      </c>
      <c r="F102" s="132">
        <v>9</v>
      </c>
      <c r="G102" s="132">
        <v>4</v>
      </c>
      <c r="H102" s="132">
        <v>11</v>
      </c>
      <c r="I102" s="132">
        <v>11</v>
      </c>
      <c r="J102" s="132">
        <v>13</v>
      </c>
      <c r="K102" s="132">
        <v>14</v>
      </c>
      <c r="L102" s="132">
        <v>16</v>
      </c>
      <c r="M102" s="132">
        <v>15</v>
      </c>
      <c r="N102" s="132">
        <v>0</v>
      </c>
      <c r="O102" s="132">
        <v>23</v>
      </c>
      <c r="P102" s="137">
        <f t="shared" si="32"/>
        <v>126</v>
      </c>
      <c r="Q102" s="138">
        <f t="shared" si="33"/>
        <v>10.5</v>
      </c>
    </row>
    <row r="103" spans="1:17" ht="13.5" customHeight="1" x14ac:dyDescent="0.2">
      <c r="A103" s="131"/>
      <c r="B103" s="134"/>
      <c r="C103" s="130" t="s">
        <v>134</v>
      </c>
      <c r="D103" s="130">
        <v>2</v>
      </c>
      <c r="E103" s="130">
        <v>3</v>
      </c>
      <c r="F103" s="130">
        <v>3</v>
      </c>
      <c r="G103" s="130">
        <v>4</v>
      </c>
      <c r="H103" s="130">
        <v>5</v>
      </c>
      <c r="I103" s="130">
        <v>2</v>
      </c>
      <c r="J103" s="130">
        <v>6</v>
      </c>
      <c r="K103" s="130">
        <v>10</v>
      </c>
      <c r="L103" s="130">
        <v>13</v>
      </c>
      <c r="M103" s="130">
        <v>9</v>
      </c>
      <c r="N103" s="130">
        <v>0</v>
      </c>
      <c r="O103" s="130">
        <v>3</v>
      </c>
      <c r="P103" s="137">
        <f t="shared" si="32"/>
        <v>60</v>
      </c>
      <c r="Q103" s="138">
        <f t="shared" si="33"/>
        <v>5</v>
      </c>
    </row>
    <row r="104" spans="1:17" ht="13.5" customHeight="1" x14ac:dyDescent="0.2">
      <c r="A104" s="131"/>
      <c r="B104" s="134"/>
      <c r="C104" s="130" t="s">
        <v>47</v>
      </c>
      <c r="D104" s="130">
        <v>2</v>
      </c>
      <c r="E104" s="130">
        <v>3</v>
      </c>
      <c r="F104" s="130">
        <v>6</v>
      </c>
      <c r="G104" s="130">
        <v>0</v>
      </c>
      <c r="H104" s="130">
        <v>6</v>
      </c>
      <c r="I104" s="130">
        <v>9</v>
      </c>
      <c r="J104" s="130">
        <v>6</v>
      </c>
      <c r="K104" s="130">
        <v>4</v>
      </c>
      <c r="L104" s="130">
        <v>3</v>
      </c>
      <c r="M104" s="130">
        <v>6</v>
      </c>
      <c r="N104" s="130">
        <v>0</v>
      </c>
      <c r="O104" s="130">
        <v>20</v>
      </c>
      <c r="P104" s="137">
        <f t="shared" si="32"/>
        <v>65</v>
      </c>
      <c r="Q104" s="138">
        <f t="shared" si="33"/>
        <v>5.416666666666667</v>
      </c>
    </row>
    <row r="105" spans="1:17" ht="13.5" customHeight="1" x14ac:dyDescent="0.2">
      <c r="A105" s="134"/>
      <c r="B105" s="134" t="s">
        <v>49</v>
      </c>
      <c r="C105" s="135" t="s">
        <v>140</v>
      </c>
      <c r="D105" s="136">
        <f t="shared" ref="D105:O105" si="35">D101-D102</f>
        <v>57</v>
      </c>
      <c r="E105" s="136">
        <f t="shared" si="35"/>
        <v>65</v>
      </c>
      <c r="F105" s="136">
        <f t="shared" si="35"/>
        <v>70</v>
      </c>
      <c r="G105" s="136">
        <f t="shared" si="35"/>
        <v>80</v>
      </c>
      <c r="H105" s="136">
        <f t="shared" si="35"/>
        <v>74</v>
      </c>
      <c r="I105" s="136">
        <f t="shared" si="35"/>
        <v>84</v>
      </c>
      <c r="J105" s="136">
        <f t="shared" si="35"/>
        <v>84</v>
      </c>
      <c r="K105" s="136">
        <f t="shared" si="35"/>
        <v>82</v>
      </c>
      <c r="L105" s="136">
        <f t="shared" si="35"/>
        <v>83</v>
      </c>
      <c r="M105" s="136">
        <f t="shared" si="35"/>
        <v>77</v>
      </c>
      <c r="N105" s="136">
        <f t="shared" si="35"/>
        <v>84</v>
      </c>
      <c r="O105" s="136">
        <f t="shared" si="35"/>
        <v>66</v>
      </c>
      <c r="P105" s="137">
        <f t="shared" si="32"/>
        <v>906</v>
      </c>
      <c r="Q105" s="173">
        <f t="shared" si="33"/>
        <v>75.5</v>
      </c>
    </row>
    <row r="106" spans="1:17" ht="13.5" customHeight="1" x14ac:dyDescent="0.2">
      <c r="A106" s="172"/>
      <c r="B106" s="365" t="s">
        <v>167</v>
      </c>
      <c r="C106" s="366"/>
      <c r="D106" s="165"/>
      <c r="E106" s="165"/>
      <c r="F106" s="165"/>
      <c r="G106" s="165"/>
      <c r="H106" s="165"/>
      <c r="I106" s="165"/>
      <c r="J106" s="165"/>
      <c r="K106" s="165"/>
      <c r="L106" s="165"/>
      <c r="M106" s="165"/>
      <c r="N106" s="165"/>
      <c r="O106" s="165"/>
      <c r="P106" s="166"/>
      <c r="Q106" s="167"/>
    </row>
    <row r="107" spans="1:17" ht="13.5" customHeight="1" x14ac:dyDescent="0.2">
      <c r="A107" s="131"/>
      <c r="B107" s="134" t="s">
        <v>50</v>
      </c>
      <c r="C107" s="135" t="s">
        <v>17</v>
      </c>
      <c r="D107" s="136">
        <v>31</v>
      </c>
      <c r="E107" s="136">
        <f t="shared" ref="E107:O107" si="36">D113</f>
        <v>29</v>
      </c>
      <c r="F107" s="136">
        <f t="shared" si="36"/>
        <v>27</v>
      </c>
      <c r="G107" s="136">
        <f t="shared" si="36"/>
        <v>25</v>
      </c>
      <c r="H107" s="136">
        <f t="shared" si="36"/>
        <v>32</v>
      </c>
      <c r="I107" s="136">
        <f t="shared" si="36"/>
        <v>31</v>
      </c>
      <c r="J107" s="136">
        <f t="shared" si="36"/>
        <v>31</v>
      </c>
      <c r="K107" s="136">
        <f t="shared" si="36"/>
        <v>33</v>
      </c>
      <c r="L107" s="136">
        <f t="shared" si="36"/>
        <v>30</v>
      </c>
      <c r="M107" s="136">
        <f t="shared" si="36"/>
        <v>31</v>
      </c>
      <c r="N107" s="136">
        <f t="shared" si="36"/>
        <v>33</v>
      </c>
      <c r="O107" s="136">
        <f t="shared" si="36"/>
        <v>34</v>
      </c>
      <c r="P107" s="137">
        <f t="shared" ref="P107:P112" si="37">SUM(D107:O107)</f>
        <v>367</v>
      </c>
      <c r="Q107" s="138">
        <f t="shared" ref="Q107:Q112" si="38">P107/12</f>
        <v>30.583333333333332</v>
      </c>
    </row>
    <row r="108" spans="1:17" ht="13.5" customHeight="1" x14ac:dyDescent="0.2">
      <c r="A108" s="131"/>
      <c r="B108" s="134" t="s">
        <v>51</v>
      </c>
      <c r="C108" s="134" t="s">
        <v>19</v>
      </c>
      <c r="D108" s="132">
        <v>0</v>
      </c>
      <c r="E108" s="132">
        <v>1</v>
      </c>
      <c r="F108" s="132">
        <v>1</v>
      </c>
      <c r="G108" s="132">
        <v>8</v>
      </c>
      <c r="H108" s="132">
        <v>2</v>
      </c>
      <c r="I108" s="132">
        <v>1</v>
      </c>
      <c r="J108" s="132">
        <v>2</v>
      </c>
      <c r="K108" s="132">
        <v>1</v>
      </c>
      <c r="L108" s="132">
        <v>1</v>
      </c>
      <c r="M108" s="132">
        <v>2</v>
      </c>
      <c r="N108" s="132">
        <v>1</v>
      </c>
      <c r="O108" s="132">
        <v>0</v>
      </c>
      <c r="P108" s="137">
        <f t="shared" si="37"/>
        <v>20</v>
      </c>
      <c r="Q108" s="138">
        <f t="shared" si="38"/>
        <v>1.6666666666666667</v>
      </c>
    </row>
    <row r="109" spans="1:17" ht="13.5" customHeight="1" x14ac:dyDescent="0.2">
      <c r="A109" s="131"/>
      <c r="B109" s="134" t="s">
        <v>52</v>
      </c>
      <c r="C109" s="135" t="s">
        <v>21</v>
      </c>
      <c r="D109" s="136">
        <f t="shared" ref="D109:O109" si="39">D107+D108</f>
        <v>31</v>
      </c>
      <c r="E109" s="136">
        <f t="shared" si="39"/>
        <v>30</v>
      </c>
      <c r="F109" s="136">
        <f t="shared" si="39"/>
        <v>28</v>
      </c>
      <c r="G109" s="136">
        <f t="shared" si="39"/>
        <v>33</v>
      </c>
      <c r="H109" s="136">
        <f t="shared" si="39"/>
        <v>34</v>
      </c>
      <c r="I109" s="136">
        <f t="shared" si="39"/>
        <v>32</v>
      </c>
      <c r="J109" s="136">
        <f t="shared" si="39"/>
        <v>33</v>
      </c>
      <c r="K109" s="136">
        <f t="shared" si="39"/>
        <v>34</v>
      </c>
      <c r="L109" s="136">
        <f t="shared" si="39"/>
        <v>31</v>
      </c>
      <c r="M109" s="136">
        <f t="shared" si="39"/>
        <v>33</v>
      </c>
      <c r="N109" s="136">
        <f t="shared" si="39"/>
        <v>34</v>
      </c>
      <c r="O109" s="136">
        <f t="shared" si="39"/>
        <v>34</v>
      </c>
      <c r="P109" s="137">
        <f t="shared" si="37"/>
        <v>387</v>
      </c>
      <c r="Q109" s="138">
        <f t="shared" si="38"/>
        <v>32.25</v>
      </c>
    </row>
    <row r="110" spans="1:17" ht="13.5" customHeight="1" x14ac:dyDescent="0.2">
      <c r="A110" s="131"/>
      <c r="B110" s="134" t="s">
        <v>53</v>
      </c>
      <c r="C110" s="134" t="s">
        <v>23</v>
      </c>
      <c r="D110" s="132">
        <v>2</v>
      </c>
      <c r="E110" s="132">
        <v>3</v>
      </c>
      <c r="F110" s="132">
        <v>3</v>
      </c>
      <c r="G110" s="132">
        <v>1</v>
      </c>
      <c r="H110" s="132">
        <v>3</v>
      </c>
      <c r="I110" s="132">
        <v>1</v>
      </c>
      <c r="J110" s="132">
        <v>0</v>
      </c>
      <c r="K110" s="132">
        <v>4</v>
      </c>
      <c r="L110" s="132">
        <v>0</v>
      </c>
      <c r="M110" s="132">
        <v>0</v>
      </c>
      <c r="N110" s="132">
        <v>0</v>
      </c>
      <c r="O110" s="132">
        <v>6</v>
      </c>
      <c r="P110" s="137">
        <f t="shared" si="37"/>
        <v>23</v>
      </c>
      <c r="Q110" s="138">
        <f t="shared" si="38"/>
        <v>1.9166666666666667</v>
      </c>
    </row>
    <row r="111" spans="1:17" ht="13.5" customHeight="1" x14ac:dyDescent="0.2">
      <c r="A111" s="131"/>
      <c r="B111" s="134"/>
      <c r="C111" s="130" t="s">
        <v>54</v>
      </c>
      <c r="D111" s="130">
        <v>1</v>
      </c>
      <c r="E111" s="130">
        <v>1</v>
      </c>
      <c r="F111" s="130">
        <v>2</v>
      </c>
      <c r="G111" s="130">
        <v>0</v>
      </c>
      <c r="H111" s="130">
        <v>0</v>
      </c>
      <c r="I111" s="130">
        <v>1</v>
      </c>
      <c r="J111" s="130">
        <v>0</v>
      </c>
      <c r="K111" s="130">
        <v>3</v>
      </c>
      <c r="L111" s="130">
        <v>0</v>
      </c>
      <c r="M111" s="130">
        <v>0</v>
      </c>
      <c r="N111" s="130">
        <v>0</v>
      </c>
      <c r="O111" s="130">
        <v>6</v>
      </c>
      <c r="P111" s="137">
        <f t="shared" si="37"/>
        <v>14</v>
      </c>
      <c r="Q111" s="138">
        <f t="shared" si="38"/>
        <v>1.1666666666666667</v>
      </c>
    </row>
    <row r="112" spans="1:17" ht="13.5" customHeight="1" x14ac:dyDescent="0.2">
      <c r="A112" s="131"/>
      <c r="B112" s="134"/>
      <c r="C112" s="130" t="s">
        <v>47</v>
      </c>
      <c r="D112" s="130">
        <v>1</v>
      </c>
      <c r="E112" s="130">
        <v>2</v>
      </c>
      <c r="F112" s="130">
        <v>1</v>
      </c>
      <c r="G112" s="130">
        <v>1</v>
      </c>
      <c r="H112" s="130">
        <v>3</v>
      </c>
      <c r="I112" s="130">
        <v>0</v>
      </c>
      <c r="J112" s="130">
        <v>0</v>
      </c>
      <c r="K112" s="130">
        <v>1</v>
      </c>
      <c r="L112" s="130">
        <v>0</v>
      </c>
      <c r="M112" s="130">
        <v>0</v>
      </c>
      <c r="N112" s="130">
        <v>0</v>
      </c>
      <c r="O112" s="130">
        <v>0</v>
      </c>
      <c r="P112" s="137">
        <f t="shared" si="37"/>
        <v>9</v>
      </c>
      <c r="Q112" s="138">
        <f t="shared" si="38"/>
        <v>0.75</v>
      </c>
    </row>
    <row r="113" spans="1:17" ht="14.25" customHeight="1" x14ac:dyDescent="0.2">
      <c r="A113" s="131"/>
      <c r="B113" s="134" t="s">
        <v>55</v>
      </c>
      <c r="C113" s="135" t="s">
        <v>140</v>
      </c>
      <c r="D113" s="136">
        <f t="shared" ref="D113:O113" si="40">D109-D110</f>
        <v>29</v>
      </c>
      <c r="E113" s="136">
        <f t="shared" si="40"/>
        <v>27</v>
      </c>
      <c r="F113" s="136">
        <f t="shared" si="40"/>
        <v>25</v>
      </c>
      <c r="G113" s="136">
        <f t="shared" si="40"/>
        <v>32</v>
      </c>
      <c r="H113" s="136">
        <f t="shared" si="40"/>
        <v>31</v>
      </c>
      <c r="I113" s="136">
        <f t="shared" si="40"/>
        <v>31</v>
      </c>
      <c r="J113" s="136">
        <f t="shared" si="40"/>
        <v>33</v>
      </c>
      <c r="K113" s="136">
        <f t="shared" si="40"/>
        <v>30</v>
      </c>
      <c r="L113" s="136">
        <f t="shared" si="40"/>
        <v>31</v>
      </c>
      <c r="M113" s="136">
        <f t="shared" si="40"/>
        <v>33</v>
      </c>
      <c r="N113" s="136">
        <f t="shared" si="40"/>
        <v>34</v>
      </c>
      <c r="O113" s="136">
        <f t="shared" si="40"/>
        <v>28</v>
      </c>
      <c r="P113" s="137"/>
      <c r="Q113" s="138"/>
    </row>
    <row r="114" spans="1:17" ht="14.25" customHeight="1" x14ac:dyDescent="0.2">
      <c r="A114" s="131"/>
      <c r="B114" s="373" t="s">
        <v>150</v>
      </c>
      <c r="C114" s="374"/>
      <c r="D114" s="132">
        <v>0</v>
      </c>
      <c r="E114" s="132">
        <v>0</v>
      </c>
      <c r="F114" s="132">
        <v>0</v>
      </c>
      <c r="G114" s="132">
        <v>0</v>
      </c>
      <c r="H114" s="132">
        <v>2</v>
      </c>
      <c r="I114" s="132">
        <v>2</v>
      </c>
      <c r="J114" s="132">
        <v>3</v>
      </c>
      <c r="K114" s="132">
        <v>7</v>
      </c>
      <c r="L114" s="132">
        <v>3</v>
      </c>
      <c r="M114" s="132">
        <v>3</v>
      </c>
      <c r="N114" s="132">
        <v>0</v>
      </c>
      <c r="O114" s="132">
        <v>0</v>
      </c>
      <c r="P114" s="137">
        <f>SUM(D114:O114)</f>
        <v>20</v>
      </c>
      <c r="Q114" s="133">
        <f>AVERAGE(D114:O114)</f>
        <v>1.6666666666666667</v>
      </c>
    </row>
    <row r="115" spans="1:17" ht="14.25" customHeight="1" x14ac:dyDescent="0.2">
      <c r="A115" s="131"/>
      <c r="B115" s="367" t="s">
        <v>151</v>
      </c>
      <c r="C115" s="368"/>
      <c r="D115" s="132">
        <v>8</v>
      </c>
      <c r="E115" s="132">
        <v>3</v>
      </c>
      <c r="F115" s="132">
        <v>18</v>
      </c>
      <c r="G115" s="132">
        <v>11</v>
      </c>
      <c r="H115" s="132">
        <v>21</v>
      </c>
      <c r="I115" s="132">
        <v>14</v>
      </c>
      <c r="J115" s="132">
        <v>15</v>
      </c>
      <c r="K115" s="132">
        <v>11</v>
      </c>
      <c r="L115" s="132">
        <v>10</v>
      </c>
      <c r="M115" s="132">
        <v>13</v>
      </c>
      <c r="N115" s="132">
        <v>15</v>
      </c>
      <c r="O115" s="132">
        <v>10</v>
      </c>
      <c r="P115" s="137">
        <f>SUM(D115:O115)</f>
        <v>149</v>
      </c>
      <c r="Q115" s="133">
        <f>AVERAGE(D115:O115)</f>
        <v>12.416666666666666</v>
      </c>
    </row>
    <row r="116" spans="1:17" ht="14.25" customHeight="1" x14ac:dyDescent="0.2">
      <c r="A116" s="131"/>
      <c r="B116" s="369" t="s">
        <v>152</v>
      </c>
      <c r="C116" s="370"/>
      <c r="D116" s="132"/>
      <c r="E116" s="132"/>
      <c r="F116" s="132"/>
      <c r="G116" s="132"/>
      <c r="H116" s="132"/>
      <c r="I116" s="132"/>
      <c r="J116" s="132"/>
      <c r="K116" s="132"/>
      <c r="L116" s="132"/>
      <c r="M116" s="132"/>
      <c r="N116" s="132"/>
      <c r="O116" s="132"/>
      <c r="P116" s="137"/>
      <c r="Q116" s="133"/>
    </row>
    <row r="117" spans="1:17" ht="14.25" customHeight="1" x14ac:dyDescent="0.2">
      <c r="A117" s="131"/>
      <c r="B117" s="134" t="s">
        <v>92</v>
      </c>
      <c r="C117" s="141" t="s">
        <v>34</v>
      </c>
      <c r="D117" s="132">
        <v>16</v>
      </c>
      <c r="E117" s="132">
        <v>17</v>
      </c>
      <c r="F117" s="132">
        <v>19</v>
      </c>
      <c r="G117" s="132">
        <v>12</v>
      </c>
      <c r="H117" s="132">
        <v>48</v>
      </c>
      <c r="I117" s="132">
        <v>35</v>
      </c>
      <c r="J117" s="132">
        <v>21</v>
      </c>
      <c r="K117" s="132">
        <v>18</v>
      </c>
      <c r="L117" s="132">
        <v>19</v>
      </c>
      <c r="M117" s="132">
        <v>42</v>
      </c>
      <c r="N117" s="132">
        <v>20</v>
      </c>
      <c r="O117" s="132">
        <v>19</v>
      </c>
      <c r="P117" s="137">
        <f>SUM(D117:O117)</f>
        <v>286</v>
      </c>
      <c r="Q117" s="133">
        <f>AVERAGE(D117:O117)</f>
        <v>23.833333333333332</v>
      </c>
    </row>
    <row r="118" spans="1:17" ht="14.25" customHeight="1" thickBot="1" x14ac:dyDescent="0.25">
      <c r="A118" s="142"/>
      <c r="B118" s="143" t="s">
        <v>93</v>
      </c>
      <c r="C118" s="144" t="s">
        <v>36</v>
      </c>
      <c r="D118" s="145">
        <v>38</v>
      </c>
      <c r="E118" s="145">
        <v>28</v>
      </c>
      <c r="F118" s="145">
        <v>64</v>
      </c>
      <c r="G118" s="145">
        <v>25</v>
      </c>
      <c r="H118" s="145">
        <v>43</v>
      </c>
      <c r="I118" s="145">
        <v>67</v>
      </c>
      <c r="J118" s="145">
        <v>55</v>
      </c>
      <c r="K118" s="145">
        <v>58</v>
      </c>
      <c r="L118" s="145">
        <v>46</v>
      </c>
      <c r="M118" s="145">
        <v>60</v>
      </c>
      <c r="N118" s="145">
        <v>51</v>
      </c>
      <c r="O118" s="145">
        <v>23</v>
      </c>
      <c r="P118" s="146">
        <f>SUM(D118:O118)</f>
        <v>558</v>
      </c>
      <c r="Q118" s="153">
        <f>AVERAGE(D118:O118)</f>
        <v>46.5</v>
      </c>
    </row>
    <row r="119" spans="1:17" ht="14.25" customHeight="1" x14ac:dyDescent="0.2">
      <c r="A119" s="131"/>
      <c r="B119" s="365" t="s">
        <v>166</v>
      </c>
      <c r="C119" s="366"/>
      <c r="D119" s="132"/>
      <c r="E119" s="132"/>
      <c r="F119" s="132"/>
      <c r="G119" s="132"/>
      <c r="H119" s="132"/>
      <c r="I119" s="132"/>
      <c r="J119" s="132"/>
      <c r="K119" s="132"/>
      <c r="L119" s="132"/>
      <c r="M119" s="132"/>
      <c r="N119" s="132"/>
      <c r="O119" s="132"/>
      <c r="P119" s="137"/>
      <c r="Q119" s="133"/>
    </row>
    <row r="120" spans="1:17" ht="14.25" customHeight="1" x14ac:dyDescent="0.2">
      <c r="A120" s="131"/>
      <c r="B120" s="134" t="s">
        <v>56</v>
      </c>
      <c r="C120" s="135" t="s">
        <v>17</v>
      </c>
      <c r="D120" s="136">
        <v>78</v>
      </c>
      <c r="E120" s="136">
        <f>D127</f>
        <v>69</v>
      </c>
      <c r="F120" s="136">
        <f>E127</f>
        <v>64</v>
      </c>
      <c r="G120" s="136">
        <f t="shared" ref="G120:O120" si="41">F127</f>
        <v>60</v>
      </c>
      <c r="H120" s="136">
        <f t="shared" si="41"/>
        <v>63</v>
      </c>
      <c r="I120" s="136">
        <f t="shared" si="41"/>
        <v>60</v>
      </c>
      <c r="J120" s="136">
        <f t="shared" si="41"/>
        <v>61</v>
      </c>
      <c r="K120" s="136">
        <f t="shared" si="41"/>
        <v>58</v>
      </c>
      <c r="L120" s="136">
        <f t="shared" si="41"/>
        <v>57</v>
      </c>
      <c r="M120" s="136">
        <f t="shared" si="41"/>
        <v>61</v>
      </c>
      <c r="N120" s="136">
        <f t="shared" si="41"/>
        <v>64</v>
      </c>
      <c r="O120" s="136">
        <f t="shared" si="41"/>
        <v>58</v>
      </c>
      <c r="P120" s="137">
        <f t="shared" ref="P120:P126" si="42">SUM(D120:O120)</f>
        <v>753</v>
      </c>
      <c r="Q120" s="138">
        <f t="shared" ref="Q120:Q127" si="43">P120/12</f>
        <v>62.75</v>
      </c>
    </row>
    <row r="121" spans="1:17" ht="14.25" customHeight="1" x14ac:dyDescent="0.2">
      <c r="A121" s="131"/>
      <c r="B121" s="134" t="s">
        <v>57</v>
      </c>
      <c r="C121" s="134" t="s">
        <v>19</v>
      </c>
      <c r="D121" s="132">
        <v>6</v>
      </c>
      <c r="E121" s="132">
        <v>2</v>
      </c>
      <c r="F121" s="132">
        <v>1</v>
      </c>
      <c r="G121" s="132">
        <v>5</v>
      </c>
      <c r="H121" s="132">
        <v>5</v>
      </c>
      <c r="I121" s="132">
        <v>10</v>
      </c>
      <c r="J121" s="132">
        <v>3</v>
      </c>
      <c r="K121" s="132">
        <v>10</v>
      </c>
      <c r="L121" s="132">
        <v>15</v>
      </c>
      <c r="M121" s="132">
        <v>9</v>
      </c>
      <c r="N121" s="132">
        <v>7</v>
      </c>
      <c r="O121" s="132">
        <v>4</v>
      </c>
      <c r="P121" s="137">
        <f t="shared" si="42"/>
        <v>77</v>
      </c>
      <c r="Q121" s="138">
        <f t="shared" si="43"/>
        <v>6.416666666666667</v>
      </c>
    </row>
    <row r="122" spans="1:17" ht="14.25" customHeight="1" x14ac:dyDescent="0.2">
      <c r="A122" s="131"/>
      <c r="B122" s="134" t="s">
        <v>58</v>
      </c>
      <c r="C122" s="135" t="s">
        <v>21</v>
      </c>
      <c r="D122" s="136">
        <f t="shared" ref="D122:O122" si="44">D120+D121</f>
        <v>84</v>
      </c>
      <c r="E122" s="136">
        <f t="shared" si="44"/>
        <v>71</v>
      </c>
      <c r="F122" s="136">
        <f t="shared" si="44"/>
        <v>65</v>
      </c>
      <c r="G122" s="136">
        <f t="shared" si="44"/>
        <v>65</v>
      </c>
      <c r="H122" s="136">
        <f t="shared" si="44"/>
        <v>68</v>
      </c>
      <c r="I122" s="136">
        <f t="shared" si="44"/>
        <v>70</v>
      </c>
      <c r="J122" s="136">
        <f t="shared" si="44"/>
        <v>64</v>
      </c>
      <c r="K122" s="136">
        <f t="shared" si="44"/>
        <v>68</v>
      </c>
      <c r="L122" s="136">
        <f t="shared" si="44"/>
        <v>72</v>
      </c>
      <c r="M122" s="136">
        <f t="shared" si="44"/>
        <v>70</v>
      </c>
      <c r="N122" s="136">
        <f t="shared" si="44"/>
        <v>71</v>
      </c>
      <c r="O122" s="136">
        <f t="shared" si="44"/>
        <v>62</v>
      </c>
      <c r="P122" s="137">
        <f t="shared" si="42"/>
        <v>830</v>
      </c>
      <c r="Q122" s="138">
        <f t="shared" si="43"/>
        <v>69.166666666666671</v>
      </c>
    </row>
    <row r="123" spans="1:17" ht="14.25" customHeight="1" x14ac:dyDescent="0.2">
      <c r="A123" s="131"/>
      <c r="B123" s="134" t="s">
        <v>59</v>
      </c>
      <c r="C123" s="134" t="s">
        <v>23</v>
      </c>
      <c r="D123" s="132">
        <v>15</v>
      </c>
      <c r="E123" s="132">
        <v>7</v>
      </c>
      <c r="F123" s="132">
        <v>5</v>
      </c>
      <c r="G123" s="132">
        <v>2</v>
      </c>
      <c r="H123" s="132">
        <v>8</v>
      </c>
      <c r="I123" s="132">
        <v>9</v>
      </c>
      <c r="J123" s="132">
        <v>6</v>
      </c>
      <c r="K123" s="132">
        <v>11</v>
      </c>
      <c r="L123" s="132">
        <v>11</v>
      </c>
      <c r="M123" s="132">
        <v>6</v>
      </c>
      <c r="N123" s="132">
        <v>13</v>
      </c>
      <c r="O123" s="132">
        <v>2</v>
      </c>
      <c r="P123" s="137">
        <f t="shared" si="42"/>
        <v>95</v>
      </c>
      <c r="Q123" s="138">
        <f t="shared" si="43"/>
        <v>7.916666666666667</v>
      </c>
    </row>
    <row r="124" spans="1:17" ht="14.25" customHeight="1" x14ac:dyDescent="0.2">
      <c r="A124" s="131"/>
      <c r="B124" s="134"/>
      <c r="C124" s="130" t="s">
        <v>47</v>
      </c>
      <c r="D124" s="130">
        <v>5</v>
      </c>
      <c r="E124" s="130">
        <v>6</v>
      </c>
      <c r="F124" s="130">
        <v>2</v>
      </c>
      <c r="G124" s="130">
        <v>1</v>
      </c>
      <c r="H124" s="130">
        <v>6</v>
      </c>
      <c r="I124" s="130">
        <v>1</v>
      </c>
      <c r="J124" s="130">
        <v>2</v>
      </c>
      <c r="K124" s="130">
        <v>5</v>
      </c>
      <c r="L124" s="130">
        <v>6</v>
      </c>
      <c r="M124" s="130">
        <v>1</v>
      </c>
      <c r="N124" s="130">
        <v>2</v>
      </c>
      <c r="O124" s="132">
        <v>1</v>
      </c>
      <c r="P124" s="137">
        <f t="shared" si="42"/>
        <v>38</v>
      </c>
      <c r="Q124" s="138">
        <f t="shared" si="43"/>
        <v>3.1666666666666665</v>
      </c>
    </row>
    <row r="125" spans="1:17" ht="14.25" customHeight="1" x14ac:dyDescent="0.2">
      <c r="A125" s="131"/>
      <c r="B125" s="134"/>
      <c r="C125" s="130" t="s">
        <v>178</v>
      </c>
      <c r="D125" s="130">
        <v>6</v>
      </c>
      <c r="E125" s="130">
        <v>0</v>
      </c>
      <c r="F125" s="130">
        <v>1</v>
      </c>
      <c r="G125" s="130">
        <v>1</v>
      </c>
      <c r="H125" s="130">
        <v>2</v>
      </c>
      <c r="I125" s="130">
        <v>3</v>
      </c>
      <c r="J125" s="130">
        <v>3</v>
      </c>
      <c r="K125" s="130">
        <v>6</v>
      </c>
      <c r="L125" s="130">
        <v>5</v>
      </c>
      <c r="M125" s="130">
        <v>3</v>
      </c>
      <c r="N125" s="130">
        <v>5</v>
      </c>
      <c r="O125" s="132">
        <v>0</v>
      </c>
      <c r="P125" s="137">
        <f t="shared" si="42"/>
        <v>35</v>
      </c>
      <c r="Q125" s="138">
        <f t="shared" si="43"/>
        <v>2.9166666666666665</v>
      </c>
    </row>
    <row r="126" spans="1:17" ht="14.25" customHeight="1" x14ac:dyDescent="0.2">
      <c r="A126" s="131"/>
      <c r="B126" s="134"/>
      <c r="C126" s="130" t="s">
        <v>48</v>
      </c>
      <c r="D126" s="130">
        <v>4</v>
      </c>
      <c r="E126" s="130">
        <v>1</v>
      </c>
      <c r="F126" s="130">
        <v>2</v>
      </c>
      <c r="G126" s="130">
        <v>0</v>
      </c>
      <c r="H126" s="130">
        <v>0</v>
      </c>
      <c r="I126" s="130">
        <v>7</v>
      </c>
      <c r="J126" s="130">
        <v>1</v>
      </c>
      <c r="K126" s="130">
        <v>0</v>
      </c>
      <c r="L126" s="130">
        <v>0</v>
      </c>
      <c r="M126" s="130">
        <v>2</v>
      </c>
      <c r="N126" s="130">
        <v>6</v>
      </c>
      <c r="O126" s="132">
        <v>1</v>
      </c>
      <c r="P126" s="137">
        <f t="shared" si="42"/>
        <v>24</v>
      </c>
      <c r="Q126" s="138">
        <f t="shared" si="43"/>
        <v>2</v>
      </c>
    </row>
    <row r="127" spans="1:17" ht="14.25" customHeight="1" thickBot="1" x14ac:dyDescent="0.25">
      <c r="A127" s="142"/>
      <c r="B127" s="143" t="s">
        <v>60</v>
      </c>
      <c r="C127" s="170" t="s">
        <v>140</v>
      </c>
      <c r="D127" s="171">
        <f t="shared" ref="D127:O127" si="45">D122-D123</f>
        <v>69</v>
      </c>
      <c r="E127" s="171">
        <f t="shared" si="45"/>
        <v>64</v>
      </c>
      <c r="F127" s="171">
        <f t="shared" si="45"/>
        <v>60</v>
      </c>
      <c r="G127" s="171">
        <f t="shared" si="45"/>
        <v>63</v>
      </c>
      <c r="H127" s="171">
        <f t="shared" si="45"/>
        <v>60</v>
      </c>
      <c r="I127" s="171">
        <f t="shared" si="45"/>
        <v>61</v>
      </c>
      <c r="J127" s="171">
        <f t="shared" si="45"/>
        <v>58</v>
      </c>
      <c r="K127" s="171">
        <f t="shared" si="45"/>
        <v>57</v>
      </c>
      <c r="L127" s="171">
        <f t="shared" si="45"/>
        <v>61</v>
      </c>
      <c r="M127" s="171">
        <f t="shared" si="45"/>
        <v>64</v>
      </c>
      <c r="N127" s="171">
        <f t="shared" si="45"/>
        <v>58</v>
      </c>
      <c r="O127" s="171">
        <f t="shared" si="45"/>
        <v>60</v>
      </c>
      <c r="P127" s="146">
        <f>SUM(D127:O127)</f>
        <v>735</v>
      </c>
      <c r="Q127" s="147">
        <f t="shared" si="43"/>
        <v>61.25</v>
      </c>
    </row>
    <row r="128" spans="1:17" ht="14.25" customHeight="1" x14ac:dyDescent="0.2">
      <c r="A128" s="131"/>
      <c r="B128" s="373" t="s">
        <v>150</v>
      </c>
      <c r="C128" s="374"/>
      <c r="D128" s="132">
        <v>2</v>
      </c>
      <c r="E128" s="132">
        <v>3</v>
      </c>
      <c r="F128" s="132">
        <v>1</v>
      </c>
      <c r="G128" s="132">
        <v>1</v>
      </c>
      <c r="H128" s="132">
        <v>2</v>
      </c>
      <c r="I128" s="132">
        <v>3</v>
      </c>
      <c r="J128" s="132">
        <v>3</v>
      </c>
      <c r="K128" s="132">
        <v>4</v>
      </c>
      <c r="L128" s="132">
        <v>3</v>
      </c>
      <c r="M128" s="132">
        <v>3</v>
      </c>
      <c r="N128" s="132">
        <v>2</v>
      </c>
      <c r="O128" s="132">
        <v>2</v>
      </c>
      <c r="P128" s="137">
        <f>SUM(D128:O128)</f>
        <v>29</v>
      </c>
      <c r="Q128" s="133">
        <f>AVERAGE(D128:O128)</f>
        <v>2.4166666666666665</v>
      </c>
    </row>
    <row r="129" spans="1:17" ht="14.25" customHeight="1" x14ac:dyDescent="0.2">
      <c r="A129" s="131"/>
      <c r="B129" s="367" t="s">
        <v>151</v>
      </c>
      <c r="C129" s="368"/>
      <c r="D129" s="132">
        <v>17</v>
      </c>
      <c r="E129" s="132">
        <v>15</v>
      </c>
      <c r="F129" s="132">
        <v>13</v>
      </c>
      <c r="G129" s="132">
        <v>11</v>
      </c>
      <c r="H129" s="132">
        <v>13</v>
      </c>
      <c r="I129" s="132">
        <v>15</v>
      </c>
      <c r="J129" s="132">
        <v>15</v>
      </c>
      <c r="K129" s="132">
        <v>17</v>
      </c>
      <c r="L129" s="132">
        <v>16</v>
      </c>
      <c r="M129" s="132">
        <v>14</v>
      </c>
      <c r="N129" s="132">
        <v>16</v>
      </c>
      <c r="O129" s="132">
        <v>15</v>
      </c>
      <c r="P129" s="137">
        <f>SUM(D129:O129)</f>
        <v>177</v>
      </c>
      <c r="Q129" s="133">
        <f>AVERAGE(D129:O129)</f>
        <v>14.75</v>
      </c>
    </row>
    <row r="130" spans="1:17" ht="14.25" customHeight="1" x14ac:dyDescent="0.2">
      <c r="A130" s="131"/>
      <c r="B130" s="369" t="s">
        <v>152</v>
      </c>
      <c r="C130" s="370"/>
      <c r="D130" s="132"/>
      <c r="E130" s="132"/>
      <c r="F130" s="132"/>
      <c r="G130" s="132"/>
      <c r="H130" s="132"/>
      <c r="I130" s="132"/>
      <c r="J130" s="132"/>
      <c r="K130" s="132"/>
      <c r="L130" s="132"/>
      <c r="M130" s="132"/>
      <c r="N130" s="132"/>
      <c r="O130" s="132"/>
      <c r="P130" s="137"/>
      <c r="Q130" s="133"/>
    </row>
    <row r="131" spans="1:17" ht="14.25" customHeight="1" x14ac:dyDescent="0.2">
      <c r="A131" s="131"/>
      <c r="B131" s="134" t="s">
        <v>92</v>
      </c>
      <c r="C131" s="141" t="s">
        <v>34</v>
      </c>
      <c r="D131" s="132">
        <v>37</v>
      </c>
      <c r="E131" s="132">
        <v>84</v>
      </c>
      <c r="F131" s="132">
        <v>17</v>
      </c>
      <c r="G131" s="132">
        <v>19</v>
      </c>
      <c r="H131" s="132">
        <v>20</v>
      </c>
      <c r="I131" s="132">
        <v>24</v>
      </c>
      <c r="J131" s="132">
        <v>33</v>
      </c>
      <c r="K131" s="132">
        <v>60</v>
      </c>
      <c r="L131" s="132">
        <v>58</v>
      </c>
      <c r="M131" s="132">
        <v>46</v>
      </c>
      <c r="N131" s="132">
        <v>76</v>
      </c>
      <c r="O131" s="132">
        <v>40</v>
      </c>
      <c r="P131" s="137">
        <f>SUM(D131:O131)</f>
        <v>514</v>
      </c>
      <c r="Q131" s="133">
        <f>AVERAGE(D131:O131)</f>
        <v>42.833333333333336</v>
      </c>
    </row>
    <row r="132" spans="1:17" ht="14.25" customHeight="1" thickBot="1" x14ac:dyDescent="0.25">
      <c r="A132" s="131"/>
      <c r="B132" s="134" t="s">
        <v>93</v>
      </c>
      <c r="C132" s="141" t="s">
        <v>36</v>
      </c>
      <c r="D132" s="132">
        <v>43</v>
      </c>
      <c r="E132" s="132">
        <v>19</v>
      </c>
      <c r="F132" s="132">
        <v>16</v>
      </c>
      <c r="G132" s="132">
        <v>11</v>
      </c>
      <c r="H132" s="132">
        <v>20</v>
      </c>
      <c r="I132" s="132">
        <v>39</v>
      </c>
      <c r="J132" s="132">
        <v>25</v>
      </c>
      <c r="K132" s="132">
        <v>29</v>
      </c>
      <c r="L132" s="132">
        <v>26</v>
      </c>
      <c r="M132" s="132">
        <v>24</v>
      </c>
      <c r="N132" s="132">
        <v>20</v>
      </c>
      <c r="O132" s="132">
        <v>12</v>
      </c>
      <c r="P132" s="137">
        <f>SUM(D132:O132)</f>
        <v>284</v>
      </c>
      <c r="Q132" s="133">
        <f>AVERAGE(D132:O132)</f>
        <v>23.666666666666668</v>
      </c>
    </row>
    <row r="133" spans="1:17" ht="26.25" customHeight="1" thickBot="1" x14ac:dyDescent="0.25">
      <c r="A133" s="169"/>
      <c r="B133" s="386"/>
      <c r="C133" s="387"/>
      <c r="D133" s="154" t="s">
        <v>0</v>
      </c>
      <c r="E133" s="154" t="s">
        <v>1</v>
      </c>
      <c r="F133" s="154" t="s">
        <v>2</v>
      </c>
      <c r="G133" s="154" t="s">
        <v>3</v>
      </c>
      <c r="H133" s="154" t="s">
        <v>4</v>
      </c>
      <c r="I133" s="154" t="s">
        <v>5</v>
      </c>
      <c r="J133" s="154" t="s">
        <v>6</v>
      </c>
      <c r="K133" s="154" t="s">
        <v>7</v>
      </c>
      <c r="L133" s="154" t="s">
        <v>8</v>
      </c>
      <c r="M133" s="154" t="s">
        <v>9</v>
      </c>
      <c r="N133" s="154" t="s">
        <v>10</v>
      </c>
      <c r="O133" s="154" t="s">
        <v>11</v>
      </c>
      <c r="P133" s="154" t="s">
        <v>12</v>
      </c>
      <c r="Q133" s="154" t="s">
        <v>13</v>
      </c>
    </row>
    <row r="134" spans="1:17" ht="14.25" customHeight="1" x14ac:dyDescent="0.2">
      <c r="A134" s="164">
        <v>2.4</v>
      </c>
      <c r="B134" s="375" t="s">
        <v>63</v>
      </c>
      <c r="C134" s="376"/>
      <c r="D134" s="165"/>
      <c r="E134" s="165"/>
      <c r="F134" s="165"/>
      <c r="G134" s="165"/>
      <c r="H134" s="165"/>
      <c r="I134" s="165"/>
      <c r="J134" s="165"/>
      <c r="K134" s="165"/>
      <c r="L134" s="165"/>
      <c r="M134" s="165"/>
      <c r="N134" s="165"/>
      <c r="O134" s="165"/>
      <c r="P134" s="166"/>
      <c r="Q134" s="167"/>
    </row>
    <row r="135" spans="1:17" ht="14.25" customHeight="1" x14ac:dyDescent="0.2">
      <c r="A135" s="131"/>
      <c r="B135" s="365" t="s">
        <v>148</v>
      </c>
      <c r="C135" s="366"/>
      <c r="D135" s="132"/>
      <c r="E135" s="132"/>
      <c r="F135" s="132"/>
      <c r="G135" s="132"/>
      <c r="H135" s="132"/>
      <c r="I135" s="132"/>
      <c r="J135" s="132"/>
      <c r="K135" s="132"/>
      <c r="L135" s="132"/>
      <c r="M135" s="132"/>
      <c r="N135" s="132"/>
      <c r="O135" s="132"/>
      <c r="P135" s="137"/>
      <c r="Q135" s="133"/>
    </row>
    <row r="136" spans="1:17" ht="14.25" customHeight="1" x14ac:dyDescent="0.2">
      <c r="A136" s="131"/>
      <c r="B136" s="134" t="s">
        <v>64</v>
      </c>
      <c r="C136" s="135" t="s">
        <v>17</v>
      </c>
      <c r="D136" s="136">
        <v>343</v>
      </c>
      <c r="E136" s="136">
        <f t="shared" ref="E136:O136" si="46">D142</f>
        <v>343</v>
      </c>
      <c r="F136" s="136">
        <f t="shared" si="46"/>
        <v>343</v>
      </c>
      <c r="G136" s="136">
        <f t="shared" si="46"/>
        <v>343</v>
      </c>
      <c r="H136" s="136">
        <f t="shared" si="46"/>
        <v>342</v>
      </c>
      <c r="I136" s="136">
        <f t="shared" si="46"/>
        <v>342</v>
      </c>
      <c r="J136" s="136">
        <f t="shared" si="46"/>
        <v>344</v>
      </c>
      <c r="K136" s="136">
        <f t="shared" si="46"/>
        <v>348</v>
      </c>
      <c r="L136" s="136">
        <f t="shared" si="46"/>
        <v>342</v>
      </c>
      <c r="M136" s="136">
        <f t="shared" si="46"/>
        <v>342</v>
      </c>
      <c r="N136" s="136">
        <f t="shared" si="46"/>
        <v>343</v>
      </c>
      <c r="O136" s="136">
        <f t="shared" si="46"/>
        <v>344</v>
      </c>
      <c r="P136" s="137">
        <f t="shared" ref="P136:P142" si="47">SUM(D136:O136)</f>
        <v>4119</v>
      </c>
      <c r="Q136" s="138">
        <f>AVERAGE(D136:O136)</f>
        <v>343.25</v>
      </c>
    </row>
    <row r="137" spans="1:17" ht="14.25" customHeight="1" x14ac:dyDescent="0.2">
      <c r="A137" s="131"/>
      <c r="B137" s="134" t="s">
        <v>65</v>
      </c>
      <c r="C137" s="134" t="s">
        <v>19</v>
      </c>
      <c r="D137" s="132">
        <v>1</v>
      </c>
      <c r="E137" s="132">
        <v>1</v>
      </c>
      <c r="F137" s="132">
        <v>1</v>
      </c>
      <c r="G137" s="132">
        <v>0</v>
      </c>
      <c r="H137" s="132">
        <v>1</v>
      </c>
      <c r="I137" s="132">
        <v>2</v>
      </c>
      <c r="J137" s="132">
        <v>4</v>
      </c>
      <c r="K137" s="132">
        <v>2</v>
      </c>
      <c r="L137" s="132">
        <v>0</v>
      </c>
      <c r="M137" s="132">
        <v>1</v>
      </c>
      <c r="N137" s="132">
        <v>1</v>
      </c>
      <c r="O137" s="132">
        <v>2</v>
      </c>
      <c r="P137" s="137">
        <f t="shared" si="47"/>
        <v>16</v>
      </c>
      <c r="Q137" s="133">
        <f>AVERAGE(D137:O137)</f>
        <v>1.3333333333333333</v>
      </c>
    </row>
    <row r="138" spans="1:17" ht="14.25" customHeight="1" x14ac:dyDescent="0.2">
      <c r="A138" s="131"/>
      <c r="B138" s="134" t="s">
        <v>66</v>
      </c>
      <c r="C138" s="135" t="s">
        <v>21</v>
      </c>
      <c r="D138" s="136">
        <f t="shared" ref="D138:O138" si="48">D136+D137</f>
        <v>344</v>
      </c>
      <c r="E138" s="136">
        <f t="shared" si="48"/>
        <v>344</v>
      </c>
      <c r="F138" s="136">
        <f t="shared" si="48"/>
        <v>344</v>
      </c>
      <c r="G138" s="136">
        <f t="shared" si="48"/>
        <v>343</v>
      </c>
      <c r="H138" s="136">
        <f t="shared" si="48"/>
        <v>343</v>
      </c>
      <c r="I138" s="136">
        <f t="shared" si="48"/>
        <v>344</v>
      </c>
      <c r="J138" s="136">
        <f t="shared" si="48"/>
        <v>348</v>
      </c>
      <c r="K138" s="136">
        <f t="shared" si="48"/>
        <v>350</v>
      </c>
      <c r="L138" s="136">
        <f t="shared" si="48"/>
        <v>342</v>
      </c>
      <c r="M138" s="136">
        <f t="shared" si="48"/>
        <v>343</v>
      </c>
      <c r="N138" s="136">
        <f t="shared" si="48"/>
        <v>344</v>
      </c>
      <c r="O138" s="136">
        <f t="shared" si="48"/>
        <v>346</v>
      </c>
      <c r="P138" s="137">
        <f t="shared" si="47"/>
        <v>4135</v>
      </c>
      <c r="Q138" s="168">
        <f>P139/P137</f>
        <v>0.8125</v>
      </c>
    </row>
    <row r="139" spans="1:17" ht="14.25" customHeight="1" x14ac:dyDescent="0.2">
      <c r="A139" s="131"/>
      <c r="B139" s="134" t="s">
        <v>67</v>
      </c>
      <c r="C139" s="134" t="s">
        <v>23</v>
      </c>
      <c r="D139" s="132">
        <v>1</v>
      </c>
      <c r="E139" s="132">
        <v>1</v>
      </c>
      <c r="F139" s="132">
        <v>1</v>
      </c>
      <c r="G139" s="132">
        <v>1</v>
      </c>
      <c r="H139" s="132">
        <v>1</v>
      </c>
      <c r="I139" s="132">
        <v>0</v>
      </c>
      <c r="J139" s="132">
        <v>0</v>
      </c>
      <c r="K139" s="132">
        <v>8</v>
      </c>
      <c r="L139" s="132">
        <v>0</v>
      </c>
      <c r="M139" s="132">
        <v>0</v>
      </c>
      <c r="N139" s="132">
        <v>0</v>
      </c>
      <c r="O139" s="132">
        <v>0</v>
      </c>
      <c r="P139" s="137">
        <f t="shared" si="47"/>
        <v>13</v>
      </c>
      <c r="Q139" s="133">
        <f>AVERAGE(D139:O139)</f>
        <v>1.0833333333333333</v>
      </c>
    </row>
    <row r="140" spans="1:17" ht="14.25" customHeight="1" x14ac:dyDescent="0.2">
      <c r="A140" s="131"/>
      <c r="B140" s="134"/>
      <c r="C140" s="130" t="s">
        <v>30</v>
      </c>
      <c r="D140" s="130">
        <v>1</v>
      </c>
      <c r="E140" s="130">
        <v>1</v>
      </c>
      <c r="F140" s="130">
        <v>1</v>
      </c>
      <c r="G140" s="130">
        <v>1</v>
      </c>
      <c r="H140" s="130">
        <v>1</v>
      </c>
      <c r="I140" s="130">
        <v>0</v>
      </c>
      <c r="J140" s="130">
        <v>0</v>
      </c>
      <c r="K140" s="130">
        <v>8</v>
      </c>
      <c r="L140" s="130">
        <v>0</v>
      </c>
      <c r="M140" s="130">
        <v>0</v>
      </c>
      <c r="N140" s="130">
        <v>0</v>
      </c>
      <c r="O140" s="130">
        <v>0</v>
      </c>
      <c r="P140" s="137">
        <f t="shared" si="47"/>
        <v>13</v>
      </c>
      <c r="Q140" s="133">
        <f>AVERAGE(D140:O140)</f>
        <v>1.0833333333333333</v>
      </c>
    </row>
    <row r="141" spans="1:17" ht="14.25" customHeight="1" x14ac:dyDescent="0.2">
      <c r="A141" s="131"/>
      <c r="B141" s="134"/>
      <c r="C141" s="130" t="s">
        <v>31</v>
      </c>
      <c r="D141" s="130">
        <v>0</v>
      </c>
      <c r="E141" s="130">
        <v>0</v>
      </c>
      <c r="F141" s="130">
        <v>0</v>
      </c>
      <c r="G141" s="130">
        <v>0</v>
      </c>
      <c r="H141" s="130">
        <v>0</v>
      </c>
      <c r="I141" s="130">
        <v>0</v>
      </c>
      <c r="J141" s="130">
        <v>0</v>
      </c>
      <c r="K141" s="130">
        <v>0</v>
      </c>
      <c r="L141" s="130">
        <v>0</v>
      </c>
      <c r="M141" s="130">
        <v>0</v>
      </c>
      <c r="N141" s="130">
        <v>0</v>
      </c>
      <c r="O141" s="130">
        <v>0</v>
      </c>
      <c r="P141" s="137">
        <f t="shared" si="47"/>
        <v>0</v>
      </c>
      <c r="Q141" s="133">
        <f>AVERAGE(D141:O141)</f>
        <v>0</v>
      </c>
    </row>
    <row r="142" spans="1:17" ht="14.25" customHeight="1" x14ac:dyDescent="0.2">
      <c r="A142" s="131"/>
      <c r="B142" s="134" t="s">
        <v>68</v>
      </c>
      <c r="C142" s="135" t="s">
        <v>140</v>
      </c>
      <c r="D142" s="136">
        <f t="shared" ref="D142:O142" si="49">D138-D139</f>
        <v>343</v>
      </c>
      <c r="E142" s="136">
        <f t="shared" si="49"/>
        <v>343</v>
      </c>
      <c r="F142" s="136">
        <f t="shared" si="49"/>
        <v>343</v>
      </c>
      <c r="G142" s="136">
        <f t="shared" si="49"/>
        <v>342</v>
      </c>
      <c r="H142" s="136">
        <f t="shared" si="49"/>
        <v>342</v>
      </c>
      <c r="I142" s="136">
        <f t="shared" si="49"/>
        <v>344</v>
      </c>
      <c r="J142" s="136">
        <f t="shared" si="49"/>
        <v>348</v>
      </c>
      <c r="K142" s="136">
        <f t="shared" si="49"/>
        <v>342</v>
      </c>
      <c r="L142" s="136">
        <f t="shared" si="49"/>
        <v>342</v>
      </c>
      <c r="M142" s="136">
        <f t="shared" si="49"/>
        <v>343</v>
      </c>
      <c r="N142" s="136">
        <f t="shared" si="49"/>
        <v>344</v>
      </c>
      <c r="O142" s="136">
        <f t="shared" si="49"/>
        <v>346</v>
      </c>
      <c r="P142" s="137">
        <f t="shared" si="47"/>
        <v>4122</v>
      </c>
      <c r="Q142" s="133">
        <f>AVERAGE(D142:P142)</f>
        <v>634.15384615384619</v>
      </c>
    </row>
    <row r="143" spans="1:17" ht="15.75" customHeight="1" x14ac:dyDescent="0.2">
      <c r="A143" s="131"/>
      <c r="B143" s="373" t="s">
        <v>150</v>
      </c>
      <c r="C143" s="374"/>
      <c r="D143" s="132">
        <v>3</v>
      </c>
      <c r="E143" s="132">
        <v>7</v>
      </c>
      <c r="F143" s="132">
        <v>6</v>
      </c>
      <c r="G143" s="132">
        <v>7</v>
      </c>
      <c r="H143" s="132">
        <v>3</v>
      </c>
      <c r="I143" s="132">
        <v>6</v>
      </c>
      <c r="J143" s="132">
        <v>5</v>
      </c>
      <c r="K143" s="132">
        <v>4</v>
      </c>
      <c r="L143" s="132">
        <v>3</v>
      </c>
      <c r="M143" s="132">
        <v>6</v>
      </c>
      <c r="N143" s="132">
        <v>3</v>
      </c>
      <c r="O143" s="132">
        <v>3</v>
      </c>
      <c r="P143" s="137">
        <f t="shared" ref="P143:P144" si="50">SUM(D143:O143)</f>
        <v>56</v>
      </c>
      <c r="Q143" s="133">
        <f>AVERAGE(D143:O143)</f>
        <v>4.666666666666667</v>
      </c>
    </row>
    <row r="144" spans="1:17" ht="15.75" customHeight="1" x14ac:dyDescent="0.2">
      <c r="A144" s="131"/>
      <c r="B144" s="367" t="s">
        <v>151</v>
      </c>
      <c r="C144" s="368"/>
      <c r="D144" s="132">
        <v>6</v>
      </c>
      <c r="E144" s="132">
        <v>9</v>
      </c>
      <c r="F144" s="132">
        <v>8</v>
      </c>
      <c r="G144" s="132">
        <v>6</v>
      </c>
      <c r="H144" s="132">
        <v>6</v>
      </c>
      <c r="I144" s="132">
        <v>7</v>
      </c>
      <c r="J144" s="132">
        <v>3</v>
      </c>
      <c r="K144" s="132">
        <v>6</v>
      </c>
      <c r="L144" s="132">
        <v>5</v>
      </c>
      <c r="M144" s="132">
        <v>7</v>
      </c>
      <c r="N144" s="132">
        <v>5</v>
      </c>
      <c r="O144" s="132">
        <v>6</v>
      </c>
      <c r="P144" s="137">
        <f t="shared" si="50"/>
        <v>74</v>
      </c>
      <c r="Q144" s="133">
        <f>AVERAGE(D144:O144)</f>
        <v>6.166666666666667</v>
      </c>
    </row>
    <row r="145" spans="1:17" ht="15.75" customHeight="1" x14ac:dyDescent="0.2">
      <c r="A145" s="131"/>
      <c r="B145" s="369" t="s">
        <v>152</v>
      </c>
      <c r="C145" s="370"/>
      <c r="D145" s="132"/>
      <c r="E145" s="132"/>
      <c r="F145" s="132"/>
      <c r="G145" s="132"/>
      <c r="H145" s="132"/>
      <c r="I145" s="132"/>
      <c r="J145" s="132"/>
      <c r="K145" s="132"/>
      <c r="L145" s="132"/>
      <c r="M145" s="132"/>
      <c r="N145" s="132"/>
      <c r="O145" s="132"/>
      <c r="P145" s="137"/>
      <c r="Q145" s="133"/>
    </row>
    <row r="146" spans="1:17" ht="15.75" customHeight="1" x14ac:dyDescent="0.2">
      <c r="A146" s="131"/>
      <c r="B146" s="134" t="s">
        <v>92</v>
      </c>
      <c r="C146" s="141" t="s">
        <v>34</v>
      </c>
      <c r="D146" s="132">
        <v>28</v>
      </c>
      <c r="E146" s="132">
        <v>20</v>
      </c>
      <c r="F146" s="132">
        <v>19</v>
      </c>
      <c r="G146" s="132">
        <v>17</v>
      </c>
      <c r="H146" s="132">
        <v>22</v>
      </c>
      <c r="I146" s="132">
        <v>34</v>
      </c>
      <c r="J146" s="132">
        <v>20</v>
      </c>
      <c r="K146" s="132">
        <v>18</v>
      </c>
      <c r="L146" s="132">
        <v>26</v>
      </c>
      <c r="M146" s="132">
        <v>26</v>
      </c>
      <c r="N146" s="132">
        <v>24</v>
      </c>
      <c r="O146" s="132">
        <v>19</v>
      </c>
      <c r="P146" s="137">
        <f>SUM(D146:O146)</f>
        <v>273</v>
      </c>
      <c r="Q146" s="133">
        <f>AVERAGE(D146:O146)</f>
        <v>22.75</v>
      </c>
    </row>
    <row r="147" spans="1:17" ht="15.75" customHeight="1" thickBot="1" x14ac:dyDescent="0.25">
      <c r="A147" s="142"/>
      <c r="B147" s="143" t="s">
        <v>93</v>
      </c>
      <c r="C147" s="144" t="s">
        <v>36</v>
      </c>
      <c r="D147" s="145">
        <v>11</v>
      </c>
      <c r="E147" s="145">
        <v>26</v>
      </c>
      <c r="F147" s="145">
        <v>12</v>
      </c>
      <c r="G147" s="145">
        <v>5</v>
      </c>
      <c r="H147" s="145">
        <v>13</v>
      </c>
      <c r="I147" s="145">
        <v>14</v>
      </c>
      <c r="J147" s="145">
        <v>34</v>
      </c>
      <c r="K147" s="145">
        <v>17</v>
      </c>
      <c r="L147" s="145">
        <v>12</v>
      </c>
      <c r="M147" s="145">
        <v>15</v>
      </c>
      <c r="N147" s="145">
        <v>19</v>
      </c>
      <c r="O147" s="145">
        <v>7</v>
      </c>
      <c r="P147" s="146">
        <f>SUM(D147:O147)</f>
        <v>185</v>
      </c>
      <c r="Q147" s="153">
        <f>AVERAGE(D147:O147)</f>
        <v>15.416666666666666</v>
      </c>
    </row>
    <row r="148" spans="1:17" x14ac:dyDescent="0.2">
      <c r="A148" s="164">
        <v>2.5</v>
      </c>
      <c r="B148" s="375" t="s">
        <v>114</v>
      </c>
      <c r="C148" s="376"/>
      <c r="D148" s="165"/>
      <c r="E148" s="165"/>
      <c r="F148" s="165"/>
      <c r="G148" s="165"/>
      <c r="H148" s="165"/>
      <c r="I148" s="165"/>
      <c r="J148" s="165"/>
      <c r="K148" s="165"/>
      <c r="L148" s="165"/>
      <c r="M148" s="165"/>
      <c r="N148" s="165"/>
      <c r="O148" s="165"/>
      <c r="P148" s="166"/>
      <c r="Q148" s="167"/>
    </row>
    <row r="149" spans="1:17" x14ac:dyDescent="0.2">
      <c r="A149" s="131"/>
      <c r="B149" s="371" t="s">
        <v>237</v>
      </c>
      <c r="C149" s="372"/>
      <c r="D149" s="132"/>
      <c r="E149" s="132"/>
      <c r="F149" s="132"/>
      <c r="G149" s="132"/>
      <c r="H149" s="132"/>
      <c r="I149" s="132"/>
      <c r="J149" s="132"/>
      <c r="K149" s="132"/>
      <c r="L149" s="132"/>
      <c r="M149" s="132"/>
      <c r="N149" s="132"/>
      <c r="O149" s="132"/>
      <c r="P149" s="137"/>
      <c r="Q149" s="133"/>
    </row>
    <row r="150" spans="1:17" x14ac:dyDescent="0.2">
      <c r="A150" s="131"/>
      <c r="B150" s="134" t="s">
        <v>115</v>
      </c>
      <c r="C150" s="135" t="s">
        <v>17</v>
      </c>
      <c r="D150" s="136">
        <v>657</v>
      </c>
      <c r="E150" s="136">
        <f t="shared" ref="E150:O150" si="51">D154</f>
        <v>665</v>
      </c>
      <c r="F150" s="136">
        <f t="shared" si="51"/>
        <v>666</v>
      </c>
      <c r="G150" s="136">
        <f t="shared" si="51"/>
        <v>673</v>
      </c>
      <c r="H150" s="136">
        <f t="shared" si="51"/>
        <v>675</v>
      </c>
      <c r="I150" s="136">
        <f t="shared" si="51"/>
        <v>676</v>
      </c>
      <c r="J150" s="136">
        <f t="shared" si="51"/>
        <v>683</v>
      </c>
      <c r="K150" s="136">
        <f t="shared" si="51"/>
        <v>689</v>
      </c>
      <c r="L150" s="136">
        <f t="shared" si="51"/>
        <v>688</v>
      </c>
      <c r="M150" s="136">
        <f t="shared" si="51"/>
        <v>689</v>
      </c>
      <c r="N150" s="136">
        <f t="shared" si="51"/>
        <v>692</v>
      </c>
      <c r="O150" s="136">
        <f t="shared" si="51"/>
        <v>690</v>
      </c>
      <c r="P150" s="137">
        <f>SUM(D150:O150)</f>
        <v>8143</v>
      </c>
      <c r="Q150" s="138">
        <f>AVERAGE(D150:O150)</f>
        <v>678.58333333333337</v>
      </c>
    </row>
    <row r="151" spans="1:17" x14ac:dyDescent="0.2">
      <c r="A151" s="131"/>
      <c r="B151" s="134" t="s">
        <v>116</v>
      </c>
      <c r="C151" s="134" t="s">
        <v>19</v>
      </c>
      <c r="D151" s="132">
        <v>8</v>
      </c>
      <c r="E151" s="132">
        <v>3</v>
      </c>
      <c r="F151" s="132">
        <v>8</v>
      </c>
      <c r="G151" s="132">
        <v>2</v>
      </c>
      <c r="H151" s="132">
        <v>10</v>
      </c>
      <c r="I151" s="132">
        <v>8</v>
      </c>
      <c r="J151" s="132">
        <v>7</v>
      </c>
      <c r="K151" s="132">
        <v>4</v>
      </c>
      <c r="L151" s="132">
        <v>8</v>
      </c>
      <c r="M151" s="132">
        <v>12</v>
      </c>
      <c r="N151" s="132">
        <v>4</v>
      </c>
      <c r="O151" s="132">
        <v>3</v>
      </c>
      <c r="P151" s="137">
        <f>SUM(D151:O151)</f>
        <v>77</v>
      </c>
      <c r="Q151" s="133">
        <f>AVERAGE(D151:O151)</f>
        <v>6.416666666666667</v>
      </c>
    </row>
    <row r="152" spans="1:17" x14ac:dyDescent="0.2">
      <c r="A152" s="131"/>
      <c r="B152" s="134" t="s">
        <v>117</v>
      </c>
      <c r="C152" s="135" t="s">
        <v>21</v>
      </c>
      <c r="D152" s="136">
        <f t="shared" ref="D152:O152" si="52">D150+D151</f>
        <v>665</v>
      </c>
      <c r="E152" s="136">
        <f t="shared" si="52"/>
        <v>668</v>
      </c>
      <c r="F152" s="136">
        <f t="shared" si="52"/>
        <v>674</v>
      </c>
      <c r="G152" s="136">
        <f t="shared" si="52"/>
        <v>675</v>
      </c>
      <c r="H152" s="136">
        <f t="shared" si="52"/>
        <v>685</v>
      </c>
      <c r="I152" s="136">
        <f t="shared" si="52"/>
        <v>684</v>
      </c>
      <c r="J152" s="136">
        <f t="shared" si="52"/>
        <v>690</v>
      </c>
      <c r="K152" s="136">
        <f t="shared" si="52"/>
        <v>693</v>
      </c>
      <c r="L152" s="136">
        <f t="shared" si="52"/>
        <v>696</v>
      </c>
      <c r="M152" s="136">
        <f t="shared" si="52"/>
        <v>701</v>
      </c>
      <c r="N152" s="136">
        <f t="shared" si="52"/>
        <v>696</v>
      </c>
      <c r="O152" s="136">
        <f t="shared" si="52"/>
        <v>693</v>
      </c>
      <c r="P152" s="137">
        <f>SUM(D152:O152)</f>
        <v>8220</v>
      </c>
      <c r="Q152" s="168">
        <f>P153/P151</f>
        <v>0.55844155844155841</v>
      </c>
    </row>
    <row r="153" spans="1:17" x14ac:dyDescent="0.2">
      <c r="A153" s="131"/>
      <c r="B153" s="134" t="s">
        <v>118</v>
      </c>
      <c r="C153" s="134" t="s">
        <v>23</v>
      </c>
      <c r="D153" s="132">
        <v>0</v>
      </c>
      <c r="E153" s="132">
        <v>2</v>
      </c>
      <c r="F153" s="132">
        <v>1</v>
      </c>
      <c r="G153" s="132">
        <v>0</v>
      </c>
      <c r="H153" s="132">
        <v>9</v>
      </c>
      <c r="I153" s="132">
        <v>1</v>
      </c>
      <c r="J153" s="132">
        <v>1</v>
      </c>
      <c r="K153" s="132">
        <v>5</v>
      </c>
      <c r="L153" s="132">
        <v>7</v>
      </c>
      <c r="M153" s="132">
        <v>9</v>
      </c>
      <c r="N153" s="132">
        <v>6</v>
      </c>
      <c r="O153" s="132">
        <v>2</v>
      </c>
      <c r="P153" s="137">
        <f>SUM(D153:O153)</f>
        <v>43</v>
      </c>
      <c r="Q153" s="133">
        <f>AVERAGE(D153:O153)</f>
        <v>3.5833333333333335</v>
      </c>
    </row>
    <row r="154" spans="1:17" x14ac:dyDescent="0.2">
      <c r="A154" s="131"/>
      <c r="B154" s="134" t="s">
        <v>119</v>
      </c>
      <c r="C154" s="135" t="s">
        <v>140</v>
      </c>
      <c r="D154" s="136">
        <f t="shared" ref="D154:O154" si="53">D152-D153</f>
        <v>665</v>
      </c>
      <c r="E154" s="136">
        <f t="shared" si="53"/>
        <v>666</v>
      </c>
      <c r="F154" s="136">
        <f t="shared" si="53"/>
        <v>673</v>
      </c>
      <c r="G154" s="136">
        <f t="shared" si="53"/>
        <v>675</v>
      </c>
      <c r="H154" s="136">
        <f t="shared" si="53"/>
        <v>676</v>
      </c>
      <c r="I154" s="136">
        <f t="shared" si="53"/>
        <v>683</v>
      </c>
      <c r="J154" s="136">
        <f t="shared" si="53"/>
        <v>689</v>
      </c>
      <c r="K154" s="136">
        <f t="shared" si="53"/>
        <v>688</v>
      </c>
      <c r="L154" s="136">
        <f t="shared" si="53"/>
        <v>689</v>
      </c>
      <c r="M154" s="136">
        <f t="shared" si="53"/>
        <v>692</v>
      </c>
      <c r="N154" s="136">
        <f t="shared" si="53"/>
        <v>690</v>
      </c>
      <c r="O154" s="136">
        <f t="shared" si="53"/>
        <v>691</v>
      </c>
      <c r="P154" s="137">
        <f>SUM(D154:O154)</f>
        <v>8177</v>
      </c>
      <c r="Q154" s="133">
        <f>AVERAGE(D154:P154)</f>
        <v>1258</v>
      </c>
    </row>
    <row r="155" spans="1:17" x14ac:dyDescent="0.2">
      <c r="A155" s="131"/>
      <c r="B155" s="134"/>
      <c r="C155" s="130" t="s">
        <v>30</v>
      </c>
      <c r="D155" s="130">
        <v>0</v>
      </c>
      <c r="E155" s="130">
        <v>0</v>
      </c>
      <c r="F155" s="130">
        <v>0</v>
      </c>
      <c r="G155" s="130">
        <v>0</v>
      </c>
      <c r="H155" s="130">
        <v>0</v>
      </c>
      <c r="I155" s="130">
        <v>0</v>
      </c>
      <c r="J155" s="130">
        <v>0</v>
      </c>
      <c r="K155" s="130">
        <v>0</v>
      </c>
      <c r="L155" s="130">
        <v>0</v>
      </c>
      <c r="M155" s="130">
        <v>0</v>
      </c>
      <c r="N155" s="130">
        <v>0</v>
      </c>
      <c r="O155" s="130">
        <v>0</v>
      </c>
      <c r="P155" s="180"/>
      <c r="Q155" s="133">
        <f>AVERAGE(D155:O155)</f>
        <v>0</v>
      </c>
    </row>
    <row r="156" spans="1:17" x14ac:dyDescent="0.2">
      <c r="A156" s="131"/>
      <c r="B156" s="134"/>
      <c r="C156" s="130" t="s">
        <v>120</v>
      </c>
      <c r="D156" s="130">
        <v>0</v>
      </c>
      <c r="E156" s="130">
        <v>2</v>
      </c>
      <c r="F156" s="130">
        <v>1</v>
      </c>
      <c r="G156" s="130">
        <v>0</v>
      </c>
      <c r="H156" s="130">
        <v>9</v>
      </c>
      <c r="I156" s="130">
        <v>1</v>
      </c>
      <c r="J156" s="130">
        <v>1</v>
      </c>
      <c r="K156" s="130">
        <v>5</v>
      </c>
      <c r="L156" s="130">
        <v>7</v>
      </c>
      <c r="M156" s="130">
        <v>9</v>
      </c>
      <c r="N156" s="130">
        <v>6</v>
      </c>
      <c r="O156" s="130">
        <v>2</v>
      </c>
      <c r="P156" s="180"/>
      <c r="Q156" s="133">
        <f>AVERAGE(D156:O156)</f>
        <v>3.5833333333333335</v>
      </c>
    </row>
    <row r="157" spans="1:17" x14ac:dyDescent="0.2">
      <c r="A157" s="131"/>
      <c r="B157" s="365" t="s">
        <v>157</v>
      </c>
      <c r="C157" s="366"/>
      <c r="D157" s="132"/>
      <c r="E157" s="132"/>
      <c r="F157" s="132"/>
      <c r="G157" s="132"/>
      <c r="H157" s="132"/>
      <c r="I157" s="132"/>
      <c r="J157" s="132"/>
      <c r="K157" s="132"/>
      <c r="L157" s="132"/>
      <c r="M157" s="132"/>
      <c r="N157" s="132"/>
      <c r="O157" s="132"/>
      <c r="P157" s="137"/>
      <c r="Q157" s="133"/>
    </row>
    <row r="158" spans="1:17" x14ac:dyDescent="0.2">
      <c r="A158" s="131"/>
      <c r="B158" s="134" t="s">
        <v>121</v>
      </c>
      <c r="C158" s="135" t="s">
        <v>17</v>
      </c>
      <c r="D158" s="136">
        <v>208</v>
      </c>
      <c r="E158" s="136">
        <f t="shared" ref="E158:O158" si="54">D162</f>
        <v>223</v>
      </c>
      <c r="F158" s="136">
        <f t="shared" si="54"/>
        <v>220</v>
      </c>
      <c r="G158" s="136">
        <f t="shared" si="54"/>
        <v>229</v>
      </c>
      <c r="H158" s="136">
        <f t="shared" si="54"/>
        <v>222</v>
      </c>
      <c r="I158" s="136">
        <f t="shared" si="54"/>
        <v>231</v>
      </c>
      <c r="J158" s="136">
        <f t="shared" si="54"/>
        <v>239</v>
      </c>
      <c r="K158" s="136">
        <f t="shared" si="54"/>
        <v>243</v>
      </c>
      <c r="L158" s="136">
        <f t="shared" si="54"/>
        <v>249</v>
      </c>
      <c r="M158" s="136">
        <f t="shared" si="54"/>
        <v>246</v>
      </c>
      <c r="N158" s="136">
        <f t="shared" si="54"/>
        <v>256</v>
      </c>
      <c r="O158" s="136">
        <f t="shared" si="54"/>
        <v>223</v>
      </c>
      <c r="P158" s="137">
        <f t="shared" ref="P158:P163" si="55">SUM(D158:O158)</f>
        <v>2789</v>
      </c>
      <c r="Q158" s="138">
        <f>AVERAGE(D158:O158)</f>
        <v>232.41666666666666</v>
      </c>
    </row>
    <row r="159" spans="1:17" x14ac:dyDescent="0.2">
      <c r="A159" s="131"/>
      <c r="B159" s="134" t="s">
        <v>122</v>
      </c>
      <c r="C159" s="134" t="s">
        <v>19</v>
      </c>
      <c r="D159" s="132">
        <v>33</v>
      </c>
      <c r="E159" s="132">
        <v>18</v>
      </c>
      <c r="F159" s="132">
        <v>25</v>
      </c>
      <c r="G159" s="132">
        <v>10</v>
      </c>
      <c r="H159" s="132">
        <v>14</v>
      </c>
      <c r="I159" s="132">
        <v>20</v>
      </c>
      <c r="J159" s="132">
        <v>18</v>
      </c>
      <c r="K159" s="132">
        <v>17</v>
      </c>
      <c r="L159" s="132">
        <v>20</v>
      </c>
      <c r="M159" s="132">
        <v>25</v>
      </c>
      <c r="N159" s="132">
        <v>28</v>
      </c>
      <c r="O159" s="132">
        <v>14</v>
      </c>
      <c r="P159" s="137">
        <f t="shared" si="55"/>
        <v>242</v>
      </c>
      <c r="Q159" s="133">
        <f>AVERAGE(D159:O159)</f>
        <v>20.166666666666668</v>
      </c>
    </row>
    <row r="160" spans="1:17" x14ac:dyDescent="0.2">
      <c r="A160" s="131"/>
      <c r="B160" s="134" t="s">
        <v>123</v>
      </c>
      <c r="C160" s="135" t="s">
        <v>21</v>
      </c>
      <c r="D160" s="136">
        <f t="shared" ref="D160:L160" si="56">D158+D159</f>
        <v>241</v>
      </c>
      <c r="E160" s="136">
        <f t="shared" si="56"/>
        <v>241</v>
      </c>
      <c r="F160" s="136">
        <f t="shared" si="56"/>
        <v>245</v>
      </c>
      <c r="G160" s="136">
        <f t="shared" si="56"/>
        <v>239</v>
      </c>
      <c r="H160" s="136">
        <f t="shared" si="56"/>
        <v>236</v>
      </c>
      <c r="I160" s="136">
        <f t="shared" si="56"/>
        <v>251</v>
      </c>
      <c r="J160" s="136">
        <f t="shared" si="56"/>
        <v>257</v>
      </c>
      <c r="K160" s="136">
        <f t="shared" si="56"/>
        <v>260</v>
      </c>
      <c r="L160" s="136">
        <f t="shared" si="56"/>
        <v>269</v>
      </c>
      <c r="M160" s="136">
        <f>M158+M159</f>
        <v>271</v>
      </c>
      <c r="N160" s="136">
        <f>N158+N159</f>
        <v>284</v>
      </c>
      <c r="O160" s="136">
        <f>O158+O159</f>
        <v>237</v>
      </c>
      <c r="P160" s="137">
        <f t="shared" si="55"/>
        <v>3031</v>
      </c>
      <c r="Q160" s="168">
        <f>P161/P159</f>
        <v>0.95454545454545459</v>
      </c>
    </row>
    <row r="161" spans="1:17" x14ac:dyDescent="0.2">
      <c r="A161" s="131"/>
      <c r="B161" s="134" t="s">
        <v>124</v>
      </c>
      <c r="C161" s="134" t="s">
        <v>23</v>
      </c>
      <c r="D161" s="132">
        <v>18</v>
      </c>
      <c r="E161" s="132">
        <v>21</v>
      </c>
      <c r="F161" s="132">
        <v>16</v>
      </c>
      <c r="G161" s="132">
        <v>17</v>
      </c>
      <c r="H161" s="132">
        <v>5</v>
      </c>
      <c r="I161" s="132">
        <v>12</v>
      </c>
      <c r="J161" s="132">
        <v>14</v>
      </c>
      <c r="K161" s="132">
        <v>11</v>
      </c>
      <c r="L161" s="132">
        <v>23</v>
      </c>
      <c r="M161" s="132">
        <v>15</v>
      </c>
      <c r="N161" s="132">
        <v>61</v>
      </c>
      <c r="O161" s="132">
        <v>18</v>
      </c>
      <c r="P161" s="137">
        <f t="shared" si="55"/>
        <v>231</v>
      </c>
      <c r="Q161" s="133">
        <f>AVERAGE(D161:O161)</f>
        <v>19.25</v>
      </c>
    </row>
    <row r="162" spans="1:17" x14ac:dyDescent="0.2">
      <c r="A162" s="131"/>
      <c r="B162" s="134" t="s">
        <v>125</v>
      </c>
      <c r="C162" s="135" t="s">
        <v>140</v>
      </c>
      <c r="D162" s="136">
        <f t="shared" ref="D162:F162" si="57">D160-D161</f>
        <v>223</v>
      </c>
      <c r="E162" s="136">
        <f t="shared" si="57"/>
        <v>220</v>
      </c>
      <c r="F162" s="136">
        <f t="shared" si="57"/>
        <v>229</v>
      </c>
      <c r="G162" s="136">
        <f t="shared" ref="G162:L162" si="58">G160-G161</f>
        <v>222</v>
      </c>
      <c r="H162" s="136">
        <f t="shared" si="58"/>
        <v>231</v>
      </c>
      <c r="I162" s="136">
        <f t="shared" si="58"/>
        <v>239</v>
      </c>
      <c r="J162" s="136">
        <f t="shared" si="58"/>
        <v>243</v>
      </c>
      <c r="K162" s="136">
        <f t="shared" si="58"/>
        <v>249</v>
      </c>
      <c r="L162" s="136">
        <f t="shared" si="58"/>
        <v>246</v>
      </c>
      <c r="M162" s="136">
        <f>M160-M161</f>
        <v>256</v>
      </c>
      <c r="N162" s="136">
        <f>N160-N161</f>
        <v>223</v>
      </c>
      <c r="O162" s="136">
        <f>O160-O161</f>
        <v>219</v>
      </c>
      <c r="P162" s="137">
        <f t="shared" si="55"/>
        <v>2800</v>
      </c>
      <c r="Q162" s="133">
        <f>AVERAGE(D162:P162)</f>
        <v>430.76923076923077</v>
      </c>
    </row>
    <row r="163" spans="1:17" x14ac:dyDescent="0.2">
      <c r="A163" s="131" t="s">
        <v>184</v>
      </c>
      <c r="B163" s="134" t="s">
        <v>124</v>
      </c>
      <c r="C163" s="134" t="s">
        <v>126</v>
      </c>
      <c r="D163" s="181">
        <v>61188.29</v>
      </c>
      <c r="E163" s="181">
        <v>89110</v>
      </c>
      <c r="F163" s="181">
        <v>89321</v>
      </c>
      <c r="G163" s="181">
        <v>73664.7</v>
      </c>
      <c r="H163" s="181">
        <v>63003.09</v>
      </c>
      <c r="I163" s="181">
        <v>51777</v>
      </c>
      <c r="J163" s="181">
        <v>62822</v>
      </c>
      <c r="K163" s="181">
        <v>26068</v>
      </c>
      <c r="L163" s="181">
        <v>128162.32</v>
      </c>
      <c r="M163" s="181">
        <v>135126</v>
      </c>
      <c r="N163" s="181">
        <v>129904</v>
      </c>
      <c r="O163" s="181">
        <v>94715</v>
      </c>
      <c r="P163" s="182">
        <f t="shared" si="55"/>
        <v>1004861.3999999999</v>
      </c>
      <c r="Q163" s="133">
        <f>AVERAGE(D163:O163)</f>
        <v>83738.45</v>
      </c>
    </row>
    <row r="164" spans="1:17" x14ac:dyDescent="0.2">
      <c r="A164" s="131"/>
      <c r="B164" s="365" t="s">
        <v>158</v>
      </c>
      <c r="C164" s="366"/>
      <c r="D164" s="132"/>
      <c r="E164" s="132"/>
      <c r="F164" s="132"/>
      <c r="G164" s="132"/>
      <c r="H164" s="132"/>
      <c r="I164" s="132"/>
      <c r="J164" s="132"/>
      <c r="K164" s="132"/>
      <c r="L164" s="132"/>
      <c r="M164" s="132"/>
      <c r="N164" s="132"/>
      <c r="O164" s="132"/>
      <c r="P164" s="137"/>
      <c r="Q164" s="133"/>
    </row>
    <row r="165" spans="1:17" ht="13.5" x14ac:dyDescent="0.25">
      <c r="A165" s="131"/>
      <c r="B165" s="134" t="s">
        <v>127</v>
      </c>
      <c r="C165" s="135" t="s">
        <v>17</v>
      </c>
      <c r="D165" s="160">
        <v>658</v>
      </c>
      <c r="E165" s="136">
        <f t="shared" ref="E165:O165" si="59">D169</f>
        <v>652</v>
      </c>
      <c r="F165" s="136">
        <f t="shared" si="59"/>
        <v>651</v>
      </c>
      <c r="G165" s="136">
        <f t="shared" si="59"/>
        <v>652</v>
      </c>
      <c r="H165" s="136">
        <f t="shared" si="59"/>
        <v>645</v>
      </c>
      <c r="I165" s="136">
        <f t="shared" si="59"/>
        <v>643</v>
      </c>
      <c r="J165" s="136">
        <f t="shared" si="59"/>
        <v>641</v>
      </c>
      <c r="K165" s="136">
        <f t="shared" si="59"/>
        <v>636</v>
      </c>
      <c r="L165" s="136">
        <f t="shared" si="59"/>
        <v>633</v>
      </c>
      <c r="M165" s="136">
        <f t="shared" si="59"/>
        <v>629</v>
      </c>
      <c r="N165" s="136">
        <f t="shared" si="59"/>
        <v>630</v>
      </c>
      <c r="O165" s="136">
        <f t="shared" si="59"/>
        <v>628</v>
      </c>
      <c r="P165" s="137">
        <f t="shared" ref="P165:P172" si="60">SUM(D165:O165)</f>
        <v>7698</v>
      </c>
      <c r="Q165" s="138">
        <f>AVERAGE(D165:O165)</f>
        <v>641.5</v>
      </c>
    </row>
    <row r="166" spans="1:17" x14ac:dyDescent="0.2">
      <c r="A166" s="131"/>
      <c r="B166" s="134" t="s">
        <v>128</v>
      </c>
      <c r="C166" s="134" t="s">
        <v>19</v>
      </c>
      <c r="D166" s="132">
        <v>0</v>
      </c>
      <c r="E166" s="132">
        <v>2</v>
      </c>
      <c r="F166" s="132">
        <v>7</v>
      </c>
      <c r="G166" s="132">
        <v>2</v>
      </c>
      <c r="H166" s="132">
        <v>5</v>
      </c>
      <c r="I166" s="132">
        <v>1</v>
      </c>
      <c r="J166" s="132">
        <v>5</v>
      </c>
      <c r="K166" s="132">
        <v>2</v>
      </c>
      <c r="L166" s="132">
        <v>4</v>
      </c>
      <c r="M166" s="132">
        <v>5</v>
      </c>
      <c r="N166" s="132">
        <v>5</v>
      </c>
      <c r="O166" s="132">
        <v>2</v>
      </c>
      <c r="P166" s="137">
        <f t="shared" si="60"/>
        <v>40</v>
      </c>
      <c r="Q166" s="133">
        <f>AVERAGE(D166:O166)</f>
        <v>3.3333333333333335</v>
      </c>
    </row>
    <row r="167" spans="1:17" x14ac:dyDescent="0.2">
      <c r="A167" s="131"/>
      <c r="B167" s="134" t="s">
        <v>129</v>
      </c>
      <c r="C167" s="135" t="s">
        <v>21</v>
      </c>
      <c r="D167" s="136">
        <f t="shared" ref="D167:O167" si="61">D165+D166</f>
        <v>658</v>
      </c>
      <c r="E167" s="136">
        <f t="shared" si="61"/>
        <v>654</v>
      </c>
      <c r="F167" s="136">
        <f t="shared" si="61"/>
        <v>658</v>
      </c>
      <c r="G167" s="136">
        <f t="shared" si="61"/>
        <v>654</v>
      </c>
      <c r="H167" s="136">
        <f t="shared" si="61"/>
        <v>650</v>
      </c>
      <c r="I167" s="136">
        <f t="shared" si="61"/>
        <v>644</v>
      </c>
      <c r="J167" s="136">
        <f t="shared" si="61"/>
        <v>646</v>
      </c>
      <c r="K167" s="136">
        <f t="shared" si="61"/>
        <v>638</v>
      </c>
      <c r="L167" s="136">
        <f t="shared" si="61"/>
        <v>637</v>
      </c>
      <c r="M167" s="136">
        <f t="shared" si="61"/>
        <v>634</v>
      </c>
      <c r="N167" s="136">
        <f t="shared" si="61"/>
        <v>635</v>
      </c>
      <c r="O167" s="136">
        <f t="shared" si="61"/>
        <v>630</v>
      </c>
      <c r="P167" s="137">
        <f t="shared" si="60"/>
        <v>7738</v>
      </c>
      <c r="Q167" s="168">
        <f>P168/P166</f>
        <v>1.8</v>
      </c>
    </row>
    <row r="168" spans="1:17" x14ac:dyDescent="0.2">
      <c r="A168" s="131"/>
      <c r="B168" s="134" t="s">
        <v>130</v>
      </c>
      <c r="C168" s="134" t="s">
        <v>131</v>
      </c>
      <c r="D168" s="132">
        <v>6</v>
      </c>
      <c r="E168" s="132">
        <v>3</v>
      </c>
      <c r="F168" s="132">
        <v>6</v>
      </c>
      <c r="G168" s="132">
        <v>9</v>
      </c>
      <c r="H168" s="132">
        <v>7</v>
      </c>
      <c r="I168" s="132">
        <v>3</v>
      </c>
      <c r="J168" s="132">
        <v>10</v>
      </c>
      <c r="K168" s="132">
        <v>5</v>
      </c>
      <c r="L168" s="132">
        <v>8</v>
      </c>
      <c r="M168" s="132">
        <v>4</v>
      </c>
      <c r="N168" s="132">
        <v>7</v>
      </c>
      <c r="O168" s="132">
        <v>4</v>
      </c>
      <c r="P168" s="137">
        <f t="shared" si="60"/>
        <v>72</v>
      </c>
      <c r="Q168" s="133">
        <f>AVERAGE(D168:O168)</f>
        <v>6</v>
      </c>
    </row>
    <row r="169" spans="1:17" ht="13.5" thickBot="1" x14ac:dyDescent="0.25">
      <c r="A169" s="131"/>
      <c r="B169" s="134" t="s">
        <v>132</v>
      </c>
      <c r="C169" s="135" t="s">
        <v>141</v>
      </c>
      <c r="D169" s="136">
        <f t="shared" ref="D169:O169" si="62">D167-D168</f>
        <v>652</v>
      </c>
      <c r="E169" s="136">
        <f t="shared" si="62"/>
        <v>651</v>
      </c>
      <c r="F169" s="136">
        <f t="shared" si="62"/>
        <v>652</v>
      </c>
      <c r="G169" s="136">
        <f t="shared" si="62"/>
        <v>645</v>
      </c>
      <c r="H169" s="136">
        <f t="shared" si="62"/>
        <v>643</v>
      </c>
      <c r="I169" s="136">
        <f t="shared" si="62"/>
        <v>641</v>
      </c>
      <c r="J169" s="136">
        <f t="shared" si="62"/>
        <v>636</v>
      </c>
      <c r="K169" s="136">
        <f t="shared" si="62"/>
        <v>633</v>
      </c>
      <c r="L169" s="136">
        <f t="shared" si="62"/>
        <v>629</v>
      </c>
      <c r="M169" s="136">
        <f t="shared" si="62"/>
        <v>630</v>
      </c>
      <c r="N169" s="136">
        <f t="shared" si="62"/>
        <v>628</v>
      </c>
      <c r="O169" s="136">
        <f t="shared" si="62"/>
        <v>626</v>
      </c>
      <c r="P169" s="137">
        <f t="shared" si="60"/>
        <v>7666</v>
      </c>
      <c r="Q169" s="133">
        <f>AVERAGE(D169:P169)</f>
        <v>1179.3846153846155</v>
      </c>
    </row>
    <row r="170" spans="1:17" ht="20.25" customHeight="1" thickBot="1" x14ac:dyDescent="0.25">
      <c r="A170" s="169"/>
      <c r="B170" s="386"/>
      <c r="C170" s="387"/>
      <c r="D170" s="154" t="s">
        <v>0</v>
      </c>
      <c r="E170" s="154" t="s">
        <v>1</v>
      </c>
      <c r="F170" s="154" t="s">
        <v>2</v>
      </c>
      <c r="G170" s="154" t="s">
        <v>3</v>
      </c>
      <c r="H170" s="154" t="s">
        <v>4</v>
      </c>
      <c r="I170" s="154" t="s">
        <v>5</v>
      </c>
      <c r="J170" s="154" t="s">
        <v>6</v>
      </c>
      <c r="K170" s="154" t="s">
        <v>7</v>
      </c>
      <c r="L170" s="154" t="s">
        <v>8</v>
      </c>
      <c r="M170" s="154" t="s">
        <v>9</v>
      </c>
      <c r="N170" s="154" t="s">
        <v>10</v>
      </c>
      <c r="O170" s="154" t="s">
        <v>11</v>
      </c>
      <c r="P170" s="154" t="s">
        <v>12</v>
      </c>
      <c r="Q170" s="154" t="s">
        <v>13</v>
      </c>
    </row>
    <row r="171" spans="1:17" ht="13.5" customHeight="1" x14ac:dyDescent="0.2">
      <c r="A171" s="131"/>
      <c r="B171" s="367" t="s">
        <v>179</v>
      </c>
      <c r="C171" s="368"/>
      <c r="D171" s="132">
        <v>12</v>
      </c>
      <c r="E171" s="132">
        <v>13</v>
      </c>
      <c r="F171" s="132">
        <v>10</v>
      </c>
      <c r="G171" s="132">
        <v>8</v>
      </c>
      <c r="H171" s="132">
        <v>10</v>
      </c>
      <c r="I171" s="132">
        <v>15</v>
      </c>
      <c r="J171" s="132">
        <v>5</v>
      </c>
      <c r="K171" s="132">
        <v>10</v>
      </c>
      <c r="L171" s="132">
        <v>15</v>
      </c>
      <c r="M171" s="132">
        <v>10</v>
      </c>
      <c r="N171" s="132">
        <v>13</v>
      </c>
      <c r="O171" s="132">
        <v>8</v>
      </c>
      <c r="P171" s="137">
        <f t="shared" si="60"/>
        <v>129</v>
      </c>
      <c r="Q171" s="133">
        <f>AVERAGE(D171:O171)</f>
        <v>10.75</v>
      </c>
    </row>
    <row r="172" spans="1:17" ht="13.5" customHeight="1" x14ac:dyDescent="0.2">
      <c r="A172" s="131"/>
      <c r="B172" s="367" t="s">
        <v>160</v>
      </c>
      <c r="C172" s="368"/>
      <c r="D172" s="132">
        <v>18</v>
      </c>
      <c r="E172" s="132">
        <v>10</v>
      </c>
      <c r="F172" s="132">
        <v>12</v>
      </c>
      <c r="G172" s="132">
        <v>10</v>
      </c>
      <c r="H172" s="132">
        <v>10</v>
      </c>
      <c r="I172" s="132">
        <v>36</v>
      </c>
      <c r="J172" s="132">
        <v>6</v>
      </c>
      <c r="K172" s="132">
        <v>12</v>
      </c>
      <c r="L172" s="132">
        <v>16</v>
      </c>
      <c r="M172" s="132">
        <v>12</v>
      </c>
      <c r="N172" s="132">
        <v>14</v>
      </c>
      <c r="O172" s="132">
        <v>10</v>
      </c>
      <c r="P172" s="137">
        <f t="shared" si="60"/>
        <v>166</v>
      </c>
      <c r="Q172" s="133">
        <f>AVERAGE(D172:O172)</f>
        <v>13.833333333333334</v>
      </c>
    </row>
    <row r="173" spans="1:17" ht="13.5" customHeight="1" x14ac:dyDescent="0.2">
      <c r="A173" s="131"/>
      <c r="B173" s="369" t="s">
        <v>161</v>
      </c>
      <c r="C173" s="370"/>
      <c r="D173" s="132"/>
      <c r="E173" s="132"/>
      <c r="F173" s="132"/>
      <c r="G173" s="132"/>
      <c r="H173" s="132"/>
      <c r="I173" s="132"/>
      <c r="J173" s="132"/>
      <c r="K173" s="132"/>
      <c r="L173" s="132"/>
      <c r="M173" s="132"/>
      <c r="N173" s="132"/>
      <c r="O173" s="132"/>
      <c r="P173" s="137"/>
      <c r="Q173" s="133"/>
    </row>
    <row r="174" spans="1:17" ht="13.5" customHeight="1" x14ac:dyDescent="0.2">
      <c r="A174" s="131"/>
      <c r="B174" s="134" t="s">
        <v>133</v>
      </c>
      <c r="C174" s="141" t="s">
        <v>34</v>
      </c>
      <c r="D174" s="132">
        <v>84</v>
      </c>
      <c r="E174" s="132">
        <v>86</v>
      </c>
      <c r="F174" s="132">
        <v>69</v>
      </c>
      <c r="G174" s="132">
        <v>52</v>
      </c>
      <c r="H174" s="132">
        <v>52</v>
      </c>
      <c r="I174" s="132">
        <v>156</v>
      </c>
      <c r="J174" s="132">
        <v>59</v>
      </c>
      <c r="K174" s="132">
        <v>55</v>
      </c>
      <c r="L174" s="132">
        <v>70</v>
      </c>
      <c r="M174" s="132">
        <v>68</v>
      </c>
      <c r="N174" s="132">
        <v>93</v>
      </c>
      <c r="O174" s="132">
        <v>62</v>
      </c>
      <c r="P174" s="137">
        <f>SUM(D174:O174)</f>
        <v>906</v>
      </c>
      <c r="Q174" s="133">
        <f>AVERAGE(D174:O174)</f>
        <v>75.5</v>
      </c>
    </row>
    <row r="175" spans="1:17" ht="13.5" customHeight="1" thickBot="1" x14ac:dyDescent="0.25">
      <c r="A175" s="142"/>
      <c r="B175" s="143" t="s">
        <v>133</v>
      </c>
      <c r="C175" s="144" t="s">
        <v>36</v>
      </c>
      <c r="D175" s="145">
        <v>134</v>
      </c>
      <c r="E175" s="145">
        <v>122</v>
      </c>
      <c r="F175" s="145">
        <v>127</v>
      </c>
      <c r="G175" s="145">
        <v>72</v>
      </c>
      <c r="H175" s="145">
        <v>77</v>
      </c>
      <c r="I175" s="145">
        <v>229</v>
      </c>
      <c r="J175" s="145">
        <v>82</v>
      </c>
      <c r="K175" s="145">
        <v>72</v>
      </c>
      <c r="L175" s="145">
        <v>86</v>
      </c>
      <c r="M175" s="145">
        <v>108</v>
      </c>
      <c r="N175" s="145">
        <v>138</v>
      </c>
      <c r="O175" s="145">
        <v>74</v>
      </c>
      <c r="P175" s="146">
        <f>SUM(D175:O175)</f>
        <v>1321</v>
      </c>
      <c r="Q175" s="153">
        <f>AVERAGE(D175:O175)</f>
        <v>110.08333333333333</v>
      </c>
    </row>
    <row r="176" spans="1:17" ht="13.5" customHeight="1" x14ac:dyDescent="0.2">
      <c r="A176" s="131"/>
      <c r="B176" s="365" t="s">
        <v>212</v>
      </c>
      <c r="C176" s="366"/>
      <c r="D176" s="132"/>
      <c r="E176" s="132"/>
      <c r="F176" s="132"/>
      <c r="G176" s="132"/>
      <c r="H176" s="132"/>
      <c r="I176" s="132"/>
      <c r="J176" s="132"/>
      <c r="K176" s="132"/>
      <c r="L176" s="132"/>
      <c r="M176" s="132"/>
      <c r="N176" s="132"/>
      <c r="O176" s="132"/>
      <c r="P176" s="137"/>
      <c r="Q176" s="133"/>
    </row>
    <row r="177" spans="1:17" ht="13.5" customHeight="1" x14ac:dyDescent="0.2">
      <c r="A177" s="131"/>
      <c r="B177" s="134" t="s">
        <v>213</v>
      </c>
      <c r="C177" s="135" t="s">
        <v>17</v>
      </c>
      <c r="D177" s="136">
        <v>52</v>
      </c>
      <c r="E177" s="136">
        <f t="shared" ref="E177:O177" si="63">D184</f>
        <v>78</v>
      </c>
      <c r="F177" s="136">
        <f t="shared" si="63"/>
        <v>92</v>
      </c>
      <c r="G177" s="136">
        <f t="shared" si="63"/>
        <v>103</v>
      </c>
      <c r="H177" s="136">
        <f t="shared" si="63"/>
        <v>102</v>
      </c>
      <c r="I177" s="136">
        <f t="shared" si="63"/>
        <v>122</v>
      </c>
      <c r="J177" s="136">
        <f t="shared" si="63"/>
        <v>132</v>
      </c>
      <c r="K177" s="136">
        <f t="shared" si="63"/>
        <v>145</v>
      </c>
      <c r="L177" s="136">
        <f t="shared" si="63"/>
        <v>153</v>
      </c>
      <c r="M177" s="136">
        <f t="shared" si="63"/>
        <v>170</v>
      </c>
      <c r="N177" s="136">
        <f t="shared" si="63"/>
        <v>184</v>
      </c>
      <c r="O177" s="136">
        <f t="shared" si="63"/>
        <v>199</v>
      </c>
      <c r="P177" s="137">
        <f t="shared" ref="P177:P183" si="64">SUM(D177:O177)</f>
        <v>1532</v>
      </c>
      <c r="Q177" s="138">
        <f t="shared" ref="Q177:Q184" si="65">P177/12</f>
        <v>127.66666666666667</v>
      </c>
    </row>
    <row r="178" spans="1:17" ht="13.5" customHeight="1" x14ac:dyDescent="0.2">
      <c r="A178" s="131"/>
      <c r="B178" s="134" t="s">
        <v>214</v>
      </c>
      <c r="C178" s="134" t="s">
        <v>19</v>
      </c>
      <c r="D178" s="132">
        <v>26</v>
      </c>
      <c r="E178" s="132">
        <v>14</v>
      </c>
      <c r="F178" s="132">
        <v>11</v>
      </c>
      <c r="G178" s="132">
        <v>1</v>
      </c>
      <c r="H178" s="132">
        <v>20</v>
      </c>
      <c r="I178" s="132">
        <v>11</v>
      </c>
      <c r="J178" s="132">
        <v>13</v>
      </c>
      <c r="K178" s="132">
        <v>11</v>
      </c>
      <c r="L178" s="132">
        <v>17</v>
      </c>
      <c r="M178" s="132">
        <v>14</v>
      </c>
      <c r="N178" s="132">
        <v>15</v>
      </c>
      <c r="O178" s="132">
        <v>17</v>
      </c>
      <c r="P178" s="137">
        <f t="shared" si="64"/>
        <v>170</v>
      </c>
      <c r="Q178" s="138">
        <f t="shared" si="65"/>
        <v>14.166666666666666</v>
      </c>
    </row>
    <row r="179" spans="1:17" ht="13.5" customHeight="1" x14ac:dyDescent="0.2">
      <c r="A179" s="131"/>
      <c r="B179" s="134" t="s">
        <v>215</v>
      </c>
      <c r="C179" s="135" t="s">
        <v>21</v>
      </c>
      <c r="D179" s="136">
        <f t="shared" ref="D179" si="66">D177+D178</f>
        <v>78</v>
      </c>
      <c r="E179" s="136">
        <f t="shared" ref="E179:O179" si="67">E177+E178</f>
        <v>92</v>
      </c>
      <c r="F179" s="136">
        <f t="shared" si="67"/>
        <v>103</v>
      </c>
      <c r="G179" s="136">
        <f t="shared" si="67"/>
        <v>104</v>
      </c>
      <c r="H179" s="136">
        <f t="shared" si="67"/>
        <v>122</v>
      </c>
      <c r="I179" s="136">
        <f t="shared" si="67"/>
        <v>133</v>
      </c>
      <c r="J179" s="136">
        <f t="shared" si="67"/>
        <v>145</v>
      </c>
      <c r="K179" s="136">
        <f t="shared" si="67"/>
        <v>156</v>
      </c>
      <c r="L179" s="136">
        <f t="shared" si="67"/>
        <v>170</v>
      </c>
      <c r="M179" s="136">
        <f t="shared" si="67"/>
        <v>184</v>
      </c>
      <c r="N179" s="136">
        <f t="shared" si="67"/>
        <v>199</v>
      </c>
      <c r="O179" s="136">
        <f t="shared" si="67"/>
        <v>216</v>
      </c>
      <c r="P179" s="137">
        <f t="shared" si="64"/>
        <v>1702</v>
      </c>
      <c r="Q179" s="138">
        <f t="shared" si="65"/>
        <v>141.83333333333334</v>
      </c>
    </row>
    <row r="180" spans="1:17" ht="13.5" customHeight="1" x14ac:dyDescent="0.2">
      <c r="A180" s="131"/>
      <c r="B180" s="134" t="s">
        <v>216</v>
      </c>
      <c r="C180" s="134" t="s">
        <v>23</v>
      </c>
      <c r="D180" s="132">
        <v>0</v>
      </c>
      <c r="E180" s="132">
        <v>0</v>
      </c>
      <c r="F180" s="132">
        <v>0</v>
      </c>
      <c r="G180" s="132">
        <v>2</v>
      </c>
      <c r="H180" s="132">
        <v>0</v>
      </c>
      <c r="I180" s="132">
        <v>1</v>
      </c>
      <c r="J180" s="132">
        <v>0</v>
      </c>
      <c r="K180" s="132">
        <v>3</v>
      </c>
      <c r="L180" s="132">
        <v>0</v>
      </c>
      <c r="M180" s="132">
        <v>0</v>
      </c>
      <c r="N180" s="132">
        <v>0</v>
      </c>
      <c r="O180" s="132">
        <v>0</v>
      </c>
      <c r="P180" s="137">
        <f t="shared" si="64"/>
        <v>6</v>
      </c>
      <c r="Q180" s="138">
        <f t="shared" si="65"/>
        <v>0.5</v>
      </c>
    </row>
    <row r="181" spans="1:17" ht="13.5" customHeight="1" x14ac:dyDescent="0.2">
      <c r="A181" s="131"/>
      <c r="B181" s="134"/>
      <c r="C181" s="130" t="s">
        <v>208</v>
      </c>
      <c r="D181" s="130">
        <v>0</v>
      </c>
      <c r="E181" s="130">
        <v>0</v>
      </c>
      <c r="F181" s="130">
        <v>0</v>
      </c>
      <c r="G181" s="130">
        <v>0</v>
      </c>
      <c r="H181" s="130">
        <v>0</v>
      </c>
      <c r="I181" s="130">
        <v>1</v>
      </c>
      <c r="J181" s="130">
        <v>0</v>
      </c>
      <c r="K181" s="130">
        <v>1</v>
      </c>
      <c r="L181" s="130">
        <v>0</v>
      </c>
      <c r="M181" s="130">
        <v>0</v>
      </c>
      <c r="N181" s="130">
        <v>0</v>
      </c>
      <c r="O181" s="132">
        <v>0</v>
      </c>
      <c r="P181" s="137">
        <f t="shared" si="64"/>
        <v>2</v>
      </c>
      <c r="Q181" s="138">
        <f t="shared" si="65"/>
        <v>0.16666666666666666</v>
      </c>
    </row>
    <row r="182" spans="1:17" ht="13.5" customHeight="1" x14ac:dyDescent="0.2">
      <c r="A182" s="131"/>
      <c r="B182" s="134"/>
      <c r="C182" s="130" t="s">
        <v>209</v>
      </c>
      <c r="D182" s="130">
        <v>0</v>
      </c>
      <c r="E182" s="130">
        <v>0</v>
      </c>
      <c r="F182" s="130">
        <v>0</v>
      </c>
      <c r="G182" s="130">
        <v>2</v>
      </c>
      <c r="H182" s="130">
        <v>0</v>
      </c>
      <c r="I182" s="130">
        <v>0</v>
      </c>
      <c r="J182" s="130">
        <v>0</v>
      </c>
      <c r="K182" s="130">
        <v>1</v>
      </c>
      <c r="L182" s="130">
        <v>0</v>
      </c>
      <c r="M182" s="130">
        <v>0</v>
      </c>
      <c r="N182" s="130">
        <v>0</v>
      </c>
      <c r="O182" s="132">
        <v>0</v>
      </c>
      <c r="P182" s="137">
        <f t="shared" si="64"/>
        <v>3</v>
      </c>
      <c r="Q182" s="138">
        <f t="shared" si="65"/>
        <v>0.25</v>
      </c>
    </row>
    <row r="183" spans="1:17" ht="13.5" customHeight="1" x14ac:dyDescent="0.2">
      <c r="A183" s="131"/>
      <c r="B183" s="134"/>
      <c r="C183" s="130" t="s">
        <v>210</v>
      </c>
      <c r="D183" s="130">
        <v>0</v>
      </c>
      <c r="E183" s="130">
        <v>0</v>
      </c>
      <c r="F183" s="130">
        <v>0</v>
      </c>
      <c r="G183" s="130">
        <v>0</v>
      </c>
      <c r="H183" s="130">
        <v>0</v>
      </c>
      <c r="I183" s="130">
        <v>0</v>
      </c>
      <c r="J183" s="130">
        <v>0</v>
      </c>
      <c r="K183" s="130">
        <v>1</v>
      </c>
      <c r="L183" s="130">
        <v>0</v>
      </c>
      <c r="M183" s="130">
        <v>0</v>
      </c>
      <c r="N183" s="130">
        <v>0</v>
      </c>
      <c r="O183" s="132">
        <v>0</v>
      </c>
      <c r="P183" s="137">
        <f t="shared" si="64"/>
        <v>1</v>
      </c>
      <c r="Q183" s="138">
        <f t="shared" si="65"/>
        <v>8.3333333333333329E-2</v>
      </c>
    </row>
    <row r="184" spans="1:17" ht="13.5" customHeight="1" thickBot="1" x14ac:dyDescent="0.25">
      <c r="A184" s="142"/>
      <c r="B184" s="143" t="s">
        <v>217</v>
      </c>
      <c r="C184" s="170" t="s">
        <v>140</v>
      </c>
      <c r="D184" s="171">
        <f t="shared" ref="D184" si="68">D179-D180</f>
        <v>78</v>
      </c>
      <c r="E184" s="171">
        <f t="shared" ref="E184:O184" si="69">E179-E180</f>
        <v>92</v>
      </c>
      <c r="F184" s="171">
        <f t="shared" si="69"/>
        <v>103</v>
      </c>
      <c r="G184" s="171">
        <f t="shared" si="69"/>
        <v>102</v>
      </c>
      <c r="H184" s="171">
        <f t="shared" si="69"/>
        <v>122</v>
      </c>
      <c r="I184" s="171">
        <f t="shared" si="69"/>
        <v>132</v>
      </c>
      <c r="J184" s="171">
        <f t="shared" si="69"/>
        <v>145</v>
      </c>
      <c r="K184" s="171">
        <f t="shared" si="69"/>
        <v>153</v>
      </c>
      <c r="L184" s="171">
        <f t="shared" si="69"/>
        <v>170</v>
      </c>
      <c r="M184" s="171">
        <f t="shared" si="69"/>
        <v>184</v>
      </c>
      <c r="N184" s="171">
        <f t="shared" si="69"/>
        <v>199</v>
      </c>
      <c r="O184" s="171">
        <f t="shared" si="69"/>
        <v>216</v>
      </c>
      <c r="P184" s="146">
        <f>SUM(D184:O184)</f>
        <v>1696</v>
      </c>
      <c r="Q184" s="147">
        <f t="shared" si="65"/>
        <v>141.33333333333334</v>
      </c>
    </row>
    <row r="185" spans="1:17" ht="13.5" customHeight="1" x14ac:dyDescent="0.25">
      <c r="A185" s="157"/>
      <c r="B185" s="157"/>
      <c r="C185" s="157" t="s">
        <v>188</v>
      </c>
      <c r="D185" s="184">
        <v>726</v>
      </c>
      <c r="E185" s="184">
        <v>726</v>
      </c>
      <c r="F185" s="184">
        <v>726</v>
      </c>
      <c r="G185" s="158">
        <v>726</v>
      </c>
      <c r="H185" s="158">
        <v>726</v>
      </c>
      <c r="I185" s="158">
        <v>730</v>
      </c>
      <c r="J185" s="158">
        <v>730</v>
      </c>
      <c r="K185" s="158">
        <v>730</v>
      </c>
      <c r="L185" s="158">
        <v>730</v>
      </c>
      <c r="M185" s="158">
        <v>730</v>
      </c>
      <c r="N185" s="158">
        <v>730</v>
      </c>
      <c r="O185" s="158">
        <v>732</v>
      </c>
      <c r="P185" s="159">
        <f>SUM(I185:O185)</f>
        <v>5112</v>
      </c>
      <c r="Q185" s="158">
        <f>P185/12</f>
        <v>426</v>
      </c>
    </row>
    <row r="186" spans="1:17" ht="13.5" customHeight="1" x14ac:dyDescent="0.2">
      <c r="A186" s="131"/>
      <c r="B186" s="373" t="s">
        <v>150</v>
      </c>
      <c r="C186" s="374"/>
      <c r="D186" s="132">
        <v>16</v>
      </c>
      <c r="E186" s="132">
        <v>26</v>
      </c>
      <c r="F186" s="132">
        <v>33</v>
      </c>
      <c r="G186" s="132">
        <v>32</v>
      </c>
      <c r="H186" s="132">
        <v>34</v>
      </c>
      <c r="I186" s="132">
        <v>64</v>
      </c>
      <c r="J186" s="132">
        <v>36</v>
      </c>
      <c r="K186" s="132">
        <v>57</v>
      </c>
      <c r="L186" s="132">
        <v>31</v>
      </c>
      <c r="M186" s="132">
        <v>42</v>
      </c>
      <c r="N186" s="132">
        <v>23</v>
      </c>
      <c r="O186" s="132">
        <v>13</v>
      </c>
      <c r="P186" s="137">
        <f>SUM(D186:O186)</f>
        <v>407</v>
      </c>
      <c r="Q186" s="133">
        <f>AVERAGE(D186:O186)</f>
        <v>33.916666666666664</v>
      </c>
    </row>
    <row r="187" spans="1:17" ht="13.5" customHeight="1" x14ac:dyDescent="0.2">
      <c r="A187" s="131"/>
      <c r="B187" s="367" t="s">
        <v>151</v>
      </c>
      <c r="C187" s="368"/>
      <c r="D187" s="132">
        <v>30</v>
      </c>
      <c r="E187" s="132">
        <v>20</v>
      </c>
      <c r="F187" s="132">
        <v>26</v>
      </c>
      <c r="G187" s="132">
        <v>16</v>
      </c>
      <c r="H187" s="132">
        <v>22</v>
      </c>
      <c r="I187" s="132">
        <v>25</v>
      </c>
      <c r="J187" s="132">
        <v>20</v>
      </c>
      <c r="K187" s="132">
        <v>15</v>
      </c>
      <c r="L187" s="132">
        <v>10</v>
      </c>
      <c r="M187" s="132">
        <v>5</v>
      </c>
      <c r="N187" s="132">
        <v>6</v>
      </c>
      <c r="O187" s="132">
        <v>10</v>
      </c>
      <c r="P187" s="137">
        <f>SUM(D187:O187)</f>
        <v>205</v>
      </c>
      <c r="Q187" s="133">
        <f>AVERAGE(D187:O187)</f>
        <v>17.083333333333332</v>
      </c>
    </row>
    <row r="188" spans="1:17" ht="13.5" customHeight="1" x14ac:dyDescent="0.2">
      <c r="A188" s="131"/>
      <c r="B188" s="369" t="s">
        <v>152</v>
      </c>
      <c r="C188" s="370"/>
      <c r="D188" s="132"/>
      <c r="E188" s="132"/>
      <c r="F188" s="132"/>
      <c r="G188" s="132"/>
      <c r="H188" s="132"/>
      <c r="I188" s="132"/>
      <c r="J188" s="132"/>
      <c r="K188" s="132"/>
      <c r="L188" s="132"/>
      <c r="M188" s="132"/>
      <c r="N188" s="132"/>
      <c r="O188" s="132"/>
      <c r="P188" s="137"/>
      <c r="Q188" s="133"/>
    </row>
    <row r="189" spans="1:17" ht="13.5" customHeight="1" x14ac:dyDescent="0.2">
      <c r="A189" s="131"/>
      <c r="B189" s="134" t="s">
        <v>92</v>
      </c>
      <c r="C189" s="141" t="s">
        <v>34</v>
      </c>
      <c r="D189" s="132">
        <v>280</v>
      </c>
      <c r="E189" s="132">
        <v>396</v>
      </c>
      <c r="F189" s="132">
        <v>380</v>
      </c>
      <c r="G189" s="132">
        <v>182</v>
      </c>
      <c r="H189" s="132">
        <v>368</v>
      </c>
      <c r="I189" s="132">
        <v>373</v>
      </c>
      <c r="J189" s="132">
        <v>338</v>
      </c>
      <c r="K189" s="132">
        <v>384</v>
      </c>
      <c r="L189" s="132">
        <v>461</v>
      </c>
      <c r="M189" s="132">
        <v>347</v>
      </c>
      <c r="N189" s="132">
        <v>330</v>
      </c>
      <c r="O189" s="132">
        <v>246</v>
      </c>
      <c r="P189" s="137">
        <f>SUM(D189:O189)</f>
        <v>4085</v>
      </c>
      <c r="Q189" s="133">
        <f>AVERAGE(D189:O189)</f>
        <v>340.41666666666669</v>
      </c>
    </row>
    <row r="190" spans="1:17" ht="13.5" customHeight="1" x14ac:dyDescent="0.2">
      <c r="A190" s="131"/>
      <c r="B190" s="134" t="s">
        <v>93</v>
      </c>
      <c r="C190" s="141" t="s">
        <v>36</v>
      </c>
      <c r="D190" s="132">
        <v>114</v>
      </c>
      <c r="E190" s="132">
        <v>80</v>
      </c>
      <c r="F190" s="132">
        <v>95</v>
      </c>
      <c r="G190" s="132">
        <v>64</v>
      </c>
      <c r="H190" s="132">
        <v>120</v>
      </c>
      <c r="I190" s="132">
        <v>130</v>
      </c>
      <c r="J190" s="132">
        <v>106</v>
      </c>
      <c r="K190" s="132">
        <v>93</v>
      </c>
      <c r="L190" s="132">
        <v>90</v>
      </c>
      <c r="M190" s="132">
        <v>89</v>
      </c>
      <c r="N190" s="132">
        <v>97</v>
      </c>
      <c r="O190" s="132">
        <v>68</v>
      </c>
      <c r="P190" s="137">
        <f>SUM(D190:O190)</f>
        <v>1146</v>
      </c>
      <c r="Q190" s="133">
        <f>AVERAGE(D190:O190)</f>
        <v>95.5</v>
      </c>
    </row>
    <row r="191" spans="1:17" ht="13.5" customHeight="1" x14ac:dyDescent="0.2">
      <c r="A191" s="131"/>
      <c r="B191" s="365" t="s">
        <v>234</v>
      </c>
      <c r="C191" s="366"/>
      <c r="D191" s="132"/>
      <c r="E191" s="132"/>
      <c r="F191" s="132"/>
      <c r="G191" s="132"/>
      <c r="H191" s="132"/>
      <c r="I191" s="132"/>
      <c r="J191" s="132"/>
      <c r="K191" s="132"/>
      <c r="L191" s="132"/>
      <c r="M191" s="132"/>
      <c r="N191" s="132"/>
      <c r="O191" s="132"/>
      <c r="P191" s="137"/>
      <c r="Q191" s="133"/>
    </row>
    <row r="192" spans="1:17" ht="13.5" customHeight="1" x14ac:dyDescent="0.2">
      <c r="A192" s="131"/>
      <c r="B192" s="134" t="s">
        <v>87</v>
      </c>
      <c r="C192" s="135" t="s">
        <v>17</v>
      </c>
      <c r="D192" s="132">
        <v>0</v>
      </c>
      <c r="E192" s="132">
        <f>D198</f>
        <v>6</v>
      </c>
      <c r="F192" s="132">
        <f>E198</f>
        <v>5</v>
      </c>
      <c r="G192" s="136">
        <v>194</v>
      </c>
      <c r="H192" s="136">
        <f t="shared" ref="H192:O192" si="70">G198</f>
        <v>201</v>
      </c>
      <c r="I192" s="136">
        <f t="shared" si="70"/>
        <v>206</v>
      </c>
      <c r="J192" s="136">
        <f t="shared" si="70"/>
        <v>207</v>
      </c>
      <c r="K192" s="136">
        <f t="shared" si="70"/>
        <v>198</v>
      </c>
      <c r="L192" s="136">
        <f t="shared" si="70"/>
        <v>201</v>
      </c>
      <c r="M192" s="136">
        <f t="shared" si="70"/>
        <v>199</v>
      </c>
      <c r="N192" s="136">
        <f t="shared" si="70"/>
        <v>200</v>
      </c>
      <c r="O192" s="136">
        <f t="shared" si="70"/>
        <v>201</v>
      </c>
      <c r="P192" s="137">
        <f>SUM(D192:O192)</f>
        <v>1818</v>
      </c>
      <c r="Q192" s="138">
        <f>AVERAGE(D192:O192)</f>
        <v>151.5</v>
      </c>
    </row>
    <row r="193" spans="1:17" ht="13.5" customHeight="1" x14ac:dyDescent="0.2">
      <c r="A193" s="131"/>
      <c r="B193" s="134" t="s">
        <v>88</v>
      </c>
      <c r="C193" s="134" t="s">
        <v>19</v>
      </c>
      <c r="D193" s="132">
        <v>14</v>
      </c>
      <c r="E193" s="132">
        <v>6</v>
      </c>
      <c r="F193" s="132">
        <v>17</v>
      </c>
      <c r="G193" s="132">
        <v>13</v>
      </c>
      <c r="H193" s="132">
        <v>9</v>
      </c>
      <c r="I193" s="132">
        <v>11</v>
      </c>
      <c r="J193" s="132">
        <v>6</v>
      </c>
      <c r="K193" s="132">
        <v>5</v>
      </c>
      <c r="L193" s="132">
        <v>6</v>
      </c>
      <c r="M193" s="132">
        <v>7</v>
      </c>
      <c r="N193" s="132">
        <v>8</v>
      </c>
      <c r="O193" s="132">
        <v>4</v>
      </c>
      <c r="P193" s="137">
        <f>SUM(D193:O193)</f>
        <v>106</v>
      </c>
      <c r="Q193" s="133">
        <f>AVERAGE(D193:O193)</f>
        <v>8.8333333333333339</v>
      </c>
    </row>
    <row r="194" spans="1:17" ht="13.5" customHeight="1" x14ac:dyDescent="0.2">
      <c r="A194" s="131"/>
      <c r="B194" s="134" t="s">
        <v>89</v>
      </c>
      <c r="C194" s="135" t="s">
        <v>21</v>
      </c>
      <c r="D194" s="136">
        <f t="shared" ref="D194:O194" si="71">D192+D193</f>
        <v>14</v>
      </c>
      <c r="E194" s="136">
        <f t="shared" si="71"/>
        <v>12</v>
      </c>
      <c r="F194" s="136">
        <f t="shared" si="71"/>
        <v>22</v>
      </c>
      <c r="G194" s="136">
        <f t="shared" si="71"/>
        <v>207</v>
      </c>
      <c r="H194" s="136">
        <f t="shared" si="71"/>
        <v>210</v>
      </c>
      <c r="I194" s="136">
        <f t="shared" si="71"/>
        <v>217</v>
      </c>
      <c r="J194" s="136">
        <f t="shared" si="71"/>
        <v>213</v>
      </c>
      <c r="K194" s="136">
        <f t="shared" si="71"/>
        <v>203</v>
      </c>
      <c r="L194" s="136">
        <f t="shared" si="71"/>
        <v>207</v>
      </c>
      <c r="M194" s="136">
        <f t="shared" si="71"/>
        <v>206</v>
      </c>
      <c r="N194" s="136">
        <f t="shared" si="71"/>
        <v>208</v>
      </c>
      <c r="O194" s="136">
        <f t="shared" si="71"/>
        <v>205</v>
      </c>
      <c r="P194" s="137">
        <f>SUM(D194:O194)</f>
        <v>1924</v>
      </c>
      <c r="Q194" s="168">
        <f>P195/P193</f>
        <v>0.96226415094339623</v>
      </c>
    </row>
    <row r="195" spans="1:17" ht="13.5" customHeight="1" x14ac:dyDescent="0.2">
      <c r="A195" s="131"/>
      <c r="B195" s="134" t="s">
        <v>90</v>
      </c>
      <c r="C195" s="134" t="s">
        <v>82</v>
      </c>
      <c r="D195" s="132">
        <v>8</v>
      </c>
      <c r="E195" s="132">
        <v>7</v>
      </c>
      <c r="F195" s="132">
        <v>20</v>
      </c>
      <c r="G195" s="132">
        <v>6</v>
      </c>
      <c r="H195" s="132">
        <v>4</v>
      </c>
      <c r="I195" s="132">
        <v>10</v>
      </c>
      <c r="J195" s="132">
        <v>15</v>
      </c>
      <c r="K195" s="132">
        <v>2</v>
      </c>
      <c r="L195" s="132">
        <v>8</v>
      </c>
      <c r="M195" s="132">
        <v>6</v>
      </c>
      <c r="N195" s="132">
        <v>7</v>
      </c>
      <c r="O195" s="132">
        <v>9</v>
      </c>
      <c r="P195" s="137">
        <f>SUM(D195:O195)</f>
        <v>102</v>
      </c>
      <c r="Q195" s="133">
        <f>AVERAGE(D195:O195)</f>
        <v>8.5</v>
      </c>
    </row>
    <row r="196" spans="1:17" ht="13.5" customHeight="1" x14ac:dyDescent="0.2">
      <c r="A196" s="185"/>
      <c r="B196" s="186"/>
      <c r="C196" s="187" t="s">
        <v>235</v>
      </c>
      <c r="D196" s="187">
        <v>3</v>
      </c>
      <c r="E196" s="204">
        <v>1</v>
      </c>
      <c r="F196" s="204">
        <v>4</v>
      </c>
      <c r="G196" s="204">
        <v>3</v>
      </c>
      <c r="H196" s="204">
        <v>1</v>
      </c>
      <c r="I196" s="204">
        <v>4</v>
      </c>
      <c r="J196" s="204">
        <v>4</v>
      </c>
      <c r="K196" s="204">
        <v>1</v>
      </c>
      <c r="L196" s="204">
        <v>1</v>
      </c>
      <c r="M196" s="204">
        <v>2</v>
      </c>
      <c r="N196" s="204">
        <v>6</v>
      </c>
      <c r="O196" s="204">
        <v>4</v>
      </c>
      <c r="P196" s="137">
        <f t="shared" ref="P196:P197" si="72">SUM(D196:O196)</f>
        <v>34</v>
      </c>
      <c r="Q196" s="188"/>
    </row>
    <row r="197" spans="1:17" ht="13.5" customHeight="1" x14ac:dyDescent="0.2">
      <c r="A197" s="185"/>
      <c r="B197" s="186"/>
      <c r="C197" s="187" t="s">
        <v>236</v>
      </c>
      <c r="D197" s="187">
        <v>5</v>
      </c>
      <c r="E197" s="204">
        <v>6</v>
      </c>
      <c r="F197" s="204">
        <v>16</v>
      </c>
      <c r="G197" s="204">
        <v>3</v>
      </c>
      <c r="H197" s="204">
        <v>3</v>
      </c>
      <c r="I197" s="204">
        <v>6</v>
      </c>
      <c r="J197" s="204">
        <v>11</v>
      </c>
      <c r="K197" s="204">
        <v>1</v>
      </c>
      <c r="L197" s="204">
        <v>7</v>
      </c>
      <c r="M197" s="204">
        <v>4</v>
      </c>
      <c r="N197" s="204">
        <v>1</v>
      </c>
      <c r="O197" s="204">
        <v>5</v>
      </c>
      <c r="P197" s="137">
        <f t="shared" si="72"/>
        <v>68</v>
      </c>
      <c r="Q197" s="188"/>
    </row>
    <row r="198" spans="1:17" ht="13.5" customHeight="1" thickBot="1" x14ac:dyDescent="0.25">
      <c r="A198" s="142"/>
      <c r="B198" s="143" t="s">
        <v>60</v>
      </c>
      <c r="C198" s="170" t="s">
        <v>140</v>
      </c>
      <c r="D198" s="171">
        <f>D192+D193-D195</f>
        <v>6</v>
      </c>
      <c r="E198" s="171">
        <f>E192+E193-E195</f>
        <v>5</v>
      </c>
      <c r="F198" s="171">
        <f t="shared" ref="F198" si="73">F192+F193-F195</f>
        <v>2</v>
      </c>
      <c r="G198" s="171">
        <f t="shared" ref="G198:O198" si="74">G194-G195</f>
        <v>201</v>
      </c>
      <c r="H198" s="171">
        <f t="shared" si="74"/>
        <v>206</v>
      </c>
      <c r="I198" s="171">
        <f t="shared" si="74"/>
        <v>207</v>
      </c>
      <c r="J198" s="171">
        <f t="shared" si="74"/>
        <v>198</v>
      </c>
      <c r="K198" s="171">
        <f t="shared" si="74"/>
        <v>201</v>
      </c>
      <c r="L198" s="171">
        <f t="shared" si="74"/>
        <v>199</v>
      </c>
      <c r="M198" s="171">
        <f t="shared" si="74"/>
        <v>200</v>
      </c>
      <c r="N198" s="171">
        <f t="shared" si="74"/>
        <v>201</v>
      </c>
      <c r="O198" s="171">
        <f t="shared" si="74"/>
        <v>196</v>
      </c>
      <c r="P198" s="146">
        <f>SUM(D198:O198)</f>
        <v>1822</v>
      </c>
      <c r="Q198" s="147">
        <f t="shared" ref="Q198" si="75">P198/12</f>
        <v>151.83333333333334</v>
      </c>
    </row>
    <row r="199" spans="1:17" s="126" customFormat="1" ht="13.5" hidden="1" customHeight="1" x14ac:dyDescent="0.2">
      <c r="A199" s="185"/>
      <c r="B199" s="205"/>
      <c r="C199" s="206"/>
      <c r="D199" s="207"/>
      <c r="E199" s="207"/>
      <c r="F199" s="207"/>
      <c r="G199" s="207"/>
      <c r="H199" s="207"/>
      <c r="I199" s="207"/>
      <c r="J199" s="207"/>
      <c r="K199" s="207"/>
      <c r="L199" s="207"/>
      <c r="M199" s="207"/>
      <c r="N199" s="207"/>
      <c r="O199" s="207"/>
      <c r="P199" s="208"/>
      <c r="Q199" s="209"/>
    </row>
    <row r="200" spans="1:17" s="126" customFormat="1" ht="13.5" hidden="1" customHeight="1" x14ac:dyDescent="0.2">
      <c r="A200" s="185"/>
      <c r="B200" s="205"/>
      <c r="C200" s="206"/>
      <c r="D200" s="207"/>
      <c r="E200" s="207"/>
      <c r="F200" s="207"/>
      <c r="G200" s="207"/>
      <c r="H200" s="207"/>
      <c r="I200" s="207"/>
      <c r="J200" s="207"/>
      <c r="K200" s="207"/>
      <c r="L200" s="207"/>
      <c r="M200" s="207"/>
      <c r="N200" s="207"/>
      <c r="O200" s="207"/>
      <c r="P200" s="208"/>
      <c r="Q200" s="209"/>
    </row>
    <row r="201" spans="1:17" s="126" customFormat="1" ht="13.5" hidden="1" customHeight="1" thickBot="1" x14ac:dyDescent="0.25">
      <c r="A201" s="185"/>
      <c r="B201" s="205"/>
      <c r="C201" s="206"/>
      <c r="D201" s="207"/>
      <c r="E201" s="207"/>
      <c r="F201" s="207"/>
      <c r="G201" s="207"/>
      <c r="H201" s="207"/>
      <c r="I201" s="207"/>
      <c r="J201" s="207"/>
      <c r="K201" s="207"/>
      <c r="L201" s="207"/>
      <c r="M201" s="207"/>
      <c r="N201" s="207"/>
      <c r="O201" s="207"/>
      <c r="P201" s="208"/>
      <c r="Q201" s="209"/>
    </row>
    <row r="202" spans="1:17" ht="13.5" hidden="1" customHeight="1" x14ac:dyDescent="0.2">
      <c r="A202" s="131"/>
      <c r="B202" s="388" t="s">
        <v>179</v>
      </c>
      <c r="C202" s="389"/>
      <c r="D202" s="132"/>
      <c r="E202" s="132"/>
      <c r="F202" s="132"/>
      <c r="G202" s="132"/>
      <c r="H202" s="132"/>
      <c r="I202" s="132"/>
      <c r="J202" s="132"/>
      <c r="K202" s="132"/>
      <c r="L202" s="132"/>
      <c r="M202" s="132"/>
      <c r="N202" s="132"/>
      <c r="O202" s="132"/>
      <c r="P202" s="137">
        <f t="shared" ref="P202:P203" si="76">SUM(D202:O202)</f>
        <v>0</v>
      </c>
      <c r="Q202" s="133" t="e">
        <f>AVERAGE(D202:O202)</f>
        <v>#DIV/0!</v>
      </c>
    </row>
    <row r="203" spans="1:17" ht="13.5" hidden="1" customHeight="1" x14ac:dyDescent="0.2">
      <c r="A203" s="131"/>
      <c r="B203" s="367" t="s">
        <v>160</v>
      </c>
      <c r="C203" s="368"/>
      <c r="D203" s="132"/>
      <c r="E203" s="132"/>
      <c r="F203" s="132"/>
      <c r="G203" s="132"/>
      <c r="H203" s="132"/>
      <c r="I203" s="132"/>
      <c r="J203" s="132"/>
      <c r="K203" s="132"/>
      <c r="L203" s="132"/>
      <c r="M203" s="132"/>
      <c r="N203" s="132"/>
      <c r="O203" s="132"/>
      <c r="P203" s="137">
        <f t="shared" si="76"/>
        <v>0</v>
      </c>
      <c r="Q203" s="133" t="e">
        <f>AVERAGE(D203:O203)</f>
        <v>#DIV/0!</v>
      </c>
    </row>
    <row r="204" spans="1:17" ht="13.5" hidden="1" customHeight="1" x14ac:dyDescent="0.2">
      <c r="A204" s="131"/>
      <c r="B204" s="369" t="s">
        <v>161</v>
      </c>
      <c r="C204" s="370"/>
      <c r="D204" s="132"/>
      <c r="E204" s="132"/>
      <c r="F204" s="132"/>
      <c r="G204" s="132"/>
      <c r="H204" s="132"/>
      <c r="I204" s="132"/>
      <c r="J204" s="132"/>
      <c r="K204" s="132"/>
      <c r="L204" s="132"/>
      <c r="M204" s="132"/>
      <c r="N204" s="132"/>
      <c r="O204" s="132"/>
      <c r="P204" s="137"/>
      <c r="Q204" s="133"/>
    </row>
    <row r="205" spans="1:17" ht="13.5" hidden="1" customHeight="1" x14ac:dyDescent="0.2">
      <c r="A205" s="131"/>
      <c r="B205" s="134" t="s">
        <v>133</v>
      </c>
      <c r="C205" s="141" t="s">
        <v>34</v>
      </c>
      <c r="D205" s="132"/>
      <c r="E205" s="132"/>
      <c r="F205" s="132"/>
      <c r="G205" s="132"/>
      <c r="H205" s="132"/>
      <c r="I205" s="132"/>
      <c r="J205" s="132"/>
      <c r="K205" s="132"/>
      <c r="L205" s="132"/>
      <c r="M205" s="132"/>
      <c r="N205" s="132"/>
      <c r="O205" s="132"/>
      <c r="P205" s="137">
        <f>SUM(D205:O205)</f>
        <v>0</v>
      </c>
      <c r="Q205" s="133" t="e">
        <f>AVERAGE(D205:O205)</f>
        <v>#DIV/0!</v>
      </c>
    </row>
    <row r="206" spans="1:17" ht="13.5" hidden="1" customHeight="1" thickBot="1" x14ac:dyDescent="0.25">
      <c r="A206" s="142"/>
      <c r="B206" s="143" t="s">
        <v>133</v>
      </c>
      <c r="C206" s="144" t="s">
        <v>36</v>
      </c>
      <c r="D206" s="145"/>
      <c r="E206" s="145"/>
      <c r="F206" s="145"/>
      <c r="G206" s="145"/>
      <c r="H206" s="145"/>
      <c r="I206" s="145"/>
      <c r="J206" s="145"/>
      <c r="K206" s="145"/>
      <c r="L206" s="145"/>
      <c r="M206" s="145"/>
      <c r="N206" s="145"/>
      <c r="O206" s="145"/>
      <c r="P206" s="146">
        <f>SUM(D206:O206)</f>
        <v>0</v>
      </c>
      <c r="Q206" s="153" t="e">
        <f>AVERAGE(D206:O206)</f>
        <v>#DIV/0!</v>
      </c>
    </row>
    <row r="207" spans="1:17" ht="13.5" hidden="1" x14ac:dyDescent="0.25">
      <c r="A207" s="183"/>
      <c r="B207" s="183"/>
      <c r="C207" s="183"/>
      <c r="D207" s="183"/>
      <c r="E207" s="183"/>
      <c r="F207" s="183"/>
      <c r="G207" s="183"/>
      <c r="H207" s="183"/>
      <c r="I207" s="183"/>
      <c r="J207" s="183"/>
      <c r="K207" s="183"/>
      <c r="L207" s="183"/>
      <c r="M207" s="183"/>
      <c r="N207" s="183"/>
      <c r="O207" s="183"/>
      <c r="P207" s="183"/>
      <c r="Q207" s="183"/>
    </row>
    <row r="208" spans="1:17" ht="13.5" hidden="1" x14ac:dyDescent="0.25">
      <c r="A208" s="183"/>
      <c r="B208" s="183"/>
      <c r="C208" s="183"/>
      <c r="D208" s="183"/>
      <c r="E208" s="183"/>
      <c r="F208" s="183"/>
      <c r="G208" s="183"/>
      <c r="H208" s="183"/>
      <c r="I208" s="183"/>
      <c r="J208" s="183"/>
      <c r="K208" s="183"/>
      <c r="L208" s="183"/>
      <c r="M208" s="183"/>
      <c r="N208" s="183"/>
      <c r="O208" s="183"/>
      <c r="P208" s="183"/>
      <c r="Q208" s="183"/>
    </row>
    <row r="209" spans="1:17" ht="13.5" customHeight="1" x14ac:dyDescent="0.2">
      <c r="A209" s="131"/>
      <c r="B209" s="373" t="s">
        <v>238</v>
      </c>
      <c r="C209" s="374"/>
      <c r="D209" s="132"/>
      <c r="E209" s="132"/>
      <c r="F209" s="132"/>
      <c r="G209" s="132">
        <v>12</v>
      </c>
      <c r="H209" s="132">
        <v>27</v>
      </c>
      <c r="I209" s="132">
        <v>57</v>
      </c>
      <c r="J209" s="132">
        <v>25</v>
      </c>
      <c r="K209" s="132">
        <v>25</v>
      </c>
      <c r="L209" s="132">
        <v>26</v>
      </c>
      <c r="M209" s="132">
        <v>15</v>
      </c>
      <c r="N209" s="132">
        <v>42</v>
      </c>
      <c r="O209" s="132">
        <v>12</v>
      </c>
      <c r="P209" s="137">
        <f>SUM(D209:O209)</f>
        <v>241</v>
      </c>
      <c r="Q209" s="133">
        <f>AVERAGE(D209:O209)</f>
        <v>26.777777777777779</v>
      </c>
    </row>
    <row r="210" spans="1:17" ht="13.5" customHeight="1" x14ac:dyDescent="0.2">
      <c r="A210" s="131"/>
      <c r="B210" s="367" t="s">
        <v>151</v>
      </c>
      <c r="C210" s="368"/>
      <c r="D210" s="132"/>
      <c r="E210" s="132"/>
      <c r="F210" s="132"/>
      <c r="G210" s="132">
        <v>4</v>
      </c>
      <c r="H210" s="132">
        <v>5</v>
      </c>
      <c r="I210" s="132">
        <v>6</v>
      </c>
      <c r="J210" s="132">
        <v>4</v>
      </c>
      <c r="K210" s="132">
        <v>6</v>
      </c>
      <c r="L210" s="132">
        <v>5</v>
      </c>
      <c r="M210" s="132">
        <v>4</v>
      </c>
      <c r="N210" s="132">
        <v>3</v>
      </c>
      <c r="O210" s="132">
        <v>4</v>
      </c>
      <c r="P210" s="137">
        <f>SUM(D210:O210)</f>
        <v>41</v>
      </c>
      <c r="Q210" s="133">
        <f>AVERAGE(D210:O210)</f>
        <v>4.5555555555555554</v>
      </c>
    </row>
    <row r="211" spans="1:17" ht="13.5" customHeight="1" x14ac:dyDescent="0.2">
      <c r="A211" s="131"/>
      <c r="B211" s="369" t="s">
        <v>152</v>
      </c>
      <c r="C211" s="370"/>
      <c r="D211" s="132"/>
      <c r="E211" s="132"/>
      <c r="F211" s="132"/>
      <c r="G211" s="132"/>
      <c r="H211" s="132"/>
      <c r="I211" s="132"/>
      <c r="J211" s="132"/>
      <c r="K211" s="132"/>
      <c r="L211" s="132"/>
      <c r="M211" s="132"/>
      <c r="N211" s="132"/>
      <c r="O211" s="132"/>
      <c r="P211" s="137"/>
      <c r="Q211" s="133"/>
    </row>
    <row r="212" spans="1:17" ht="13.5" customHeight="1" x14ac:dyDescent="0.2">
      <c r="A212" s="131"/>
      <c r="B212" s="134" t="s">
        <v>92</v>
      </c>
      <c r="C212" s="141" t="s">
        <v>34</v>
      </c>
      <c r="D212" s="132"/>
      <c r="E212" s="132"/>
      <c r="F212" s="132"/>
      <c r="G212" s="132">
        <v>19</v>
      </c>
      <c r="H212" s="132">
        <v>41</v>
      </c>
      <c r="I212" s="132">
        <v>38</v>
      </c>
      <c r="J212" s="132">
        <v>25</v>
      </c>
      <c r="K212" s="132">
        <v>26</v>
      </c>
      <c r="L212" s="132">
        <v>15</v>
      </c>
      <c r="M212" s="132">
        <v>30</v>
      </c>
      <c r="N212" s="132">
        <v>17</v>
      </c>
      <c r="O212" s="132">
        <v>18</v>
      </c>
      <c r="P212" s="137">
        <f>SUM(D212:O212)</f>
        <v>229</v>
      </c>
      <c r="Q212" s="133">
        <f>AVERAGE(D212:O212)</f>
        <v>25.444444444444443</v>
      </c>
    </row>
    <row r="213" spans="1:17" ht="13.5" customHeight="1" x14ac:dyDescent="0.2">
      <c r="A213" s="131"/>
      <c r="B213" s="134" t="s">
        <v>93</v>
      </c>
      <c r="C213" s="141" t="s">
        <v>36</v>
      </c>
      <c r="D213" s="132"/>
      <c r="E213" s="132"/>
      <c r="F213" s="132"/>
      <c r="G213" s="132">
        <v>29</v>
      </c>
      <c r="H213" s="132">
        <v>31</v>
      </c>
      <c r="I213" s="132">
        <v>42</v>
      </c>
      <c r="J213" s="132">
        <v>37</v>
      </c>
      <c r="K213" s="132">
        <v>22</v>
      </c>
      <c r="L213" s="132">
        <v>39</v>
      </c>
      <c r="M213" s="132">
        <v>18</v>
      </c>
      <c r="N213" s="132">
        <v>32</v>
      </c>
      <c r="O213" s="132">
        <v>21</v>
      </c>
      <c r="P213" s="137">
        <f>SUM(D213:O213)</f>
        <v>271</v>
      </c>
      <c r="Q213" s="133">
        <f>AVERAGE(D213:O213)</f>
        <v>30.111111111111111</v>
      </c>
    </row>
    <row r="214" spans="1:17" ht="13.5" customHeight="1" x14ac:dyDescent="0.2">
      <c r="A214" s="77"/>
      <c r="B214" s="77"/>
      <c r="C214" s="123"/>
      <c r="D214" s="124"/>
      <c r="E214" s="124"/>
      <c r="F214" s="124"/>
      <c r="G214" s="124"/>
      <c r="H214" s="124"/>
      <c r="I214" s="124"/>
      <c r="J214" s="124"/>
      <c r="K214" s="124"/>
      <c r="L214" s="124"/>
      <c r="M214" s="124"/>
      <c r="N214" s="89"/>
      <c r="O214" s="124"/>
      <c r="P214" s="75"/>
      <c r="Q214" s="82"/>
    </row>
    <row r="215" spans="1:17" ht="13.5" customHeight="1" x14ac:dyDescent="0.2">
      <c r="A215" s="77"/>
      <c r="B215" s="77"/>
      <c r="C215" s="123"/>
      <c r="D215" s="124"/>
      <c r="E215" s="124"/>
      <c r="F215" s="124"/>
      <c r="G215" s="124"/>
      <c r="H215" s="124"/>
      <c r="I215" s="124"/>
      <c r="J215" s="124"/>
      <c r="K215" s="124"/>
      <c r="L215" s="124"/>
      <c r="M215" s="124"/>
      <c r="N215" s="89"/>
      <c r="O215" s="124"/>
      <c r="P215" s="75"/>
      <c r="Q215" s="82"/>
    </row>
  </sheetData>
  <mergeCells count="62">
    <mergeCell ref="A1:Q1"/>
    <mergeCell ref="B211:C211"/>
    <mergeCell ref="B202:C202"/>
    <mergeCell ref="B203:C203"/>
    <mergeCell ref="B204:C204"/>
    <mergeCell ref="B173:C173"/>
    <mergeCell ref="B209:C209"/>
    <mergeCell ref="B210:C210"/>
    <mergeCell ref="B191:C191"/>
    <mergeCell ref="B186:C186"/>
    <mergeCell ref="B187:C187"/>
    <mergeCell ref="B188:C188"/>
    <mergeCell ref="B130:C130"/>
    <mergeCell ref="B133:C133"/>
    <mergeCell ref="B170:C170"/>
    <mergeCell ref="B145:C145"/>
    <mergeCell ref="B148:C148"/>
    <mergeCell ref="B149:C149"/>
    <mergeCell ref="B157:C157"/>
    <mergeCell ref="B143:C143"/>
    <mergeCell ref="B144:C144"/>
    <mergeCell ref="B171:C171"/>
    <mergeCell ref="B172:C172"/>
    <mergeCell ref="B164:C164"/>
    <mergeCell ref="B134:C134"/>
    <mergeCell ref="B33:C33"/>
    <mergeCell ref="B88:C88"/>
    <mergeCell ref="B44:C44"/>
    <mergeCell ref="B45:C45"/>
    <mergeCell ref="B46:C46"/>
    <mergeCell ref="B49:C49"/>
    <mergeCell ref="B64:C64"/>
    <mergeCell ref="B65:C65"/>
    <mergeCell ref="B73:C73"/>
    <mergeCell ref="B74:C74"/>
    <mergeCell ref="B75:C75"/>
    <mergeCell ref="B78:C78"/>
    <mergeCell ref="B87:C87"/>
    <mergeCell ref="B97:C97"/>
    <mergeCell ref="B63:C63"/>
    <mergeCell ref="B15:C15"/>
    <mergeCell ref="B18:C18"/>
    <mergeCell ref="B26:C26"/>
    <mergeCell ref="B27:C27"/>
    <mergeCell ref="B28:C28"/>
    <mergeCell ref="B34:C34"/>
    <mergeCell ref="B2:C2"/>
    <mergeCell ref="B3:C3"/>
    <mergeCell ref="B13:C13"/>
    <mergeCell ref="B14:C14"/>
    <mergeCell ref="B176:C176"/>
    <mergeCell ref="B35:C35"/>
    <mergeCell ref="B135:C135"/>
    <mergeCell ref="B89:C89"/>
    <mergeCell ref="B98:C98"/>
    <mergeCell ref="B106:C106"/>
    <mergeCell ref="B114:C114"/>
    <mergeCell ref="B115:C115"/>
    <mergeCell ref="B116:C116"/>
    <mergeCell ref="B119:C119"/>
    <mergeCell ref="B128:C128"/>
    <mergeCell ref="B129:C129"/>
  </mergeCells>
  <pageMargins left="0.25" right="0.25" top="0.75" bottom="0.75" header="0.3" footer="0.3"/>
  <pageSetup paperSize="30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0"/>
  <sheetViews>
    <sheetView zoomScaleNormal="100" workbookViewId="0">
      <selection activeCell="B2" sqref="B2:C2"/>
    </sheetView>
  </sheetViews>
  <sheetFormatPr baseColWidth="10" defaultRowHeight="12.75" x14ac:dyDescent="0.2"/>
  <cols>
    <col min="1" max="1" width="5.140625" customWidth="1"/>
    <col min="2" max="2" width="7.140625" customWidth="1"/>
    <col min="3" max="3" width="33.5703125" customWidth="1"/>
    <col min="4" max="4" width="9.7109375" customWidth="1"/>
    <col min="5" max="5" width="11" customWidth="1"/>
    <col min="6" max="6" width="11.5703125" customWidth="1"/>
    <col min="7" max="7" width="9.85546875" customWidth="1"/>
    <col min="8" max="8" width="11.28515625" customWidth="1"/>
    <col min="9" max="9" width="11" customWidth="1"/>
    <col min="10" max="10" width="11.140625" customWidth="1"/>
    <col min="11" max="11" width="10.5703125" customWidth="1"/>
    <col min="12" max="13" width="9.5703125" customWidth="1"/>
    <col min="14" max="14" width="10.140625" customWidth="1"/>
    <col min="15" max="15" width="7.7109375" customWidth="1"/>
    <col min="16" max="16" width="11.140625" bestFit="1" customWidth="1"/>
    <col min="17" max="17" width="11.85546875" customWidth="1"/>
  </cols>
  <sheetData>
    <row r="1" spans="1:17" ht="109.5" customHeight="1" x14ac:dyDescent="0.2">
      <c r="A1" s="392"/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392"/>
    </row>
    <row r="2" spans="1:17" ht="51" customHeight="1" thickBot="1" x14ac:dyDescent="0.25">
      <c r="A2" s="128"/>
      <c r="B2" s="382" t="s">
        <v>245</v>
      </c>
      <c r="C2" s="383"/>
      <c r="D2" s="129" t="s">
        <v>0</v>
      </c>
      <c r="E2" s="129" t="s">
        <v>1</v>
      </c>
      <c r="F2" s="129" t="s">
        <v>2</v>
      </c>
      <c r="G2" s="129" t="s">
        <v>3</v>
      </c>
      <c r="H2" s="129" t="s">
        <v>4</v>
      </c>
      <c r="I2" s="129" t="s">
        <v>5</v>
      </c>
      <c r="J2" s="129" t="s">
        <v>6</v>
      </c>
      <c r="K2" s="129" t="s">
        <v>7</v>
      </c>
      <c r="L2" s="129" t="s">
        <v>8</v>
      </c>
      <c r="M2" s="129" t="s">
        <v>9</v>
      </c>
      <c r="N2" s="129" t="s">
        <v>10</v>
      </c>
      <c r="O2" s="129" t="s">
        <v>11</v>
      </c>
      <c r="P2" s="129" t="s">
        <v>12</v>
      </c>
      <c r="Q2" s="129" t="s">
        <v>13</v>
      </c>
    </row>
    <row r="3" spans="1:17" ht="17.25" customHeight="1" x14ac:dyDescent="0.2">
      <c r="A3" s="131" t="s">
        <v>218</v>
      </c>
      <c r="B3" s="365" t="s">
        <v>162</v>
      </c>
      <c r="C3" s="366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3"/>
    </row>
    <row r="4" spans="1:17" ht="15" customHeight="1" x14ac:dyDescent="0.2">
      <c r="A4" s="131"/>
      <c r="B4" s="134" t="s">
        <v>219</v>
      </c>
      <c r="C4" s="135" t="s">
        <v>17</v>
      </c>
      <c r="D4" s="136">
        <v>858</v>
      </c>
      <c r="E4" s="136">
        <f t="shared" ref="E4:L4" si="0">D12</f>
        <v>815</v>
      </c>
      <c r="F4" s="136">
        <f t="shared" si="0"/>
        <v>898</v>
      </c>
      <c r="G4" s="136">
        <f t="shared" si="0"/>
        <v>1001</v>
      </c>
      <c r="H4" s="136">
        <f t="shared" si="0"/>
        <v>1032</v>
      </c>
      <c r="I4" s="136">
        <f t="shared" si="0"/>
        <v>999</v>
      </c>
      <c r="J4" s="136">
        <f t="shared" si="0"/>
        <v>1035</v>
      </c>
      <c r="K4" s="136">
        <f t="shared" si="0"/>
        <v>985</v>
      </c>
      <c r="L4" s="136">
        <f t="shared" si="0"/>
        <v>1070</v>
      </c>
      <c r="M4" s="136">
        <v>1056</v>
      </c>
      <c r="N4" s="136">
        <v>1108</v>
      </c>
      <c r="O4" s="136"/>
      <c r="P4" s="136">
        <f t="shared" ref="P4:P14" si="1">SUM(D4:O4)</f>
        <v>10857</v>
      </c>
      <c r="Q4" s="138">
        <f t="shared" ref="Q4:Q14" si="2">P4/12</f>
        <v>904.75</v>
      </c>
    </row>
    <row r="5" spans="1:17" ht="15" customHeight="1" x14ac:dyDescent="0.2">
      <c r="A5" s="131"/>
      <c r="B5" s="134" t="s">
        <v>220</v>
      </c>
      <c r="C5" s="134" t="s">
        <v>19</v>
      </c>
      <c r="D5" s="132">
        <v>35</v>
      </c>
      <c r="E5" s="132">
        <v>113</v>
      </c>
      <c r="F5" s="132">
        <v>108</v>
      </c>
      <c r="G5" s="132">
        <v>55</v>
      </c>
      <c r="H5" s="132">
        <v>44</v>
      </c>
      <c r="I5" s="132">
        <v>36</v>
      </c>
      <c r="J5" s="132">
        <v>49</v>
      </c>
      <c r="K5" s="132">
        <v>85</v>
      </c>
      <c r="L5" s="132">
        <v>43</v>
      </c>
      <c r="M5" s="132">
        <v>49</v>
      </c>
      <c r="N5" s="132">
        <v>38</v>
      </c>
      <c r="O5" s="132"/>
      <c r="P5" s="136">
        <f t="shared" si="1"/>
        <v>655</v>
      </c>
      <c r="Q5" s="138">
        <f t="shared" si="2"/>
        <v>54.583333333333336</v>
      </c>
    </row>
    <row r="6" spans="1:17" ht="15" customHeight="1" x14ac:dyDescent="0.2">
      <c r="A6" s="131"/>
      <c r="B6" s="134" t="s">
        <v>221</v>
      </c>
      <c r="C6" s="135" t="s">
        <v>21</v>
      </c>
      <c r="D6" s="136">
        <f t="shared" ref="D6:L6" si="3">D4+D5</f>
        <v>893</v>
      </c>
      <c r="E6" s="136">
        <f t="shared" si="3"/>
        <v>928</v>
      </c>
      <c r="F6" s="136">
        <f t="shared" si="3"/>
        <v>1006</v>
      </c>
      <c r="G6" s="136">
        <f t="shared" si="3"/>
        <v>1056</v>
      </c>
      <c r="H6" s="136">
        <f t="shared" si="3"/>
        <v>1076</v>
      </c>
      <c r="I6" s="136">
        <f t="shared" si="3"/>
        <v>1035</v>
      </c>
      <c r="J6" s="136">
        <f t="shared" si="3"/>
        <v>1084</v>
      </c>
      <c r="K6" s="136">
        <f t="shared" si="3"/>
        <v>1070</v>
      </c>
      <c r="L6" s="136">
        <f t="shared" si="3"/>
        <v>1113</v>
      </c>
      <c r="M6" s="136">
        <v>1105</v>
      </c>
      <c r="N6" s="136">
        <v>1105</v>
      </c>
      <c r="O6" s="136"/>
      <c r="P6" s="136">
        <f t="shared" si="1"/>
        <v>11471</v>
      </c>
      <c r="Q6" s="138">
        <f t="shared" si="2"/>
        <v>955.91666666666663</v>
      </c>
    </row>
    <row r="7" spans="1:17" ht="15" customHeight="1" x14ac:dyDescent="0.2">
      <c r="A7" s="131"/>
      <c r="B7" s="134" t="s">
        <v>222</v>
      </c>
      <c r="C7" s="134" t="s">
        <v>23</v>
      </c>
      <c r="D7" s="132">
        <v>78</v>
      </c>
      <c r="E7" s="132">
        <v>30</v>
      </c>
      <c r="F7" s="132">
        <v>5</v>
      </c>
      <c r="G7" s="132">
        <v>24</v>
      </c>
      <c r="H7" s="132">
        <v>77</v>
      </c>
      <c r="I7" s="132">
        <v>0</v>
      </c>
      <c r="J7" s="132">
        <v>99</v>
      </c>
      <c r="K7" s="132">
        <v>0</v>
      </c>
      <c r="L7" s="132">
        <v>57</v>
      </c>
      <c r="M7" s="132">
        <v>0</v>
      </c>
      <c r="N7" s="132">
        <v>35</v>
      </c>
      <c r="O7" s="132"/>
      <c r="P7" s="136">
        <f t="shared" si="1"/>
        <v>405</v>
      </c>
      <c r="Q7" s="138">
        <f t="shared" si="2"/>
        <v>33.75</v>
      </c>
    </row>
    <row r="8" spans="1:17" ht="15" customHeight="1" x14ac:dyDescent="0.2">
      <c r="A8" s="131"/>
      <c r="B8" s="134"/>
      <c r="C8" s="130" t="s">
        <v>138</v>
      </c>
      <c r="D8" s="130">
        <v>48</v>
      </c>
      <c r="E8" s="130">
        <v>13</v>
      </c>
      <c r="F8" s="130">
        <v>3</v>
      </c>
      <c r="G8" s="130">
        <v>8</v>
      </c>
      <c r="H8" s="130">
        <v>48</v>
      </c>
      <c r="I8" s="139">
        <v>0</v>
      </c>
      <c r="J8" s="130">
        <v>55</v>
      </c>
      <c r="K8" s="130">
        <v>0</v>
      </c>
      <c r="L8" s="130">
        <v>57</v>
      </c>
      <c r="M8" s="130">
        <v>0</v>
      </c>
      <c r="N8" s="130">
        <v>23</v>
      </c>
      <c r="O8" s="130"/>
      <c r="P8" s="136">
        <f t="shared" si="1"/>
        <v>255</v>
      </c>
      <c r="Q8" s="138">
        <f t="shared" si="2"/>
        <v>21.25</v>
      </c>
    </row>
    <row r="9" spans="1:17" ht="15" customHeight="1" x14ac:dyDescent="0.2">
      <c r="A9" s="131"/>
      <c r="B9" s="134"/>
      <c r="C9" s="130" t="s">
        <v>24</v>
      </c>
      <c r="D9" s="130">
        <v>8</v>
      </c>
      <c r="E9" s="130">
        <v>2</v>
      </c>
      <c r="F9" s="130">
        <v>0</v>
      </c>
      <c r="G9" s="130">
        <v>4</v>
      </c>
      <c r="H9" s="130">
        <v>13</v>
      </c>
      <c r="I9" s="139">
        <v>0</v>
      </c>
      <c r="J9" s="130">
        <v>15</v>
      </c>
      <c r="K9" s="130">
        <v>0</v>
      </c>
      <c r="L9" s="130">
        <v>0</v>
      </c>
      <c r="M9" s="130">
        <v>0</v>
      </c>
      <c r="N9" s="130">
        <v>0</v>
      </c>
      <c r="O9" s="130"/>
      <c r="P9" s="136">
        <f t="shared" si="1"/>
        <v>42</v>
      </c>
      <c r="Q9" s="138">
        <f t="shared" si="2"/>
        <v>3.5</v>
      </c>
    </row>
    <row r="10" spans="1:17" ht="15" customHeight="1" x14ac:dyDescent="0.2">
      <c r="A10" s="131"/>
      <c r="B10" s="134"/>
      <c r="C10" s="130" t="s">
        <v>202</v>
      </c>
      <c r="D10" s="130">
        <v>15</v>
      </c>
      <c r="E10" s="130">
        <v>10</v>
      </c>
      <c r="F10" s="130">
        <v>2</v>
      </c>
      <c r="G10" s="130">
        <v>7</v>
      </c>
      <c r="H10" s="130">
        <v>8</v>
      </c>
      <c r="I10" s="139">
        <v>0</v>
      </c>
      <c r="J10" s="130">
        <v>25</v>
      </c>
      <c r="K10" s="130">
        <v>0</v>
      </c>
      <c r="L10" s="130">
        <v>0</v>
      </c>
      <c r="M10" s="130">
        <v>0</v>
      </c>
      <c r="N10" s="130">
        <v>10</v>
      </c>
      <c r="O10" s="130"/>
      <c r="P10" s="136">
        <f t="shared" si="1"/>
        <v>77</v>
      </c>
      <c r="Q10" s="138">
        <f t="shared" si="2"/>
        <v>6.416666666666667</v>
      </c>
    </row>
    <row r="11" spans="1:17" ht="15" customHeight="1" x14ac:dyDescent="0.2">
      <c r="A11" s="131"/>
      <c r="B11" s="134"/>
      <c r="C11" s="140" t="s">
        <v>203</v>
      </c>
      <c r="D11" s="130">
        <v>7</v>
      </c>
      <c r="E11" s="130">
        <v>5</v>
      </c>
      <c r="F11" s="130">
        <v>0</v>
      </c>
      <c r="G11" s="130">
        <v>4</v>
      </c>
      <c r="H11" s="130">
        <v>8</v>
      </c>
      <c r="I11" s="130">
        <v>0</v>
      </c>
      <c r="J11" s="130">
        <v>4</v>
      </c>
      <c r="K11" s="130">
        <v>0</v>
      </c>
      <c r="L11" s="130">
        <v>0</v>
      </c>
      <c r="M11" s="130">
        <v>0</v>
      </c>
      <c r="N11" s="130">
        <v>2</v>
      </c>
      <c r="O11" s="130"/>
      <c r="P11" s="136">
        <f t="shared" si="1"/>
        <v>30</v>
      </c>
      <c r="Q11" s="138">
        <f t="shared" si="2"/>
        <v>2.5</v>
      </c>
    </row>
    <row r="12" spans="1:17" ht="16.5" customHeight="1" x14ac:dyDescent="0.2">
      <c r="A12" s="131"/>
      <c r="B12" s="134" t="s">
        <v>223</v>
      </c>
      <c r="C12" s="135" t="s">
        <v>140</v>
      </c>
      <c r="D12" s="136">
        <f t="shared" ref="D12:L12" si="4">D6-D7</f>
        <v>815</v>
      </c>
      <c r="E12" s="136">
        <f t="shared" si="4"/>
        <v>898</v>
      </c>
      <c r="F12" s="136">
        <f t="shared" si="4"/>
        <v>1001</v>
      </c>
      <c r="G12" s="136">
        <f t="shared" si="4"/>
        <v>1032</v>
      </c>
      <c r="H12" s="136">
        <f t="shared" si="4"/>
        <v>999</v>
      </c>
      <c r="I12" s="136">
        <f t="shared" si="4"/>
        <v>1035</v>
      </c>
      <c r="J12" s="136">
        <f t="shared" si="4"/>
        <v>985</v>
      </c>
      <c r="K12" s="136">
        <f t="shared" si="4"/>
        <v>1070</v>
      </c>
      <c r="L12" s="136">
        <f t="shared" si="4"/>
        <v>1056</v>
      </c>
      <c r="M12" s="136">
        <v>1105</v>
      </c>
      <c r="N12" s="136">
        <v>1108</v>
      </c>
      <c r="O12" s="136"/>
      <c r="P12" s="136">
        <f>SUM(D12:O12)</f>
        <v>11104</v>
      </c>
      <c r="Q12" s="138">
        <f t="shared" si="2"/>
        <v>925.33333333333337</v>
      </c>
    </row>
    <row r="13" spans="1:17" ht="15" customHeight="1" x14ac:dyDescent="0.2">
      <c r="A13" s="131"/>
      <c r="B13" s="367" t="s">
        <v>224</v>
      </c>
      <c r="C13" s="368"/>
      <c r="D13" s="132">
        <v>30</v>
      </c>
      <c r="E13" s="132">
        <v>15</v>
      </c>
      <c r="F13" s="132">
        <v>25</v>
      </c>
      <c r="G13" s="132">
        <v>35</v>
      </c>
      <c r="H13" s="132">
        <v>15</v>
      </c>
      <c r="I13" s="132">
        <v>25</v>
      </c>
      <c r="J13" s="132">
        <v>25</v>
      </c>
      <c r="K13" s="132">
        <v>30</v>
      </c>
      <c r="L13" s="132">
        <v>20</v>
      </c>
      <c r="M13" s="132">
        <v>20</v>
      </c>
      <c r="N13" s="132">
        <v>25</v>
      </c>
      <c r="O13" s="132"/>
      <c r="P13" s="136">
        <f t="shared" si="1"/>
        <v>265</v>
      </c>
      <c r="Q13" s="138">
        <f t="shared" si="2"/>
        <v>22.083333333333332</v>
      </c>
    </row>
    <row r="14" spans="1:17" ht="15" customHeight="1" x14ac:dyDescent="0.2">
      <c r="A14" s="131"/>
      <c r="B14" s="367" t="s">
        <v>225</v>
      </c>
      <c r="C14" s="368"/>
      <c r="D14" s="132">
        <v>20</v>
      </c>
      <c r="E14" s="132">
        <v>25</v>
      </c>
      <c r="F14" s="132">
        <v>35</v>
      </c>
      <c r="G14" s="132">
        <v>25</v>
      </c>
      <c r="H14" s="132">
        <v>15</v>
      </c>
      <c r="I14" s="132">
        <v>15</v>
      </c>
      <c r="J14" s="132">
        <v>25</v>
      </c>
      <c r="K14" s="132">
        <v>15</v>
      </c>
      <c r="L14" s="132">
        <v>20</v>
      </c>
      <c r="M14" s="132">
        <v>20</v>
      </c>
      <c r="N14" s="132">
        <v>25</v>
      </c>
      <c r="O14" s="132"/>
      <c r="P14" s="136">
        <f t="shared" si="1"/>
        <v>240</v>
      </c>
      <c r="Q14" s="138">
        <f t="shared" si="2"/>
        <v>20</v>
      </c>
    </row>
    <row r="15" spans="1:17" ht="15" customHeight="1" x14ac:dyDescent="0.2">
      <c r="A15" s="131"/>
      <c r="B15" s="369" t="s">
        <v>226</v>
      </c>
      <c r="C15" s="370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6"/>
      <c r="Q15" s="133"/>
    </row>
    <row r="16" spans="1:17" ht="15" customHeight="1" x14ac:dyDescent="0.2">
      <c r="A16" s="131"/>
      <c r="B16" s="134" t="s">
        <v>227</v>
      </c>
      <c r="C16" s="141" t="s">
        <v>34</v>
      </c>
      <c r="D16" s="132">
        <v>692</v>
      </c>
      <c r="E16" s="132">
        <v>777</v>
      </c>
      <c r="F16" s="132">
        <v>911</v>
      </c>
      <c r="G16" s="132">
        <v>720</v>
      </c>
      <c r="H16" s="132">
        <v>999</v>
      </c>
      <c r="I16" s="132">
        <v>909</v>
      </c>
      <c r="J16" s="132">
        <v>874</v>
      </c>
      <c r="K16" s="132">
        <v>925</v>
      </c>
      <c r="L16" s="132">
        <v>692</v>
      </c>
      <c r="M16" s="132">
        <v>783</v>
      </c>
      <c r="N16" s="132">
        <v>758</v>
      </c>
      <c r="O16" s="132"/>
      <c r="P16" s="136">
        <f>SUM(D16:O16)</f>
        <v>9040</v>
      </c>
      <c r="Q16" s="138">
        <f>P16/12</f>
        <v>753.33333333333337</v>
      </c>
    </row>
    <row r="17" spans="1:17" ht="15" customHeight="1" thickBot="1" x14ac:dyDescent="0.25">
      <c r="A17" s="142"/>
      <c r="B17" s="143" t="s">
        <v>228</v>
      </c>
      <c r="C17" s="144" t="s">
        <v>36</v>
      </c>
      <c r="D17" s="145">
        <v>595</v>
      </c>
      <c r="E17" s="145">
        <v>641</v>
      </c>
      <c r="F17" s="145">
        <v>804</v>
      </c>
      <c r="G17" s="145">
        <v>867</v>
      </c>
      <c r="H17" s="145">
        <v>158</v>
      </c>
      <c r="I17" s="145">
        <v>973</v>
      </c>
      <c r="J17" s="145">
        <v>944</v>
      </c>
      <c r="K17" s="145">
        <v>853</v>
      </c>
      <c r="L17" s="145">
        <v>566</v>
      </c>
      <c r="M17" s="145">
        <v>734</v>
      </c>
      <c r="N17" s="145">
        <v>477</v>
      </c>
      <c r="O17" s="145"/>
      <c r="P17" s="171">
        <f>SUM(D17:O17)</f>
        <v>7612</v>
      </c>
      <c r="Q17" s="147">
        <f>P17/12</f>
        <v>634.33333333333337</v>
      </c>
    </row>
    <row r="18" spans="1:17" ht="18.75" customHeight="1" x14ac:dyDescent="0.2">
      <c r="A18" s="131">
        <v>2.2000000000000002</v>
      </c>
      <c r="B18" s="365" t="s">
        <v>163</v>
      </c>
      <c r="C18" s="366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3"/>
    </row>
    <row r="19" spans="1:17" ht="15" customHeight="1" x14ac:dyDescent="0.2">
      <c r="A19" s="131"/>
      <c r="B19" s="134" t="s">
        <v>26</v>
      </c>
      <c r="C19" s="135" t="s">
        <v>17</v>
      </c>
      <c r="D19" s="136">
        <v>49</v>
      </c>
      <c r="E19" s="136">
        <f t="shared" ref="E19:L19" si="5">D25</f>
        <v>48</v>
      </c>
      <c r="F19" s="136">
        <f t="shared" si="5"/>
        <v>49</v>
      </c>
      <c r="G19" s="136">
        <f t="shared" si="5"/>
        <v>49</v>
      </c>
      <c r="H19" s="136">
        <f t="shared" si="5"/>
        <v>49</v>
      </c>
      <c r="I19" s="136">
        <f t="shared" si="5"/>
        <v>49</v>
      </c>
      <c r="J19" s="136">
        <f t="shared" si="5"/>
        <v>50</v>
      </c>
      <c r="K19" s="136">
        <f t="shared" si="5"/>
        <v>50</v>
      </c>
      <c r="L19" s="136">
        <f t="shared" si="5"/>
        <v>50</v>
      </c>
      <c r="M19" s="136">
        <v>50</v>
      </c>
      <c r="N19" s="136">
        <v>51</v>
      </c>
      <c r="O19" s="136"/>
      <c r="P19" s="136">
        <f t="shared" ref="P19:P27" si="6">SUM(D19:O19)</f>
        <v>544</v>
      </c>
      <c r="Q19" s="138">
        <f t="shared" ref="Q19:Q27" si="7">P19/12</f>
        <v>45.333333333333336</v>
      </c>
    </row>
    <row r="20" spans="1:17" ht="15" customHeight="1" x14ac:dyDescent="0.2">
      <c r="A20" s="131"/>
      <c r="B20" s="134" t="s">
        <v>27</v>
      </c>
      <c r="C20" s="134" t="s">
        <v>19</v>
      </c>
      <c r="D20" s="132">
        <v>1</v>
      </c>
      <c r="E20" s="132">
        <v>1</v>
      </c>
      <c r="F20" s="132">
        <v>0</v>
      </c>
      <c r="G20" s="132">
        <v>0</v>
      </c>
      <c r="H20" s="132">
        <v>0</v>
      </c>
      <c r="I20" s="132">
        <v>2</v>
      </c>
      <c r="J20" s="132">
        <v>0</v>
      </c>
      <c r="K20" s="132">
        <v>0</v>
      </c>
      <c r="L20" s="132">
        <v>0</v>
      </c>
      <c r="M20" s="132">
        <v>0</v>
      </c>
      <c r="N20" s="132">
        <v>0</v>
      </c>
      <c r="O20" s="132"/>
      <c r="P20" s="136">
        <f t="shared" si="6"/>
        <v>4</v>
      </c>
      <c r="Q20" s="138">
        <f t="shared" si="7"/>
        <v>0.33333333333333331</v>
      </c>
    </row>
    <row r="21" spans="1:17" ht="15" customHeight="1" x14ac:dyDescent="0.2">
      <c r="A21" s="131"/>
      <c r="B21" s="134" t="s">
        <v>28</v>
      </c>
      <c r="C21" s="135" t="s">
        <v>21</v>
      </c>
      <c r="D21" s="136">
        <f t="shared" ref="D21:L21" si="8">D19+D20</f>
        <v>50</v>
      </c>
      <c r="E21" s="136">
        <f t="shared" si="8"/>
        <v>49</v>
      </c>
      <c r="F21" s="136">
        <f t="shared" si="8"/>
        <v>49</v>
      </c>
      <c r="G21" s="136">
        <f t="shared" si="8"/>
        <v>49</v>
      </c>
      <c r="H21" s="136">
        <f t="shared" si="8"/>
        <v>49</v>
      </c>
      <c r="I21" s="136">
        <f t="shared" si="8"/>
        <v>51</v>
      </c>
      <c r="J21" s="136">
        <f t="shared" si="8"/>
        <v>50</v>
      </c>
      <c r="K21" s="136">
        <f t="shared" si="8"/>
        <v>50</v>
      </c>
      <c r="L21" s="136">
        <f t="shared" si="8"/>
        <v>50</v>
      </c>
      <c r="M21" s="136">
        <v>50</v>
      </c>
      <c r="N21" s="136">
        <v>51</v>
      </c>
      <c r="O21" s="136"/>
      <c r="P21" s="136">
        <f t="shared" si="6"/>
        <v>548</v>
      </c>
      <c r="Q21" s="138">
        <f t="shared" si="7"/>
        <v>45.666666666666664</v>
      </c>
    </row>
    <row r="22" spans="1:17" ht="15" customHeight="1" x14ac:dyDescent="0.2">
      <c r="A22" s="131"/>
      <c r="B22" s="134" t="s">
        <v>29</v>
      </c>
      <c r="C22" s="134" t="s">
        <v>23</v>
      </c>
      <c r="D22" s="132">
        <v>2</v>
      </c>
      <c r="E22" s="132">
        <v>0</v>
      </c>
      <c r="F22" s="132">
        <v>0</v>
      </c>
      <c r="G22" s="132">
        <v>0</v>
      </c>
      <c r="H22" s="132">
        <v>0</v>
      </c>
      <c r="I22" s="132">
        <v>1</v>
      </c>
      <c r="J22" s="132">
        <v>0</v>
      </c>
      <c r="K22" s="132">
        <v>0</v>
      </c>
      <c r="L22" s="132">
        <v>0</v>
      </c>
      <c r="M22" s="132">
        <v>0</v>
      </c>
      <c r="N22" s="132">
        <v>0</v>
      </c>
      <c r="O22" s="132"/>
      <c r="P22" s="136">
        <f t="shared" si="6"/>
        <v>3</v>
      </c>
      <c r="Q22" s="138">
        <f t="shared" si="7"/>
        <v>0.25</v>
      </c>
    </row>
    <row r="23" spans="1:17" ht="15" customHeight="1" x14ac:dyDescent="0.2">
      <c r="A23" s="131"/>
      <c r="B23" s="134"/>
      <c r="C23" s="130" t="s">
        <v>30</v>
      </c>
      <c r="D23" s="130">
        <v>2</v>
      </c>
      <c r="E23" s="130">
        <v>0</v>
      </c>
      <c r="F23" s="130">
        <v>0</v>
      </c>
      <c r="G23" s="130">
        <v>0</v>
      </c>
      <c r="H23" s="130">
        <v>0</v>
      </c>
      <c r="I23" s="130">
        <v>1</v>
      </c>
      <c r="J23" s="130">
        <v>0</v>
      </c>
      <c r="K23" s="130">
        <v>0</v>
      </c>
      <c r="L23" s="130">
        <v>0</v>
      </c>
      <c r="M23" s="130">
        <v>0</v>
      </c>
      <c r="N23" s="130">
        <v>0</v>
      </c>
      <c r="O23" s="130"/>
      <c r="P23" s="136">
        <f t="shared" si="6"/>
        <v>3</v>
      </c>
      <c r="Q23" s="138">
        <f t="shared" si="7"/>
        <v>0.25</v>
      </c>
    </row>
    <row r="24" spans="1:17" ht="15" customHeight="1" x14ac:dyDescent="0.2">
      <c r="A24" s="131"/>
      <c r="B24" s="134"/>
      <c r="C24" s="130" t="s">
        <v>31</v>
      </c>
      <c r="D24" s="130">
        <v>0</v>
      </c>
      <c r="E24" s="130">
        <v>0</v>
      </c>
      <c r="F24" s="130">
        <v>0</v>
      </c>
      <c r="G24" s="130">
        <v>0</v>
      </c>
      <c r="H24" s="130">
        <v>0</v>
      </c>
      <c r="I24" s="130">
        <v>0</v>
      </c>
      <c r="J24" s="130">
        <v>0</v>
      </c>
      <c r="K24" s="130">
        <v>0</v>
      </c>
      <c r="L24" s="130">
        <v>0</v>
      </c>
      <c r="M24" s="130">
        <v>0</v>
      </c>
      <c r="N24" s="130">
        <v>0</v>
      </c>
      <c r="O24" s="130"/>
      <c r="P24" s="136">
        <f t="shared" si="6"/>
        <v>0</v>
      </c>
      <c r="Q24" s="138">
        <f t="shared" si="7"/>
        <v>0</v>
      </c>
    </row>
    <row r="25" spans="1:17" ht="15" customHeight="1" x14ac:dyDescent="0.2">
      <c r="A25" s="131"/>
      <c r="B25" s="134" t="s">
        <v>32</v>
      </c>
      <c r="C25" s="135" t="s">
        <v>140</v>
      </c>
      <c r="D25" s="136">
        <f t="shared" ref="D25:L25" si="9">D21-D22</f>
        <v>48</v>
      </c>
      <c r="E25" s="136">
        <f t="shared" si="9"/>
        <v>49</v>
      </c>
      <c r="F25" s="136">
        <f t="shared" si="9"/>
        <v>49</v>
      </c>
      <c r="G25" s="136">
        <f t="shared" si="9"/>
        <v>49</v>
      </c>
      <c r="H25" s="136">
        <f t="shared" si="9"/>
        <v>49</v>
      </c>
      <c r="I25" s="136">
        <f t="shared" si="9"/>
        <v>50</v>
      </c>
      <c r="J25" s="136">
        <f t="shared" si="9"/>
        <v>50</v>
      </c>
      <c r="K25" s="136">
        <f t="shared" si="9"/>
        <v>50</v>
      </c>
      <c r="L25" s="136">
        <f t="shared" si="9"/>
        <v>50</v>
      </c>
      <c r="M25" s="136">
        <v>51</v>
      </c>
      <c r="N25" s="136">
        <v>51</v>
      </c>
      <c r="O25" s="136"/>
      <c r="P25" s="136">
        <f t="shared" si="6"/>
        <v>546</v>
      </c>
      <c r="Q25" s="138">
        <f t="shared" si="7"/>
        <v>45.5</v>
      </c>
    </row>
    <row r="26" spans="1:17" ht="15" customHeight="1" x14ac:dyDescent="0.2">
      <c r="A26" s="131"/>
      <c r="B26" s="367" t="s">
        <v>142</v>
      </c>
      <c r="C26" s="368"/>
      <c r="D26" s="132">
        <v>4</v>
      </c>
      <c r="E26" s="132">
        <v>4</v>
      </c>
      <c r="F26" s="132">
        <v>5</v>
      </c>
      <c r="G26" s="132">
        <v>5</v>
      </c>
      <c r="H26" s="132">
        <v>3</v>
      </c>
      <c r="I26" s="132">
        <v>6</v>
      </c>
      <c r="J26" s="132">
        <v>2</v>
      </c>
      <c r="K26" s="132">
        <v>8</v>
      </c>
      <c r="L26" s="132">
        <v>2</v>
      </c>
      <c r="M26" s="132">
        <v>2</v>
      </c>
      <c r="N26" s="132">
        <v>6</v>
      </c>
      <c r="O26" s="132"/>
      <c r="P26" s="136"/>
      <c r="Q26" s="138">
        <f t="shared" si="7"/>
        <v>0</v>
      </c>
    </row>
    <row r="27" spans="1:17" ht="15" customHeight="1" x14ac:dyDescent="0.2">
      <c r="A27" s="131"/>
      <c r="B27" s="367" t="s">
        <v>143</v>
      </c>
      <c r="C27" s="368"/>
      <c r="D27" s="132">
        <v>5</v>
      </c>
      <c r="E27" s="132">
        <v>5</v>
      </c>
      <c r="F27" s="132">
        <v>5</v>
      </c>
      <c r="G27" s="132">
        <v>4</v>
      </c>
      <c r="H27" s="132">
        <v>5</v>
      </c>
      <c r="I27" s="132">
        <v>3</v>
      </c>
      <c r="J27" s="132">
        <v>5</v>
      </c>
      <c r="K27" s="132">
        <v>6</v>
      </c>
      <c r="L27" s="132">
        <v>5</v>
      </c>
      <c r="M27" s="132">
        <v>50</v>
      </c>
      <c r="N27" s="132">
        <v>3</v>
      </c>
      <c r="O27" s="132"/>
      <c r="P27" s="136">
        <f t="shared" si="6"/>
        <v>96</v>
      </c>
      <c r="Q27" s="138">
        <f t="shared" si="7"/>
        <v>8</v>
      </c>
    </row>
    <row r="28" spans="1:17" ht="15" customHeight="1" x14ac:dyDescent="0.2">
      <c r="A28" s="131"/>
      <c r="B28" s="369" t="s">
        <v>144</v>
      </c>
      <c r="C28" s="370"/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36"/>
      <c r="Q28" s="133"/>
    </row>
    <row r="29" spans="1:17" ht="15" customHeight="1" x14ac:dyDescent="0.2">
      <c r="A29" s="131"/>
      <c r="B29" s="134" t="s">
        <v>33</v>
      </c>
      <c r="C29" s="141" t="s">
        <v>34</v>
      </c>
      <c r="D29" s="132">
        <v>13</v>
      </c>
      <c r="E29" s="132">
        <v>19</v>
      </c>
      <c r="F29" s="132">
        <v>24</v>
      </c>
      <c r="G29" s="132">
        <v>21</v>
      </c>
      <c r="H29" s="132">
        <v>24</v>
      </c>
      <c r="I29" s="132">
        <v>10</v>
      </c>
      <c r="J29" s="132">
        <v>17</v>
      </c>
      <c r="K29" s="132">
        <v>9</v>
      </c>
      <c r="L29" s="132">
        <v>27</v>
      </c>
      <c r="M29" s="132">
        <v>13</v>
      </c>
      <c r="N29" s="132">
        <v>24</v>
      </c>
      <c r="O29" s="132"/>
      <c r="P29" s="136">
        <f>SUM(D29:O29)</f>
        <v>201</v>
      </c>
      <c r="Q29" s="138">
        <f>P29/12</f>
        <v>16.75</v>
      </c>
    </row>
    <row r="30" spans="1:17" ht="15" customHeight="1" x14ac:dyDescent="0.2">
      <c r="A30" s="134"/>
      <c r="B30" s="134" t="s">
        <v>35</v>
      </c>
      <c r="C30" s="141" t="s">
        <v>36</v>
      </c>
      <c r="D30" s="132">
        <v>35</v>
      </c>
      <c r="E30" s="132">
        <v>20</v>
      </c>
      <c r="F30" s="132">
        <v>22</v>
      </c>
      <c r="G30" s="132">
        <v>17</v>
      </c>
      <c r="H30" s="132">
        <v>18</v>
      </c>
      <c r="I30" s="132">
        <v>18</v>
      </c>
      <c r="J30" s="132">
        <v>13</v>
      </c>
      <c r="K30" s="132">
        <v>31</v>
      </c>
      <c r="L30" s="132">
        <v>18</v>
      </c>
      <c r="M30" s="132">
        <v>8</v>
      </c>
      <c r="N30" s="132">
        <v>22</v>
      </c>
      <c r="O30" s="132"/>
      <c r="P30" s="136">
        <f>SUM(D30:O30)</f>
        <v>222</v>
      </c>
      <c r="Q30" s="138">
        <f>P30/12</f>
        <v>18.5</v>
      </c>
    </row>
    <row r="31" spans="1:17" ht="15" customHeight="1" x14ac:dyDescent="0.2">
      <c r="A31" s="148"/>
      <c r="B31" s="148"/>
      <c r="C31" s="149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89"/>
      <c r="Q31" s="152"/>
    </row>
    <row r="32" spans="1:17" ht="15" customHeight="1" thickBot="1" x14ac:dyDescent="0.25">
      <c r="A32" s="148"/>
      <c r="B32" s="148"/>
      <c r="C32" s="149"/>
      <c r="D32" s="150"/>
      <c r="E32" s="150"/>
      <c r="F32" s="150"/>
      <c r="G32" s="150"/>
      <c r="H32" s="150"/>
      <c r="I32" s="150"/>
      <c r="J32" s="150"/>
      <c r="K32" s="150"/>
      <c r="L32" s="150"/>
      <c r="M32" s="150"/>
      <c r="N32" s="150"/>
      <c r="O32" s="150"/>
      <c r="P32" s="189"/>
      <c r="Q32" s="152"/>
    </row>
    <row r="33" spans="1:17" ht="30" customHeight="1" thickBot="1" x14ac:dyDescent="0.25">
      <c r="A33" s="153"/>
      <c r="B33" s="386"/>
      <c r="C33" s="387"/>
      <c r="D33" s="197" t="s">
        <v>0</v>
      </c>
      <c r="E33" s="197" t="s">
        <v>1</v>
      </c>
      <c r="F33" s="197" t="s">
        <v>2</v>
      </c>
      <c r="G33" s="197" t="s">
        <v>3</v>
      </c>
      <c r="H33" s="197" t="s">
        <v>4</v>
      </c>
      <c r="I33" s="197" t="s">
        <v>5</v>
      </c>
      <c r="J33" s="197" t="s">
        <v>6</v>
      </c>
      <c r="K33" s="197" t="s">
        <v>7</v>
      </c>
      <c r="L33" s="197" t="s">
        <v>8</v>
      </c>
      <c r="M33" s="197" t="s">
        <v>9</v>
      </c>
      <c r="N33" s="197" t="s">
        <v>10</v>
      </c>
      <c r="O33" s="197" t="s">
        <v>11</v>
      </c>
      <c r="P33" s="197" t="s">
        <v>12</v>
      </c>
      <c r="Q33" s="198" t="s">
        <v>13</v>
      </c>
    </row>
    <row r="34" spans="1:17" ht="15" customHeight="1" x14ac:dyDescent="0.2">
      <c r="A34" s="156">
        <v>2.2999999999999998</v>
      </c>
      <c r="B34" s="365" t="s">
        <v>187</v>
      </c>
      <c r="C34" s="366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3"/>
    </row>
    <row r="35" spans="1:17" ht="15" customHeight="1" x14ac:dyDescent="0.2">
      <c r="A35" s="131"/>
      <c r="B35" s="365" t="s">
        <v>229</v>
      </c>
      <c r="C35" s="366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3"/>
    </row>
    <row r="36" spans="1:17" ht="15" customHeight="1" x14ac:dyDescent="0.2">
      <c r="A36" s="131"/>
      <c r="B36" s="134" t="s">
        <v>64</v>
      </c>
      <c r="C36" s="135" t="s">
        <v>17</v>
      </c>
      <c r="D36" s="136">
        <v>2632</v>
      </c>
      <c r="E36" s="136">
        <f t="shared" ref="E36:J36" si="10">D43</f>
        <v>2694</v>
      </c>
      <c r="F36" s="136">
        <f t="shared" si="10"/>
        <v>2784</v>
      </c>
      <c r="G36" s="136">
        <f t="shared" si="10"/>
        <v>2799</v>
      </c>
      <c r="H36" s="136">
        <f t="shared" si="10"/>
        <v>2916</v>
      </c>
      <c r="I36" s="136">
        <f t="shared" si="10"/>
        <v>3001</v>
      </c>
      <c r="J36" s="136">
        <f t="shared" si="10"/>
        <v>3110</v>
      </c>
      <c r="K36" s="136">
        <f>J43</f>
        <v>3023</v>
      </c>
      <c r="L36" s="136">
        <f>K43</f>
        <v>3014</v>
      </c>
      <c r="M36" s="136">
        <v>3200</v>
      </c>
      <c r="N36" s="136">
        <v>3287</v>
      </c>
      <c r="O36" s="136"/>
      <c r="P36" s="136">
        <f t="shared" ref="P36:P45" si="11">SUM(D36:O36)</f>
        <v>32460</v>
      </c>
      <c r="Q36" s="138">
        <f t="shared" ref="Q36:Q45" si="12">P36/12</f>
        <v>2705</v>
      </c>
    </row>
    <row r="37" spans="1:17" ht="15" customHeight="1" x14ac:dyDescent="0.2">
      <c r="A37" s="131"/>
      <c r="B37" s="134" t="s">
        <v>65</v>
      </c>
      <c r="C37" s="134" t="s">
        <v>19</v>
      </c>
      <c r="D37" s="132">
        <v>153</v>
      </c>
      <c r="E37" s="132">
        <v>93</v>
      </c>
      <c r="F37" s="132">
        <v>64</v>
      </c>
      <c r="G37" s="132">
        <v>118</v>
      </c>
      <c r="H37" s="132">
        <v>86</v>
      </c>
      <c r="I37" s="132">
        <v>110</v>
      </c>
      <c r="J37" s="132">
        <v>56</v>
      </c>
      <c r="K37" s="132">
        <v>136</v>
      </c>
      <c r="L37" s="132">
        <v>187</v>
      </c>
      <c r="M37" s="132">
        <v>87</v>
      </c>
      <c r="N37" s="132">
        <v>87</v>
      </c>
      <c r="O37" s="132"/>
      <c r="P37" s="136">
        <f t="shared" si="11"/>
        <v>1177</v>
      </c>
      <c r="Q37" s="138">
        <f t="shared" si="12"/>
        <v>98.083333333333329</v>
      </c>
    </row>
    <row r="38" spans="1:17" ht="15" customHeight="1" x14ac:dyDescent="0.2">
      <c r="A38" s="131"/>
      <c r="B38" s="134" t="s">
        <v>66</v>
      </c>
      <c r="C38" s="135" t="s">
        <v>21</v>
      </c>
      <c r="D38" s="136">
        <f t="shared" ref="D38:J38" si="13">D36+D37</f>
        <v>2785</v>
      </c>
      <c r="E38" s="136">
        <f t="shared" si="13"/>
        <v>2787</v>
      </c>
      <c r="F38" s="136">
        <f t="shared" si="13"/>
        <v>2848</v>
      </c>
      <c r="G38" s="136">
        <f t="shared" si="13"/>
        <v>2917</v>
      </c>
      <c r="H38" s="136">
        <f t="shared" si="13"/>
        <v>3002</v>
      </c>
      <c r="I38" s="136">
        <f t="shared" si="13"/>
        <v>3111</v>
      </c>
      <c r="J38" s="136">
        <f t="shared" si="13"/>
        <v>3166</v>
      </c>
      <c r="K38" s="136">
        <f>K36+K37</f>
        <v>3159</v>
      </c>
      <c r="L38" s="136">
        <f>L36+L37</f>
        <v>3201</v>
      </c>
      <c r="M38" s="136">
        <v>3200</v>
      </c>
      <c r="N38" s="136">
        <v>3287</v>
      </c>
      <c r="O38" s="136"/>
      <c r="P38" s="136">
        <f t="shared" si="11"/>
        <v>33463</v>
      </c>
      <c r="Q38" s="138">
        <f t="shared" si="12"/>
        <v>2788.5833333333335</v>
      </c>
    </row>
    <row r="39" spans="1:17" ht="15" customHeight="1" x14ac:dyDescent="0.2">
      <c r="A39" s="131"/>
      <c r="B39" s="134" t="s">
        <v>67</v>
      </c>
      <c r="C39" s="134" t="s">
        <v>23</v>
      </c>
      <c r="D39" s="132">
        <v>91</v>
      </c>
      <c r="E39" s="132">
        <v>3</v>
      </c>
      <c r="F39" s="132">
        <v>49</v>
      </c>
      <c r="G39" s="132">
        <v>1</v>
      </c>
      <c r="H39" s="132">
        <v>1</v>
      </c>
      <c r="I39" s="132">
        <v>1</v>
      </c>
      <c r="J39" s="132">
        <v>143</v>
      </c>
      <c r="K39" s="132">
        <v>145</v>
      </c>
      <c r="L39" s="132">
        <v>1</v>
      </c>
      <c r="M39" s="132">
        <v>2</v>
      </c>
      <c r="N39" s="132">
        <v>1</v>
      </c>
      <c r="O39" s="132"/>
      <c r="P39" s="136">
        <f t="shared" si="11"/>
        <v>438</v>
      </c>
      <c r="Q39" s="138">
        <f t="shared" si="12"/>
        <v>36.5</v>
      </c>
    </row>
    <row r="40" spans="1:17" ht="15" customHeight="1" x14ac:dyDescent="0.2">
      <c r="A40" s="131"/>
      <c r="B40" s="134"/>
      <c r="C40" s="130" t="s">
        <v>30</v>
      </c>
      <c r="D40" s="130">
        <v>30</v>
      </c>
      <c r="E40" s="130">
        <v>1</v>
      </c>
      <c r="F40" s="130">
        <v>21</v>
      </c>
      <c r="G40" s="130">
        <v>1</v>
      </c>
      <c r="H40" s="130">
        <v>0</v>
      </c>
      <c r="I40" s="130">
        <v>1</v>
      </c>
      <c r="J40" s="130">
        <v>54</v>
      </c>
      <c r="K40" s="130">
        <v>61</v>
      </c>
      <c r="L40" s="130">
        <v>1</v>
      </c>
      <c r="M40" s="130">
        <v>1</v>
      </c>
      <c r="N40" s="130">
        <v>1</v>
      </c>
      <c r="O40" s="130"/>
      <c r="P40" s="136">
        <f t="shared" si="11"/>
        <v>172</v>
      </c>
      <c r="Q40" s="138">
        <f t="shared" si="12"/>
        <v>14.333333333333334</v>
      </c>
    </row>
    <row r="41" spans="1:17" ht="15" customHeight="1" x14ac:dyDescent="0.2">
      <c r="A41" s="131"/>
      <c r="B41" s="134"/>
      <c r="C41" s="130" t="s">
        <v>31</v>
      </c>
      <c r="D41" s="130">
        <v>61</v>
      </c>
      <c r="E41" s="130">
        <v>2</v>
      </c>
      <c r="F41" s="130">
        <v>28</v>
      </c>
      <c r="G41" s="130">
        <v>0</v>
      </c>
      <c r="H41" s="130">
        <v>1</v>
      </c>
      <c r="I41" s="130">
        <v>0</v>
      </c>
      <c r="J41" s="130">
        <v>89</v>
      </c>
      <c r="K41" s="130">
        <v>84</v>
      </c>
      <c r="L41" s="130">
        <v>0</v>
      </c>
      <c r="M41" s="130">
        <v>1</v>
      </c>
      <c r="N41" s="130">
        <v>0</v>
      </c>
      <c r="O41" s="130"/>
      <c r="P41" s="136">
        <f t="shared" si="11"/>
        <v>266</v>
      </c>
      <c r="Q41" s="138">
        <f t="shared" si="12"/>
        <v>22.166666666666668</v>
      </c>
    </row>
    <row r="42" spans="1:17" ht="15" customHeight="1" x14ac:dyDescent="0.25">
      <c r="A42" s="157"/>
      <c r="B42" s="157"/>
      <c r="C42" s="157" t="s">
        <v>188</v>
      </c>
      <c r="D42" s="158">
        <v>0</v>
      </c>
      <c r="E42" s="158">
        <v>0</v>
      </c>
      <c r="F42" s="158">
        <v>0</v>
      </c>
      <c r="G42" s="158">
        <v>0</v>
      </c>
      <c r="H42" s="158">
        <v>0</v>
      </c>
      <c r="I42" s="158">
        <v>0</v>
      </c>
      <c r="J42" s="158">
        <v>0</v>
      </c>
      <c r="K42" s="158">
        <v>0</v>
      </c>
      <c r="L42" s="158">
        <v>0</v>
      </c>
      <c r="M42" s="158">
        <v>0</v>
      </c>
      <c r="N42" s="158">
        <v>0</v>
      </c>
      <c r="O42" s="158"/>
      <c r="P42" s="190">
        <f>SUM(I42:O42)</f>
        <v>0</v>
      </c>
      <c r="Q42" s="158">
        <f>P42/12</f>
        <v>0</v>
      </c>
    </row>
    <row r="43" spans="1:17" ht="15" customHeight="1" x14ac:dyDescent="0.25">
      <c r="A43" s="157"/>
      <c r="B43" s="134" t="s">
        <v>68</v>
      </c>
      <c r="C43" s="135" t="s">
        <v>140</v>
      </c>
      <c r="D43" s="160">
        <f t="shared" ref="D43:L43" si="14">D38-D39</f>
        <v>2694</v>
      </c>
      <c r="E43" s="160">
        <f t="shared" si="14"/>
        <v>2784</v>
      </c>
      <c r="F43" s="160">
        <f t="shared" si="14"/>
        <v>2799</v>
      </c>
      <c r="G43" s="160">
        <f t="shared" si="14"/>
        <v>2916</v>
      </c>
      <c r="H43" s="160">
        <f t="shared" si="14"/>
        <v>3001</v>
      </c>
      <c r="I43" s="160">
        <f t="shared" si="14"/>
        <v>3110</v>
      </c>
      <c r="J43" s="160">
        <f t="shared" si="14"/>
        <v>3023</v>
      </c>
      <c r="K43" s="160">
        <f t="shared" si="14"/>
        <v>3014</v>
      </c>
      <c r="L43" s="160">
        <f t="shared" si="14"/>
        <v>3200</v>
      </c>
      <c r="M43" s="160">
        <v>3200</v>
      </c>
      <c r="N43" s="160">
        <v>3373</v>
      </c>
      <c r="O43" s="160"/>
      <c r="P43" s="190"/>
      <c r="Q43" s="161"/>
    </row>
    <row r="44" spans="1:17" ht="22.5" customHeight="1" x14ac:dyDescent="0.2">
      <c r="A44" s="131"/>
      <c r="B44" s="379" t="s">
        <v>230</v>
      </c>
      <c r="C44" s="380"/>
      <c r="D44" s="132">
        <v>11</v>
      </c>
      <c r="E44" s="132">
        <v>11</v>
      </c>
      <c r="F44" s="132">
        <v>10</v>
      </c>
      <c r="G44" s="132">
        <v>10</v>
      </c>
      <c r="H44" s="132">
        <v>10</v>
      </c>
      <c r="I44" s="132">
        <v>5</v>
      </c>
      <c r="J44" s="132">
        <v>3</v>
      </c>
      <c r="K44" s="132">
        <v>6</v>
      </c>
      <c r="L44" s="132">
        <v>4</v>
      </c>
      <c r="M44" s="132">
        <v>2</v>
      </c>
      <c r="N44" s="132">
        <v>2</v>
      </c>
      <c r="O44" s="132"/>
      <c r="P44" s="136">
        <f t="shared" si="11"/>
        <v>74</v>
      </c>
      <c r="Q44" s="138">
        <f t="shared" si="12"/>
        <v>6.166666666666667</v>
      </c>
    </row>
    <row r="45" spans="1:17" ht="15" customHeight="1" x14ac:dyDescent="0.2">
      <c r="A45" s="131"/>
      <c r="B45" s="367" t="s">
        <v>231</v>
      </c>
      <c r="C45" s="368"/>
      <c r="D45" s="132">
        <v>0</v>
      </c>
      <c r="E45" s="132">
        <v>0</v>
      </c>
      <c r="F45" s="132">
        <v>0</v>
      </c>
      <c r="G45" s="132">
        <v>0</v>
      </c>
      <c r="H45" s="132">
        <v>0</v>
      </c>
      <c r="I45" s="132">
        <v>0</v>
      </c>
      <c r="J45" s="132">
        <v>0</v>
      </c>
      <c r="K45" s="132">
        <v>0</v>
      </c>
      <c r="L45" s="132">
        <v>0</v>
      </c>
      <c r="M45" s="132">
        <v>0</v>
      </c>
      <c r="N45" s="132">
        <v>0</v>
      </c>
      <c r="O45" s="132"/>
      <c r="P45" s="136">
        <f t="shared" si="11"/>
        <v>0</v>
      </c>
      <c r="Q45" s="138">
        <f t="shared" si="12"/>
        <v>0</v>
      </c>
    </row>
    <row r="46" spans="1:17" ht="15" customHeight="1" x14ac:dyDescent="0.2">
      <c r="A46" s="131"/>
      <c r="B46" s="365" t="s">
        <v>232</v>
      </c>
      <c r="C46" s="366"/>
      <c r="D46" s="132"/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6"/>
      <c r="Q46" s="133"/>
    </row>
    <row r="47" spans="1:17" ht="15" customHeight="1" x14ac:dyDescent="0.2">
      <c r="A47" s="131"/>
      <c r="B47" s="134"/>
      <c r="C47" s="141" t="s">
        <v>34</v>
      </c>
      <c r="D47" s="132">
        <v>0</v>
      </c>
      <c r="E47" s="132">
        <v>0</v>
      </c>
      <c r="F47" s="132">
        <v>0</v>
      </c>
      <c r="G47" s="132">
        <v>0</v>
      </c>
      <c r="H47" s="132">
        <v>0</v>
      </c>
      <c r="I47" s="132">
        <v>0</v>
      </c>
      <c r="J47" s="132">
        <v>0</v>
      </c>
      <c r="K47" s="132">
        <v>0</v>
      </c>
      <c r="L47" s="132">
        <v>0</v>
      </c>
      <c r="M47" s="132">
        <v>0</v>
      </c>
      <c r="N47" s="132">
        <v>0</v>
      </c>
      <c r="O47" s="132"/>
      <c r="P47" s="136">
        <f>SUM(D47:O47)</f>
        <v>0</v>
      </c>
      <c r="Q47" s="138">
        <f>P47/12</f>
        <v>0</v>
      </c>
    </row>
    <row r="48" spans="1:17" ht="15" customHeight="1" x14ac:dyDescent="0.2">
      <c r="A48" s="131"/>
      <c r="B48" s="134"/>
      <c r="C48" s="141" t="s">
        <v>36</v>
      </c>
      <c r="D48" s="132">
        <v>367</v>
      </c>
      <c r="E48" s="132">
        <v>366</v>
      </c>
      <c r="F48" s="132">
        <v>470</v>
      </c>
      <c r="G48" s="132">
        <v>425</v>
      </c>
      <c r="H48" s="132">
        <v>274</v>
      </c>
      <c r="I48" s="132">
        <v>522</v>
      </c>
      <c r="J48" s="132">
        <v>242</v>
      </c>
      <c r="K48" s="132">
        <v>403</v>
      </c>
      <c r="L48" s="132">
        <v>292</v>
      </c>
      <c r="M48" s="132">
        <v>360</v>
      </c>
      <c r="N48" s="132">
        <v>443</v>
      </c>
      <c r="O48" s="132"/>
      <c r="P48" s="136">
        <f>SUM(D48:O48)</f>
        <v>4164</v>
      </c>
      <c r="Q48" s="138">
        <f>P48/12</f>
        <v>347</v>
      </c>
    </row>
    <row r="49" spans="1:17" ht="15" customHeight="1" x14ac:dyDescent="0.2">
      <c r="A49" s="131"/>
      <c r="B49" s="365" t="s">
        <v>233</v>
      </c>
      <c r="C49" s="366"/>
      <c r="D49" s="132"/>
      <c r="E49" s="132"/>
      <c r="F49" s="132"/>
      <c r="G49" s="132"/>
      <c r="H49" s="132"/>
      <c r="I49" s="132"/>
      <c r="J49" s="132"/>
      <c r="K49" s="132"/>
      <c r="L49" s="132"/>
      <c r="M49" s="132"/>
      <c r="N49" s="132"/>
      <c r="O49" s="132"/>
      <c r="P49" s="136"/>
      <c r="Q49" s="133"/>
    </row>
    <row r="50" spans="1:17" ht="15" customHeight="1" x14ac:dyDescent="0.2">
      <c r="A50" s="131"/>
      <c r="B50" s="134" t="s">
        <v>69</v>
      </c>
      <c r="C50" s="135" t="s">
        <v>17</v>
      </c>
      <c r="D50" s="136">
        <v>19</v>
      </c>
      <c r="E50" s="136">
        <f>D57</f>
        <v>18</v>
      </c>
      <c r="F50" s="136">
        <f>E57</f>
        <v>18</v>
      </c>
      <c r="G50" s="136">
        <f>F57</f>
        <v>17</v>
      </c>
      <c r="H50" s="136">
        <f>G57</f>
        <v>18</v>
      </c>
      <c r="I50" s="136">
        <f t="shared" ref="I50:L50" si="15">H57</f>
        <v>17</v>
      </c>
      <c r="J50" s="136">
        <f t="shared" si="15"/>
        <v>18</v>
      </c>
      <c r="K50" s="136">
        <f t="shared" si="15"/>
        <v>18</v>
      </c>
      <c r="L50" s="136">
        <f t="shared" si="15"/>
        <v>17</v>
      </c>
      <c r="M50" s="136">
        <v>20</v>
      </c>
      <c r="N50" s="136">
        <v>17</v>
      </c>
      <c r="O50" s="136"/>
      <c r="P50" s="136">
        <f t="shared" ref="P50:P56" si="16">SUM(D50:O50)</f>
        <v>197</v>
      </c>
      <c r="Q50" s="138">
        <f t="shared" ref="Q50:Q56" si="17">P50/12</f>
        <v>16.416666666666668</v>
      </c>
    </row>
    <row r="51" spans="1:17" ht="15" customHeight="1" x14ac:dyDescent="0.2">
      <c r="A51" s="131"/>
      <c r="B51" s="134" t="s">
        <v>70</v>
      </c>
      <c r="C51" s="134" t="s">
        <v>19</v>
      </c>
      <c r="D51" s="132">
        <v>0</v>
      </c>
      <c r="E51" s="132">
        <v>0</v>
      </c>
      <c r="F51" s="132">
        <v>0</v>
      </c>
      <c r="G51" s="132">
        <v>1</v>
      </c>
      <c r="H51" s="132">
        <v>0</v>
      </c>
      <c r="I51" s="132">
        <v>1</v>
      </c>
      <c r="J51" s="132">
        <v>0</v>
      </c>
      <c r="K51" s="132">
        <v>0</v>
      </c>
      <c r="L51" s="132">
        <v>1</v>
      </c>
      <c r="M51" s="132">
        <v>0</v>
      </c>
      <c r="N51" s="132">
        <v>1</v>
      </c>
      <c r="O51" s="132"/>
      <c r="P51" s="136">
        <f t="shared" si="16"/>
        <v>4</v>
      </c>
      <c r="Q51" s="138">
        <f t="shared" si="17"/>
        <v>0.33333333333333331</v>
      </c>
    </row>
    <row r="52" spans="1:17" ht="15" customHeight="1" x14ac:dyDescent="0.2">
      <c r="A52" s="131"/>
      <c r="B52" s="134" t="s">
        <v>71</v>
      </c>
      <c r="C52" s="135" t="s">
        <v>174</v>
      </c>
      <c r="D52" s="136">
        <f t="shared" ref="D52:L52" si="18">D50+D51</f>
        <v>19</v>
      </c>
      <c r="E52" s="136">
        <f t="shared" si="18"/>
        <v>18</v>
      </c>
      <c r="F52" s="136">
        <f t="shared" si="18"/>
        <v>18</v>
      </c>
      <c r="G52" s="136">
        <f t="shared" si="18"/>
        <v>18</v>
      </c>
      <c r="H52" s="136">
        <f t="shared" si="18"/>
        <v>18</v>
      </c>
      <c r="I52" s="136">
        <f t="shared" si="18"/>
        <v>18</v>
      </c>
      <c r="J52" s="136">
        <f t="shared" si="18"/>
        <v>18</v>
      </c>
      <c r="K52" s="136">
        <f t="shared" si="18"/>
        <v>18</v>
      </c>
      <c r="L52" s="136">
        <f t="shared" si="18"/>
        <v>18</v>
      </c>
      <c r="M52" s="136">
        <v>20</v>
      </c>
      <c r="N52" s="136">
        <v>18</v>
      </c>
      <c r="O52" s="136"/>
      <c r="P52" s="136">
        <f t="shared" si="16"/>
        <v>201</v>
      </c>
      <c r="Q52" s="138">
        <f t="shared" si="17"/>
        <v>16.75</v>
      </c>
    </row>
    <row r="53" spans="1:17" ht="15" customHeight="1" x14ac:dyDescent="0.2">
      <c r="A53" s="131"/>
      <c r="B53" s="134" t="s">
        <v>72</v>
      </c>
      <c r="C53" s="134" t="s">
        <v>23</v>
      </c>
      <c r="D53" s="132">
        <v>1</v>
      </c>
      <c r="E53" s="132">
        <v>0</v>
      </c>
      <c r="F53" s="132">
        <v>1</v>
      </c>
      <c r="G53" s="132">
        <v>0</v>
      </c>
      <c r="H53" s="132">
        <v>1</v>
      </c>
      <c r="I53" s="132">
        <v>0</v>
      </c>
      <c r="J53" s="132">
        <v>0</v>
      </c>
      <c r="K53" s="132">
        <v>1</v>
      </c>
      <c r="L53" s="132">
        <v>2</v>
      </c>
      <c r="M53" s="132">
        <v>0</v>
      </c>
      <c r="N53" s="132">
        <v>0</v>
      </c>
      <c r="O53" s="132"/>
      <c r="P53" s="136">
        <f t="shared" si="16"/>
        <v>6</v>
      </c>
      <c r="Q53" s="138">
        <f t="shared" si="17"/>
        <v>0.5</v>
      </c>
    </row>
    <row r="54" spans="1:17" ht="15" customHeight="1" x14ac:dyDescent="0.2">
      <c r="A54" s="131"/>
      <c r="B54" s="134"/>
      <c r="C54" s="162" t="s">
        <v>175</v>
      </c>
      <c r="D54" s="130">
        <v>1</v>
      </c>
      <c r="E54" s="130">
        <v>0</v>
      </c>
      <c r="F54" s="130">
        <v>0</v>
      </c>
      <c r="G54" s="130">
        <v>0</v>
      </c>
      <c r="H54" s="130">
        <v>0</v>
      </c>
      <c r="I54" s="130">
        <v>0</v>
      </c>
      <c r="J54" s="130">
        <v>0</v>
      </c>
      <c r="K54" s="130">
        <v>1</v>
      </c>
      <c r="L54" s="130">
        <v>1</v>
      </c>
      <c r="M54" s="130">
        <v>0</v>
      </c>
      <c r="N54" s="130">
        <v>0</v>
      </c>
      <c r="O54" s="130"/>
      <c r="P54" s="136">
        <f t="shared" si="16"/>
        <v>3</v>
      </c>
      <c r="Q54" s="138">
        <f t="shared" si="17"/>
        <v>0.25</v>
      </c>
    </row>
    <row r="55" spans="1:17" ht="15" customHeight="1" x14ac:dyDescent="0.2">
      <c r="A55" s="131"/>
      <c r="B55" s="134"/>
      <c r="C55" s="191" t="s">
        <v>186</v>
      </c>
      <c r="D55" s="130">
        <v>0</v>
      </c>
      <c r="E55" s="130">
        <v>0</v>
      </c>
      <c r="F55" s="130">
        <v>1</v>
      </c>
      <c r="G55" s="130">
        <v>0</v>
      </c>
      <c r="H55" s="130">
        <v>1</v>
      </c>
      <c r="I55" s="130">
        <v>0</v>
      </c>
      <c r="J55" s="130">
        <v>0</v>
      </c>
      <c r="K55" s="130">
        <v>0</v>
      </c>
      <c r="L55" s="130">
        <v>1</v>
      </c>
      <c r="M55" s="130">
        <v>1</v>
      </c>
      <c r="N55" s="130">
        <v>1</v>
      </c>
      <c r="O55" s="130"/>
      <c r="P55" s="136">
        <f t="shared" si="16"/>
        <v>5</v>
      </c>
      <c r="Q55" s="138">
        <f t="shared" si="17"/>
        <v>0.41666666666666669</v>
      </c>
    </row>
    <row r="56" spans="1:17" ht="15" customHeight="1" x14ac:dyDescent="0.2">
      <c r="A56" s="131"/>
      <c r="B56" s="134"/>
      <c r="C56" s="163" t="s">
        <v>200</v>
      </c>
      <c r="D56" s="130">
        <v>0</v>
      </c>
      <c r="E56" s="130">
        <v>0</v>
      </c>
      <c r="F56" s="130">
        <v>0</v>
      </c>
      <c r="G56" s="130">
        <v>0</v>
      </c>
      <c r="H56" s="130">
        <v>0</v>
      </c>
      <c r="I56" s="130">
        <v>0</v>
      </c>
      <c r="J56" s="130">
        <v>0</v>
      </c>
      <c r="K56" s="130">
        <v>0</v>
      </c>
      <c r="L56" s="130">
        <v>0</v>
      </c>
      <c r="M56" s="130">
        <v>0</v>
      </c>
      <c r="N56" s="130">
        <v>0</v>
      </c>
      <c r="O56" s="130"/>
      <c r="P56" s="136">
        <f t="shared" si="16"/>
        <v>0</v>
      </c>
      <c r="Q56" s="138">
        <f t="shared" si="17"/>
        <v>0</v>
      </c>
    </row>
    <row r="57" spans="1:17" ht="15" customHeight="1" x14ac:dyDescent="0.25">
      <c r="A57" s="157"/>
      <c r="B57" s="134" t="s">
        <v>76</v>
      </c>
      <c r="C57" s="135" t="s">
        <v>140</v>
      </c>
      <c r="D57" s="160">
        <f t="shared" ref="D57:L57" si="19">D52-D53</f>
        <v>18</v>
      </c>
      <c r="E57" s="160">
        <f t="shared" si="19"/>
        <v>18</v>
      </c>
      <c r="F57" s="160">
        <f t="shared" si="19"/>
        <v>17</v>
      </c>
      <c r="G57" s="160">
        <f t="shared" si="19"/>
        <v>18</v>
      </c>
      <c r="H57" s="160">
        <f t="shared" si="19"/>
        <v>17</v>
      </c>
      <c r="I57" s="160">
        <f t="shared" si="19"/>
        <v>18</v>
      </c>
      <c r="J57" s="160">
        <f t="shared" si="19"/>
        <v>18</v>
      </c>
      <c r="K57" s="160">
        <f t="shared" si="19"/>
        <v>17</v>
      </c>
      <c r="L57" s="160">
        <f t="shared" si="19"/>
        <v>16</v>
      </c>
      <c r="M57" s="160">
        <v>20</v>
      </c>
      <c r="N57" s="160">
        <v>21</v>
      </c>
      <c r="O57" s="160"/>
      <c r="P57" s="190"/>
      <c r="Q57" s="158"/>
    </row>
    <row r="58" spans="1:17" ht="15" customHeight="1" x14ac:dyDescent="0.2">
      <c r="A58" s="164">
        <v>2.2999999999999998</v>
      </c>
      <c r="B58" s="375" t="s">
        <v>189</v>
      </c>
      <c r="C58" s="376"/>
      <c r="D58" s="165"/>
      <c r="E58" s="165"/>
      <c r="F58" s="165"/>
      <c r="G58" s="165"/>
      <c r="H58" s="165"/>
      <c r="I58" s="165"/>
      <c r="J58" s="165"/>
      <c r="K58" s="165"/>
      <c r="L58" s="165"/>
      <c r="M58" s="165"/>
      <c r="N58" s="165"/>
      <c r="O58" s="165"/>
      <c r="P58" s="192"/>
      <c r="Q58" s="167"/>
    </row>
    <row r="59" spans="1:17" ht="15" customHeight="1" x14ac:dyDescent="0.2">
      <c r="A59" s="131"/>
      <c r="B59" s="365" t="s">
        <v>170</v>
      </c>
      <c r="C59" s="366"/>
      <c r="D59" s="132"/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132"/>
      <c r="P59" s="136"/>
      <c r="Q59" s="133"/>
    </row>
    <row r="60" spans="1:17" ht="15" customHeight="1" x14ac:dyDescent="0.2">
      <c r="A60" s="131"/>
      <c r="B60" s="134" t="s">
        <v>64</v>
      </c>
      <c r="C60" s="135" t="s">
        <v>17</v>
      </c>
      <c r="D60" s="136">
        <v>13</v>
      </c>
      <c r="E60" s="136">
        <f t="shared" ref="E60:L60" si="20">D66</f>
        <v>11</v>
      </c>
      <c r="F60" s="136">
        <f t="shared" si="20"/>
        <v>9</v>
      </c>
      <c r="G60" s="136">
        <f t="shared" si="20"/>
        <v>9</v>
      </c>
      <c r="H60" s="136">
        <f t="shared" si="20"/>
        <v>14</v>
      </c>
      <c r="I60" s="136">
        <f t="shared" si="20"/>
        <v>14</v>
      </c>
      <c r="J60" s="136">
        <f t="shared" si="20"/>
        <v>16</v>
      </c>
      <c r="K60" s="136">
        <f t="shared" si="20"/>
        <v>20</v>
      </c>
      <c r="L60" s="136">
        <f t="shared" si="20"/>
        <v>21</v>
      </c>
      <c r="M60" s="136">
        <v>20</v>
      </c>
      <c r="N60" s="136">
        <v>30</v>
      </c>
      <c r="O60" s="136"/>
      <c r="P60" s="136">
        <f t="shared" ref="P60:P65" si="21">SUM(D60:O60)</f>
        <v>177</v>
      </c>
      <c r="Q60" s="138">
        <f>AVERAGE(D60:O60)</f>
        <v>16.09090909090909</v>
      </c>
    </row>
    <row r="61" spans="1:17" ht="15" customHeight="1" x14ac:dyDescent="0.2">
      <c r="A61" s="131"/>
      <c r="B61" s="134" t="s">
        <v>65</v>
      </c>
      <c r="C61" s="134" t="s">
        <v>19</v>
      </c>
      <c r="D61" s="132">
        <v>3</v>
      </c>
      <c r="E61" s="132">
        <v>3</v>
      </c>
      <c r="F61" s="132">
        <v>5</v>
      </c>
      <c r="G61" s="132">
        <v>6</v>
      </c>
      <c r="H61" s="132">
        <v>4</v>
      </c>
      <c r="I61" s="132">
        <v>5</v>
      </c>
      <c r="J61" s="132">
        <v>8</v>
      </c>
      <c r="K61" s="132">
        <v>6</v>
      </c>
      <c r="L61" s="132">
        <v>4</v>
      </c>
      <c r="M61" s="132">
        <v>5</v>
      </c>
      <c r="N61" s="132">
        <v>5</v>
      </c>
      <c r="O61" s="132"/>
      <c r="P61" s="136">
        <f t="shared" si="21"/>
        <v>54</v>
      </c>
      <c r="Q61" s="133">
        <f>AVERAGE(D61:O61)</f>
        <v>4.9090909090909092</v>
      </c>
    </row>
    <row r="62" spans="1:17" ht="15" customHeight="1" x14ac:dyDescent="0.2">
      <c r="A62" s="131"/>
      <c r="B62" s="134" t="s">
        <v>66</v>
      </c>
      <c r="C62" s="135" t="s">
        <v>21</v>
      </c>
      <c r="D62" s="136">
        <f t="shared" ref="D62:L62" si="22">D60+D61</f>
        <v>16</v>
      </c>
      <c r="E62" s="136">
        <f t="shared" si="22"/>
        <v>14</v>
      </c>
      <c r="F62" s="136">
        <f t="shared" si="22"/>
        <v>14</v>
      </c>
      <c r="G62" s="136">
        <f t="shared" si="22"/>
        <v>15</v>
      </c>
      <c r="H62" s="136">
        <f t="shared" si="22"/>
        <v>18</v>
      </c>
      <c r="I62" s="136">
        <f t="shared" si="22"/>
        <v>19</v>
      </c>
      <c r="J62" s="136">
        <f t="shared" si="22"/>
        <v>24</v>
      </c>
      <c r="K62" s="136">
        <f t="shared" si="22"/>
        <v>26</v>
      </c>
      <c r="L62" s="136">
        <f t="shared" si="22"/>
        <v>25</v>
      </c>
      <c r="M62" s="136">
        <v>25</v>
      </c>
      <c r="N62" s="136">
        <v>25</v>
      </c>
      <c r="O62" s="136"/>
      <c r="P62" s="136">
        <f t="shared" si="21"/>
        <v>221</v>
      </c>
      <c r="Q62" s="193">
        <f>P63/P61</f>
        <v>1</v>
      </c>
    </row>
    <row r="63" spans="1:17" ht="15" customHeight="1" x14ac:dyDescent="0.2">
      <c r="A63" s="131"/>
      <c r="B63" s="134" t="s">
        <v>67</v>
      </c>
      <c r="C63" s="134" t="s">
        <v>23</v>
      </c>
      <c r="D63" s="132">
        <v>5</v>
      </c>
      <c r="E63" s="132">
        <v>5</v>
      </c>
      <c r="F63" s="132">
        <v>5</v>
      </c>
      <c r="G63" s="132">
        <v>1</v>
      </c>
      <c r="H63" s="132">
        <v>4</v>
      </c>
      <c r="I63" s="132">
        <v>3</v>
      </c>
      <c r="J63" s="132">
        <v>4</v>
      </c>
      <c r="K63" s="132">
        <v>5</v>
      </c>
      <c r="L63" s="132">
        <v>14</v>
      </c>
      <c r="M63" s="132">
        <v>7</v>
      </c>
      <c r="N63" s="132">
        <v>1</v>
      </c>
      <c r="O63" s="132"/>
      <c r="P63" s="136">
        <f t="shared" si="21"/>
        <v>54</v>
      </c>
      <c r="Q63" s="133">
        <f>AVERAGE(D63:O63)</f>
        <v>4.9090909090909092</v>
      </c>
    </row>
    <row r="64" spans="1:17" ht="15" customHeight="1" x14ac:dyDescent="0.2">
      <c r="A64" s="131"/>
      <c r="B64" s="134"/>
      <c r="C64" s="130" t="s">
        <v>106</v>
      </c>
      <c r="D64" s="130">
        <v>1</v>
      </c>
      <c r="E64" s="130">
        <v>4</v>
      </c>
      <c r="F64" s="130">
        <v>4</v>
      </c>
      <c r="G64" s="130">
        <v>0</v>
      </c>
      <c r="H64" s="130">
        <v>0</v>
      </c>
      <c r="I64" s="130">
        <v>1</v>
      </c>
      <c r="J64" s="130">
        <v>2</v>
      </c>
      <c r="K64" s="130">
        <v>2</v>
      </c>
      <c r="L64" s="130">
        <v>7</v>
      </c>
      <c r="M64" s="130">
        <v>3</v>
      </c>
      <c r="N64" s="130">
        <v>1</v>
      </c>
      <c r="O64" s="130"/>
      <c r="P64" s="136">
        <f t="shared" si="21"/>
        <v>25</v>
      </c>
      <c r="Q64" s="133">
        <f>AVERAGE(D64:O64)</f>
        <v>2.2727272727272729</v>
      </c>
    </row>
    <row r="65" spans="1:17" ht="15" customHeight="1" x14ac:dyDescent="0.2">
      <c r="A65" s="131"/>
      <c r="B65" s="134"/>
      <c r="C65" s="130" t="s">
        <v>107</v>
      </c>
      <c r="D65" s="130">
        <v>4</v>
      </c>
      <c r="E65" s="130">
        <v>1</v>
      </c>
      <c r="F65" s="130">
        <v>1</v>
      </c>
      <c r="G65" s="130">
        <v>1</v>
      </c>
      <c r="H65" s="130">
        <v>4</v>
      </c>
      <c r="I65" s="130">
        <v>2</v>
      </c>
      <c r="J65" s="130">
        <v>2</v>
      </c>
      <c r="K65" s="130">
        <v>3</v>
      </c>
      <c r="L65" s="130">
        <v>7</v>
      </c>
      <c r="M65" s="130">
        <v>4</v>
      </c>
      <c r="N65" s="130">
        <v>1</v>
      </c>
      <c r="O65" s="130"/>
      <c r="P65" s="136">
        <f t="shared" si="21"/>
        <v>30</v>
      </c>
      <c r="Q65" s="133">
        <f>AVERAGE(D65:O65)</f>
        <v>2.7272727272727271</v>
      </c>
    </row>
    <row r="66" spans="1:17" ht="15" customHeight="1" thickBot="1" x14ac:dyDescent="0.25">
      <c r="A66" s="131"/>
      <c r="B66" s="134" t="s">
        <v>68</v>
      </c>
      <c r="C66" s="135" t="s">
        <v>140</v>
      </c>
      <c r="D66" s="136">
        <f t="shared" ref="D66:L66" si="23">D62-D63</f>
        <v>11</v>
      </c>
      <c r="E66" s="136">
        <f t="shared" si="23"/>
        <v>9</v>
      </c>
      <c r="F66" s="136">
        <f t="shared" si="23"/>
        <v>9</v>
      </c>
      <c r="G66" s="136">
        <f t="shared" si="23"/>
        <v>14</v>
      </c>
      <c r="H66" s="136">
        <f t="shared" si="23"/>
        <v>14</v>
      </c>
      <c r="I66" s="136">
        <f t="shared" si="23"/>
        <v>16</v>
      </c>
      <c r="J66" s="136">
        <f t="shared" si="23"/>
        <v>20</v>
      </c>
      <c r="K66" s="136">
        <f t="shared" si="23"/>
        <v>21</v>
      </c>
      <c r="L66" s="136">
        <f t="shared" si="23"/>
        <v>11</v>
      </c>
      <c r="M66" s="136">
        <v>5</v>
      </c>
      <c r="N66" s="136">
        <v>9</v>
      </c>
      <c r="O66" s="136"/>
      <c r="P66" s="136">
        <f>SUM(D66:O66)</f>
        <v>139</v>
      </c>
      <c r="Q66" s="133"/>
    </row>
    <row r="67" spans="1:17" ht="31.5" customHeight="1" thickBot="1" x14ac:dyDescent="0.25">
      <c r="A67" s="169"/>
      <c r="B67" s="386"/>
      <c r="C67" s="387"/>
      <c r="D67" s="197" t="s">
        <v>0</v>
      </c>
      <c r="E67" s="197" t="s">
        <v>1</v>
      </c>
      <c r="F67" s="197" t="s">
        <v>2</v>
      </c>
      <c r="G67" s="197" t="s">
        <v>3</v>
      </c>
      <c r="H67" s="197" t="s">
        <v>4</v>
      </c>
      <c r="I67" s="197" t="s">
        <v>5</v>
      </c>
      <c r="J67" s="197" t="s">
        <v>6</v>
      </c>
      <c r="K67" s="197" t="s">
        <v>7</v>
      </c>
      <c r="L67" s="197" t="s">
        <v>8</v>
      </c>
      <c r="M67" s="197" t="s">
        <v>9</v>
      </c>
      <c r="N67" s="197" t="s">
        <v>10</v>
      </c>
      <c r="O67" s="197" t="s">
        <v>11</v>
      </c>
      <c r="P67" s="197" t="s">
        <v>12</v>
      </c>
      <c r="Q67" s="197" t="s">
        <v>13</v>
      </c>
    </row>
    <row r="68" spans="1:17" ht="14.25" customHeight="1" x14ac:dyDescent="0.2">
      <c r="A68" s="131"/>
      <c r="B68" s="367" t="s">
        <v>195</v>
      </c>
      <c r="C68" s="368"/>
      <c r="D68" s="132">
        <v>4</v>
      </c>
      <c r="E68" s="132">
        <v>3</v>
      </c>
      <c r="F68" s="132">
        <v>5</v>
      </c>
      <c r="G68" s="132">
        <v>6</v>
      </c>
      <c r="H68" s="132">
        <v>7</v>
      </c>
      <c r="I68" s="132">
        <v>6</v>
      </c>
      <c r="J68" s="132">
        <v>13</v>
      </c>
      <c r="K68" s="132">
        <v>15</v>
      </c>
      <c r="L68" s="132">
        <v>18</v>
      </c>
      <c r="M68" s="132">
        <v>5</v>
      </c>
      <c r="N68" s="132">
        <v>7</v>
      </c>
      <c r="O68" s="132"/>
      <c r="P68" s="136">
        <f>SUM(D68:O68)</f>
        <v>89</v>
      </c>
      <c r="Q68" s="133">
        <f>AVERAGE(D68:O68)</f>
        <v>8.0909090909090917</v>
      </c>
    </row>
    <row r="69" spans="1:17" ht="14.25" customHeight="1" x14ac:dyDescent="0.2">
      <c r="A69" s="131"/>
      <c r="B69" s="367" t="s">
        <v>196</v>
      </c>
      <c r="C69" s="368"/>
      <c r="D69" s="132">
        <v>7</v>
      </c>
      <c r="E69" s="132">
        <v>6</v>
      </c>
      <c r="F69" s="132">
        <v>7</v>
      </c>
      <c r="G69" s="132">
        <v>11</v>
      </c>
      <c r="H69" s="132">
        <v>9</v>
      </c>
      <c r="I69" s="132">
        <v>8</v>
      </c>
      <c r="J69" s="132">
        <v>9</v>
      </c>
      <c r="K69" s="132">
        <v>14</v>
      </c>
      <c r="L69" s="132">
        <v>7</v>
      </c>
      <c r="M69" s="132">
        <v>6</v>
      </c>
      <c r="N69" s="132">
        <v>8</v>
      </c>
      <c r="O69" s="132"/>
      <c r="P69" s="136">
        <f>SUM(D69:O69)</f>
        <v>92</v>
      </c>
      <c r="Q69" s="133">
        <f>AVERAGE(D69:O69)</f>
        <v>8.3636363636363633</v>
      </c>
    </row>
    <row r="70" spans="1:17" ht="14.25" customHeight="1" x14ac:dyDescent="0.2">
      <c r="A70" s="131"/>
      <c r="B70" s="369" t="s">
        <v>197</v>
      </c>
      <c r="C70" s="370"/>
      <c r="D70" s="132"/>
      <c r="E70" s="132"/>
      <c r="F70" s="132"/>
      <c r="G70" s="132"/>
      <c r="H70" s="132"/>
      <c r="I70" s="132"/>
      <c r="J70" s="132"/>
      <c r="K70" s="132"/>
      <c r="L70" s="132"/>
      <c r="M70" s="132"/>
      <c r="N70" s="132"/>
      <c r="O70" s="132"/>
      <c r="P70" s="136"/>
      <c r="Q70" s="133"/>
    </row>
    <row r="71" spans="1:17" ht="14.25" customHeight="1" x14ac:dyDescent="0.2">
      <c r="A71" s="131"/>
      <c r="B71" s="134" t="s">
        <v>198</v>
      </c>
      <c r="C71" s="141" t="s">
        <v>34</v>
      </c>
      <c r="D71" s="132">
        <v>8</v>
      </c>
      <c r="E71" s="132">
        <v>9</v>
      </c>
      <c r="F71" s="132">
        <v>12</v>
      </c>
      <c r="G71" s="132">
        <v>14</v>
      </c>
      <c r="H71" s="132">
        <v>13</v>
      </c>
      <c r="I71" s="132">
        <v>16</v>
      </c>
      <c r="J71" s="132">
        <v>19</v>
      </c>
      <c r="K71" s="132">
        <v>16</v>
      </c>
      <c r="L71" s="132">
        <v>16</v>
      </c>
      <c r="M71" s="132">
        <v>7</v>
      </c>
      <c r="N71" s="132">
        <v>13</v>
      </c>
      <c r="O71" s="132"/>
      <c r="P71" s="136">
        <f>SUM(D71:O71)</f>
        <v>143</v>
      </c>
      <c r="Q71" s="133">
        <f>AVERAGE(D71:O71)</f>
        <v>13</v>
      </c>
    </row>
    <row r="72" spans="1:17" ht="14.25" customHeight="1" x14ac:dyDescent="0.2">
      <c r="A72" s="134"/>
      <c r="B72" s="134" t="s">
        <v>199</v>
      </c>
      <c r="C72" s="141" t="s">
        <v>36</v>
      </c>
      <c r="D72" s="132">
        <v>27</v>
      </c>
      <c r="E72" s="132">
        <v>15</v>
      </c>
      <c r="F72" s="132">
        <v>31</v>
      </c>
      <c r="G72" s="132">
        <v>33</v>
      </c>
      <c r="H72" s="132">
        <v>2</v>
      </c>
      <c r="I72" s="132">
        <v>31</v>
      </c>
      <c r="J72" s="132">
        <v>44</v>
      </c>
      <c r="K72" s="132">
        <v>51</v>
      </c>
      <c r="L72" s="132">
        <v>62</v>
      </c>
      <c r="M72" s="132">
        <v>16</v>
      </c>
      <c r="N72" s="132">
        <v>30</v>
      </c>
      <c r="O72" s="132"/>
      <c r="P72" s="136">
        <f>SUM(D72:O72)</f>
        <v>342</v>
      </c>
      <c r="Q72" s="134">
        <f>AVERAGE(D72:O72)</f>
        <v>31.09090909090909</v>
      </c>
    </row>
    <row r="73" spans="1:17" ht="14.25" customHeight="1" x14ac:dyDescent="0.2">
      <c r="A73" s="131"/>
      <c r="B73" s="365" t="s">
        <v>239</v>
      </c>
      <c r="C73" s="366"/>
      <c r="D73" s="132"/>
      <c r="E73" s="132"/>
      <c r="F73" s="132"/>
      <c r="G73" s="132"/>
      <c r="H73" s="132"/>
      <c r="I73" s="132"/>
      <c r="J73" s="132"/>
      <c r="K73" s="132"/>
      <c r="L73" s="132"/>
      <c r="M73" s="132"/>
      <c r="N73" s="132"/>
      <c r="O73" s="132"/>
      <c r="P73" s="136"/>
      <c r="Q73" s="133"/>
    </row>
    <row r="74" spans="1:17" ht="14.25" customHeight="1" x14ac:dyDescent="0.2">
      <c r="A74" s="131"/>
      <c r="B74" s="134" t="s">
        <v>69</v>
      </c>
      <c r="C74" s="135" t="s">
        <v>17</v>
      </c>
      <c r="D74" s="136">
        <v>162</v>
      </c>
      <c r="E74" s="136">
        <f>D81</f>
        <v>155</v>
      </c>
      <c r="F74" s="136">
        <f>E81</f>
        <v>142</v>
      </c>
      <c r="G74" s="136">
        <f>F81</f>
        <v>125</v>
      </c>
      <c r="H74" s="136">
        <f>G81</f>
        <v>119</v>
      </c>
      <c r="I74" s="136">
        <f t="shared" ref="I74:L74" si="24">H81</f>
        <v>116</v>
      </c>
      <c r="J74" s="136">
        <f t="shared" si="24"/>
        <v>94</v>
      </c>
      <c r="K74" s="136">
        <f t="shared" si="24"/>
        <v>90</v>
      </c>
      <c r="L74" s="136">
        <f t="shared" si="24"/>
        <v>88</v>
      </c>
      <c r="M74" s="136">
        <v>248</v>
      </c>
      <c r="N74" s="136">
        <v>45</v>
      </c>
      <c r="O74" s="136"/>
      <c r="P74" s="136">
        <f t="shared" ref="P74:P83" si="25">SUM(D74:O74)</f>
        <v>1384</v>
      </c>
      <c r="Q74" s="138">
        <f>AVERAGE(D74:O74)</f>
        <v>125.81818181818181</v>
      </c>
    </row>
    <row r="75" spans="1:17" ht="14.25" customHeight="1" x14ac:dyDescent="0.2">
      <c r="A75" s="131"/>
      <c r="B75" s="134" t="s">
        <v>70</v>
      </c>
      <c r="C75" s="134" t="s">
        <v>19</v>
      </c>
      <c r="D75" s="132">
        <v>4</v>
      </c>
      <c r="E75" s="132">
        <v>0</v>
      </c>
      <c r="F75" s="132">
        <v>0</v>
      </c>
      <c r="G75" s="132">
        <v>1</v>
      </c>
      <c r="H75" s="132">
        <v>0</v>
      </c>
      <c r="I75" s="132">
        <v>0</v>
      </c>
      <c r="J75" s="132">
        <v>1</v>
      </c>
      <c r="K75" s="132">
        <v>6</v>
      </c>
      <c r="L75" s="132">
        <v>1</v>
      </c>
      <c r="M75" s="132">
        <v>0</v>
      </c>
      <c r="N75" s="132">
        <v>0</v>
      </c>
      <c r="O75" s="132"/>
      <c r="P75" s="136">
        <f t="shared" si="25"/>
        <v>13</v>
      </c>
      <c r="Q75" s="133">
        <f>AVERAGE(D75:O75)</f>
        <v>1.1818181818181819</v>
      </c>
    </row>
    <row r="76" spans="1:17" ht="14.25" customHeight="1" x14ac:dyDescent="0.2">
      <c r="A76" s="131"/>
      <c r="B76" s="134" t="s">
        <v>71</v>
      </c>
      <c r="C76" s="135" t="s">
        <v>21</v>
      </c>
      <c r="D76" s="136">
        <f t="shared" ref="D76:L76" si="26">D74+D75</f>
        <v>166</v>
      </c>
      <c r="E76" s="136">
        <f t="shared" si="26"/>
        <v>155</v>
      </c>
      <c r="F76" s="136">
        <f t="shared" si="26"/>
        <v>142</v>
      </c>
      <c r="G76" s="136">
        <f t="shared" si="26"/>
        <v>126</v>
      </c>
      <c r="H76" s="136">
        <f t="shared" si="26"/>
        <v>119</v>
      </c>
      <c r="I76" s="136">
        <f t="shared" si="26"/>
        <v>116</v>
      </c>
      <c r="J76" s="136">
        <f t="shared" si="26"/>
        <v>95</v>
      </c>
      <c r="K76" s="136">
        <f t="shared" si="26"/>
        <v>96</v>
      </c>
      <c r="L76" s="136">
        <f t="shared" si="26"/>
        <v>89</v>
      </c>
      <c r="M76" s="136">
        <v>105</v>
      </c>
      <c r="N76" s="136">
        <v>105</v>
      </c>
      <c r="O76" s="136"/>
      <c r="P76" s="136">
        <f t="shared" si="25"/>
        <v>1314</v>
      </c>
      <c r="Q76" s="193">
        <f>P77/P75</f>
        <v>10.076923076923077</v>
      </c>
    </row>
    <row r="77" spans="1:17" ht="14.25" customHeight="1" x14ac:dyDescent="0.2">
      <c r="A77" s="131"/>
      <c r="B77" s="134" t="s">
        <v>72</v>
      </c>
      <c r="C77" s="134" t="s">
        <v>23</v>
      </c>
      <c r="D77" s="132">
        <v>11</v>
      </c>
      <c r="E77" s="132">
        <v>13</v>
      </c>
      <c r="F77" s="132">
        <v>17</v>
      </c>
      <c r="G77" s="132">
        <v>7</v>
      </c>
      <c r="H77" s="132">
        <v>3</v>
      </c>
      <c r="I77" s="132">
        <v>22</v>
      </c>
      <c r="J77" s="132">
        <v>5</v>
      </c>
      <c r="K77" s="132">
        <v>8</v>
      </c>
      <c r="L77" s="132">
        <v>45</v>
      </c>
      <c r="M77" s="132">
        <v>0</v>
      </c>
      <c r="N77" s="132">
        <v>0</v>
      </c>
      <c r="O77" s="132"/>
      <c r="P77" s="136">
        <f t="shared" si="25"/>
        <v>131</v>
      </c>
      <c r="Q77" s="133">
        <f>AVERAGE(D77:O77)</f>
        <v>11.909090909090908</v>
      </c>
    </row>
    <row r="78" spans="1:17" ht="14.25" customHeight="1" x14ac:dyDescent="0.2">
      <c r="A78" s="131"/>
      <c r="B78" s="134"/>
      <c r="C78" s="130" t="s">
        <v>106</v>
      </c>
      <c r="D78" s="130">
        <v>2</v>
      </c>
      <c r="E78" s="130">
        <v>6</v>
      </c>
      <c r="F78" s="130">
        <v>8</v>
      </c>
      <c r="G78" s="130">
        <v>2</v>
      </c>
      <c r="H78" s="130">
        <v>1</v>
      </c>
      <c r="I78" s="130">
        <v>4</v>
      </c>
      <c r="J78" s="130">
        <v>0</v>
      </c>
      <c r="K78" s="130">
        <v>0</v>
      </c>
      <c r="L78" s="130">
        <v>5</v>
      </c>
      <c r="M78" s="130">
        <v>0</v>
      </c>
      <c r="N78" s="130">
        <v>0</v>
      </c>
      <c r="O78" s="130"/>
      <c r="P78" s="136">
        <f t="shared" si="25"/>
        <v>28</v>
      </c>
      <c r="Q78" s="133">
        <f>AVERAGE(D78:O78)</f>
        <v>2.5454545454545454</v>
      </c>
    </row>
    <row r="79" spans="1:17" ht="14.25" customHeight="1" x14ac:dyDescent="0.2">
      <c r="A79" s="131"/>
      <c r="B79" s="134"/>
      <c r="C79" s="130" t="s">
        <v>107</v>
      </c>
      <c r="D79" s="130">
        <v>9</v>
      </c>
      <c r="E79" s="130">
        <v>7</v>
      </c>
      <c r="F79" s="130">
        <v>8</v>
      </c>
      <c r="G79" s="130">
        <v>5</v>
      </c>
      <c r="H79" s="130">
        <v>2</v>
      </c>
      <c r="I79" s="130">
        <v>18</v>
      </c>
      <c r="J79" s="130">
        <v>5</v>
      </c>
      <c r="K79" s="130">
        <v>8</v>
      </c>
      <c r="L79" s="130">
        <v>40</v>
      </c>
      <c r="M79" s="130">
        <v>0</v>
      </c>
      <c r="N79" s="130">
        <v>0</v>
      </c>
      <c r="O79" s="130"/>
      <c r="P79" s="136">
        <f t="shared" si="25"/>
        <v>102</v>
      </c>
      <c r="Q79" s="133">
        <f>AVERAGE(D79:O79)</f>
        <v>9.2727272727272734</v>
      </c>
    </row>
    <row r="80" spans="1:17" ht="14.25" customHeight="1" x14ac:dyDescent="0.2">
      <c r="A80" s="131"/>
      <c r="B80" s="134"/>
      <c r="C80" s="130" t="s">
        <v>242</v>
      </c>
      <c r="D80" s="130">
        <v>0</v>
      </c>
      <c r="E80" s="130">
        <v>0</v>
      </c>
      <c r="F80" s="130">
        <v>1</v>
      </c>
      <c r="G80" s="130">
        <v>0</v>
      </c>
      <c r="H80" s="130">
        <v>0</v>
      </c>
      <c r="I80" s="130">
        <v>0</v>
      </c>
      <c r="J80" s="130">
        <v>0</v>
      </c>
      <c r="K80" s="130">
        <v>0</v>
      </c>
      <c r="L80" s="130"/>
      <c r="M80" s="130">
        <v>0</v>
      </c>
      <c r="N80" s="130">
        <v>0</v>
      </c>
      <c r="O80" s="130"/>
      <c r="P80" s="136">
        <f t="shared" si="25"/>
        <v>1</v>
      </c>
      <c r="Q80" s="133"/>
    </row>
    <row r="81" spans="1:17" ht="14.25" customHeight="1" thickBot="1" x14ac:dyDescent="0.25">
      <c r="A81" s="142"/>
      <c r="B81" s="143" t="s">
        <v>113</v>
      </c>
      <c r="C81" s="170" t="s">
        <v>140</v>
      </c>
      <c r="D81" s="171">
        <f t="shared" ref="D81:L81" si="27">D76-D77</f>
        <v>155</v>
      </c>
      <c r="E81" s="171">
        <f t="shared" si="27"/>
        <v>142</v>
      </c>
      <c r="F81" s="171">
        <f t="shared" si="27"/>
        <v>125</v>
      </c>
      <c r="G81" s="171">
        <f t="shared" si="27"/>
        <v>119</v>
      </c>
      <c r="H81" s="171">
        <f t="shared" si="27"/>
        <v>116</v>
      </c>
      <c r="I81" s="171">
        <f t="shared" si="27"/>
        <v>94</v>
      </c>
      <c r="J81" s="171">
        <f t="shared" si="27"/>
        <v>90</v>
      </c>
      <c r="K81" s="171">
        <f t="shared" si="27"/>
        <v>88</v>
      </c>
      <c r="L81" s="171">
        <f t="shared" si="27"/>
        <v>44</v>
      </c>
      <c r="M81" s="171">
        <v>111</v>
      </c>
      <c r="N81" s="171">
        <v>115</v>
      </c>
      <c r="O81" s="171"/>
      <c r="P81" s="171">
        <f t="shared" si="25"/>
        <v>1199</v>
      </c>
      <c r="Q81" s="153"/>
    </row>
    <row r="82" spans="1:17" ht="14.25" customHeight="1" x14ac:dyDescent="0.2">
      <c r="A82" s="172"/>
      <c r="B82" s="377" t="s">
        <v>211</v>
      </c>
      <c r="C82" s="378"/>
      <c r="D82" s="165">
        <v>28</v>
      </c>
      <c r="E82" s="165">
        <v>18</v>
      </c>
      <c r="F82" s="165">
        <v>13</v>
      </c>
      <c r="G82" s="165">
        <v>16</v>
      </c>
      <c r="H82" s="165">
        <v>1</v>
      </c>
      <c r="I82" s="165">
        <v>9</v>
      </c>
      <c r="J82" s="165">
        <v>8</v>
      </c>
      <c r="K82" s="165">
        <v>3</v>
      </c>
      <c r="L82" s="165">
        <v>0</v>
      </c>
      <c r="M82" s="165">
        <v>6</v>
      </c>
      <c r="N82" s="165">
        <v>115</v>
      </c>
      <c r="O82" s="165"/>
      <c r="P82" s="192">
        <f t="shared" si="25"/>
        <v>217</v>
      </c>
      <c r="Q82" s="167">
        <f>AVERAGE(D82:O82)</f>
        <v>19.727272727272727</v>
      </c>
    </row>
    <row r="83" spans="1:17" ht="14.25" customHeight="1" x14ac:dyDescent="0.2">
      <c r="A83" s="131"/>
      <c r="B83" s="367" t="s">
        <v>155</v>
      </c>
      <c r="C83" s="368"/>
      <c r="D83" s="132">
        <v>24</v>
      </c>
      <c r="E83" s="132">
        <v>12</v>
      </c>
      <c r="F83" s="132">
        <v>2</v>
      </c>
      <c r="G83" s="132">
        <v>7</v>
      </c>
      <c r="H83" s="132">
        <v>3</v>
      </c>
      <c r="I83" s="132">
        <v>8</v>
      </c>
      <c r="J83" s="132">
        <v>5</v>
      </c>
      <c r="K83" s="132">
        <v>0</v>
      </c>
      <c r="L83" s="132">
        <v>0</v>
      </c>
      <c r="M83" s="132">
        <v>0</v>
      </c>
      <c r="N83" s="132">
        <v>66</v>
      </c>
      <c r="O83" s="132"/>
      <c r="P83" s="136">
        <f t="shared" si="25"/>
        <v>127</v>
      </c>
      <c r="Q83" s="133">
        <f>AVERAGE(D83:O83)</f>
        <v>11.545454545454545</v>
      </c>
    </row>
    <row r="84" spans="1:17" ht="14.25" customHeight="1" x14ac:dyDescent="0.2">
      <c r="A84" s="131"/>
      <c r="B84" s="369" t="s">
        <v>156</v>
      </c>
      <c r="C84" s="370"/>
      <c r="D84" s="132"/>
      <c r="E84" s="132"/>
      <c r="F84" s="132"/>
      <c r="G84" s="132"/>
      <c r="H84" s="132"/>
      <c r="I84" s="132"/>
      <c r="J84" s="132"/>
      <c r="K84" s="132"/>
      <c r="L84" s="132"/>
      <c r="M84" s="132"/>
      <c r="N84" s="132"/>
      <c r="O84" s="132"/>
      <c r="P84" s="136"/>
      <c r="Q84" s="133"/>
    </row>
    <row r="85" spans="1:17" ht="14.25" customHeight="1" x14ac:dyDescent="0.2">
      <c r="A85" s="131"/>
      <c r="B85" s="134" t="s">
        <v>100</v>
      </c>
      <c r="C85" s="141" t="s">
        <v>34</v>
      </c>
      <c r="D85" s="132">
        <v>53</v>
      </c>
      <c r="E85" s="132">
        <v>23</v>
      </c>
      <c r="F85" s="132">
        <v>50</v>
      </c>
      <c r="G85" s="132">
        <v>29</v>
      </c>
      <c r="H85" s="132">
        <v>16</v>
      </c>
      <c r="I85" s="132">
        <v>19</v>
      </c>
      <c r="J85" s="132">
        <v>32</v>
      </c>
      <c r="K85" s="132">
        <v>12</v>
      </c>
      <c r="L85" s="132">
        <v>14</v>
      </c>
      <c r="M85" s="132">
        <v>10</v>
      </c>
      <c r="N85" s="132">
        <v>37</v>
      </c>
      <c r="O85" s="132"/>
      <c r="P85" s="136">
        <f>SUM(D85:O85)</f>
        <v>295</v>
      </c>
      <c r="Q85" s="133">
        <f>AVERAGE(D85:O85)</f>
        <v>26.818181818181817</v>
      </c>
    </row>
    <row r="86" spans="1:17" ht="14.25" customHeight="1" x14ac:dyDescent="0.2">
      <c r="A86" s="134"/>
      <c r="B86" s="134" t="s">
        <v>101</v>
      </c>
      <c r="C86" s="141" t="s">
        <v>36</v>
      </c>
      <c r="D86" s="132">
        <v>109</v>
      </c>
      <c r="E86" s="132">
        <v>102</v>
      </c>
      <c r="F86" s="132">
        <v>54</v>
      </c>
      <c r="G86" s="132">
        <v>59</v>
      </c>
      <c r="H86" s="132">
        <v>26</v>
      </c>
      <c r="I86" s="132">
        <v>94</v>
      </c>
      <c r="J86" s="132">
        <v>35</v>
      </c>
      <c r="K86" s="132">
        <v>48</v>
      </c>
      <c r="L86" s="132">
        <v>88</v>
      </c>
      <c r="M86" s="132">
        <v>111</v>
      </c>
      <c r="N86" s="132">
        <v>9</v>
      </c>
      <c r="O86" s="132"/>
      <c r="P86" s="136">
        <f>SUM(D86:O86)</f>
        <v>735</v>
      </c>
      <c r="Q86" s="134">
        <f>AVERAGE(D86:O86)</f>
        <v>66.818181818181813</v>
      </c>
    </row>
    <row r="87" spans="1:17" ht="14.25" customHeight="1" x14ac:dyDescent="0.2">
      <c r="A87" s="172"/>
      <c r="B87" s="375" t="s">
        <v>165</v>
      </c>
      <c r="C87" s="376"/>
      <c r="D87" s="165"/>
      <c r="E87" s="165"/>
      <c r="F87" s="165"/>
      <c r="G87" s="165"/>
      <c r="H87" s="165"/>
      <c r="I87" s="165"/>
      <c r="J87" s="165"/>
      <c r="K87" s="165"/>
      <c r="L87" s="165"/>
      <c r="M87" s="165"/>
      <c r="N87" s="165"/>
      <c r="O87" s="165"/>
      <c r="P87" s="192"/>
      <c r="Q87" s="167"/>
    </row>
    <row r="88" spans="1:17" ht="14.25" customHeight="1" x14ac:dyDescent="0.2">
      <c r="A88" s="131"/>
      <c r="B88" s="134" t="s">
        <v>43</v>
      </c>
      <c r="C88" s="135" t="s">
        <v>17</v>
      </c>
      <c r="D88" s="136">
        <v>66</v>
      </c>
      <c r="E88" s="136">
        <f t="shared" ref="E88:L88" si="28">D94</f>
        <v>71</v>
      </c>
      <c r="F88" s="136">
        <f t="shared" si="28"/>
        <v>69</v>
      </c>
      <c r="G88" s="136">
        <f t="shared" si="28"/>
        <v>76</v>
      </c>
      <c r="H88" s="136">
        <f t="shared" si="28"/>
        <v>79</v>
      </c>
      <c r="I88" s="136">
        <f t="shared" si="28"/>
        <v>88</v>
      </c>
      <c r="J88" s="136">
        <f t="shared" si="28"/>
        <v>105</v>
      </c>
      <c r="K88" s="136">
        <f t="shared" si="28"/>
        <v>120</v>
      </c>
      <c r="L88" s="136">
        <f t="shared" si="28"/>
        <v>123</v>
      </c>
      <c r="M88" s="136">
        <v>123</v>
      </c>
      <c r="N88" s="136">
        <v>148</v>
      </c>
      <c r="O88" s="136"/>
      <c r="P88" s="136">
        <f t="shared" ref="P88:P94" si="29">SUM(D88:O88)</f>
        <v>1068</v>
      </c>
      <c r="Q88" s="138">
        <f t="shared" ref="Q88:Q94" si="30">P88/12</f>
        <v>89</v>
      </c>
    </row>
    <row r="89" spans="1:17" ht="14.25" customHeight="1" x14ac:dyDescent="0.2">
      <c r="A89" s="131"/>
      <c r="B89" s="134" t="s">
        <v>44</v>
      </c>
      <c r="C89" s="134" t="s">
        <v>19</v>
      </c>
      <c r="D89" s="132">
        <v>5</v>
      </c>
      <c r="E89" s="132">
        <v>7</v>
      </c>
      <c r="F89" s="132">
        <v>7</v>
      </c>
      <c r="G89" s="132">
        <v>8</v>
      </c>
      <c r="H89" s="132">
        <v>9</v>
      </c>
      <c r="I89" s="132">
        <v>17</v>
      </c>
      <c r="J89" s="132">
        <v>15</v>
      </c>
      <c r="K89" s="132">
        <v>14</v>
      </c>
      <c r="L89" s="132">
        <v>17</v>
      </c>
      <c r="M89" s="132">
        <v>17</v>
      </c>
      <c r="N89" s="132">
        <v>13</v>
      </c>
      <c r="O89" s="132"/>
      <c r="P89" s="136">
        <f t="shared" si="29"/>
        <v>129</v>
      </c>
      <c r="Q89" s="138">
        <f t="shared" si="30"/>
        <v>10.75</v>
      </c>
    </row>
    <row r="90" spans="1:17" ht="14.25" customHeight="1" x14ac:dyDescent="0.2">
      <c r="A90" s="131"/>
      <c r="B90" s="134" t="s">
        <v>45</v>
      </c>
      <c r="C90" s="135" t="s">
        <v>21</v>
      </c>
      <c r="D90" s="136">
        <f t="shared" ref="D90:L90" si="31">D88+D89</f>
        <v>71</v>
      </c>
      <c r="E90" s="136">
        <f t="shared" si="31"/>
        <v>78</v>
      </c>
      <c r="F90" s="136">
        <f t="shared" si="31"/>
        <v>76</v>
      </c>
      <c r="G90" s="136">
        <f t="shared" si="31"/>
        <v>84</v>
      </c>
      <c r="H90" s="136">
        <f t="shared" si="31"/>
        <v>88</v>
      </c>
      <c r="I90" s="136">
        <f t="shared" si="31"/>
        <v>105</v>
      </c>
      <c r="J90" s="136">
        <f t="shared" si="31"/>
        <v>120</v>
      </c>
      <c r="K90" s="136">
        <f t="shared" si="31"/>
        <v>134</v>
      </c>
      <c r="L90" s="136">
        <f t="shared" si="31"/>
        <v>140</v>
      </c>
      <c r="M90" s="136">
        <v>140</v>
      </c>
      <c r="N90" s="136">
        <v>148</v>
      </c>
      <c r="O90" s="136"/>
      <c r="P90" s="136">
        <f t="shared" si="29"/>
        <v>1184</v>
      </c>
      <c r="Q90" s="138">
        <f t="shared" si="30"/>
        <v>98.666666666666671</v>
      </c>
    </row>
    <row r="91" spans="1:17" ht="14.25" customHeight="1" x14ac:dyDescent="0.2">
      <c r="A91" s="131"/>
      <c r="B91" s="134" t="s">
        <v>46</v>
      </c>
      <c r="C91" s="134" t="s">
        <v>23</v>
      </c>
      <c r="D91" s="132">
        <v>0</v>
      </c>
      <c r="E91" s="132">
        <v>9</v>
      </c>
      <c r="F91" s="132">
        <v>0</v>
      </c>
      <c r="G91" s="132">
        <v>5</v>
      </c>
      <c r="H91" s="132">
        <v>0</v>
      </c>
      <c r="I91" s="132">
        <v>0</v>
      </c>
      <c r="J91" s="132">
        <v>0</v>
      </c>
      <c r="K91" s="132">
        <v>11</v>
      </c>
      <c r="L91" s="132">
        <v>0</v>
      </c>
      <c r="M91" s="132">
        <v>0</v>
      </c>
      <c r="N91" s="132">
        <v>0</v>
      </c>
      <c r="O91" s="132"/>
      <c r="P91" s="136">
        <f t="shared" si="29"/>
        <v>25</v>
      </c>
      <c r="Q91" s="138">
        <f t="shared" si="30"/>
        <v>2.0833333333333335</v>
      </c>
    </row>
    <row r="92" spans="1:17" ht="14.25" customHeight="1" x14ac:dyDescent="0.2">
      <c r="A92" s="131"/>
      <c r="B92" s="134"/>
      <c r="C92" s="130" t="s">
        <v>134</v>
      </c>
      <c r="D92" s="130">
        <v>0</v>
      </c>
      <c r="E92" s="130">
        <v>0</v>
      </c>
      <c r="F92" s="130">
        <v>0</v>
      </c>
      <c r="G92" s="130">
        <v>0</v>
      </c>
      <c r="H92" s="130">
        <v>0</v>
      </c>
      <c r="I92" s="130">
        <v>0</v>
      </c>
      <c r="J92" s="130">
        <v>0</v>
      </c>
      <c r="K92" s="130">
        <v>0</v>
      </c>
      <c r="L92" s="130">
        <v>0</v>
      </c>
      <c r="M92" s="130">
        <v>0</v>
      </c>
      <c r="N92" s="130">
        <v>0</v>
      </c>
      <c r="O92" s="130"/>
      <c r="P92" s="136">
        <f t="shared" si="29"/>
        <v>0</v>
      </c>
      <c r="Q92" s="138">
        <f t="shared" si="30"/>
        <v>0</v>
      </c>
    </row>
    <row r="93" spans="1:17" ht="14.25" customHeight="1" x14ac:dyDescent="0.2">
      <c r="A93" s="131"/>
      <c r="B93" s="134"/>
      <c r="C93" s="130" t="s">
        <v>47</v>
      </c>
      <c r="D93" s="130">
        <v>0</v>
      </c>
      <c r="E93" s="130">
        <v>9</v>
      </c>
      <c r="F93" s="130">
        <v>0</v>
      </c>
      <c r="G93" s="130">
        <v>5</v>
      </c>
      <c r="H93" s="130">
        <v>0</v>
      </c>
      <c r="I93" s="130">
        <v>0</v>
      </c>
      <c r="J93" s="130">
        <v>0</v>
      </c>
      <c r="K93" s="130">
        <v>11</v>
      </c>
      <c r="L93" s="130">
        <v>0</v>
      </c>
      <c r="M93" s="130">
        <v>0</v>
      </c>
      <c r="N93" s="130">
        <v>0</v>
      </c>
      <c r="O93" s="130"/>
      <c r="P93" s="136">
        <f t="shared" si="29"/>
        <v>25</v>
      </c>
      <c r="Q93" s="138">
        <f t="shared" si="30"/>
        <v>2.0833333333333335</v>
      </c>
    </row>
    <row r="94" spans="1:17" ht="14.25" customHeight="1" x14ac:dyDescent="0.2">
      <c r="A94" s="134"/>
      <c r="B94" s="134" t="s">
        <v>49</v>
      </c>
      <c r="C94" s="135" t="s">
        <v>140</v>
      </c>
      <c r="D94" s="136">
        <f t="shared" ref="D94:L94" si="32">D90-D91</f>
        <v>71</v>
      </c>
      <c r="E94" s="136">
        <f t="shared" si="32"/>
        <v>69</v>
      </c>
      <c r="F94" s="136">
        <f t="shared" si="32"/>
        <v>76</v>
      </c>
      <c r="G94" s="136">
        <f t="shared" si="32"/>
        <v>79</v>
      </c>
      <c r="H94" s="136">
        <f t="shared" si="32"/>
        <v>88</v>
      </c>
      <c r="I94" s="136">
        <f t="shared" si="32"/>
        <v>105</v>
      </c>
      <c r="J94" s="136">
        <f t="shared" si="32"/>
        <v>120</v>
      </c>
      <c r="K94" s="136">
        <f t="shared" si="32"/>
        <v>123</v>
      </c>
      <c r="L94" s="136">
        <f t="shared" si="32"/>
        <v>140</v>
      </c>
      <c r="M94" s="136">
        <v>140</v>
      </c>
      <c r="N94" s="136">
        <v>148</v>
      </c>
      <c r="O94" s="136"/>
      <c r="P94" s="136">
        <f t="shared" si="29"/>
        <v>1159</v>
      </c>
      <c r="Q94" s="173">
        <f t="shared" si="30"/>
        <v>96.583333333333329</v>
      </c>
    </row>
    <row r="95" spans="1:17" ht="14.25" customHeight="1" x14ac:dyDescent="0.2">
      <c r="A95" s="172"/>
      <c r="B95" s="365" t="s">
        <v>167</v>
      </c>
      <c r="C95" s="366"/>
      <c r="D95" s="165"/>
      <c r="E95" s="165"/>
      <c r="F95" s="165"/>
      <c r="G95" s="165"/>
      <c r="H95" s="165"/>
      <c r="I95" s="165"/>
      <c r="J95" s="165"/>
      <c r="K95" s="165"/>
      <c r="L95" s="165"/>
      <c r="M95" s="165"/>
      <c r="N95" s="165"/>
      <c r="O95" s="165"/>
      <c r="P95" s="192"/>
      <c r="Q95" s="167"/>
    </row>
    <row r="96" spans="1:17" ht="14.25" customHeight="1" x14ac:dyDescent="0.2">
      <c r="A96" s="131"/>
      <c r="B96" s="134" t="s">
        <v>50</v>
      </c>
      <c r="C96" s="135" t="s">
        <v>17</v>
      </c>
      <c r="D96" s="136">
        <v>28</v>
      </c>
      <c r="E96" s="136">
        <f t="shared" ref="E96:L96" si="33">D102</f>
        <v>28</v>
      </c>
      <c r="F96" s="136">
        <f t="shared" si="33"/>
        <v>32</v>
      </c>
      <c r="G96" s="136">
        <f t="shared" si="33"/>
        <v>32</v>
      </c>
      <c r="H96" s="136">
        <f t="shared" si="33"/>
        <v>32</v>
      </c>
      <c r="I96" s="136">
        <f t="shared" si="33"/>
        <v>32</v>
      </c>
      <c r="J96" s="136">
        <f t="shared" si="33"/>
        <v>33</v>
      </c>
      <c r="K96" s="136">
        <f t="shared" si="33"/>
        <v>33</v>
      </c>
      <c r="L96" s="136">
        <f t="shared" si="33"/>
        <v>35</v>
      </c>
      <c r="M96" s="136">
        <v>35</v>
      </c>
      <c r="N96" s="136">
        <v>35</v>
      </c>
      <c r="O96" s="136"/>
      <c r="P96" s="136">
        <f t="shared" ref="P96:P101" si="34">SUM(D96:O96)</f>
        <v>355</v>
      </c>
      <c r="Q96" s="138">
        <f t="shared" ref="Q96:Q101" si="35">P96/12</f>
        <v>29.583333333333332</v>
      </c>
    </row>
    <row r="97" spans="1:17" ht="14.25" customHeight="1" x14ac:dyDescent="0.2">
      <c r="A97" s="131"/>
      <c r="B97" s="134" t="s">
        <v>51</v>
      </c>
      <c r="C97" s="134" t="s">
        <v>19</v>
      </c>
      <c r="D97" s="132">
        <v>0</v>
      </c>
      <c r="E97" s="132">
        <v>4</v>
      </c>
      <c r="F97" s="132">
        <v>0</v>
      </c>
      <c r="G97" s="132">
        <v>0</v>
      </c>
      <c r="H97" s="132">
        <v>0</v>
      </c>
      <c r="I97" s="132">
        <v>1</v>
      </c>
      <c r="J97" s="132">
        <v>0</v>
      </c>
      <c r="K97" s="132">
        <v>2</v>
      </c>
      <c r="L97" s="132">
        <v>0</v>
      </c>
      <c r="M97" s="132">
        <v>0</v>
      </c>
      <c r="N97" s="132">
        <v>0</v>
      </c>
      <c r="O97" s="132"/>
      <c r="P97" s="136">
        <f t="shared" si="34"/>
        <v>7</v>
      </c>
      <c r="Q97" s="138">
        <f t="shared" si="35"/>
        <v>0.58333333333333337</v>
      </c>
    </row>
    <row r="98" spans="1:17" ht="14.25" customHeight="1" x14ac:dyDescent="0.2">
      <c r="A98" s="131"/>
      <c r="B98" s="134" t="s">
        <v>52</v>
      </c>
      <c r="C98" s="135" t="s">
        <v>21</v>
      </c>
      <c r="D98" s="136">
        <f t="shared" ref="D98:L98" si="36">D96+D97</f>
        <v>28</v>
      </c>
      <c r="E98" s="136">
        <f t="shared" si="36"/>
        <v>32</v>
      </c>
      <c r="F98" s="136">
        <f t="shared" si="36"/>
        <v>32</v>
      </c>
      <c r="G98" s="136">
        <f t="shared" si="36"/>
        <v>32</v>
      </c>
      <c r="H98" s="136">
        <f t="shared" si="36"/>
        <v>32</v>
      </c>
      <c r="I98" s="136">
        <f t="shared" si="36"/>
        <v>33</v>
      </c>
      <c r="J98" s="136">
        <f t="shared" si="36"/>
        <v>33</v>
      </c>
      <c r="K98" s="136">
        <f t="shared" si="36"/>
        <v>35</v>
      </c>
      <c r="L98" s="136">
        <f t="shared" si="36"/>
        <v>35</v>
      </c>
      <c r="M98" s="136">
        <v>35</v>
      </c>
      <c r="N98" s="136">
        <v>35</v>
      </c>
      <c r="O98" s="136"/>
      <c r="P98" s="136">
        <f t="shared" si="34"/>
        <v>362</v>
      </c>
      <c r="Q98" s="138">
        <f t="shared" si="35"/>
        <v>30.166666666666668</v>
      </c>
    </row>
    <row r="99" spans="1:17" ht="14.25" customHeight="1" x14ac:dyDescent="0.2">
      <c r="A99" s="131"/>
      <c r="B99" s="134" t="s">
        <v>53</v>
      </c>
      <c r="C99" s="134" t="s">
        <v>23</v>
      </c>
      <c r="D99" s="132">
        <v>0</v>
      </c>
      <c r="E99" s="132">
        <v>0</v>
      </c>
      <c r="F99" s="132">
        <v>0</v>
      </c>
      <c r="G99" s="132">
        <v>0</v>
      </c>
      <c r="H99" s="132">
        <v>0</v>
      </c>
      <c r="I99" s="132">
        <v>0</v>
      </c>
      <c r="J99" s="132">
        <v>0</v>
      </c>
      <c r="K99" s="132">
        <v>0</v>
      </c>
      <c r="L99" s="132">
        <v>0</v>
      </c>
      <c r="M99" s="132">
        <v>0</v>
      </c>
      <c r="N99" s="132">
        <v>0</v>
      </c>
      <c r="O99" s="132"/>
      <c r="P99" s="136">
        <f t="shared" si="34"/>
        <v>0</v>
      </c>
      <c r="Q99" s="138">
        <f t="shared" si="35"/>
        <v>0</v>
      </c>
    </row>
    <row r="100" spans="1:17" ht="14.25" customHeight="1" x14ac:dyDescent="0.2">
      <c r="A100" s="131"/>
      <c r="B100" s="134"/>
      <c r="C100" s="130" t="s">
        <v>54</v>
      </c>
      <c r="D100" s="130">
        <v>0</v>
      </c>
      <c r="E100" s="130">
        <v>0</v>
      </c>
      <c r="F100" s="130">
        <v>0</v>
      </c>
      <c r="G100" s="130">
        <v>0</v>
      </c>
      <c r="H100" s="130">
        <v>0</v>
      </c>
      <c r="I100" s="130">
        <v>0</v>
      </c>
      <c r="J100" s="130">
        <v>0</v>
      </c>
      <c r="K100" s="130">
        <v>0</v>
      </c>
      <c r="L100" s="130">
        <v>0</v>
      </c>
      <c r="M100" s="130">
        <v>0</v>
      </c>
      <c r="N100" s="130">
        <v>0</v>
      </c>
      <c r="O100" s="130"/>
      <c r="P100" s="136">
        <f t="shared" si="34"/>
        <v>0</v>
      </c>
      <c r="Q100" s="138">
        <f t="shared" si="35"/>
        <v>0</v>
      </c>
    </row>
    <row r="101" spans="1:17" ht="14.25" customHeight="1" x14ac:dyDescent="0.2">
      <c r="A101" s="131"/>
      <c r="B101" s="134"/>
      <c r="C101" s="130" t="s">
        <v>47</v>
      </c>
      <c r="D101" s="130">
        <v>0</v>
      </c>
      <c r="E101" s="130">
        <v>0</v>
      </c>
      <c r="F101" s="130">
        <v>0</v>
      </c>
      <c r="G101" s="130">
        <v>0</v>
      </c>
      <c r="H101" s="130">
        <v>0</v>
      </c>
      <c r="I101" s="130">
        <v>0</v>
      </c>
      <c r="J101" s="130">
        <v>0</v>
      </c>
      <c r="K101" s="130">
        <v>0</v>
      </c>
      <c r="L101" s="130">
        <v>0</v>
      </c>
      <c r="M101" s="130">
        <v>0</v>
      </c>
      <c r="N101" s="130">
        <v>0</v>
      </c>
      <c r="O101" s="130"/>
      <c r="P101" s="136">
        <f t="shared" si="34"/>
        <v>0</v>
      </c>
      <c r="Q101" s="138">
        <f t="shared" si="35"/>
        <v>0</v>
      </c>
    </row>
    <row r="102" spans="1:17" ht="14.25" customHeight="1" thickBot="1" x14ac:dyDescent="0.25">
      <c r="A102" s="131"/>
      <c r="B102" s="134" t="s">
        <v>55</v>
      </c>
      <c r="C102" s="135" t="s">
        <v>140</v>
      </c>
      <c r="D102" s="136">
        <f t="shared" ref="D102:L102" si="37">D98-D99</f>
        <v>28</v>
      </c>
      <c r="E102" s="136">
        <f t="shared" si="37"/>
        <v>32</v>
      </c>
      <c r="F102" s="136">
        <f t="shared" si="37"/>
        <v>32</v>
      </c>
      <c r="G102" s="136">
        <f t="shared" si="37"/>
        <v>32</v>
      </c>
      <c r="H102" s="136">
        <f t="shared" si="37"/>
        <v>32</v>
      </c>
      <c r="I102" s="136">
        <f t="shared" si="37"/>
        <v>33</v>
      </c>
      <c r="J102" s="136">
        <f t="shared" si="37"/>
        <v>33</v>
      </c>
      <c r="K102" s="136">
        <f t="shared" si="37"/>
        <v>35</v>
      </c>
      <c r="L102" s="136">
        <f t="shared" si="37"/>
        <v>35</v>
      </c>
      <c r="M102" s="136">
        <v>35</v>
      </c>
      <c r="N102" s="136">
        <v>35</v>
      </c>
      <c r="O102" s="136"/>
      <c r="P102" s="136"/>
      <c r="Q102" s="138"/>
    </row>
    <row r="103" spans="1:17" ht="30" customHeight="1" thickBot="1" x14ac:dyDescent="0.25">
      <c r="A103" s="169"/>
      <c r="B103" s="386"/>
      <c r="C103" s="387"/>
      <c r="D103" s="197" t="s">
        <v>0</v>
      </c>
      <c r="E103" s="197" t="s">
        <v>1</v>
      </c>
      <c r="F103" s="197" t="s">
        <v>2</v>
      </c>
      <c r="G103" s="197" t="s">
        <v>3</v>
      </c>
      <c r="H103" s="197" t="s">
        <v>4</v>
      </c>
      <c r="I103" s="197" t="s">
        <v>5</v>
      </c>
      <c r="J103" s="197" t="s">
        <v>6</v>
      </c>
      <c r="K103" s="197" t="s">
        <v>7</v>
      </c>
      <c r="L103" s="198" t="s">
        <v>8</v>
      </c>
      <c r="M103" s="198" t="s">
        <v>9</v>
      </c>
      <c r="N103" s="198" t="s">
        <v>10</v>
      </c>
      <c r="O103" s="198" t="s">
        <v>11</v>
      </c>
      <c r="P103" s="197" t="s">
        <v>12</v>
      </c>
      <c r="Q103" s="197" t="s">
        <v>13</v>
      </c>
    </row>
    <row r="104" spans="1:17" ht="14.25" customHeight="1" x14ac:dyDescent="0.2">
      <c r="A104" s="131"/>
      <c r="B104" s="373" t="s">
        <v>150</v>
      </c>
      <c r="C104" s="374"/>
      <c r="D104" s="132">
        <v>0</v>
      </c>
      <c r="E104" s="132">
        <v>0</v>
      </c>
      <c r="F104" s="132">
        <v>0</v>
      </c>
      <c r="G104" s="132">
        <v>0</v>
      </c>
      <c r="H104" s="132">
        <v>0</v>
      </c>
      <c r="I104" s="132">
        <v>0</v>
      </c>
      <c r="J104" s="132">
        <v>0</v>
      </c>
      <c r="K104" s="132">
        <v>0</v>
      </c>
      <c r="L104" s="132">
        <v>0</v>
      </c>
      <c r="M104" s="132">
        <v>0</v>
      </c>
      <c r="N104" s="132">
        <v>0</v>
      </c>
      <c r="O104" s="132"/>
      <c r="P104" s="136">
        <f>SUM(D104:O104)</f>
        <v>0</v>
      </c>
      <c r="Q104" s="133">
        <f>AVERAGE(D104:O104)</f>
        <v>0</v>
      </c>
    </row>
    <row r="105" spans="1:17" ht="14.25" customHeight="1" x14ac:dyDescent="0.2">
      <c r="A105" s="131"/>
      <c r="B105" s="367" t="s">
        <v>151</v>
      </c>
      <c r="C105" s="368"/>
      <c r="D105" s="132">
        <v>8</v>
      </c>
      <c r="E105" s="132">
        <v>20</v>
      </c>
      <c r="F105" s="132">
        <v>8</v>
      </c>
      <c r="G105" s="132">
        <v>5</v>
      </c>
      <c r="H105" s="132">
        <v>8</v>
      </c>
      <c r="I105" s="132">
        <v>11</v>
      </c>
      <c r="J105" s="132">
        <v>14</v>
      </c>
      <c r="K105" s="132">
        <v>10</v>
      </c>
      <c r="L105" s="132">
        <v>20</v>
      </c>
      <c r="M105" s="132">
        <v>20</v>
      </c>
      <c r="N105" s="132">
        <v>12</v>
      </c>
      <c r="O105" s="132"/>
      <c r="P105" s="136">
        <f>SUM(D105:O105)</f>
        <v>136</v>
      </c>
      <c r="Q105" s="133">
        <f>AVERAGE(D105:O105)</f>
        <v>12.363636363636363</v>
      </c>
    </row>
    <row r="106" spans="1:17" ht="14.25" customHeight="1" x14ac:dyDescent="0.2">
      <c r="A106" s="131"/>
      <c r="B106" s="369" t="s">
        <v>152</v>
      </c>
      <c r="C106" s="370"/>
      <c r="D106" s="132"/>
      <c r="E106" s="132"/>
      <c r="F106" s="132"/>
      <c r="G106" s="132"/>
      <c r="H106" s="132"/>
      <c r="I106" s="132"/>
      <c r="J106" s="132"/>
      <c r="K106" s="132"/>
      <c r="L106" s="132"/>
      <c r="M106" s="132"/>
      <c r="N106" s="132"/>
      <c r="O106" s="132"/>
      <c r="P106" s="136"/>
      <c r="Q106" s="133"/>
    </row>
    <row r="107" spans="1:17" ht="14.25" customHeight="1" x14ac:dyDescent="0.2">
      <c r="A107" s="131"/>
      <c r="B107" s="134" t="s">
        <v>92</v>
      </c>
      <c r="C107" s="141" t="s">
        <v>34</v>
      </c>
      <c r="D107" s="132">
        <v>75</v>
      </c>
      <c r="E107" s="132">
        <v>19</v>
      </c>
      <c r="F107" s="132">
        <v>45</v>
      </c>
      <c r="G107" s="132">
        <v>50</v>
      </c>
      <c r="H107" s="132">
        <v>57</v>
      </c>
      <c r="I107" s="132">
        <v>72</v>
      </c>
      <c r="J107" s="132">
        <v>74</v>
      </c>
      <c r="K107" s="132">
        <v>56</v>
      </c>
      <c r="L107" s="132">
        <v>61</v>
      </c>
      <c r="M107" s="132">
        <v>61</v>
      </c>
      <c r="N107" s="132">
        <v>13</v>
      </c>
      <c r="O107" s="132"/>
      <c r="P107" s="136">
        <f>SUM(D107:O107)</f>
        <v>583</v>
      </c>
      <c r="Q107" s="133">
        <f>AVERAGE(D107:O107)</f>
        <v>53</v>
      </c>
    </row>
    <row r="108" spans="1:17" ht="14.25" customHeight="1" thickBot="1" x14ac:dyDescent="0.25">
      <c r="A108" s="142"/>
      <c r="B108" s="143" t="s">
        <v>93</v>
      </c>
      <c r="C108" s="144" t="s">
        <v>36</v>
      </c>
      <c r="D108" s="145">
        <v>51</v>
      </c>
      <c r="E108" s="145">
        <v>35</v>
      </c>
      <c r="F108" s="145">
        <v>35</v>
      </c>
      <c r="G108" s="145">
        <v>36</v>
      </c>
      <c r="H108" s="145">
        <v>32</v>
      </c>
      <c r="I108" s="145">
        <v>54</v>
      </c>
      <c r="J108" s="145">
        <v>51</v>
      </c>
      <c r="K108" s="145">
        <v>45</v>
      </c>
      <c r="L108" s="145">
        <v>61</v>
      </c>
      <c r="M108" s="145">
        <v>61</v>
      </c>
      <c r="N108" s="145">
        <v>17</v>
      </c>
      <c r="O108" s="145"/>
      <c r="P108" s="171">
        <f>SUM(D108:O108)</f>
        <v>478</v>
      </c>
      <c r="Q108" s="153">
        <f>AVERAGE(D108:O108)</f>
        <v>43.454545454545453</v>
      </c>
    </row>
    <row r="109" spans="1:17" ht="14.25" customHeight="1" x14ac:dyDescent="0.2">
      <c r="A109" s="131"/>
      <c r="B109" s="365" t="s">
        <v>166</v>
      </c>
      <c r="C109" s="366"/>
      <c r="D109" s="132"/>
      <c r="E109" s="132"/>
      <c r="F109" s="132"/>
      <c r="G109" s="132"/>
      <c r="H109" s="132"/>
      <c r="I109" s="132"/>
      <c r="J109" s="132"/>
      <c r="K109" s="132"/>
      <c r="L109" s="132"/>
      <c r="M109" s="132"/>
      <c r="N109" s="132"/>
      <c r="O109" s="132"/>
      <c r="P109" s="136"/>
      <c r="Q109" s="133"/>
    </row>
    <row r="110" spans="1:17" ht="14.25" customHeight="1" x14ac:dyDescent="0.2">
      <c r="A110" s="131"/>
      <c r="B110" s="134" t="s">
        <v>56</v>
      </c>
      <c r="C110" s="135" t="s">
        <v>17</v>
      </c>
      <c r="D110" s="136">
        <v>61</v>
      </c>
      <c r="E110" s="136">
        <f t="shared" ref="E110:L110" si="38">D117</f>
        <v>54</v>
      </c>
      <c r="F110" s="136">
        <f t="shared" si="38"/>
        <v>44</v>
      </c>
      <c r="G110" s="136">
        <f t="shared" si="38"/>
        <v>46</v>
      </c>
      <c r="H110" s="136">
        <f t="shared" si="38"/>
        <v>42</v>
      </c>
      <c r="I110" s="136">
        <f t="shared" si="38"/>
        <v>28</v>
      </c>
      <c r="J110" s="136">
        <f t="shared" si="38"/>
        <v>24</v>
      </c>
      <c r="K110" s="136">
        <f t="shared" si="38"/>
        <v>24</v>
      </c>
      <c r="L110" s="136">
        <f t="shared" si="38"/>
        <v>25</v>
      </c>
      <c r="M110" s="136">
        <v>42</v>
      </c>
      <c r="N110" s="136">
        <v>46</v>
      </c>
      <c r="O110" s="136"/>
      <c r="P110" s="136">
        <f t="shared" ref="P110:P116" si="39">SUM(D110:O110)</f>
        <v>436</v>
      </c>
      <c r="Q110" s="138">
        <f t="shared" ref="Q110:Q117" si="40">P110/12</f>
        <v>36.333333333333336</v>
      </c>
    </row>
    <row r="111" spans="1:17" ht="14.25" customHeight="1" x14ac:dyDescent="0.2">
      <c r="A111" s="131"/>
      <c r="B111" s="134" t="s">
        <v>57</v>
      </c>
      <c r="C111" s="134" t="s">
        <v>19</v>
      </c>
      <c r="D111" s="132">
        <v>7</v>
      </c>
      <c r="E111" s="132">
        <v>5</v>
      </c>
      <c r="F111" s="132">
        <v>7</v>
      </c>
      <c r="G111" s="132">
        <v>2</v>
      </c>
      <c r="H111" s="132">
        <v>5</v>
      </c>
      <c r="I111" s="132">
        <v>6</v>
      </c>
      <c r="J111" s="132">
        <v>7</v>
      </c>
      <c r="K111" s="132">
        <v>11</v>
      </c>
      <c r="L111" s="132">
        <v>20</v>
      </c>
      <c r="M111" s="132">
        <v>19</v>
      </c>
      <c r="N111" s="132">
        <v>8</v>
      </c>
      <c r="O111" s="132"/>
      <c r="P111" s="136">
        <f t="shared" si="39"/>
        <v>97</v>
      </c>
      <c r="Q111" s="138">
        <f t="shared" si="40"/>
        <v>8.0833333333333339</v>
      </c>
    </row>
    <row r="112" spans="1:17" ht="14.25" customHeight="1" x14ac:dyDescent="0.2">
      <c r="A112" s="131"/>
      <c r="B112" s="134" t="s">
        <v>58</v>
      </c>
      <c r="C112" s="135" t="s">
        <v>21</v>
      </c>
      <c r="D112" s="136">
        <f t="shared" ref="D112:L112" si="41">D110+D111</f>
        <v>68</v>
      </c>
      <c r="E112" s="136">
        <f t="shared" si="41"/>
        <v>59</v>
      </c>
      <c r="F112" s="136">
        <f t="shared" si="41"/>
        <v>51</v>
      </c>
      <c r="G112" s="136">
        <f t="shared" si="41"/>
        <v>48</v>
      </c>
      <c r="H112" s="136">
        <f t="shared" si="41"/>
        <v>47</v>
      </c>
      <c r="I112" s="136">
        <f t="shared" si="41"/>
        <v>34</v>
      </c>
      <c r="J112" s="136">
        <f t="shared" si="41"/>
        <v>31</v>
      </c>
      <c r="K112" s="136">
        <f t="shared" si="41"/>
        <v>35</v>
      </c>
      <c r="L112" s="136">
        <f t="shared" si="41"/>
        <v>45</v>
      </c>
      <c r="M112" s="136">
        <v>46</v>
      </c>
      <c r="N112" s="136">
        <v>54</v>
      </c>
      <c r="O112" s="136"/>
      <c r="P112" s="136">
        <f t="shared" si="39"/>
        <v>518</v>
      </c>
      <c r="Q112" s="138">
        <f t="shared" si="40"/>
        <v>43.166666666666664</v>
      </c>
    </row>
    <row r="113" spans="1:17" ht="14.25" customHeight="1" x14ac:dyDescent="0.2">
      <c r="A113" s="131"/>
      <c r="B113" s="134" t="s">
        <v>59</v>
      </c>
      <c r="C113" s="134" t="s">
        <v>23</v>
      </c>
      <c r="D113" s="132">
        <v>14</v>
      </c>
      <c r="E113" s="132">
        <v>15</v>
      </c>
      <c r="F113" s="132">
        <v>5</v>
      </c>
      <c r="G113" s="132">
        <v>6</v>
      </c>
      <c r="H113" s="132">
        <v>19</v>
      </c>
      <c r="I113" s="132">
        <v>10</v>
      </c>
      <c r="J113" s="132">
        <v>7</v>
      </c>
      <c r="K113" s="132">
        <v>10</v>
      </c>
      <c r="L113" s="132">
        <v>3</v>
      </c>
      <c r="M113" s="132">
        <v>10</v>
      </c>
      <c r="N113" s="132">
        <v>4</v>
      </c>
      <c r="O113" s="132"/>
      <c r="P113" s="136">
        <f t="shared" si="39"/>
        <v>103</v>
      </c>
      <c r="Q113" s="138">
        <f t="shared" si="40"/>
        <v>8.5833333333333339</v>
      </c>
    </row>
    <row r="114" spans="1:17" ht="14.25" customHeight="1" x14ac:dyDescent="0.2">
      <c r="A114" s="131"/>
      <c r="B114" s="134"/>
      <c r="C114" s="130" t="s">
        <v>47</v>
      </c>
      <c r="D114" s="130">
        <v>1</v>
      </c>
      <c r="E114" s="130">
        <v>2</v>
      </c>
      <c r="F114" s="130">
        <v>1</v>
      </c>
      <c r="G114" s="130">
        <v>2</v>
      </c>
      <c r="H114" s="130">
        <v>4</v>
      </c>
      <c r="I114" s="130">
        <v>5</v>
      </c>
      <c r="J114" s="130">
        <v>2</v>
      </c>
      <c r="K114" s="130">
        <v>2</v>
      </c>
      <c r="L114" s="130">
        <v>2</v>
      </c>
      <c r="M114" s="130">
        <v>1</v>
      </c>
      <c r="N114" s="130">
        <v>0</v>
      </c>
      <c r="O114" s="132"/>
      <c r="P114" s="136">
        <f t="shared" si="39"/>
        <v>22</v>
      </c>
      <c r="Q114" s="138">
        <f t="shared" si="40"/>
        <v>1.8333333333333333</v>
      </c>
    </row>
    <row r="115" spans="1:17" ht="14.25" customHeight="1" x14ac:dyDescent="0.2">
      <c r="A115" s="131"/>
      <c r="B115" s="134"/>
      <c r="C115" s="130" t="s">
        <v>178</v>
      </c>
      <c r="D115" s="130">
        <v>8</v>
      </c>
      <c r="E115" s="130">
        <v>13</v>
      </c>
      <c r="F115" s="130">
        <v>4</v>
      </c>
      <c r="G115" s="130">
        <v>2</v>
      </c>
      <c r="H115" s="130">
        <v>10</v>
      </c>
      <c r="I115" s="130">
        <v>0</v>
      </c>
      <c r="J115" s="130">
        <v>4</v>
      </c>
      <c r="K115" s="130">
        <v>5</v>
      </c>
      <c r="L115" s="130">
        <v>1</v>
      </c>
      <c r="M115" s="130">
        <v>4</v>
      </c>
      <c r="N115" s="130">
        <v>2</v>
      </c>
      <c r="O115" s="132"/>
      <c r="P115" s="136">
        <f t="shared" si="39"/>
        <v>53</v>
      </c>
      <c r="Q115" s="138">
        <f t="shared" si="40"/>
        <v>4.416666666666667</v>
      </c>
    </row>
    <row r="116" spans="1:17" ht="14.25" customHeight="1" x14ac:dyDescent="0.2">
      <c r="A116" s="131"/>
      <c r="B116" s="134"/>
      <c r="C116" s="130" t="s">
        <v>48</v>
      </c>
      <c r="D116" s="130">
        <v>5</v>
      </c>
      <c r="E116" s="130">
        <v>0</v>
      </c>
      <c r="F116" s="130">
        <v>0</v>
      </c>
      <c r="G116" s="130">
        <v>2</v>
      </c>
      <c r="H116" s="130">
        <v>5</v>
      </c>
      <c r="I116" s="130">
        <v>5</v>
      </c>
      <c r="J116" s="130">
        <v>1</v>
      </c>
      <c r="K116" s="130">
        <v>3</v>
      </c>
      <c r="L116" s="130">
        <v>0</v>
      </c>
      <c r="M116" s="130">
        <v>5</v>
      </c>
      <c r="N116" s="130">
        <v>0</v>
      </c>
      <c r="O116" s="132"/>
      <c r="P116" s="136">
        <f t="shared" si="39"/>
        <v>26</v>
      </c>
      <c r="Q116" s="138">
        <f t="shared" si="40"/>
        <v>2.1666666666666665</v>
      </c>
    </row>
    <row r="117" spans="1:17" ht="14.25" customHeight="1" thickBot="1" x14ac:dyDescent="0.25">
      <c r="A117" s="142"/>
      <c r="B117" s="143" t="s">
        <v>60</v>
      </c>
      <c r="C117" s="170" t="s">
        <v>140</v>
      </c>
      <c r="D117" s="171">
        <f t="shared" ref="D117:L117" si="42">D112-D113</f>
        <v>54</v>
      </c>
      <c r="E117" s="171">
        <f t="shared" si="42"/>
        <v>44</v>
      </c>
      <c r="F117" s="171">
        <f t="shared" si="42"/>
        <v>46</v>
      </c>
      <c r="G117" s="171">
        <f t="shared" si="42"/>
        <v>42</v>
      </c>
      <c r="H117" s="171">
        <f t="shared" si="42"/>
        <v>28</v>
      </c>
      <c r="I117" s="171">
        <f t="shared" si="42"/>
        <v>24</v>
      </c>
      <c r="J117" s="171">
        <f t="shared" si="42"/>
        <v>24</v>
      </c>
      <c r="K117" s="171">
        <f t="shared" si="42"/>
        <v>25</v>
      </c>
      <c r="L117" s="171">
        <f t="shared" si="42"/>
        <v>42</v>
      </c>
      <c r="M117" s="171">
        <v>46</v>
      </c>
      <c r="N117" s="171">
        <v>50</v>
      </c>
      <c r="O117" s="171"/>
      <c r="P117" s="171">
        <f>SUM(D117:O117)</f>
        <v>425</v>
      </c>
      <c r="Q117" s="147">
        <f t="shared" si="40"/>
        <v>35.416666666666664</v>
      </c>
    </row>
    <row r="118" spans="1:17" ht="14.25" customHeight="1" x14ac:dyDescent="0.2">
      <c r="A118" s="131"/>
      <c r="B118" s="373" t="s">
        <v>150</v>
      </c>
      <c r="C118" s="374"/>
      <c r="D118" s="132">
        <v>3</v>
      </c>
      <c r="E118" s="132">
        <v>4</v>
      </c>
      <c r="F118" s="132">
        <v>4</v>
      </c>
      <c r="G118" s="132">
        <v>0</v>
      </c>
      <c r="H118" s="132">
        <v>0</v>
      </c>
      <c r="I118" s="132">
        <v>0</v>
      </c>
      <c r="J118" s="132">
        <v>0</v>
      </c>
      <c r="K118" s="132">
        <v>3</v>
      </c>
      <c r="L118" s="132">
        <v>0</v>
      </c>
      <c r="M118" s="132">
        <v>0</v>
      </c>
      <c r="N118" s="132">
        <v>0</v>
      </c>
      <c r="O118" s="132"/>
      <c r="P118" s="136">
        <f>SUM(D118:O118)</f>
        <v>14</v>
      </c>
      <c r="Q118" s="133">
        <f>AVERAGE(D118:O118)</f>
        <v>1.2727272727272727</v>
      </c>
    </row>
    <row r="119" spans="1:17" ht="14.25" customHeight="1" x14ac:dyDescent="0.2">
      <c r="A119" s="131"/>
      <c r="B119" s="367" t="s">
        <v>151</v>
      </c>
      <c r="C119" s="368"/>
      <c r="D119" s="132">
        <v>17</v>
      </c>
      <c r="E119" s="132">
        <v>15</v>
      </c>
      <c r="F119" s="132">
        <v>15</v>
      </c>
      <c r="G119" s="132">
        <v>12</v>
      </c>
      <c r="H119" s="132">
        <v>17</v>
      </c>
      <c r="I119" s="132">
        <v>17</v>
      </c>
      <c r="J119" s="132">
        <v>17</v>
      </c>
      <c r="K119" s="132">
        <v>17</v>
      </c>
      <c r="L119" s="132">
        <v>10</v>
      </c>
      <c r="M119" s="132">
        <v>14</v>
      </c>
      <c r="N119" s="132">
        <v>15</v>
      </c>
      <c r="O119" s="132"/>
      <c r="P119" s="136">
        <f>SUM(D119:O119)</f>
        <v>166</v>
      </c>
      <c r="Q119" s="133">
        <f>AVERAGE(D119:O119)</f>
        <v>15.090909090909092</v>
      </c>
    </row>
    <row r="120" spans="1:17" ht="14.25" customHeight="1" x14ac:dyDescent="0.2">
      <c r="A120" s="131"/>
      <c r="B120" s="369" t="s">
        <v>152</v>
      </c>
      <c r="C120" s="370"/>
      <c r="D120" s="132"/>
      <c r="E120" s="132"/>
      <c r="F120" s="132"/>
      <c r="G120" s="132"/>
      <c r="H120" s="132"/>
      <c r="I120" s="132"/>
      <c r="J120" s="132"/>
      <c r="K120" s="132"/>
      <c r="L120" s="132"/>
      <c r="M120" s="132"/>
      <c r="N120" s="132"/>
      <c r="O120" s="132"/>
      <c r="P120" s="136"/>
      <c r="Q120" s="133"/>
    </row>
    <row r="121" spans="1:17" ht="14.25" customHeight="1" x14ac:dyDescent="0.2">
      <c r="A121" s="131"/>
      <c r="B121" s="134" t="s">
        <v>92</v>
      </c>
      <c r="C121" s="141" t="s">
        <v>34</v>
      </c>
      <c r="D121" s="132">
        <v>36</v>
      </c>
      <c r="E121" s="132">
        <v>39</v>
      </c>
      <c r="F121" s="132">
        <v>39</v>
      </c>
      <c r="G121" s="132">
        <v>24</v>
      </c>
      <c r="H121" s="132">
        <v>33</v>
      </c>
      <c r="I121" s="132">
        <v>25</v>
      </c>
      <c r="J121" s="132">
        <v>31</v>
      </c>
      <c r="K121" s="132">
        <v>46</v>
      </c>
      <c r="L121" s="132">
        <v>30</v>
      </c>
      <c r="M121" s="132">
        <v>48</v>
      </c>
      <c r="N121" s="132">
        <v>29</v>
      </c>
      <c r="O121" s="132"/>
      <c r="P121" s="136">
        <f>SUM(D121:O121)</f>
        <v>380</v>
      </c>
      <c r="Q121" s="133">
        <f>AVERAGE(D121:O121)</f>
        <v>34.545454545454547</v>
      </c>
    </row>
    <row r="122" spans="1:17" ht="14.25" customHeight="1" x14ac:dyDescent="0.2">
      <c r="A122" s="131"/>
      <c r="B122" s="134" t="s">
        <v>93</v>
      </c>
      <c r="C122" s="141" t="s">
        <v>36</v>
      </c>
      <c r="D122" s="132">
        <v>26</v>
      </c>
      <c r="E122" s="132">
        <v>19</v>
      </c>
      <c r="F122" s="132">
        <v>18</v>
      </c>
      <c r="G122" s="132">
        <v>13</v>
      </c>
      <c r="H122" s="132">
        <v>13</v>
      </c>
      <c r="I122" s="132">
        <v>16</v>
      </c>
      <c r="J122" s="132">
        <v>18</v>
      </c>
      <c r="K122" s="132">
        <v>10</v>
      </c>
      <c r="L122" s="132">
        <v>17</v>
      </c>
      <c r="M122" s="132">
        <v>10</v>
      </c>
      <c r="N122" s="132">
        <v>9</v>
      </c>
      <c r="O122" s="132"/>
      <c r="P122" s="136">
        <f>SUM(D122:O122)</f>
        <v>169</v>
      </c>
      <c r="Q122" s="133">
        <f>AVERAGE(D122:O122)</f>
        <v>15.363636363636363</v>
      </c>
    </row>
    <row r="123" spans="1:17" ht="14.25" customHeight="1" x14ac:dyDescent="0.2">
      <c r="A123" s="164">
        <v>2.4</v>
      </c>
      <c r="B123" s="375" t="s">
        <v>63</v>
      </c>
      <c r="C123" s="376"/>
      <c r="D123" s="165"/>
      <c r="E123" s="165"/>
      <c r="F123" s="165"/>
      <c r="G123" s="165"/>
      <c r="H123" s="165"/>
      <c r="I123" s="165"/>
      <c r="J123" s="165"/>
      <c r="K123" s="165"/>
      <c r="L123" s="165"/>
      <c r="M123" s="165"/>
      <c r="N123" s="165"/>
      <c r="O123" s="165"/>
      <c r="P123" s="192"/>
      <c r="Q123" s="167"/>
    </row>
    <row r="124" spans="1:17" ht="14.25" customHeight="1" x14ac:dyDescent="0.2">
      <c r="A124" s="131"/>
      <c r="B124" s="365" t="s">
        <v>148</v>
      </c>
      <c r="C124" s="366"/>
      <c r="D124" s="132"/>
      <c r="E124" s="132"/>
      <c r="F124" s="132"/>
      <c r="G124" s="132"/>
      <c r="H124" s="132"/>
      <c r="I124" s="132"/>
      <c r="J124" s="132"/>
      <c r="K124" s="132"/>
      <c r="L124" s="132"/>
      <c r="M124" s="132"/>
      <c r="N124" s="132"/>
      <c r="O124" s="132"/>
      <c r="P124" s="136"/>
      <c r="Q124" s="133"/>
    </row>
    <row r="125" spans="1:17" ht="14.25" customHeight="1" x14ac:dyDescent="0.2">
      <c r="A125" s="131"/>
      <c r="B125" s="134" t="s">
        <v>64</v>
      </c>
      <c r="C125" s="135" t="s">
        <v>17</v>
      </c>
      <c r="D125" s="136">
        <v>346</v>
      </c>
      <c r="E125" s="136">
        <f t="shared" ref="E125:L125" si="43">D131</f>
        <v>350</v>
      </c>
      <c r="F125" s="136">
        <f t="shared" si="43"/>
        <v>350</v>
      </c>
      <c r="G125" s="136">
        <f t="shared" si="43"/>
        <v>350</v>
      </c>
      <c r="H125" s="136">
        <f t="shared" si="43"/>
        <v>350</v>
      </c>
      <c r="I125" s="136">
        <f t="shared" si="43"/>
        <v>351</v>
      </c>
      <c r="J125" s="136">
        <f t="shared" si="43"/>
        <v>354</v>
      </c>
      <c r="K125" s="136">
        <f t="shared" si="43"/>
        <v>354</v>
      </c>
      <c r="L125" s="136">
        <f t="shared" si="43"/>
        <v>355</v>
      </c>
      <c r="M125" s="136">
        <v>357</v>
      </c>
      <c r="N125" s="136">
        <v>359</v>
      </c>
      <c r="O125" s="136"/>
      <c r="P125" s="136">
        <f t="shared" ref="P125:P133" si="44">SUM(D125:O125)</f>
        <v>3876</v>
      </c>
      <c r="Q125" s="138">
        <f>AVERAGE(D125:O125)</f>
        <v>352.36363636363637</v>
      </c>
    </row>
    <row r="126" spans="1:17" ht="14.25" customHeight="1" x14ac:dyDescent="0.2">
      <c r="A126" s="131"/>
      <c r="B126" s="134" t="s">
        <v>65</v>
      </c>
      <c r="C126" s="134" t="s">
        <v>19</v>
      </c>
      <c r="D126" s="132">
        <v>4</v>
      </c>
      <c r="E126" s="132">
        <v>0</v>
      </c>
      <c r="F126" s="132">
        <v>0</v>
      </c>
      <c r="G126" s="132">
        <v>1</v>
      </c>
      <c r="H126" s="132">
        <v>1</v>
      </c>
      <c r="I126" s="132">
        <v>4</v>
      </c>
      <c r="J126" s="132">
        <v>0</v>
      </c>
      <c r="K126" s="132">
        <v>1</v>
      </c>
      <c r="L126" s="132">
        <v>2</v>
      </c>
      <c r="M126" s="132">
        <v>2</v>
      </c>
      <c r="N126" s="132">
        <v>0</v>
      </c>
      <c r="O126" s="132"/>
      <c r="P126" s="136">
        <f t="shared" si="44"/>
        <v>15</v>
      </c>
      <c r="Q126" s="133">
        <f>AVERAGE(D126:O126)</f>
        <v>1.3636363636363635</v>
      </c>
    </row>
    <row r="127" spans="1:17" ht="14.25" customHeight="1" x14ac:dyDescent="0.2">
      <c r="A127" s="131"/>
      <c r="B127" s="134" t="s">
        <v>66</v>
      </c>
      <c r="C127" s="135" t="s">
        <v>21</v>
      </c>
      <c r="D127" s="136">
        <f t="shared" ref="D127:L127" si="45">D125+D126</f>
        <v>350</v>
      </c>
      <c r="E127" s="136">
        <f t="shared" si="45"/>
        <v>350</v>
      </c>
      <c r="F127" s="136">
        <f t="shared" si="45"/>
        <v>350</v>
      </c>
      <c r="G127" s="136">
        <f t="shared" si="45"/>
        <v>351</v>
      </c>
      <c r="H127" s="136">
        <f t="shared" si="45"/>
        <v>351</v>
      </c>
      <c r="I127" s="136">
        <f t="shared" si="45"/>
        <v>355</v>
      </c>
      <c r="J127" s="136">
        <f t="shared" si="45"/>
        <v>354</v>
      </c>
      <c r="K127" s="136">
        <f t="shared" si="45"/>
        <v>355</v>
      </c>
      <c r="L127" s="136">
        <f t="shared" si="45"/>
        <v>357</v>
      </c>
      <c r="M127" s="136">
        <v>359</v>
      </c>
      <c r="N127" s="136">
        <v>360</v>
      </c>
      <c r="O127" s="136"/>
      <c r="P127" s="136">
        <f t="shared" si="44"/>
        <v>3892</v>
      </c>
      <c r="Q127" s="193">
        <f>P128/P126</f>
        <v>0.13333333333333333</v>
      </c>
    </row>
    <row r="128" spans="1:17" ht="14.25" customHeight="1" x14ac:dyDescent="0.2">
      <c r="A128" s="131"/>
      <c r="B128" s="134" t="s">
        <v>67</v>
      </c>
      <c r="C128" s="134" t="s">
        <v>23</v>
      </c>
      <c r="D128" s="132">
        <v>0</v>
      </c>
      <c r="E128" s="132">
        <v>0</v>
      </c>
      <c r="F128" s="132">
        <v>0</v>
      </c>
      <c r="G128" s="132">
        <v>1</v>
      </c>
      <c r="H128" s="132">
        <v>0</v>
      </c>
      <c r="I128" s="132">
        <v>1</v>
      </c>
      <c r="J128" s="132">
        <v>0</v>
      </c>
      <c r="K128" s="132">
        <v>0</v>
      </c>
      <c r="L128" s="132">
        <v>0</v>
      </c>
      <c r="M128" s="132">
        <v>0</v>
      </c>
      <c r="N128" s="132">
        <v>0</v>
      </c>
      <c r="O128" s="132"/>
      <c r="P128" s="136">
        <f t="shared" si="44"/>
        <v>2</v>
      </c>
      <c r="Q128" s="133">
        <f>AVERAGE(D128:O128)</f>
        <v>0.18181818181818182</v>
      </c>
    </row>
    <row r="129" spans="1:17" ht="14.25" customHeight="1" x14ac:dyDescent="0.2">
      <c r="A129" s="131"/>
      <c r="B129" s="134"/>
      <c r="C129" s="130" t="s">
        <v>30</v>
      </c>
      <c r="D129" s="130">
        <v>0</v>
      </c>
      <c r="E129" s="130">
        <v>0</v>
      </c>
      <c r="F129" s="130">
        <v>0</v>
      </c>
      <c r="G129" s="130">
        <v>0</v>
      </c>
      <c r="H129" s="130">
        <v>0</v>
      </c>
      <c r="I129" s="130">
        <v>0</v>
      </c>
      <c r="J129" s="130">
        <v>0</v>
      </c>
      <c r="K129" s="130">
        <v>0</v>
      </c>
      <c r="L129" s="130">
        <v>0</v>
      </c>
      <c r="M129" s="130">
        <v>0</v>
      </c>
      <c r="N129" s="130">
        <v>0</v>
      </c>
      <c r="O129" s="130"/>
      <c r="P129" s="136">
        <f t="shared" si="44"/>
        <v>0</v>
      </c>
      <c r="Q129" s="133">
        <f>AVERAGE(D129:O129)</f>
        <v>0</v>
      </c>
    </row>
    <row r="130" spans="1:17" ht="14.25" customHeight="1" x14ac:dyDescent="0.2">
      <c r="A130" s="131"/>
      <c r="B130" s="134"/>
      <c r="C130" s="130" t="s">
        <v>31</v>
      </c>
      <c r="D130" s="130">
        <v>0</v>
      </c>
      <c r="E130" s="130">
        <v>0</v>
      </c>
      <c r="F130" s="130">
        <v>0</v>
      </c>
      <c r="G130" s="130">
        <v>1</v>
      </c>
      <c r="H130" s="130">
        <v>0</v>
      </c>
      <c r="I130" s="130">
        <v>1</v>
      </c>
      <c r="J130" s="130">
        <v>0</v>
      </c>
      <c r="K130" s="130">
        <v>0</v>
      </c>
      <c r="L130" s="130">
        <v>0</v>
      </c>
      <c r="M130" s="130">
        <v>0</v>
      </c>
      <c r="N130" s="130">
        <v>0</v>
      </c>
      <c r="O130" s="130"/>
      <c r="P130" s="136">
        <f t="shared" si="44"/>
        <v>2</v>
      </c>
      <c r="Q130" s="133">
        <f>AVERAGE(D130:O130)</f>
        <v>0.18181818181818182</v>
      </c>
    </row>
    <row r="131" spans="1:17" ht="14.25" customHeight="1" x14ac:dyDescent="0.2">
      <c r="A131" s="131"/>
      <c r="B131" s="134" t="s">
        <v>68</v>
      </c>
      <c r="C131" s="135" t="s">
        <v>140</v>
      </c>
      <c r="D131" s="136">
        <f t="shared" ref="D131:L131" si="46">D127-D128</f>
        <v>350</v>
      </c>
      <c r="E131" s="136">
        <f t="shared" si="46"/>
        <v>350</v>
      </c>
      <c r="F131" s="136">
        <f t="shared" si="46"/>
        <v>350</v>
      </c>
      <c r="G131" s="136">
        <f t="shared" si="46"/>
        <v>350</v>
      </c>
      <c r="H131" s="136">
        <f t="shared" si="46"/>
        <v>351</v>
      </c>
      <c r="I131" s="136">
        <f t="shared" si="46"/>
        <v>354</v>
      </c>
      <c r="J131" s="136">
        <f t="shared" si="46"/>
        <v>354</v>
      </c>
      <c r="K131" s="136">
        <f t="shared" si="46"/>
        <v>355</v>
      </c>
      <c r="L131" s="136">
        <f t="shared" si="46"/>
        <v>357</v>
      </c>
      <c r="M131" s="136">
        <v>359</v>
      </c>
      <c r="N131" s="136">
        <v>359</v>
      </c>
      <c r="O131" s="136"/>
      <c r="P131" s="136">
        <f t="shared" si="44"/>
        <v>3889</v>
      </c>
      <c r="Q131" s="133">
        <f>AVERAGE(D131:P131)</f>
        <v>648.16666666666663</v>
      </c>
    </row>
    <row r="132" spans="1:17" ht="14.25" customHeight="1" x14ac:dyDescent="0.2">
      <c r="A132" s="131"/>
      <c r="B132" s="373" t="s">
        <v>150</v>
      </c>
      <c r="C132" s="374"/>
      <c r="D132" s="132">
        <v>4</v>
      </c>
      <c r="E132" s="132">
        <v>5</v>
      </c>
      <c r="F132" s="132">
        <v>4</v>
      </c>
      <c r="G132" s="132">
        <v>2</v>
      </c>
      <c r="H132" s="132">
        <v>0</v>
      </c>
      <c r="I132" s="132">
        <v>9</v>
      </c>
      <c r="J132" s="132">
        <v>4</v>
      </c>
      <c r="K132" s="132">
        <v>3</v>
      </c>
      <c r="L132" s="132">
        <v>2</v>
      </c>
      <c r="M132" s="132">
        <v>2</v>
      </c>
      <c r="N132" s="132">
        <v>5</v>
      </c>
      <c r="O132" s="132"/>
      <c r="P132" s="136">
        <f t="shared" si="44"/>
        <v>40</v>
      </c>
      <c r="Q132" s="133">
        <f>AVERAGE(D132:O132)</f>
        <v>3.6363636363636362</v>
      </c>
    </row>
    <row r="133" spans="1:17" ht="14.25" customHeight="1" x14ac:dyDescent="0.2">
      <c r="A133" s="131"/>
      <c r="B133" s="367" t="s">
        <v>151</v>
      </c>
      <c r="C133" s="368"/>
      <c r="D133" s="132">
        <v>7</v>
      </c>
      <c r="E133" s="132">
        <v>7</v>
      </c>
      <c r="F133" s="132">
        <v>7</v>
      </c>
      <c r="G133" s="132">
        <v>3</v>
      </c>
      <c r="H133" s="132">
        <v>0</v>
      </c>
      <c r="I133" s="132">
        <v>7</v>
      </c>
      <c r="J133" s="132">
        <v>7</v>
      </c>
      <c r="K133" s="132">
        <v>6</v>
      </c>
      <c r="L133" s="132">
        <v>6</v>
      </c>
      <c r="M133" s="132">
        <v>55</v>
      </c>
      <c r="N133" s="132">
        <v>62</v>
      </c>
      <c r="O133" s="132"/>
      <c r="P133" s="136">
        <f t="shared" si="44"/>
        <v>167</v>
      </c>
      <c r="Q133" s="133">
        <f>AVERAGE(D133:O133)</f>
        <v>15.181818181818182</v>
      </c>
    </row>
    <row r="134" spans="1:17" ht="14.25" customHeight="1" x14ac:dyDescent="0.2">
      <c r="A134" s="131"/>
      <c r="B134" s="369" t="s">
        <v>152</v>
      </c>
      <c r="C134" s="370"/>
      <c r="D134" s="132"/>
      <c r="E134" s="132"/>
      <c r="F134" s="132"/>
      <c r="G134" s="132"/>
      <c r="H134" s="132"/>
      <c r="I134" s="132"/>
      <c r="J134" s="132"/>
      <c r="K134" s="132"/>
      <c r="L134" s="132"/>
      <c r="M134" s="132"/>
      <c r="N134" s="132"/>
      <c r="O134" s="132"/>
      <c r="P134" s="136"/>
      <c r="Q134" s="133"/>
    </row>
    <row r="135" spans="1:17" ht="14.25" customHeight="1" x14ac:dyDescent="0.2">
      <c r="A135" s="131"/>
      <c r="B135" s="134" t="s">
        <v>92</v>
      </c>
      <c r="C135" s="141" t="s">
        <v>34</v>
      </c>
      <c r="D135" s="132">
        <v>40</v>
      </c>
      <c r="E135" s="132">
        <v>25</v>
      </c>
      <c r="F135" s="132">
        <v>10</v>
      </c>
      <c r="G135" s="132">
        <v>18</v>
      </c>
      <c r="H135" s="132">
        <v>0</v>
      </c>
      <c r="I135" s="132">
        <v>38</v>
      </c>
      <c r="J135" s="132">
        <v>19</v>
      </c>
      <c r="K135" s="132">
        <v>20</v>
      </c>
      <c r="L135" s="132">
        <v>23</v>
      </c>
      <c r="M135" s="132">
        <v>40</v>
      </c>
      <c r="N135" s="132">
        <v>17</v>
      </c>
      <c r="O135" s="132"/>
      <c r="P135" s="136">
        <f>SUM(D135:O135)</f>
        <v>250</v>
      </c>
      <c r="Q135" s="133">
        <f>AVERAGE(D135:O135)</f>
        <v>22.727272727272727</v>
      </c>
    </row>
    <row r="136" spans="1:17" ht="14.25" customHeight="1" thickBot="1" x14ac:dyDescent="0.25">
      <c r="A136" s="142"/>
      <c r="B136" s="143" t="s">
        <v>93</v>
      </c>
      <c r="C136" s="144" t="s">
        <v>36</v>
      </c>
      <c r="D136" s="145">
        <v>16</v>
      </c>
      <c r="E136" s="145">
        <v>19</v>
      </c>
      <c r="F136" s="145">
        <v>4</v>
      </c>
      <c r="G136" s="145">
        <v>10</v>
      </c>
      <c r="H136" s="145">
        <v>0</v>
      </c>
      <c r="I136" s="145">
        <v>26</v>
      </c>
      <c r="J136" s="145">
        <v>10</v>
      </c>
      <c r="K136" s="145">
        <v>17</v>
      </c>
      <c r="L136" s="145">
        <v>10</v>
      </c>
      <c r="M136" s="145">
        <v>12</v>
      </c>
      <c r="N136" s="145">
        <v>18</v>
      </c>
      <c r="O136" s="145"/>
      <c r="P136" s="171">
        <f>SUM(D136:O136)</f>
        <v>142</v>
      </c>
      <c r="Q136" s="153">
        <f>AVERAGE(D136:O136)</f>
        <v>12.909090909090908</v>
      </c>
    </row>
    <row r="137" spans="1:17" ht="14.25" customHeight="1" thickBot="1" x14ac:dyDescent="0.25">
      <c r="A137" s="174"/>
      <c r="B137" s="175"/>
      <c r="C137" s="176"/>
      <c r="D137" s="177"/>
      <c r="E137" s="177"/>
      <c r="F137" s="177"/>
      <c r="G137" s="177"/>
      <c r="H137" s="177"/>
      <c r="I137" s="177"/>
      <c r="J137" s="177"/>
      <c r="K137" s="177"/>
      <c r="L137" s="177"/>
      <c r="M137" s="177"/>
      <c r="N137" s="177"/>
      <c r="O137" s="177"/>
      <c r="P137" s="194"/>
      <c r="Q137" s="178"/>
    </row>
    <row r="138" spans="1:17" ht="15" customHeight="1" thickBot="1" x14ac:dyDescent="0.25">
      <c r="A138" s="174"/>
      <c r="B138" s="175"/>
      <c r="C138" s="176"/>
      <c r="D138" s="177"/>
      <c r="E138" s="177"/>
      <c r="F138" s="177"/>
      <c r="G138" s="177"/>
      <c r="H138" s="177"/>
      <c r="I138" s="177"/>
      <c r="J138" s="177"/>
      <c r="K138" s="177"/>
      <c r="L138" s="177"/>
      <c r="M138" s="177"/>
      <c r="N138" s="177"/>
      <c r="O138" s="177"/>
      <c r="P138" s="194"/>
      <c r="Q138" s="178"/>
    </row>
    <row r="139" spans="1:17" ht="31.5" customHeight="1" thickBot="1" x14ac:dyDescent="0.25">
      <c r="A139" s="179"/>
      <c r="B139" s="390"/>
      <c r="C139" s="391"/>
      <c r="D139" s="198" t="s">
        <v>0</v>
      </c>
      <c r="E139" s="198" t="s">
        <v>1</v>
      </c>
      <c r="F139" s="198" t="s">
        <v>2</v>
      </c>
      <c r="G139" s="198" t="s">
        <v>3</v>
      </c>
      <c r="H139" s="198" t="s">
        <v>4</v>
      </c>
      <c r="I139" s="198" t="s">
        <v>241</v>
      </c>
      <c r="J139" s="198" t="s">
        <v>6</v>
      </c>
      <c r="K139" s="198" t="s">
        <v>7</v>
      </c>
      <c r="L139" s="198" t="s">
        <v>8</v>
      </c>
      <c r="M139" s="198" t="s">
        <v>9</v>
      </c>
      <c r="N139" s="198" t="s">
        <v>10</v>
      </c>
      <c r="O139" s="198" t="s">
        <v>11</v>
      </c>
      <c r="P139" s="198" t="s">
        <v>12</v>
      </c>
      <c r="Q139" s="198" t="s">
        <v>13</v>
      </c>
    </row>
    <row r="140" spans="1:17" ht="15" customHeight="1" x14ac:dyDescent="0.2">
      <c r="A140" s="164">
        <v>2.5</v>
      </c>
      <c r="B140" s="375" t="s">
        <v>114</v>
      </c>
      <c r="C140" s="376"/>
      <c r="D140" s="165"/>
      <c r="E140" s="165"/>
      <c r="F140" s="165"/>
      <c r="G140" s="165"/>
      <c r="H140" s="165"/>
      <c r="I140" s="165"/>
      <c r="J140" s="165"/>
      <c r="K140" s="165"/>
      <c r="L140" s="165"/>
      <c r="M140" s="165"/>
      <c r="N140" s="165"/>
      <c r="O140" s="165"/>
      <c r="P140" s="192"/>
      <c r="Q140" s="167"/>
    </row>
    <row r="141" spans="1:17" ht="27" customHeight="1" x14ac:dyDescent="0.2">
      <c r="A141" s="131"/>
      <c r="B141" s="371" t="s">
        <v>237</v>
      </c>
      <c r="C141" s="372"/>
      <c r="D141" s="132"/>
      <c r="E141" s="132"/>
      <c r="F141" s="132"/>
      <c r="G141" s="132"/>
      <c r="H141" s="132"/>
      <c r="I141" s="132"/>
      <c r="J141" s="132"/>
      <c r="K141" s="132"/>
      <c r="L141" s="132"/>
      <c r="M141" s="132"/>
      <c r="N141" s="132"/>
      <c r="O141" s="132"/>
      <c r="P141" s="136"/>
      <c r="Q141" s="133"/>
    </row>
    <row r="142" spans="1:17" ht="15" customHeight="1" x14ac:dyDescent="0.2">
      <c r="A142" s="131"/>
      <c r="B142" s="134" t="s">
        <v>115</v>
      </c>
      <c r="C142" s="135" t="s">
        <v>17</v>
      </c>
      <c r="D142" s="136">
        <v>130</v>
      </c>
      <c r="E142" s="136">
        <f t="shared" ref="E142:L142" si="47">D146</f>
        <v>138</v>
      </c>
      <c r="F142" s="136">
        <f t="shared" si="47"/>
        <v>142</v>
      </c>
      <c r="G142" s="136">
        <f t="shared" si="47"/>
        <v>151</v>
      </c>
      <c r="H142" s="136">
        <f t="shared" si="47"/>
        <v>154</v>
      </c>
      <c r="I142" s="136">
        <f t="shared" si="47"/>
        <v>159</v>
      </c>
      <c r="J142" s="136">
        <f t="shared" si="47"/>
        <v>166</v>
      </c>
      <c r="K142" s="136">
        <f t="shared" si="47"/>
        <v>171</v>
      </c>
      <c r="L142" s="136">
        <f t="shared" si="47"/>
        <v>146</v>
      </c>
      <c r="M142" s="136">
        <v>147</v>
      </c>
      <c r="N142" s="136">
        <v>157</v>
      </c>
      <c r="O142" s="136"/>
      <c r="P142" s="136">
        <f>SUM(D142:O142)</f>
        <v>1661</v>
      </c>
      <c r="Q142" s="138">
        <f>AVERAGE(D142:O142)</f>
        <v>151</v>
      </c>
    </row>
    <row r="143" spans="1:17" ht="15" customHeight="1" x14ac:dyDescent="0.2">
      <c r="A143" s="131"/>
      <c r="B143" s="134" t="s">
        <v>116</v>
      </c>
      <c r="C143" s="134" t="s">
        <v>19</v>
      </c>
      <c r="D143" s="132">
        <v>8</v>
      </c>
      <c r="E143" s="132">
        <v>7</v>
      </c>
      <c r="F143" s="132">
        <v>9</v>
      </c>
      <c r="G143" s="132">
        <v>8</v>
      </c>
      <c r="H143" s="132">
        <v>13</v>
      </c>
      <c r="I143" s="132">
        <v>7</v>
      </c>
      <c r="J143" s="132">
        <v>5</v>
      </c>
      <c r="K143" s="132">
        <v>2</v>
      </c>
      <c r="L143" s="132">
        <v>5</v>
      </c>
      <c r="M143" s="132">
        <v>10</v>
      </c>
      <c r="N143" s="132">
        <v>3</v>
      </c>
      <c r="O143" s="132"/>
      <c r="P143" s="136">
        <f>SUM(D143:O143)</f>
        <v>77</v>
      </c>
      <c r="Q143" s="133">
        <f>AVERAGE(D143:O143)</f>
        <v>7</v>
      </c>
    </row>
    <row r="144" spans="1:17" ht="15" customHeight="1" x14ac:dyDescent="0.2">
      <c r="A144" s="131"/>
      <c r="B144" s="134" t="s">
        <v>117</v>
      </c>
      <c r="C144" s="135" t="s">
        <v>21</v>
      </c>
      <c r="D144" s="136">
        <f t="shared" ref="D144:L144" si="48">D142+D143</f>
        <v>138</v>
      </c>
      <c r="E144" s="136">
        <f t="shared" si="48"/>
        <v>145</v>
      </c>
      <c r="F144" s="136">
        <f t="shared" si="48"/>
        <v>151</v>
      </c>
      <c r="G144" s="136">
        <f t="shared" si="48"/>
        <v>159</v>
      </c>
      <c r="H144" s="136">
        <f t="shared" si="48"/>
        <v>167</v>
      </c>
      <c r="I144" s="136">
        <f t="shared" si="48"/>
        <v>166</v>
      </c>
      <c r="J144" s="136">
        <f t="shared" si="48"/>
        <v>171</v>
      </c>
      <c r="K144" s="136">
        <f t="shared" si="48"/>
        <v>173</v>
      </c>
      <c r="L144" s="136">
        <f t="shared" si="48"/>
        <v>151</v>
      </c>
      <c r="M144" s="136">
        <v>157</v>
      </c>
      <c r="N144" s="136">
        <v>157</v>
      </c>
      <c r="O144" s="136"/>
      <c r="P144" s="136">
        <f>SUM(D144:O144)</f>
        <v>1735</v>
      </c>
      <c r="Q144" s="193">
        <f>P145/P143</f>
        <v>0.61038961038961037</v>
      </c>
    </row>
    <row r="145" spans="1:17" ht="15" customHeight="1" x14ac:dyDescent="0.2">
      <c r="A145" s="131"/>
      <c r="B145" s="134" t="s">
        <v>118</v>
      </c>
      <c r="C145" s="134" t="s">
        <v>23</v>
      </c>
      <c r="D145" s="132">
        <v>0</v>
      </c>
      <c r="E145" s="132">
        <v>3</v>
      </c>
      <c r="F145" s="132">
        <v>0</v>
      </c>
      <c r="G145" s="132">
        <v>5</v>
      </c>
      <c r="H145" s="132">
        <v>8</v>
      </c>
      <c r="I145" s="132">
        <v>0</v>
      </c>
      <c r="J145" s="132">
        <v>0</v>
      </c>
      <c r="K145" s="132">
        <v>27</v>
      </c>
      <c r="L145" s="132">
        <v>4</v>
      </c>
      <c r="M145" s="132">
        <v>0</v>
      </c>
      <c r="N145" s="132">
        <v>0</v>
      </c>
      <c r="O145" s="132"/>
      <c r="P145" s="136">
        <f>SUM(D145:O145)</f>
        <v>47</v>
      </c>
      <c r="Q145" s="133">
        <f>AVERAGE(D145:O145)</f>
        <v>4.2727272727272725</v>
      </c>
    </row>
    <row r="146" spans="1:17" ht="15" customHeight="1" x14ac:dyDescent="0.2">
      <c r="A146" s="131"/>
      <c r="B146" s="134" t="s">
        <v>119</v>
      </c>
      <c r="C146" s="135" t="s">
        <v>140</v>
      </c>
      <c r="D146" s="136">
        <f t="shared" ref="D146:L146" si="49">D144-D145</f>
        <v>138</v>
      </c>
      <c r="E146" s="136">
        <f t="shared" si="49"/>
        <v>142</v>
      </c>
      <c r="F146" s="136">
        <f t="shared" si="49"/>
        <v>151</v>
      </c>
      <c r="G146" s="136">
        <f t="shared" si="49"/>
        <v>154</v>
      </c>
      <c r="H146" s="136">
        <f t="shared" si="49"/>
        <v>159</v>
      </c>
      <c r="I146" s="136">
        <f t="shared" si="49"/>
        <v>166</v>
      </c>
      <c r="J146" s="136">
        <f t="shared" si="49"/>
        <v>171</v>
      </c>
      <c r="K146" s="136">
        <f t="shared" si="49"/>
        <v>146</v>
      </c>
      <c r="L146" s="136">
        <f t="shared" si="49"/>
        <v>147</v>
      </c>
      <c r="M146" s="136">
        <v>157</v>
      </c>
      <c r="N146" s="136">
        <v>157</v>
      </c>
      <c r="O146" s="136"/>
      <c r="P146" s="136">
        <f>SUM(D146:O146)</f>
        <v>1688</v>
      </c>
      <c r="Q146" s="133">
        <f>AVERAGE(D146:P146)</f>
        <v>281.33333333333331</v>
      </c>
    </row>
    <row r="147" spans="1:17" ht="15" customHeight="1" x14ac:dyDescent="0.2">
      <c r="A147" s="131"/>
      <c r="B147" s="134"/>
      <c r="C147" s="130" t="s">
        <v>30</v>
      </c>
      <c r="D147" s="130">
        <v>0</v>
      </c>
      <c r="E147" s="130">
        <v>0</v>
      </c>
      <c r="F147" s="130">
        <v>0</v>
      </c>
      <c r="G147" s="130">
        <v>0</v>
      </c>
      <c r="H147" s="130">
        <v>0</v>
      </c>
      <c r="I147" s="130">
        <v>0</v>
      </c>
      <c r="J147" s="130">
        <v>0</v>
      </c>
      <c r="K147" s="130">
        <v>0</v>
      </c>
      <c r="L147" s="130">
        <v>0</v>
      </c>
      <c r="M147" s="130">
        <v>0</v>
      </c>
      <c r="N147" s="130" t="s">
        <v>243</v>
      </c>
      <c r="O147" s="130"/>
      <c r="P147" s="195"/>
      <c r="Q147" s="133">
        <f>AVERAGE(D147:O147)</f>
        <v>0</v>
      </c>
    </row>
    <row r="148" spans="1:17" ht="15" customHeight="1" x14ac:dyDescent="0.2">
      <c r="A148" s="131"/>
      <c r="B148" s="134"/>
      <c r="C148" s="130" t="s">
        <v>120</v>
      </c>
      <c r="D148" s="130">
        <v>0</v>
      </c>
      <c r="E148" s="130">
        <v>3</v>
      </c>
      <c r="F148" s="130">
        <v>0</v>
      </c>
      <c r="G148" s="130">
        <v>5</v>
      </c>
      <c r="H148" s="130">
        <v>8</v>
      </c>
      <c r="I148" s="130">
        <v>0</v>
      </c>
      <c r="J148" s="130">
        <v>0</v>
      </c>
      <c r="K148" s="130">
        <v>23</v>
      </c>
      <c r="L148" s="130">
        <v>4</v>
      </c>
      <c r="M148" s="130">
        <v>0</v>
      </c>
      <c r="N148" s="130">
        <v>0</v>
      </c>
      <c r="O148" s="130"/>
      <c r="P148" s="195"/>
      <c r="Q148" s="133">
        <f>AVERAGE(D148:O148)</f>
        <v>3.9090909090909092</v>
      </c>
    </row>
    <row r="149" spans="1:17" ht="15" customHeight="1" x14ac:dyDescent="0.2">
      <c r="A149" s="131"/>
      <c r="B149" s="365" t="s">
        <v>157</v>
      </c>
      <c r="C149" s="366"/>
      <c r="D149" s="132"/>
      <c r="E149" s="132"/>
      <c r="F149" s="132"/>
      <c r="G149" s="132"/>
      <c r="H149" s="132"/>
      <c r="I149" s="132"/>
      <c r="J149" s="132"/>
      <c r="K149" s="132"/>
      <c r="L149" s="132"/>
      <c r="M149" s="132"/>
      <c r="N149" s="132"/>
      <c r="O149" s="132"/>
      <c r="P149" s="136"/>
      <c r="Q149" s="133"/>
    </row>
    <row r="150" spans="1:17" ht="15" customHeight="1" x14ac:dyDescent="0.2">
      <c r="A150" s="131"/>
      <c r="B150" s="134" t="s">
        <v>121</v>
      </c>
      <c r="C150" s="135" t="s">
        <v>17</v>
      </c>
      <c r="D150" s="136">
        <v>123</v>
      </c>
      <c r="E150" s="136">
        <f t="shared" ref="E150:L150" si="50">D154</f>
        <v>132</v>
      </c>
      <c r="F150" s="136">
        <f t="shared" si="50"/>
        <v>141</v>
      </c>
      <c r="G150" s="136">
        <f t="shared" si="50"/>
        <v>133</v>
      </c>
      <c r="H150" s="136">
        <f t="shared" si="50"/>
        <v>132</v>
      </c>
      <c r="I150" s="136">
        <f t="shared" si="50"/>
        <v>137</v>
      </c>
      <c r="J150" s="136">
        <f t="shared" si="50"/>
        <v>131</v>
      </c>
      <c r="K150" s="136">
        <f t="shared" si="50"/>
        <v>134</v>
      </c>
      <c r="L150" s="136">
        <f t="shared" si="50"/>
        <v>133</v>
      </c>
      <c r="M150" s="136">
        <v>134</v>
      </c>
      <c r="N150" s="136">
        <v>134</v>
      </c>
      <c r="O150" s="136"/>
      <c r="P150" s="136">
        <f t="shared" ref="P150:P155" si="51">SUM(D150:O150)</f>
        <v>1464</v>
      </c>
      <c r="Q150" s="138">
        <f>AVERAGE(D150:O150)</f>
        <v>133.09090909090909</v>
      </c>
    </row>
    <row r="151" spans="1:17" ht="15" customHeight="1" x14ac:dyDescent="0.2">
      <c r="A151" s="131"/>
      <c r="B151" s="134" t="s">
        <v>122</v>
      </c>
      <c r="C151" s="134" t="s">
        <v>19</v>
      </c>
      <c r="D151" s="132">
        <v>24</v>
      </c>
      <c r="E151" s="132">
        <v>26</v>
      </c>
      <c r="F151" s="132">
        <v>18</v>
      </c>
      <c r="G151" s="132">
        <v>10</v>
      </c>
      <c r="H151" s="132">
        <v>24</v>
      </c>
      <c r="I151" s="132">
        <v>12</v>
      </c>
      <c r="J151" s="132">
        <v>17</v>
      </c>
      <c r="K151" s="132">
        <v>11</v>
      </c>
      <c r="L151" s="132">
        <v>12</v>
      </c>
      <c r="M151" s="132">
        <v>11</v>
      </c>
      <c r="N151" s="132">
        <v>12</v>
      </c>
      <c r="O151" s="132"/>
      <c r="P151" s="136">
        <f t="shared" si="51"/>
        <v>177</v>
      </c>
      <c r="Q151" s="133">
        <f>AVERAGE(D151:O151)</f>
        <v>16.09090909090909</v>
      </c>
    </row>
    <row r="152" spans="1:17" ht="15" customHeight="1" x14ac:dyDescent="0.2">
      <c r="A152" s="131"/>
      <c r="B152" s="134" t="s">
        <v>123</v>
      </c>
      <c r="C152" s="135" t="s">
        <v>21</v>
      </c>
      <c r="D152" s="136">
        <f t="shared" ref="D152:L152" si="52">D150+D151</f>
        <v>147</v>
      </c>
      <c r="E152" s="136">
        <f t="shared" si="52"/>
        <v>158</v>
      </c>
      <c r="F152" s="136">
        <f t="shared" si="52"/>
        <v>159</v>
      </c>
      <c r="G152" s="136">
        <f t="shared" si="52"/>
        <v>143</v>
      </c>
      <c r="H152" s="136">
        <f t="shared" si="52"/>
        <v>156</v>
      </c>
      <c r="I152" s="136">
        <f t="shared" si="52"/>
        <v>149</v>
      </c>
      <c r="J152" s="136">
        <f t="shared" si="52"/>
        <v>148</v>
      </c>
      <c r="K152" s="136">
        <f t="shared" si="52"/>
        <v>145</v>
      </c>
      <c r="L152" s="136">
        <f t="shared" si="52"/>
        <v>145</v>
      </c>
      <c r="M152" s="136">
        <v>157</v>
      </c>
      <c r="N152" s="136">
        <v>157</v>
      </c>
      <c r="O152" s="136"/>
      <c r="P152" s="136">
        <f t="shared" si="51"/>
        <v>1664</v>
      </c>
      <c r="Q152" s="193">
        <f>P153/P151</f>
        <v>0.93220338983050843</v>
      </c>
    </row>
    <row r="153" spans="1:17" ht="15" customHeight="1" x14ac:dyDescent="0.2">
      <c r="A153" s="131"/>
      <c r="B153" s="134" t="s">
        <v>124</v>
      </c>
      <c r="C153" s="134" t="s">
        <v>23</v>
      </c>
      <c r="D153" s="132">
        <v>15</v>
      </c>
      <c r="E153" s="132">
        <v>17</v>
      </c>
      <c r="F153" s="132">
        <v>26</v>
      </c>
      <c r="G153" s="132">
        <v>11</v>
      </c>
      <c r="H153" s="132">
        <v>19</v>
      </c>
      <c r="I153" s="132">
        <v>18</v>
      </c>
      <c r="J153" s="132">
        <v>14</v>
      </c>
      <c r="K153" s="132">
        <v>12</v>
      </c>
      <c r="L153" s="132">
        <v>11</v>
      </c>
      <c r="M153" s="132">
        <v>11</v>
      </c>
      <c r="N153" s="132">
        <v>11</v>
      </c>
      <c r="O153" s="132"/>
      <c r="P153" s="136">
        <f t="shared" si="51"/>
        <v>165</v>
      </c>
      <c r="Q153" s="133">
        <f>AVERAGE(D153:O153)</f>
        <v>15</v>
      </c>
    </row>
    <row r="154" spans="1:17" ht="15" customHeight="1" x14ac:dyDescent="0.2">
      <c r="A154" s="131"/>
      <c r="B154" s="134" t="s">
        <v>125</v>
      </c>
      <c r="C154" s="135" t="s">
        <v>140</v>
      </c>
      <c r="D154" s="136">
        <f t="shared" ref="D154:L154" si="53">D152-D153</f>
        <v>132</v>
      </c>
      <c r="E154" s="136">
        <f t="shared" si="53"/>
        <v>141</v>
      </c>
      <c r="F154" s="136">
        <f t="shared" si="53"/>
        <v>133</v>
      </c>
      <c r="G154" s="136">
        <f t="shared" si="53"/>
        <v>132</v>
      </c>
      <c r="H154" s="136">
        <f t="shared" si="53"/>
        <v>137</v>
      </c>
      <c r="I154" s="136">
        <f t="shared" si="53"/>
        <v>131</v>
      </c>
      <c r="J154" s="136">
        <f t="shared" si="53"/>
        <v>134</v>
      </c>
      <c r="K154" s="136">
        <f t="shared" si="53"/>
        <v>133</v>
      </c>
      <c r="L154" s="136">
        <f t="shared" si="53"/>
        <v>134</v>
      </c>
      <c r="M154" s="136">
        <v>134</v>
      </c>
      <c r="N154" s="136">
        <v>134</v>
      </c>
      <c r="O154" s="136"/>
      <c r="P154" s="136">
        <f t="shared" si="51"/>
        <v>1475</v>
      </c>
      <c r="Q154" s="133">
        <f>AVERAGE(D154:P154)</f>
        <v>245.83333333333334</v>
      </c>
    </row>
    <row r="155" spans="1:17" ht="15" customHeight="1" x14ac:dyDescent="0.2">
      <c r="A155" s="131" t="s">
        <v>184</v>
      </c>
      <c r="B155" s="134" t="s">
        <v>124</v>
      </c>
      <c r="C155" s="134" t="s">
        <v>126</v>
      </c>
      <c r="D155" s="181">
        <v>73467</v>
      </c>
      <c r="E155" s="181">
        <v>111201</v>
      </c>
      <c r="F155" s="181">
        <v>84823</v>
      </c>
      <c r="G155" s="181">
        <v>57932</v>
      </c>
      <c r="H155" s="181">
        <v>81351</v>
      </c>
      <c r="I155" s="181">
        <v>84061</v>
      </c>
      <c r="J155" s="181">
        <v>68307</v>
      </c>
      <c r="K155" s="181">
        <v>44695.33</v>
      </c>
      <c r="L155" s="181">
        <v>51690.75</v>
      </c>
      <c r="M155" s="181">
        <v>48308.65</v>
      </c>
      <c r="N155" s="181">
        <v>75070</v>
      </c>
      <c r="O155" s="181"/>
      <c r="P155" s="196">
        <f t="shared" si="51"/>
        <v>780906.73</v>
      </c>
      <c r="Q155" s="133">
        <f>AVERAGE(D155:O155)</f>
        <v>70991.520909090905</v>
      </c>
    </row>
    <row r="156" spans="1:17" ht="15" customHeight="1" x14ac:dyDescent="0.2">
      <c r="A156" s="131"/>
      <c r="B156" s="365" t="s">
        <v>158</v>
      </c>
      <c r="C156" s="366"/>
      <c r="D156" s="132"/>
      <c r="E156" s="132"/>
      <c r="F156" s="132"/>
      <c r="G156" s="132"/>
      <c r="H156" s="132"/>
      <c r="I156" s="132"/>
      <c r="J156" s="132"/>
      <c r="K156" s="132"/>
      <c r="L156" s="132"/>
      <c r="M156" s="132"/>
      <c r="N156" s="132"/>
      <c r="O156" s="132"/>
      <c r="P156" s="136"/>
      <c r="Q156" s="133"/>
    </row>
    <row r="157" spans="1:17" ht="15" customHeight="1" x14ac:dyDescent="0.25">
      <c r="A157" s="131"/>
      <c r="B157" s="134" t="s">
        <v>127</v>
      </c>
      <c r="C157" s="135" t="s">
        <v>17</v>
      </c>
      <c r="D157" s="160">
        <v>374</v>
      </c>
      <c r="E157" s="136">
        <f t="shared" ref="E157:L157" si="54">D161</f>
        <v>368</v>
      </c>
      <c r="F157" s="136">
        <f t="shared" si="54"/>
        <v>396</v>
      </c>
      <c r="G157" s="136">
        <f t="shared" si="54"/>
        <v>397</v>
      </c>
      <c r="H157" s="136">
        <f t="shared" si="54"/>
        <v>399</v>
      </c>
      <c r="I157" s="136">
        <f t="shared" si="54"/>
        <v>400</v>
      </c>
      <c r="J157" s="136">
        <f t="shared" si="54"/>
        <v>398</v>
      </c>
      <c r="K157" s="136">
        <f t="shared" si="54"/>
        <v>404</v>
      </c>
      <c r="L157" s="136">
        <f t="shared" si="54"/>
        <v>397</v>
      </c>
      <c r="M157" s="136">
        <v>396</v>
      </c>
      <c r="N157" s="136">
        <v>394</v>
      </c>
      <c r="O157" s="136"/>
      <c r="P157" s="136">
        <f t="shared" ref="P157:P164" si="55">SUM(D157:O157)</f>
        <v>4323</v>
      </c>
      <c r="Q157" s="138">
        <f>AVERAGE(D157:O157)</f>
        <v>393</v>
      </c>
    </row>
    <row r="158" spans="1:17" ht="15" customHeight="1" x14ac:dyDescent="0.2">
      <c r="A158" s="131"/>
      <c r="B158" s="134" t="s">
        <v>128</v>
      </c>
      <c r="C158" s="134" t="s">
        <v>19</v>
      </c>
      <c r="D158" s="132">
        <v>1</v>
      </c>
      <c r="E158" s="132">
        <v>32</v>
      </c>
      <c r="F158" s="132">
        <v>3</v>
      </c>
      <c r="G158" s="132">
        <v>8</v>
      </c>
      <c r="H158" s="132">
        <v>8</v>
      </c>
      <c r="I158" s="132">
        <v>3</v>
      </c>
      <c r="J158" s="132">
        <v>10</v>
      </c>
      <c r="K158" s="132">
        <v>3</v>
      </c>
      <c r="L158" s="132">
        <v>4</v>
      </c>
      <c r="M158" s="132">
        <v>3</v>
      </c>
      <c r="N158" s="132">
        <v>2</v>
      </c>
      <c r="O158" s="132"/>
      <c r="P158" s="136">
        <f t="shared" si="55"/>
        <v>77</v>
      </c>
      <c r="Q158" s="133">
        <f>AVERAGE(D158:O158)</f>
        <v>7</v>
      </c>
    </row>
    <row r="159" spans="1:17" ht="15" customHeight="1" x14ac:dyDescent="0.2">
      <c r="A159" s="131"/>
      <c r="B159" s="134" t="s">
        <v>129</v>
      </c>
      <c r="C159" s="135" t="s">
        <v>21</v>
      </c>
      <c r="D159" s="136">
        <f t="shared" ref="D159:L159" si="56">D157+D158</f>
        <v>375</v>
      </c>
      <c r="E159" s="136">
        <f t="shared" si="56"/>
        <v>400</v>
      </c>
      <c r="F159" s="136">
        <f t="shared" si="56"/>
        <v>399</v>
      </c>
      <c r="G159" s="136">
        <f t="shared" si="56"/>
        <v>405</v>
      </c>
      <c r="H159" s="136">
        <f t="shared" si="56"/>
        <v>407</v>
      </c>
      <c r="I159" s="136">
        <f t="shared" si="56"/>
        <v>403</v>
      </c>
      <c r="J159" s="136">
        <f t="shared" si="56"/>
        <v>408</v>
      </c>
      <c r="K159" s="136">
        <f t="shared" si="56"/>
        <v>407</v>
      </c>
      <c r="L159" s="136">
        <f t="shared" si="56"/>
        <v>401</v>
      </c>
      <c r="M159" s="136">
        <v>394</v>
      </c>
      <c r="N159" s="136">
        <v>393</v>
      </c>
      <c r="O159" s="136"/>
      <c r="P159" s="136">
        <f t="shared" si="55"/>
        <v>4392</v>
      </c>
      <c r="Q159" s="193">
        <f>P160/P158</f>
        <v>0.79220779220779225</v>
      </c>
    </row>
    <row r="160" spans="1:17" ht="15" customHeight="1" x14ac:dyDescent="0.2">
      <c r="A160" s="131"/>
      <c r="B160" s="134" t="s">
        <v>130</v>
      </c>
      <c r="C160" s="134" t="s">
        <v>131</v>
      </c>
      <c r="D160" s="132">
        <v>7</v>
      </c>
      <c r="E160" s="132">
        <v>4</v>
      </c>
      <c r="F160" s="132">
        <v>2</v>
      </c>
      <c r="G160" s="132">
        <v>6</v>
      </c>
      <c r="H160" s="132">
        <v>7</v>
      </c>
      <c r="I160" s="132">
        <v>5</v>
      </c>
      <c r="J160" s="132">
        <v>4</v>
      </c>
      <c r="K160" s="132">
        <v>10</v>
      </c>
      <c r="L160" s="132">
        <v>5</v>
      </c>
      <c r="M160" s="132">
        <v>5</v>
      </c>
      <c r="N160" s="132">
        <v>6</v>
      </c>
      <c r="O160" s="132"/>
      <c r="P160" s="136">
        <f t="shared" si="55"/>
        <v>61</v>
      </c>
      <c r="Q160" s="133">
        <f>AVERAGE(D160:O160)</f>
        <v>5.5454545454545459</v>
      </c>
    </row>
    <row r="161" spans="1:17" ht="15" customHeight="1" x14ac:dyDescent="0.2">
      <c r="A161" s="131"/>
      <c r="B161" s="134" t="s">
        <v>132</v>
      </c>
      <c r="C161" s="135" t="s">
        <v>141</v>
      </c>
      <c r="D161" s="136">
        <f t="shared" ref="D161:L161" si="57">D159-D160</f>
        <v>368</v>
      </c>
      <c r="E161" s="136">
        <f t="shared" si="57"/>
        <v>396</v>
      </c>
      <c r="F161" s="136">
        <f t="shared" si="57"/>
        <v>397</v>
      </c>
      <c r="G161" s="136">
        <f t="shared" si="57"/>
        <v>399</v>
      </c>
      <c r="H161" s="136">
        <f t="shared" si="57"/>
        <v>400</v>
      </c>
      <c r="I161" s="136">
        <f t="shared" si="57"/>
        <v>398</v>
      </c>
      <c r="J161" s="136">
        <f t="shared" si="57"/>
        <v>404</v>
      </c>
      <c r="K161" s="136">
        <f t="shared" si="57"/>
        <v>397</v>
      </c>
      <c r="L161" s="136">
        <f t="shared" si="57"/>
        <v>396</v>
      </c>
      <c r="M161" s="136">
        <v>395</v>
      </c>
      <c r="N161" s="136">
        <v>396</v>
      </c>
      <c r="O161" s="136"/>
      <c r="P161" s="136">
        <f t="shared" si="55"/>
        <v>4346</v>
      </c>
      <c r="Q161" s="133">
        <f>AVERAGE(D161:P161)</f>
        <v>724.33333333333337</v>
      </c>
    </row>
    <row r="162" spans="1:17" ht="13.5" x14ac:dyDescent="0.25">
      <c r="A162" s="183"/>
      <c r="B162" s="183"/>
      <c r="C162" s="183"/>
      <c r="D162" s="183"/>
      <c r="E162" s="183"/>
      <c r="F162" s="183"/>
      <c r="G162" s="183"/>
      <c r="H162" s="183"/>
      <c r="I162" s="183"/>
      <c r="J162" s="183"/>
      <c r="K162" s="183"/>
      <c r="L162" s="183"/>
      <c r="M162" s="183"/>
      <c r="N162" s="183"/>
      <c r="O162" s="183"/>
      <c r="P162" s="183"/>
      <c r="Q162" s="183"/>
    </row>
    <row r="163" spans="1:17" ht="15" customHeight="1" x14ac:dyDescent="0.2">
      <c r="A163" s="131"/>
      <c r="B163" s="367" t="s">
        <v>179</v>
      </c>
      <c r="C163" s="368"/>
      <c r="D163" s="132">
        <v>6</v>
      </c>
      <c r="E163" s="132">
        <v>8</v>
      </c>
      <c r="F163" s="132">
        <v>12</v>
      </c>
      <c r="G163" s="132">
        <v>10</v>
      </c>
      <c r="H163" s="132">
        <v>12</v>
      </c>
      <c r="I163" s="132">
        <v>14</v>
      </c>
      <c r="J163" s="132">
        <v>16</v>
      </c>
      <c r="K163" s="132">
        <v>12</v>
      </c>
      <c r="L163" s="132">
        <v>10</v>
      </c>
      <c r="M163" s="132">
        <v>8</v>
      </c>
      <c r="N163" s="132">
        <v>6</v>
      </c>
      <c r="O163" s="132"/>
      <c r="P163" s="136">
        <f t="shared" si="55"/>
        <v>114</v>
      </c>
      <c r="Q163" s="133">
        <f>AVERAGE(D163:O163)</f>
        <v>10.363636363636363</v>
      </c>
    </row>
    <row r="164" spans="1:17" ht="15" customHeight="1" x14ac:dyDescent="0.2">
      <c r="A164" s="131"/>
      <c r="B164" s="367" t="s">
        <v>160</v>
      </c>
      <c r="C164" s="368"/>
      <c r="D164" s="132">
        <v>18</v>
      </c>
      <c r="E164" s="132">
        <v>7</v>
      </c>
      <c r="F164" s="132">
        <v>8</v>
      </c>
      <c r="G164" s="132">
        <v>10</v>
      </c>
      <c r="H164" s="132">
        <v>11</v>
      </c>
      <c r="I164" s="132">
        <v>12</v>
      </c>
      <c r="J164" s="132">
        <v>10</v>
      </c>
      <c r="K164" s="132">
        <v>14</v>
      </c>
      <c r="L164" s="132">
        <v>12</v>
      </c>
      <c r="M164" s="132">
        <v>12</v>
      </c>
      <c r="N164" s="132">
        <v>10</v>
      </c>
      <c r="O164" s="132"/>
      <c r="P164" s="136">
        <f t="shared" si="55"/>
        <v>124</v>
      </c>
      <c r="Q164" s="133">
        <f>AVERAGE(D164:O164)</f>
        <v>11.272727272727273</v>
      </c>
    </row>
    <row r="165" spans="1:17" ht="15" customHeight="1" x14ac:dyDescent="0.2">
      <c r="A165" s="131"/>
      <c r="B165" s="369" t="s">
        <v>161</v>
      </c>
      <c r="C165" s="370"/>
      <c r="D165" s="132"/>
      <c r="E165" s="132"/>
      <c r="F165" s="132"/>
      <c r="G165" s="132"/>
      <c r="H165" s="132"/>
      <c r="I165" s="132"/>
      <c r="J165" s="132"/>
      <c r="K165" s="132"/>
      <c r="L165" s="132"/>
      <c r="M165" s="132"/>
      <c r="N165" s="132"/>
      <c r="O165" s="132"/>
      <c r="P165" s="136"/>
      <c r="Q165" s="133"/>
    </row>
    <row r="166" spans="1:17" ht="15" customHeight="1" x14ac:dyDescent="0.2">
      <c r="A166" s="131"/>
      <c r="B166" s="134" t="s">
        <v>133</v>
      </c>
      <c r="C166" s="141" t="s">
        <v>34</v>
      </c>
      <c r="D166" s="132">
        <v>78</v>
      </c>
      <c r="E166" s="132">
        <v>91</v>
      </c>
      <c r="F166" s="132">
        <v>86</v>
      </c>
      <c r="G166" s="132">
        <v>59</v>
      </c>
      <c r="H166" s="132">
        <v>48</v>
      </c>
      <c r="I166" s="132">
        <v>69</v>
      </c>
      <c r="J166" s="132">
        <v>73</v>
      </c>
      <c r="K166" s="132">
        <v>46</v>
      </c>
      <c r="L166" s="132">
        <v>74</v>
      </c>
      <c r="M166" s="132">
        <v>70</v>
      </c>
      <c r="N166" s="132">
        <v>63</v>
      </c>
      <c r="O166" s="132"/>
      <c r="P166" s="136">
        <f>SUM(D166:O166)</f>
        <v>757</v>
      </c>
      <c r="Q166" s="133">
        <f>AVERAGE(D166:O166)</f>
        <v>68.818181818181813</v>
      </c>
    </row>
    <row r="167" spans="1:17" ht="15" customHeight="1" thickBot="1" x14ac:dyDescent="0.25">
      <c r="A167" s="142"/>
      <c r="B167" s="143" t="s">
        <v>133</v>
      </c>
      <c r="C167" s="144" t="s">
        <v>36</v>
      </c>
      <c r="D167" s="145">
        <v>111</v>
      </c>
      <c r="E167" s="145">
        <v>111</v>
      </c>
      <c r="F167" s="145">
        <v>108</v>
      </c>
      <c r="G167" s="145">
        <v>87</v>
      </c>
      <c r="H167" s="145">
        <v>103</v>
      </c>
      <c r="I167" s="145">
        <v>73</v>
      </c>
      <c r="J167" s="145">
        <v>94</v>
      </c>
      <c r="K167" s="145">
        <v>77</v>
      </c>
      <c r="L167" s="145">
        <v>81</v>
      </c>
      <c r="M167" s="145">
        <v>74</v>
      </c>
      <c r="N167" s="145">
        <v>68</v>
      </c>
      <c r="O167" s="145"/>
      <c r="P167" s="171">
        <f>SUM(D167:O167)</f>
        <v>987</v>
      </c>
      <c r="Q167" s="153">
        <f>AVERAGE(D167:O167)</f>
        <v>89.727272727272734</v>
      </c>
    </row>
    <row r="168" spans="1:17" s="127" customFormat="1" ht="15" hidden="1" customHeight="1" thickBot="1" x14ac:dyDescent="0.25">
      <c r="A168" s="148"/>
      <c r="B168" s="148"/>
      <c r="C168" s="149"/>
      <c r="D168" s="150"/>
      <c r="E168" s="150"/>
      <c r="F168" s="150"/>
      <c r="G168" s="150"/>
      <c r="H168" s="150"/>
      <c r="I168" s="150"/>
      <c r="J168" s="150"/>
      <c r="K168" s="150"/>
      <c r="L168" s="150"/>
      <c r="M168" s="150"/>
      <c r="N168" s="150"/>
      <c r="O168" s="150"/>
      <c r="P168" s="189"/>
      <c r="Q168" s="148"/>
    </row>
    <row r="169" spans="1:17" ht="15" hidden="1" customHeight="1" thickBot="1" x14ac:dyDescent="0.25">
      <c r="A169" s="169"/>
      <c r="B169" s="386"/>
      <c r="C169" s="387"/>
      <c r="D169" s="154" t="s">
        <v>0</v>
      </c>
      <c r="E169" s="154" t="s">
        <v>1</v>
      </c>
      <c r="F169" s="154" t="s">
        <v>2</v>
      </c>
      <c r="G169" s="154" t="s">
        <v>3</v>
      </c>
      <c r="H169" s="154" t="s">
        <v>4</v>
      </c>
      <c r="I169" s="154" t="s">
        <v>241</v>
      </c>
      <c r="J169" s="154" t="s">
        <v>6</v>
      </c>
      <c r="K169" s="154" t="s">
        <v>7</v>
      </c>
      <c r="L169" s="154" t="s">
        <v>8</v>
      </c>
      <c r="M169" s="154" t="s">
        <v>9</v>
      </c>
      <c r="N169" s="154" t="s">
        <v>10</v>
      </c>
      <c r="O169" s="154" t="s">
        <v>11</v>
      </c>
      <c r="P169" s="154" t="s">
        <v>12</v>
      </c>
      <c r="Q169" s="154" t="s">
        <v>13</v>
      </c>
    </row>
    <row r="170" spans="1:17" ht="15" hidden="1" customHeight="1" x14ac:dyDescent="0.2">
      <c r="A170" s="172"/>
      <c r="B170" s="375" t="s">
        <v>212</v>
      </c>
      <c r="C170" s="376"/>
      <c r="D170" s="165"/>
      <c r="E170" s="165"/>
      <c r="F170" s="165"/>
      <c r="G170" s="165"/>
      <c r="H170" s="165"/>
      <c r="I170" s="165"/>
      <c r="J170" s="165"/>
      <c r="K170" s="165"/>
      <c r="L170" s="165"/>
      <c r="M170" s="165"/>
      <c r="N170" s="165"/>
      <c r="O170" s="165"/>
      <c r="P170" s="192"/>
      <c r="Q170" s="167"/>
    </row>
    <row r="171" spans="1:17" ht="15" hidden="1" customHeight="1" x14ac:dyDescent="0.2">
      <c r="A171" s="131"/>
      <c r="B171" s="134" t="s">
        <v>213</v>
      </c>
      <c r="C171" s="135" t="s">
        <v>17</v>
      </c>
      <c r="D171" s="136">
        <v>216</v>
      </c>
      <c r="E171" s="136">
        <f t="shared" ref="E171:L171" si="58">D179</f>
        <v>220</v>
      </c>
      <c r="F171" s="136">
        <f t="shared" si="58"/>
        <v>230</v>
      </c>
      <c r="G171" s="136">
        <f t="shared" si="58"/>
        <v>234</v>
      </c>
      <c r="H171" s="136">
        <f t="shared" si="58"/>
        <v>236</v>
      </c>
      <c r="I171" s="136">
        <f t="shared" si="58"/>
        <v>252</v>
      </c>
      <c r="J171" s="136">
        <f t="shared" si="58"/>
        <v>264</v>
      </c>
      <c r="K171" s="136">
        <f t="shared" si="58"/>
        <v>269</v>
      </c>
      <c r="L171" s="136">
        <f t="shared" si="58"/>
        <v>282</v>
      </c>
      <c r="M171" s="136"/>
      <c r="N171" s="136"/>
      <c r="O171" s="136"/>
      <c r="P171" s="136">
        <f t="shared" ref="P171:P178" si="59">SUM(D171:O171)</f>
        <v>2203</v>
      </c>
      <c r="Q171" s="138">
        <f t="shared" ref="Q171:Q179" si="60">P171/12</f>
        <v>183.58333333333334</v>
      </c>
    </row>
    <row r="172" spans="1:17" ht="15" hidden="1" customHeight="1" x14ac:dyDescent="0.2">
      <c r="A172" s="131"/>
      <c r="B172" s="134" t="s">
        <v>214</v>
      </c>
      <c r="C172" s="134" t="s">
        <v>19</v>
      </c>
      <c r="D172" s="132">
        <v>4</v>
      </c>
      <c r="E172" s="132">
        <v>12</v>
      </c>
      <c r="F172" s="132">
        <v>4</v>
      </c>
      <c r="G172" s="132">
        <v>2</v>
      </c>
      <c r="H172" s="132">
        <v>16</v>
      </c>
      <c r="I172" s="132">
        <v>12</v>
      </c>
      <c r="J172" s="132">
        <v>6</v>
      </c>
      <c r="K172" s="132">
        <v>13</v>
      </c>
      <c r="L172" s="132"/>
      <c r="M172" s="132"/>
      <c r="N172" s="132"/>
      <c r="O172" s="132"/>
      <c r="P172" s="136">
        <f t="shared" si="59"/>
        <v>69</v>
      </c>
      <c r="Q172" s="138">
        <f t="shared" si="60"/>
        <v>5.75</v>
      </c>
    </row>
    <row r="173" spans="1:17" ht="15" hidden="1" customHeight="1" x14ac:dyDescent="0.2">
      <c r="A173" s="131"/>
      <c r="B173" s="134" t="s">
        <v>215</v>
      </c>
      <c r="C173" s="135" t="s">
        <v>21</v>
      </c>
      <c r="D173" s="136">
        <f t="shared" ref="D173:L173" si="61">D171+D172</f>
        <v>220</v>
      </c>
      <c r="E173" s="136">
        <f t="shared" si="61"/>
        <v>232</v>
      </c>
      <c r="F173" s="136">
        <f t="shared" si="61"/>
        <v>234</v>
      </c>
      <c r="G173" s="136">
        <f t="shared" si="61"/>
        <v>236</v>
      </c>
      <c r="H173" s="136">
        <f t="shared" si="61"/>
        <v>252</v>
      </c>
      <c r="I173" s="136">
        <f t="shared" si="61"/>
        <v>264</v>
      </c>
      <c r="J173" s="136">
        <f t="shared" si="61"/>
        <v>270</v>
      </c>
      <c r="K173" s="136">
        <f t="shared" si="61"/>
        <v>282</v>
      </c>
      <c r="L173" s="136">
        <f t="shared" si="61"/>
        <v>282</v>
      </c>
      <c r="M173" s="136"/>
      <c r="N173" s="136"/>
      <c r="O173" s="136"/>
      <c r="P173" s="136">
        <f t="shared" si="59"/>
        <v>2272</v>
      </c>
      <c r="Q173" s="138">
        <f t="shared" si="60"/>
        <v>189.33333333333334</v>
      </c>
    </row>
    <row r="174" spans="1:17" ht="15" hidden="1" customHeight="1" x14ac:dyDescent="0.2">
      <c r="A174" s="131"/>
      <c r="B174" s="134" t="s">
        <v>216</v>
      </c>
      <c r="C174" s="134" t="s">
        <v>23</v>
      </c>
      <c r="D174" s="132">
        <v>0</v>
      </c>
      <c r="E174" s="132">
        <v>2</v>
      </c>
      <c r="F174" s="132">
        <v>0</v>
      </c>
      <c r="G174" s="132">
        <v>0</v>
      </c>
      <c r="H174" s="132">
        <v>0</v>
      </c>
      <c r="I174" s="132">
        <v>0</v>
      </c>
      <c r="J174" s="132">
        <v>1</v>
      </c>
      <c r="K174" s="132">
        <v>0</v>
      </c>
      <c r="L174" s="132"/>
      <c r="M174" s="132"/>
      <c r="N174" s="132"/>
      <c r="O174" s="132"/>
      <c r="P174" s="136">
        <f t="shared" si="59"/>
        <v>3</v>
      </c>
      <c r="Q174" s="138">
        <f t="shared" si="60"/>
        <v>0.25</v>
      </c>
    </row>
    <row r="175" spans="1:17" ht="15" hidden="1" customHeight="1" x14ac:dyDescent="0.2">
      <c r="A175" s="131"/>
      <c r="B175" s="134"/>
      <c r="C175" s="130" t="s">
        <v>208</v>
      </c>
      <c r="D175" s="130">
        <v>0</v>
      </c>
      <c r="E175" s="130">
        <v>0</v>
      </c>
      <c r="F175" s="130">
        <v>0</v>
      </c>
      <c r="G175" s="130">
        <v>0</v>
      </c>
      <c r="H175" s="130">
        <v>0</v>
      </c>
      <c r="I175" s="130">
        <v>0</v>
      </c>
      <c r="J175" s="130">
        <v>0</v>
      </c>
      <c r="K175" s="130">
        <v>0</v>
      </c>
      <c r="L175" s="130"/>
      <c r="M175" s="130"/>
      <c r="N175" s="130"/>
      <c r="O175" s="132"/>
      <c r="P175" s="136">
        <f t="shared" si="59"/>
        <v>0</v>
      </c>
      <c r="Q175" s="138">
        <f t="shared" si="60"/>
        <v>0</v>
      </c>
    </row>
    <row r="176" spans="1:17" ht="15" hidden="1" customHeight="1" x14ac:dyDescent="0.2">
      <c r="A176" s="131"/>
      <c r="B176" s="134"/>
      <c r="C176" s="130" t="s">
        <v>209</v>
      </c>
      <c r="D176" s="130">
        <v>0</v>
      </c>
      <c r="E176" s="130">
        <v>0</v>
      </c>
      <c r="F176" s="130">
        <v>0</v>
      </c>
      <c r="G176" s="130">
        <v>0</v>
      </c>
      <c r="H176" s="130">
        <v>0</v>
      </c>
      <c r="I176" s="130">
        <v>0</v>
      </c>
      <c r="J176" s="130">
        <v>1</v>
      </c>
      <c r="K176" s="130">
        <v>0</v>
      </c>
      <c r="L176" s="130"/>
      <c r="M176" s="130"/>
      <c r="N176" s="130"/>
      <c r="O176" s="132"/>
      <c r="P176" s="136">
        <f t="shared" si="59"/>
        <v>1</v>
      </c>
      <c r="Q176" s="138">
        <f t="shared" si="60"/>
        <v>8.3333333333333329E-2</v>
      </c>
    </row>
    <row r="177" spans="1:17" ht="15" hidden="1" customHeight="1" x14ac:dyDescent="0.2">
      <c r="A177" s="131"/>
      <c r="B177" s="134"/>
      <c r="C177" s="130" t="s">
        <v>210</v>
      </c>
      <c r="D177" s="130">
        <v>0</v>
      </c>
      <c r="E177" s="130">
        <v>0</v>
      </c>
      <c r="F177" s="130">
        <v>0</v>
      </c>
      <c r="G177" s="130">
        <v>0</v>
      </c>
      <c r="H177" s="130">
        <v>0</v>
      </c>
      <c r="I177" s="130">
        <v>0</v>
      </c>
      <c r="J177" s="130">
        <v>0</v>
      </c>
      <c r="K177" s="130">
        <v>0</v>
      </c>
      <c r="L177" s="130"/>
      <c r="M177" s="130"/>
      <c r="N177" s="130"/>
      <c r="O177" s="132"/>
      <c r="P177" s="136"/>
      <c r="Q177" s="138"/>
    </row>
    <row r="178" spans="1:17" ht="15" hidden="1" customHeight="1" x14ac:dyDescent="0.2">
      <c r="A178" s="131"/>
      <c r="B178" s="134"/>
      <c r="C178" s="140" t="s">
        <v>240</v>
      </c>
      <c r="D178" s="130">
        <v>0</v>
      </c>
      <c r="E178" s="130">
        <v>0</v>
      </c>
      <c r="F178" s="130">
        <v>0</v>
      </c>
      <c r="G178" s="130">
        <v>0</v>
      </c>
      <c r="H178" s="130">
        <v>0</v>
      </c>
      <c r="I178" s="130">
        <v>0</v>
      </c>
      <c r="J178" s="130">
        <v>0</v>
      </c>
      <c r="K178" s="130">
        <v>0</v>
      </c>
      <c r="L178" s="130"/>
      <c r="M178" s="130"/>
      <c r="N178" s="130"/>
      <c r="O178" s="132"/>
      <c r="P178" s="136">
        <f t="shared" si="59"/>
        <v>0</v>
      </c>
      <c r="Q178" s="138">
        <f t="shared" si="60"/>
        <v>0</v>
      </c>
    </row>
    <row r="179" spans="1:17" ht="15" hidden="1" customHeight="1" thickBot="1" x14ac:dyDescent="0.25">
      <c r="A179" s="142"/>
      <c r="B179" s="143" t="s">
        <v>217</v>
      </c>
      <c r="C179" s="170" t="s">
        <v>140</v>
      </c>
      <c r="D179" s="171">
        <f t="shared" ref="D179:L179" si="62">D173-D174</f>
        <v>220</v>
      </c>
      <c r="E179" s="171">
        <f t="shared" si="62"/>
        <v>230</v>
      </c>
      <c r="F179" s="171">
        <f t="shared" si="62"/>
        <v>234</v>
      </c>
      <c r="G179" s="171">
        <f t="shared" si="62"/>
        <v>236</v>
      </c>
      <c r="H179" s="171">
        <f t="shared" si="62"/>
        <v>252</v>
      </c>
      <c r="I179" s="171">
        <f t="shared" si="62"/>
        <v>264</v>
      </c>
      <c r="J179" s="171">
        <f t="shared" si="62"/>
        <v>269</v>
      </c>
      <c r="K179" s="171">
        <f t="shared" si="62"/>
        <v>282</v>
      </c>
      <c r="L179" s="171">
        <f t="shared" si="62"/>
        <v>282</v>
      </c>
      <c r="M179" s="171"/>
      <c r="N179" s="171"/>
      <c r="O179" s="171"/>
      <c r="P179" s="171">
        <f>SUM(D179:O179)</f>
        <v>2269</v>
      </c>
      <c r="Q179" s="147">
        <f t="shared" si="60"/>
        <v>189.08333333333334</v>
      </c>
    </row>
    <row r="180" spans="1:17" ht="15" hidden="1" customHeight="1" x14ac:dyDescent="0.25">
      <c r="A180" s="157"/>
      <c r="B180" s="157"/>
      <c r="C180" s="157" t="s">
        <v>188</v>
      </c>
      <c r="D180" s="184">
        <v>726</v>
      </c>
      <c r="E180" s="184">
        <f>D180+E178</f>
        <v>726</v>
      </c>
      <c r="F180" s="184">
        <v>726</v>
      </c>
      <c r="G180" s="158">
        <v>726</v>
      </c>
      <c r="H180" s="158">
        <v>726</v>
      </c>
      <c r="I180" s="158">
        <v>726</v>
      </c>
      <c r="J180" s="158">
        <v>726</v>
      </c>
      <c r="K180" s="158">
        <v>726</v>
      </c>
      <c r="L180" s="158"/>
      <c r="M180" s="158"/>
      <c r="N180" s="158"/>
      <c r="O180" s="158"/>
      <c r="P180" s="190">
        <f>SUM(I180:O180)</f>
        <v>2178</v>
      </c>
      <c r="Q180" s="158">
        <f>P180/12</f>
        <v>181.5</v>
      </c>
    </row>
    <row r="181" spans="1:17" ht="15" hidden="1" customHeight="1" x14ac:dyDescent="0.2">
      <c r="A181" s="131"/>
      <c r="B181" s="373" t="s">
        <v>150</v>
      </c>
      <c r="C181" s="374"/>
      <c r="D181" s="132">
        <v>15</v>
      </c>
      <c r="E181" s="132">
        <v>45</v>
      </c>
      <c r="F181" s="132">
        <v>22</v>
      </c>
      <c r="G181" s="132">
        <v>15</v>
      </c>
      <c r="H181" s="132">
        <v>28</v>
      </c>
      <c r="I181" s="132">
        <v>18</v>
      </c>
      <c r="J181" s="132">
        <v>49</v>
      </c>
      <c r="K181" s="132">
        <v>81</v>
      </c>
      <c r="L181" s="132"/>
      <c r="M181" s="132"/>
      <c r="N181" s="132"/>
      <c r="O181" s="132"/>
      <c r="P181" s="136">
        <f>SUM(D181:O181)</f>
        <v>273</v>
      </c>
      <c r="Q181" s="133">
        <f>AVERAGE(D181:O181)</f>
        <v>34.125</v>
      </c>
    </row>
    <row r="182" spans="1:17" ht="15" hidden="1" customHeight="1" x14ac:dyDescent="0.2">
      <c r="A182" s="131"/>
      <c r="B182" s="367" t="s">
        <v>151</v>
      </c>
      <c r="C182" s="368"/>
      <c r="D182" s="132">
        <v>5</v>
      </c>
      <c r="E182" s="132">
        <v>7</v>
      </c>
      <c r="F182" s="132">
        <v>5</v>
      </c>
      <c r="G182" s="132">
        <v>3</v>
      </c>
      <c r="H182" s="132">
        <v>5</v>
      </c>
      <c r="I182" s="132">
        <v>3</v>
      </c>
      <c r="J182" s="132">
        <v>4</v>
      </c>
      <c r="K182" s="132">
        <v>5</v>
      </c>
      <c r="L182" s="132"/>
      <c r="M182" s="132"/>
      <c r="N182" s="132"/>
      <c r="O182" s="132"/>
      <c r="P182" s="136">
        <f>SUM(D182:O182)</f>
        <v>37</v>
      </c>
      <c r="Q182" s="133">
        <f>AVERAGE(D182:O182)</f>
        <v>4.625</v>
      </c>
    </row>
    <row r="183" spans="1:17" ht="15" hidden="1" customHeight="1" x14ac:dyDescent="0.2">
      <c r="A183" s="131"/>
      <c r="B183" s="369" t="s">
        <v>152</v>
      </c>
      <c r="C183" s="370"/>
      <c r="D183" s="132"/>
      <c r="E183" s="132"/>
      <c r="F183" s="132"/>
      <c r="G183" s="132"/>
      <c r="H183" s="132"/>
      <c r="I183" s="132"/>
      <c r="J183" s="132"/>
      <c r="K183" s="132"/>
      <c r="L183" s="132"/>
      <c r="M183" s="132"/>
      <c r="N183" s="132"/>
      <c r="O183" s="132"/>
      <c r="P183" s="136"/>
      <c r="Q183" s="133"/>
    </row>
    <row r="184" spans="1:17" ht="15" hidden="1" customHeight="1" x14ac:dyDescent="0.2">
      <c r="A184" s="131"/>
      <c r="B184" s="134" t="s">
        <v>92</v>
      </c>
      <c r="C184" s="141" t="s">
        <v>34</v>
      </c>
      <c r="D184" s="132">
        <v>297</v>
      </c>
      <c r="E184" s="132">
        <v>485</v>
      </c>
      <c r="F184" s="132">
        <v>287</v>
      </c>
      <c r="G184" s="132">
        <v>240</v>
      </c>
      <c r="H184" s="132">
        <v>207</v>
      </c>
      <c r="I184" s="132">
        <v>338</v>
      </c>
      <c r="J184" s="132">
        <v>218</v>
      </c>
      <c r="K184" s="132">
        <v>386</v>
      </c>
      <c r="L184" s="132"/>
      <c r="M184" s="132"/>
      <c r="N184" s="132"/>
      <c r="O184" s="132"/>
      <c r="P184" s="136">
        <f>SUM(D184:O184)</f>
        <v>2458</v>
      </c>
      <c r="Q184" s="133">
        <f>AVERAGE(D184:O184)</f>
        <v>307.25</v>
      </c>
    </row>
    <row r="185" spans="1:17" ht="15" hidden="1" customHeight="1" x14ac:dyDescent="0.2">
      <c r="A185" s="131"/>
      <c r="B185" s="134" t="s">
        <v>93</v>
      </c>
      <c r="C185" s="141" t="s">
        <v>36</v>
      </c>
      <c r="D185" s="132">
        <v>88</v>
      </c>
      <c r="E185" s="132">
        <v>70</v>
      </c>
      <c r="F185" s="132">
        <v>87</v>
      </c>
      <c r="G185" s="132">
        <v>35</v>
      </c>
      <c r="H185" s="132">
        <v>356</v>
      </c>
      <c r="I185" s="132">
        <v>356</v>
      </c>
      <c r="J185" s="132">
        <v>139</v>
      </c>
      <c r="K185" s="132">
        <v>159</v>
      </c>
      <c r="L185" s="132"/>
      <c r="M185" s="132"/>
      <c r="N185" s="132"/>
      <c r="O185" s="132"/>
      <c r="P185" s="136">
        <f>SUM(D185:O185)</f>
        <v>1290</v>
      </c>
      <c r="Q185" s="133">
        <f>AVERAGE(D185:O185)</f>
        <v>161.25</v>
      </c>
    </row>
    <row r="186" spans="1:17" ht="15" customHeight="1" x14ac:dyDescent="0.2">
      <c r="A186" s="131"/>
      <c r="B186" s="365" t="s">
        <v>234</v>
      </c>
      <c r="C186" s="366"/>
      <c r="D186" s="132"/>
      <c r="E186" s="132"/>
      <c r="F186" s="132"/>
      <c r="G186" s="132"/>
      <c r="H186" s="132"/>
      <c r="I186" s="132"/>
      <c r="J186" s="132"/>
      <c r="K186" s="132"/>
      <c r="L186" s="132"/>
      <c r="M186" s="132"/>
      <c r="N186" s="132"/>
      <c r="O186" s="132"/>
      <c r="P186" s="136"/>
      <c r="Q186" s="133"/>
    </row>
    <row r="187" spans="1:17" ht="15" customHeight="1" x14ac:dyDescent="0.2">
      <c r="A187" s="131"/>
      <c r="B187" s="134" t="s">
        <v>87</v>
      </c>
      <c r="C187" s="135" t="s">
        <v>17</v>
      </c>
      <c r="D187" s="136">
        <v>196</v>
      </c>
      <c r="E187" s="136">
        <f>D193</f>
        <v>196</v>
      </c>
      <c r="F187" s="136">
        <f>E193</f>
        <v>198</v>
      </c>
      <c r="G187" s="136">
        <f>F193</f>
        <v>195</v>
      </c>
      <c r="H187" s="136">
        <f t="shared" ref="H187:L187" si="63">G193</f>
        <v>198</v>
      </c>
      <c r="I187" s="136">
        <f t="shared" si="63"/>
        <v>206</v>
      </c>
      <c r="J187" s="136">
        <f t="shared" si="63"/>
        <v>213</v>
      </c>
      <c r="K187" s="136">
        <f t="shared" si="63"/>
        <v>250</v>
      </c>
      <c r="L187" s="136">
        <f t="shared" si="63"/>
        <v>301</v>
      </c>
      <c r="M187" s="136">
        <v>301</v>
      </c>
      <c r="N187" s="136">
        <v>323</v>
      </c>
      <c r="O187" s="136"/>
      <c r="P187" s="136">
        <f>SUM(D187:O187)</f>
        <v>2577</v>
      </c>
      <c r="Q187" s="138">
        <f>AVERAGE(D187:O187)</f>
        <v>234.27272727272728</v>
      </c>
    </row>
    <row r="188" spans="1:17" ht="15" customHeight="1" x14ac:dyDescent="0.2">
      <c r="A188" s="131"/>
      <c r="B188" s="134" t="s">
        <v>88</v>
      </c>
      <c r="C188" s="134" t="s">
        <v>19</v>
      </c>
      <c r="D188" s="132">
        <v>4</v>
      </c>
      <c r="E188" s="132">
        <v>13</v>
      </c>
      <c r="F188" s="132">
        <v>4</v>
      </c>
      <c r="G188" s="132">
        <v>4</v>
      </c>
      <c r="H188" s="132">
        <v>8</v>
      </c>
      <c r="I188" s="132">
        <v>14</v>
      </c>
      <c r="J188" s="132">
        <v>42</v>
      </c>
      <c r="K188" s="132">
        <v>58</v>
      </c>
      <c r="L188" s="132">
        <v>18</v>
      </c>
      <c r="M188" s="132">
        <v>4</v>
      </c>
      <c r="N188" s="132">
        <v>0</v>
      </c>
      <c r="O188" s="132"/>
      <c r="P188" s="136">
        <f>SUM(D188:O188)</f>
        <v>169</v>
      </c>
      <c r="Q188" s="133">
        <f>AVERAGE(D188:O188)</f>
        <v>15.363636363636363</v>
      </c>
    </row>
    <row r="189" spans="1:17" ht="15" customHeight="1" x14ac:dyDescent="0.2">
      <c r="A189" s="131"/>
      <c r="B189" s="134" t="s">
        <v>89</v>
      </c>
      <c r="C189" s="135" t="s">
        <v>21</v>
      </c>
      <c r="D189" s="136">
        <f t="shared" ref="D189:L189" si="64">D187+D188</f>
        <v>200</v>
      </c>
      <c r="E189" s="136">
        <f t="shared" si="64"/>
        <v>209</v>
      </c>
      <c r="F189" s="136">
        <f t="shared" si="64"/>
        <v>202</v>
      </c>
      <c r="G189" s="136">
        <f t="shared" si="64"/>
        <v>199</v>
      </c>
      <c r="H189" s="136">
        <f t="shared" si="64"/>
        <v>206</v>
      </c>
      <c r="I189" s="136">
        <f t="shared" si="64"/>
        <v>220</v>
      </c>
      <c r="J189" s="136">
        <f t="shared" si="64"/>
        <v>255</v>
      </c>
      <c r="K189" s="136">
        <f t="shared" si="64"/>
        <v>308</v>
      </c>
      <c r="L189" s="136">
        <f t="shared" si="64"/>
        <v>319</v>
      </c>
      <c r="M189" s="136">
        <v>322</v>
      </c>
      <c r="N189" s="136">
        <v>323</v>
      </c>
      <c r="O189" s="136"/>
      <c r="P189" s="136">
        <f>SUM(D189:O189)</f>
        <v>2763</v>
      </c>
      <c r="Q189" s="193">
        <f>P190/P188</f>
        <v>0.26035502958579881</v>
      </c>
    </row>
    <row r="190" spans="1:17" ht="15" customHeight="1" x14ac:dyDescent="0.2">
      <c r="A190" s="131"/>
      <c r="B190" s="134" t="s">
        <v>90</v>
      </c>
      <c r="C190" s="134" t="s">
        <v>82</v>
      </c>
      <c r="D190" s="132">
        <v>4</v>
      </c>
      <c r="E190" s="132">
        <v>11</v>
      </c>
      <c r="F190" s="132">
        <v>7</v>
      </c>
      <c r="G190" s="132">
        <v>1</v>
      </c>
      <c r="H190" s="132">
        <v>0</v>
      </c>
      <c r="I190" s="132">
        <v>7</v>
      </c>
      <c r="J190" s="132">
        <v>5</v>
      </c>
      <c r="K190" s="132">
        <v>7</v>
      </c>
      <c r="L190" s="132">
        <v>1</v>
      </c>
      <c r="M190" s="132">
        <v>1</v>
      </c>
      <c r="N190" s="132">
        <v>0</v>
      </c>
      <c r="O190" s="132"/>
      <c r="P190" s="136">
        <f>SUM(D190:O190)</f>
        <v>44</v>
      </c>
      <c r="Q190" s="133">
        <f>AVERAGE(D190:O190)</f>
        <v>4</v>
      </c>
    </row>
    <row r="191" spans="1:17" ht="15" customHeight="1" x14ac:dyDescent="0.2">
      <c r="A191" s="185"/>
      <c r="B191" s="186"/>
      <c r="C191" s="187" t="s">
        <v>235</v>
      </c>
      <c r="D191" s="187">
        <v>1</v>
      </c>
      <c r="E191" s="187">
        <v>4</v>
      </c>
      <c r="F191" s="187">
        <v>4</v>
      </c>
      <c r="G191" s="187">
        <v>1</v>
      </c>
      <c r="H191" s="187">
        <v>0</v>
      </c>
      <c r="I191" s="187">
        <v>3</v>
      </c>
      <c r="J191" s="187">
        <v>1</v>
      </c>
      <c r="K191" s="187">
        <v>2</v>
      </c>
      <c r="L191" s="187">
        <v>0</v>
      </c>
      <c r="M191" s="187">
        <v>1</v>
      </c>
      <c r="N191" s="187">
        <v>0</v>
      </c>
      <c r="O191" s="187"/>
      <c r="P191" s="136">
        <f t="shared" ref="P191:P192" si="65">SUM(D191:O191)</f>
        <v>17</v>
      </c>
      <c r="Q191" s="188"/>
    </row>
    <row r="192" spans="1:17" ht="15" customHeight="1" x14ac:dyDescent="0.2">
      <c r="A192" s="185"/>
      <c r="B192" s="186"/>
      <c r="C192" s="187" t="s">
        <v>236</v>
      </c>
      <c r="D192" s="187">
        <v>3</v>
      </c>
      <c r="E192" s="187">
        <v>7</v>
      </c>
      <c r="F192" s="187">
        <v>3</v>
      </c>
      <c r="G192" s="187">
        <v>0</v>
      </c>
      <c r="H192" s="187">
        <v>0</v>
      </c>
      <c r="I192" s="187">
        <v>4</v>
      </c>
      <c r="J192" s="187">
        <v>4</v>
      </c>
      <c r="K192" s="187">
        <v>5</v>
      </c>
      <c r="L192" s="187">
        <v>1</v>
      </c>
      <c r="M192" s="187">
        <v>0</v>
      </c>
      <c r="N192" s="187">
        <v>0</v>
      </c>
      <c r="O192" s="187"/>
      <c r="P192" s="136">
        <f t="shared" si="65"/>
        <v>27</v>
      </c>
      <c r="Q192" s="188"/>
    </row>
    <row r="193" spans="1:17" ht="15" customHeight="1" thickBot="1" x14ac:dyDescent="0.25">
      <c r="A193" s="142"/>
      <c r="B193" s="143" t="s">
        <v>60</v>
      </c>
      <c r="C193" s="170" t="s">
        <v>140</v>
      </c>
      <c r="D193" s="171">
        <f t="shared" ref="D193:L193" si="66">D187+D188-D190</f>
        <v>196</v>
      </c>
      <c r="E193" s="171">
        <f t="shared" si="66"/>
        <v>198</v>
      </c>
      <c r="F193" s="171">
        <f t="shared" si="66"/>
        <v>195</v>
      </c>
      <c r="G193" s="171">
        <f t="shared" si="66"/>
        <v>198</v>
      </c>
      <c r="H193" s="171">
        <f t="shared" si="66"/>
        <v>206</v>
      </c>
      <c r="I193" s="171">
        <f t="shared" si="66"/>
        <v>213</v>
      </c>
      <c r="J193" s="171">
        <f t="shared" si="66"/>
        <v>250</v>
      </c>
      <c r="K193" s="171">
        <f t="shared" si="66"/>
        <v>301</v>
      </c>
      <c r="L193" s="171">
        <f t="shared" si="66"/>
        <v>318</v>
      </c>
      <c r="M193" s="171">
        <v>323</v>
      </c>
      <c r="N193" s="171">
        <v>323</v>
      </c>
      <c r="O193" s="171"/>
      <c r="P193" s="171">
        <f>SUM(D193:O193)</f>
        <v>2721</v>
      </c>
      <c r="Q193" s="147">
        <f t="shared" ref="Q193" si="67">P193/12</f>
        <v>226.75</v>
      </c>
    </row>
    <row r="194" spans="1:17" ht="15" customHeight="1" x14ac:dyDescent="0.2">
      <c r="A194" s="131"/>
      <c r="B194" s="373" t="s">
        <v>238</v>
      </c>
      <c r="C194" s="374"/>
      <c r="D194" s="132">
        <v>25</v>
      </c>
      <c r="E194" s="132">
        <v>18</v>
      </c>
      <c r="F194" s="132">
        <v>17</v>
      </c>
      <c r="G194" s="132">
        <v>11</v>
      </c>
      <c r="H194" s="132">
        <v>9</v>
      </c>
      <c r="I194" s="132">
        <v>15</v>
      </c>
      <c r="J194" s="132">
        <v>54</v>
      </c>
      <c r="K194" s="132">
        <v>46</v>
      </c>
      <c r="L194" s="132">
        <v>38</v>
      </c>
      <c r="M194" s="132">
        <v>6</v>
      </c>
      <c r="N194" s="132">
        <v>1</v>
      </c>
      <c r="O194" s="132"/>
      <c r="P194" s="136">
        <f>SUM(D194:O194)</f>
        <v>240</v>
      </c>
      <c r="Q194" s="133">
        <f>AVERAGE(D194:O194)</f>
        <v>21.818181818181817</v>
      </c>
    </row>
    <row r="195" spans="1:17" ht="15" customHeight="1" x14ac:dyDescent="0.2">
      <c r="A195" s="131"/>
      <c r="B195" s="367" t="s">
        <v>151</v>
      </c>
      <c r="C195" s="368"/>
      <c r="D195" s="132">
        <v>3</v>
      </c>
      <c r="E195" s="132">
        <v>6</v>
      </c>
      <c r="F195" s="132">
        <v>4</v>
      </c>
      <c r="G195" s="132">
        <v>1</v>
      </c>
      <c r="H195" s="132">
        <v>0</v>
      </c>
      <c r="I195" s="132">
        <v>2</v>
      </c>
      <c r="J195" s="132">
        <v>5</v>
      </c>
      <c r="K195" s="132">
        <v>3</v>
      </c>
      <c r="L195" s="132">
        <v>2</v>
      </c>
      <c r="M195" s="132">
        <v>3</v>
      </c>
      <c r="N195" s="132">
        <v>4</v>
      </c>
      <c r="O195" s="132"/>
      <c r="P195" s="136">
        <f>SUM(D195:O195)</f>
        <v>33</v>
      </c>
      <c r="Q195" s="133">
        <f>AVERAGE(D195:O195)</f>
        <v>3</v>
      </c>
    </row>
    <row r="196" spans="1:17" ht="15" customHeight="1" x14ac:dyDescent="0.2">
      <c r="A196" s="131"/>
      <c r="B196" s="369" t="s">
        <v>152</v>
      </c>
      <c r="C196" s="370"/>
      <c r="D196" s="132"/>
      <c r="E196" s="132"/>
      <c r="F196" s="132"/>
      <c r="G196" s="132"/>
      <c r="H196" s="132"/>
      <c r="I196" s="132"/>
      <c r="J196" s="132"/>
      <c r="K196" s="132"/>
      <c r="L196" s="132"/>
      <c r="M196" s="132"/>
      <c r="N196" s="132"/>
      <c r="O196" s="132"/>
      <c r="P196" s="136"/>
      <c r="Q196" s="133"/>
    </row>
    <row r="197" spans="1:17" ht="15" customHeight="1" x14ac:dyDescent="0.2">
      <c r="A197" s="131"/>
      <c r="B197" s="134" t="s">
        <v>92</v>
      </c>
      <c r="C197" s="141" t="s">
        <v>34</v>
      </c>
      <c r="D197" s="132">
        <v>18</v>
      </c>
      <c r="E197" s="132">
        <v>16</v>
      </c>
      <c r="F197" s="132">
        <v>18</v>
      </c>
      <c r="G197" s="132">
        <v>12</v>
      </c>
      <c r="H197" s="132">
        <v>9</v>
      </c>
      <c r="I197" s="132">
        <v>25</v>
      </c>
      <c r="J197" s="132">
        <v>58</v>
      </c>
      <c r="K197" s="132">
        <v>74</v>
      </c>
      <c r="L197" s="132">
        <v>37</v>
      </c>
      <c r="M197" s="132">
        <v>10</v>
      </c>
      <c r="N197" s="132">
        <v>18</v>
      </c>
      <c r="O197" s="132"/>
      <c r="P197" s="136">
        <f>SUM(D197:O197)</f>
        <v>295</v>
      </c>
      <c r="Q197" s="133">
        <f>AVERAGE(D197:O197)</f>
        <v>26.818181818181817</v>
      </c>
    </row>
    <row r="198" spans="1:17" ht="15" customHeight="1" x14ac:dyDescent="0.2">
      <c r="A198" s="131"/>
      <c r="B198" s="134" t="s">
        <v>93</v>
      </c>
      <c r="C198" s="141" t="s">
        <v>36</v>
      </c>
      <c r="D198" s="132">
        <v>37</v>
      </c>
      <c r="E198" s="132">
        <v>30</v>
      </c>
      <c r="F198" s="132">
        <v>17</v>
      </c>
      <c r="G198" s="132">
        <v>1</v>
      </c>
      <c r="H198" s="132">
        <v>0</v>
      </c>
      <c r="I198" s="132">
        <v>23</v>
      </c>
      <c r="J198" s="132">
        <v>20</v>
      </c>
      <c r="K198" s="132">
        <v>14</v>
      </c>
      <c r="L198" s="132">
        <v>36</v>
      </c>
      <c r="M198" s="132">
        <v>21</v>
      </c>
      <c r="N198" s="132">
        <v>21</v>
      </c>
      <c r="O198" s="132"/>
      <c r="P198" s="136">
        <f>SUM(D198:O198)</f>
        <v>220</v>
      </c>
      <c r="Q198" s="133">
        <f>AVERAGE(D198:O198)</f>
        <v>20</v>
      </c>
    </row>
    <row r="199" spans="1:17" x14ac:dyDescent="0.2">
      <c r="A199" s="77"/>
      <c r="B199" s="77"/>
      <c r="C199" s="123"/>
      <c r="D199" s="124"/>
      <c r="E199" s="124"/>
      <c r="F199" s="124"/>
      <c r="G199" s="124"/>
      <c r="H199" s="124"/>
      <c r="I199" s="124"/>
      <c r="J199" s="124"/>
      <c r="K199" s="124"/>
      <c r="L199" s="124"/>
      <c r="M199" s="124"/>
      <c r="N199" s="89"/>
      <c r="O199" s="124"/>
      <c r="P199" s="75"/>
      <c r="Q199" s="82"/>
    </row>
    <row r="200" spans="1:17" x14ac:dyDescent="0.2">
      <c r="A200" s="77"/>
      <c r="B200" s="77"/>
      <c r="C200" s="123"/>
      <c r="D200" s="124"/>
      <c r="E200" s="124"/>
      <c r="F200" s="124"/>
      <c r="G200" s="124"/>
      <c r="H200" s="124"/>
      <c r="I200" s="124"/>
      <c r="J200" s="124"/>
      <c r="K200" s="124"/>
      <c r="L200" s="124"/>
      <c r="M200" s="124"/>
      <c r="N200" s="89"/>
      <c r="O200" s="124"/>
      <c r="P200" s="75"/>
      <c r="Q200" s="82"/>
    </row>
  </sheetData>
  <mergeCells count="59">
    <mergeCell ref="A1:Q1"/>
    <mergeCell ref="B35:C35"/>
    <mergeCell ref="B2:C2"/>
    <mergeCell ref="B3:C3"/>
    <mergeCell ref="B13:C13"/>
    <mergeCell ref="B14:C14"/>
    <mergeCell ref="B15:C15"/>
    <mergeCell ref="B18:C18"/>
    <mergeCell ref="B26:C26"/>
    <mergeCell ref="B27:C27"/>
    <mergeCell ref="B28:C28"/>
    <mergeCell ref="B33:C33"/>
    <mergeCell ref="B34:C34"/>
    <mergeCell ref="B82:C82"/>
    <mergeCell ref="B44:C44"/>
    <mergeCell ref="B45:C45"/>
    <mergeCell ref="B46:C46"/>
    <mergeCell ref="B49:C49"/>
    <mergeCell ref="B67:C67"/>
    <mergeCell ref="B58:C58"/>
    <mergeCell ref="B59:C59"/>
    <mergeCell ref="B68:C68"/>
    <mergeCell ref="B69:C69"/>
    <mergeCell ref="B70:C70"/>
    <mergeCell ref="B73:C73"/>
    <mergeCell ref="B120:C120"/>
    <mergeCell ref="B83:C83"/>
    <mergeCell ref="B84:C84"/>
    <mergeCell ref="B103:C103"/>
    <mergeCell ref="B87:C87"/>
    <mergeCell ref="B95:C95"/>
    <mergeCell ref="B104:C104"/>
    <mergeCell ref="B105:C105"/>
    <mergeCell ref="B106:C106"/>
    <mergeCell ref="B109:C109"/>
    <mergeCell ref="B118:C118"/>
    <mergeCell ref="B119:C119"/>
    <mergeCell ref="B163:C163"/>
    <mergeCell ref="B123:C123"/>
    <mergeCell ref="B124:C124"/>
    <mergeCell ref="B132:C132"/>
    <mergeCell ref="B133:C133"/>
    <mergeCell ref="B134:C134"/>
    <mergeCell ref="B139:C139"/>
    <mergeCell ref="B140:C140"/>
    <mergeCell ref="B141:C141"/>
    <mergeCell ref="B149:C149"/>
    <mergeCell ref="B156:C156"/>
    <mergeCell ref="B196:C196"/>
    <mergeCell ref="B186:C186"/>
    <mergeCell ref="B194:C194"/>
    <mergeCell ref="B195:C195"/>
    <mergeCell ref="B164:C164"/>
    <mergeCell ref="B165:C165"/>
    <mergeCell ref="B170:C170"/>
    <mergeCell ref="B181:C181"/>
    <mergeCell ref="B182:C182"/>
    <mergeCell ref="B183:C183"/>
    <mergeCell ref="B169:C169"/>
  </mergeCells>
  <pageMargins left="0.25" right="0.25" top="0.75" bottom="0.75" header="0.3" footer="0.3"/>
  <pageSetup paperSize="305" orientation="landscape" verticalDpi="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0"/>
  <sheetViews>
    <sheetView zoomScaleNormal="100" workbookViewId="0">
      <selection activeCell="C159" sqref="C159"/>
    </sheetView>
  </sheetViews>
  <sheetFormatPr baseColWidth="10" defaultRowHeight="12.75" x14ac:dyDescent="0.2"/>
  <cols>
    <col min="1" max="1" width="5.140625" style="217" customWidth="1"/>
    <col min="2" max="2" width="7.140625" style="217" customWidth="1"/>
    <col min="3" max="3" width="33.5703125" style="217" customWidth="1"/>
    <col min="4" max="15" width="9.7109375" style="217" customWidth="1"/>
    <col min="16" max="16" width="11.85546875" style="217" customWidth="1"/>
    <col min="17" max="17" width="12.7109375" style="217" customWidth="1"/>
    <col min="18" max="16384" width="11.42578125" style="217"/>
  </cols>
  <sheetData>
    <row r="1" spans="1:17" ht="101.25" customHeight="1" x14ac:dyDescent="0.2">
      <c r="A1" s="395"/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  <c r="P1" s="395"/>
      <c r="Q1" s="395"/>
    </row>
    <row r="2" spans="1:17" ht="51" customHeight="1" thickBot="1" x14ac:dyDescent="0.25">
      <c r="A2" s="218"/>
      <c r="B2" s="396" t="s">
        <v>248</v>
      </c>
      <c r="C2" s="397"/>
      <c r="D2" s="219" t="s">
        <v>0</v>
      </c>
      <c r="E2" s="219" t="s">
        <v>1</v>
      </c>
      <c r="F2" s="219" t="s">
        <v>2</v>
      </c>
      <c r="G2" s="219" t="s">
        <v>3</v>
      </c>
      <c r="H2" s="219" t="s">
        <v>4</v>
      </c>
      <c r="I2" s="219" t="s">
        <v>5</v>
      </c>
      <c r="J2" s="219" t="s">
        <v>6</v>
      </c>
      <c r="K2" s="219" t="s">
        <v>7</v>
      </c>
      <c r="L2" s="219" t="s">
        <v>8</v>
      </c>
      <c r="M2" s="219" t="s">
        <v>9</v>
      </c>
      <c r="N2" s="219" t="s">
        <v>10</v>
      </c>
      <c r="O2" s="219" t="s">
        <v>11</v>
      </c>
      <c r="P2" s="219" t="s">
        <v>12</v>
      </c>
      <c r="Q2" s="220" t="s">
        <v>13</v>
      </c>
    </row>
    <row r="3" spans="1:17" ht="17.25" customHeight="1" x14ac:dyDescent="0.2">
      <c r="A3" s="221" t="s">
        <v>218</v>
      </c>
      <c r="B3" s="398" t="s">
        <v>162</v>
      </c>
      <c r="C3" s="399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3"/>
    </row>
    <row r="4" spans="1:17" ht="15" customHeight="1" x14ac:dyDescent="0.2">
      <c r="A4" s="221"/>
      <c r="B4" s="224" t="s">
        <v>219</v>
      </c>
      <c r="C4" s="225" t="s">
        <v>17</v>
      </c>
      <c r="D4" s="226">
        <v>858</v>
      </c>
      <c r="E4" s="226">
        <f t="shared" ref="E4" si="0">D12</f>
        <v>815</v>
      </c>
      <c r="F4" s="301">
        <v>1174</v>
      </c>
      <c r="G4" s="226">
        <v>1170</v>
      </c>
      <c r="H4" s="226">
        <v>1100</v>
      </c>
      <c r="I4" s="301">
        <v>1189</v>
      </c>
      <c r="J4" s="226">
        <v>1198</v>
      </c>
      <c r="K4" s="226">
        <v>1234</v>
      </c>
      <c r="L4" s="226">
        <v>1151</v>
      </c>
      <c r="M4" s="226">
        <v>1167</v>
      </c>
      <c r="N4" s="226">
        <v>11459</v>
      </c>
      <c r="O4" s="226">
        <v>1298</v>
      </c>
      <c r="P4" s="226">
        <f t="shared" ref="P4:P14" si="1">SUM(D4:O4)</f>
        <v>23813</v>
      </c>
      <c r="Q4" s="227">
        <f t="shared" ref="Q4:Q14" si="2">P4/12</f>
        <v>1984.4166666666667</v>
      </c>
    </row>
    <row r="5" spans="1:17" ht="15" customHeight="1" x14ac:dyDescent="0.2">
      <c r="A5" s="221"/>
      <c r="B5" s="224" t="s">
        <v>220</v>
      </c>
      <c r="C5" s="224" t="s">
        <v>19</v>
      </c>
      <c r="D5" s="222">
        <v>35</v>
      </c>
      <c r="E5" s="222">
        <v>113</v>
      </c>
      <c r="F5" s="302">
        <v>80</v>
      </c>
      <c r="G5" s="222">
        <v>34</v>
      </c>
      <c r="H5" s="222">
        <v>95</v>
      </c>
      <c r="I5" s="302">
        <v>76</v>
      </c>
      <c r="J5" s="222">
        <v>75</v>
      </c>
      <c r="K5" s="222">
        <v>87</v>
      </c>
      <c r="L5" s="222">
        <v>33</v>
      </c>
      <c r="M5" s="222">
        <v>23</v>
      </c>
      <c r="N5" s="222">
        <v>24</v>
      </c>
      <c r="O5" s="222">
        <v>39</v>
      </c>
      <c r="P5" s="226">
        <f t="shared" si="1"/>
        <v>714</v>
      </c>
      <c r="Q5" s="227">
        <f t="shared" si="2"/>
        <v>59.5</v>
      </c>
    </row>
    <row r="6" spans="1:17" ht="15" customHeight="1" x14ac:dyDescent="0.2">
      <c r="A6" s="221"/>
      <c r="B6" s="224" t="s">
        <v>221</v>
      </c>
      <c r="C6" s="225" t="s">
        <v>21</v>
      </c>
      <c r="D6" s="226">
        <f t="shared" ref="D6:E6" si="3">D4+D5</f>
        <v>893</v>
      </c>
      <c r="E6" s="226">
        <f t="shared" si="3"/>
        <v>928</v>
      </c>
      <c r="F6" s="303">
        <v>928</v>
      </c>
      <c r="G6" s="226">
        <v>1066</v>
      </c>
      <c r="H6" s="226">
        <v>1066</v>
      </c>
      <c r="I6" s="303">
        <v>1066</v>
      </c>
      <c r="J6" s="226">
        <v>1088</v>
      </c>
      <c r="K6" s="226">
        <v>1234</v>
      </c>
      <c r="L6" s="226">
        <v>1151</v>
      </c>
      <c r="M6" s="226">
        <v>1167</v>
      </c>
      <c r="N6" s="226">
        <v>1134</v>
      </c>
      <c r="O6" s="226">
        <v>1298</v>
      </c>
      <c r="P6" s="226">
        <f t="shared" si="1"/>
        <v>13019</v>
      </c>
      <c r="Q6" s="227">
        <f t="shared" si="2"/>
        <v>1084.9166666666667</v>
      </c>
    </row>
    <row r="7" spans="1:17" ht="15" customHeight="1" x14ac:dyDescent="0.2">
      <c r="A7" s="221"/>
      <c r="B7" s="224" t="s">
        <v>222</v>
      </c>
      <c r="C7" s="224" t="s">
        <v>23</v>
      </c>
      <c r="D7" s="222">
        <v>78</v>
      </c>
      <c r="E7" s="222">
        <v>30</v>
      </c>
      <c r="F7" s="304">
        <v>8</v>
      </c>
      <c r="G7" s="222">
        <v>138</v>
      </c>
      <c r="H7" s="222">
        <v>0</v>
      </c>
      <c r="I7" s="304">
        <v>43</v>
      </c>
      <c r="J7" s="222">
        <v>23</v>
      </c>
      <c r="K7" s="222">
        <v>21</v>
      </c>
      <c r="L7" s="222">
        <v>26</v>
      </c>
      <c r="M7" s="222">
        <v>24</v>
      </c>
      <c r="N7" s="222">
        <v>23</v>
      </c>
      <c r="O7" s="222">
        <v>6</v>
      </c>
      <c r="P7" s="226">
        <f t="shared" si="1"/>
        <v>420</v>
      </c>
      <c r="Q7" s="227">
        <f t="shared" si="2"/>
        <v>35</v>
      </c>
    </row>
    <row r="8" spans="1:17" ht="33" customHeight="1" x14ac:dyDescent="0.2">
      <c r="A8" s="221"/>
      <c r="B8" s="224"/>
      <c r="C8" s="228" t="s">
        <v>138</v>
      </c>
      <c r="D8" s="228">
        <v>48</v>
      </c>
      <c r="E8" s="228">
        <v>13</v>
      </c>
      <c r="F8" s="305">
        <v>49</v>
      </c>
      <c r="G8" s="228">
        <v>87</v>
      </c>
      <c r="H8" s="228">
        <v>0</v>
      </c>
      <c r="I8" s="311">
        <v>0</v>
      </c>
      <c r="J8" s="228">
        <v>0</v>
      </c>
      <c r="K8" s="228">
        <v>0</v>
      </c>
      <c r="L8" s="228">
        <v>13</v>
      </c>
      <c r="M8" s="228">
        <v>12</v>
      </c>
      <c r="N8" s="228">
        <v>14</v>
      </c>
      <c r="O8" s="228">
        <v>5</v>
      </c>
      <c r="P8" s="226">
        <f t="shared" si="1"/>
        <v>241</v>
      </c>
      <c r="Q8" s="227">
        <f t="shared" si="2"/>
        <v>20.083333333333332</v>
      </c>
    </row>
    <row r="9" spans="1:17" ht="15" customHeight="1" x14ac:dyDescent="0.2">
      <c r="A9" s="221"/>
      <c r="B9" s="224"/>
      <c r="C9" s="228" t="s">
        <v>24</v>
      </c>
      <c r="D9" s="228">
        <v>8</v>
      </c>
      <c r="E9" s="228">
        <v>2</v>
      </c>
      <c r="F9" s="305">
        <v>19</v>
      </c>
      <c r="G9" s="228">
        <v>25</v>
      </c>
      <c r="H9" s="228">
        <v>0</v>
      </c>
      <c r="I9" s="311">
        <v>0</v>
      </c>
      <c r="J9" s="228">
        <v>0</v>
      </c>
      <c r="K9" s="228">
        <v>0</v>
      </c>
      <c r="L9" s="228">
        <v>2</v>
      </c>
      <c r="M9" s="228">
        <v>1</v>
      </c>
      <c r="N9" s="228">
        <v>1</v>
      </c>
      <c r="O9" s="228">
        <v>0</v>
      </c>
      <c r="P9" s="226">
        <f t="shared" si="1"/>
        <v>58</v>
      </c>
      <c r="Q9" s="227">
        <f t="shared" si="2"/>
        <v>4.833333333333333</v>
      </c>
    </row>
    <row r="10" spans="1:17" ht="15" customHeight="1" x14ac:dyDescent="0.2">
      <c r="A10" s="221"/>
      <c r="B10" s="224"/>
      <c r="C10" s="228" t="s">
        <v>202</v>
      </c>
      <c r="D10" s="228">
        <v>15</v>
      </c>
      <c r="E10" s="228">
        <v>10</v>
      </c>
      <c r="F10" s="305">
        <v>8</v>
      </c>
      <c r="G10" s="228">
        <v>11</v>
      </c>
      <c r="H10" s="228">
        <v>0</v>
      </c>
      <c r="I10" s="311">
        <v>0</v>
      </c>
      <c r="J10" s="228">
        <v>0</v>
      </c>
      <c r="K10" s="228">
        <v>0</v>
      </c>
      <c r="L10" s="228">
        <v>9</v>
      </c>
      <c r="M10" s="228">
        <v>9</v>
      </c>
      <c r="N10" s="228">
        <v>8</v>
      </c>
      <c r="O10" s="228">
        <v>1</v>
      </c>
      <c r="P10" s="226">
        <f t="shared" si="1"/>
        <v>71</v>
      </c>
      <c r="Q10" s="227">
        <f t="shared" si="2"/>
        <v>5.916666666666667</v>
      </c>
    </row>
    <row r="11" spans="1:17" ht="15" customHeight="1" x14ac:dyDescent="0.2">
      <c r="A11" s="221"/>
      <c r="B11" s="224"/>
      <c r="C11" s="229" t="s">
        <v>203</v>
      </c>
      <c r="D11" s="228">
        <v>7</v>
      </c>
      <c r="E11" s="228">
        <v>5</v>
      </c>
      <c r="F11" s="305">
        <v>8</v>
      </c>
      <c r="G11" s="228">
        <v>15</v>
      </c>
      <c r="H11" s="228">
        <v>0</v>
      </c>
      <c r="I11" s="305">
        <v>0</v>
      </c>
      <c r="J11" s="228">
        <v>0</v>
      </c>
      <c r="K11" s="228">
        <v>0</v>
      </c>
      <c r="L11" s="228">
        <v>2</v>
      </c>
      <c r="M11" s="228">
        <v>1</v>
      </c>
      <c r="N11" s="228">
        <v>1</v>
      </c>
      <c r="O11" s="228">
        <v>0</v>
      </c>
      <c r="P11" s="226">
        <f t="shared" si="1"/>
        <v>39</v>
      </c>
      <c r="Q11" s="227">
        <f t="shared" si="2"/>
        <v>3.25</v>
      </c>
    </row>
    <row r="12" spans="1:17" ht="16.5" customHeight="1" x14ac:dyDescent="0.2">
      <c r="A12" s="221"/>
      <c r="B12" s="224" t="s">
        <v>223</v>
      </c>
      <c r="C12" s="225" t="s">
        <v>140</v>
      </c>
      <c r="D12" s="226">
        <f t="shared" ref="D12:E12" si="4">D6-D7</f>
        <v>815</v>
      </c>
      <c r="E12" s="226">
        <f t="shared" si="4"/>
        <v>898</v>
      </c>
      <c r="F12" s="226">
        <v>1170</v>
      </c>
      <c r="G12" s="226">
        <v>1066</v>
      </c>
      <c r="H12" s="226">
        <v>1100</v>
      </c>
      <c r="I12" s="226">
        <v>1189</v>
      </c>
      <c r="J12" s="226">
        <v>1235</v>
      </c>
      <c r="K12" s="226">
        <v>1345</v>
      </c>
      <c r="L12" s="226">
        <v>1158</v>
      </c>
      <c r="M12" s="226">
        <v>1154</v>
      </c>
      <c r="N12" s="226">
        <v>13456</v>
      </c>
      <c r="O12" s="226">
        <v>1331</v>
      </c>
      <c r="P12" s="226">
        <f>SUM(D12:O12)</f>
        <v>25917</v>
      </c>
      <c r="Q12" s="227">
        <f t="shared" si="2"/>
        <v>2159.75</v>
      </c>
    </row>
    <row r="13" spans="1:17" ht="15" customHeight="1" x14ac:dyDescent="0.2">
      <c r="A13" s="221"/>
      <c r="B13" s="400" t="s">
        <v>224</v>
      </c>
      <c r="C13" s="401"/>
      <c r="D13" s="222">
        <v>30</v>
      </c>
      <c r="E13" s="222">
        <v>15</v>
      </c>
      <c r="F13" s="222">
        <v>50</v>
      </c>
      <c r="G13" s="222">
        <v>75</v>
      </c>
      <c r="H13" s="222">
        <v>95</v>
      </c>
      <c r="I13" s="222">
        <v>85</v>
      </c>
      <c r="J13" s="222">
        <v>86</v>
      </c>
      <c r="K13" s="222">
        <v>78</v>
      </c>
      <c r="L13" s="222">
        <v>175</v>
      </c>
      <c r="M13" s="222">
        <v>167</v>
      </c>
      <c r="N13" s="222">
        <v>156</v>
      </c>
      <c r="O13" s="222">
        <v>207</v>
      </c>
      <c r="P13" s="226">
        <f t="shared" si="1"/>
        <v>1219</v>
      </c>
      <c r="Q13" s="227">
        <f t="shared" si="2"/>
        <v>101.58333333333333</v>
      </c>
    </row>
    <row r="14" spans="1:17" ht="15" customHeight="1" x14ac:dyDescent="0.2">
      <c r="A14" s="221"/>
      <c r="B14" s="400" t="s">
        <v>225</v>
      </c>
      <c r="C14" s="401"/>
      <c r="D14" s="222">
        <v>20</v>
      </c>
      <c r="E14" s="222">
        <v>25</v>
      </c>
      <c r="F14" s="222">
        <v>20</v>
      </c>
      <c r="G14" s="222">
        <v>65</v>
      </c>
      <c r="H14" s="222">
        <v>85</v>
      </c>
      <c r="I14" s="222">
        <v>85</v>
      </c>
      <c r="J14" s="222">
        <v>85</v>
      </c>
      <c r="K14" s="222">
        <v>87</v>
      </c>
      <c r="L14" s="222">
        <v>10</v>
      </c>
      <c r="M14" s="222">
        <v>13</v>
      </c>
      <c r="N14" s="222">
        <v>12</v>
      </c>
      <c r="O14" s="222">
        <v>10</v>
      </c>
      <c r="P14" s="226">
        <f t="shared" si="1"/>
        <v>517</v>
      </c>
      <c r="Q14" s="227">
        <f t="shared" si="2"/>
        <v>43.083333333333336</v>
      </c>
    </row>
    <row r="15" spans="1:17" ht="15" customHeight="1" x14ac:dyDescent="0.2">
      <c r="A15" s="221"/>
      <c r="B15" s="393" t="s">
        <v>226</v>
      </c>
      <c r="C15" s="394"/>
      <c r="D15" s="222"/>
      <c r="E15" s="222"/>
      <c r="F15" s="222"/>
      <c r="G15" s="222"/>
      <c r="H15" s="222"/>
      <c r="I15" s="222"/>
      <c r="J15" s="222"/>
      <c r="K15" s="222"/>
      <c r="L15" s="222"/>
      <c r="M15" s="222"/>
      <c r="N15" s="222"/>
      <c r="O15" s="222"/>
      <c r="P15" s="226"/>
      <c r="Q15" s="223"/>
    </row>
    <row r="16" spans="1:17" ht="15" customHeight="1" x14ac:dyDescent="0.2">
      <c r="A16" s="221"/>
      <c r="B16" s="224" t="s">
        <v>227</v>
      </c>
      <c r="C16" s="230" t="s">
        <v>34</v>
      </c>
      <c r="D16" s="222">
        <v>692</v>
      </c>
      <c r="E16" s="222">
        <v>777</v>
      </c>
      <c r="F16" s="222">
        <v>939</v>
      </c>
      <c r="G16" s="222">
        <v>720</v>
      </c>
      <c r="H16" s="222">
        <v>892</v>
      </c>
      <c r="I16" s="222">
        <v>897</v>
      </c>
      <c r="J16" s="222">
        <v>976</v>
      </c>
      <c r="K16" s="222">
        <v>876</v>
      </c>
      <c r="L16" s="222">
        <v>760</v>
      </c>
      <c r="M16" s="222">
        <v>768</v>
      </c>
      <c r="N16" s="222">
        <v>678</v>
      </c>
      <c r="O16" s="222">
        <v>489</v>
      </c>
      <c r="P16" s="226">
        <f>SUM(D16:O16)</f>
        <v>9464</v>
      </c>
      <c r="Q16" s="227">
        <f>P16/12</f>
        <v>788.66666666666663</v>
      </c>
    </row>
    <row r="17" spans="1:17" ht="15" customHeight="1" thickBot="1" x14ac:dyDescent="0.25">
      <c r="A17" s="231"/>
      <c r="B17" s="232" t="s">
        <v>228</v>
      </c>
      <c r="C17" s="233" t="s">
        <v>36</v>
      </c>
      <c r="D17" s="234">
        <v>595</v>
      </c>
      <c r="E17" s="234">
        <v>641</v>
      </c>
      <c r="F17" s="234">
        <v>851</v>
      </c>
      <c r="G17" s="234">
        <v>714</v>
      </c>
      <c r="H17" s="234">
        <v>735</v>
      </c>
      <c r="I17" s="234">
        <v>876</v>
      </c>
      <c r="J17" s="234">
        <v>768</v>
      </c>
      <c r="K17" s="234">
        <v>786</v>
      </c>
      <c r="L17" s="234">
        <v>600</v>
      </c>
      <c r="M17" s="234">
        <v>500</v>
      </c>
      <c r="N17" s="234">
        <v>502</v>
      </c>
      <c r="O17" s="234">
        <v>506</v>
      </c>
      <c r="P17" s="235">
        <f>SUM(D17:O17)</f>
        <v>8074</v>
      </c>
      <c r="Q17" s="236">
        <f>P17/12</f>
        <v>672.83333333333337</v>
      </c>
    </row>
    <row r="18" spans="1:17" ht="18.75" customHeight="1" x14ac:dyDescent="0.2">
      <c r="A18" s="221">
        <v>2.2000000000000002</v>
      </c>
      <c r="B18" s="398" t="s">
        <v>163</v>
      </c>
      <c r="C18" s="399"/>
      <c r="D18" s="222"/>
      <c r="E18" s="222"/>
      <c r="F18" s="222"/>
      <c r="G18" s="222"/>
      <c r="H18" s="222"/>
      <c r="I18" s="222"/>
      <c r="J18" s="222"/>
      <c r="K18" s="222"/>
      <c r="L18" s="222"/>
      <c r="M18" s="222"/>
      <c r="N18" s="222"/>
      <c r="O18" s="222"/>
      <c r="P18" s="222"/>
      <c r="Q18" s="223"/>
    </row>
    <row r="19" spans="1:17" ht="15" customHeight="1" x14ac:dyDescent="0.2">
      <c r="A19" s="221"/>
      <c r="B19" s="224" t="s">
        <v>26</v>
      </c>
      <c r="C19" s="225" t="s">
        <v>17</v>
      </c>
      <c r="D19" s="226">
        <v>49</v>
      </c>
      <c r="E19" s="226">
        <f t="shared" ref="E19" si="5">D25</f>
        <v>48</v>
      </c>
      <c r="F19" s="301">
        <v>51</v>
      </c>
      <c r="G19" s="226">
        <v>51</v>
      </c>
      <c r="H19" s="226">
        <v>51</v>
      </c>
      <c r="I19" s="226">
        <v>51</v>
      </c>
      <c r="J19" s="226">
        <v>56</v>
      </c>
      <c r="K19" s="226">
        <v>51</v>
      </c>
      <c r="L19" s="226">
        <v>50</v>
      </c>
      <c r="M19" s="226">
        <v>51</v>
      </c>
      <c r="N19" s="226">
        <v>54</v>
      </c>
      <c r="O19" s="226">
        <v>50</v>
      </c>
      <c r="P19" s="226">
        <f t="shared" ref="P19:P27" si="6">SUM(D19:O19)</f>
        <v>613</v>
      </c>
      <c r="Q19" s="227">
        <f t="shared" ref="Q19:Q27" si="7">P19/12</f>
        <v>51.083333333333336</v>
      </c>
    </row>
    <row r="20" spans="1:17" ht="15" customHeight="1" x14ac:dyDescent="0.2">
      <c r="A20" s="221"/>
      <c r="B20" s="224" t="s">
        <v>27</v>
      </c>
      <c r="C20" s="224" t="s">
        <v>19</v>
      </c>
      <c r="D20" s="222">
        <v>1</v>
      </c>
      <c r="E20" s="222">
        <v>1</v>
      </c>
      <c r="F20" s="302">
        <v>0</v>
      </c>
      <c r="G20" s="222">
        <v>0</v>
      </c>
      <c r="H20" s="222">
        <v>0</v>
      </c>
      <c r="I20" s="222">
        <v>0</v>
      </c>
      <c r="J20" s="222">
        <v>0</v>
      </c>
      <c r="K20" s="222">
        <v>0</v>
      </c>
      <c r="L20" s="222">
        <v>0</v>
      </c>
      <c r="M20" s="222">
        <v>0</v>
      </c>
      <c r="N20" s="222">
        <v>0</v>
      </c>
      <c r="O20" s="222">
        <v>0</v>
      </c>
      <c r="P20" s="226">
        <f t="shared" si="6"/>
        <v>2</v>
      </c>
      <c r="Q20" s="227">
        <f t="shared" si="7"/>
        <v>0.16666666666666666</v>
      </c>
    </row>
    <row r="21" spans="1:17" ht="15" customHeight="1" x14ac:dyDescent="0.2">
      <c r="A21" s="221"/>
      <c r="B21" s="224" t="s">
        <v>28</v>
      </c>
      <c r="C21" s="225" t="s">
        <v>21</v>
      </c>
      <c r="D21" s="226">
        <f t="shared" ref="D21:E21" si="8">D19+D20</f>
        <v>50</v>
      </c>
      <c r="E21" s="226">
        <f t="shared" si="8"/>
        <v>49</v>
      </c>
      <c r="F21" s="303">
        <v>51</v>
      </c>
      <c r="G21" s="226">
        <v>51</v>
      </c>
      <c r="H21" s="226">
        <v>51</v>
      </c>
      <c r="I21" s="226">
        <v>51</v>
      </c>
      <c r="J21" s="226">
        <v>56</v>
      </c>
      <c r="K21" s="226">
        <v>58</v>
      </c>
      <c r="L21" s="226">
        <v>50</v>
      </c>
      <c r="M21" s="226">
        <v>51</v>
      </c>
      <c r="N21" s="226">
        <v>51</v>
      </c>
      <c r="O21" s="226">
        <v>50</v>
      </c>
      <c r="P21" s="226">
        <f t="shared" si="6"/>
        <v>619</v>
      </c>
      <c r="Q21" s="227">
        <f t="shared" si="7"/>
        <v>51.583333333333336</v>
      </c>
    </row>
    <row r="22" spans="1:17" ht="15" customHeight="1" x14ac:dyDescent="0.2">
      <c r="A22" s="221"/>
      <c r="B22" s="224" t="s">
        <v>29</v>
      </c>
      <c r="C22" s="224" t="s">
        <v>23</v>
      </c>
      <c r="D22" s="222">
        <v>2</v>
      </c>
      <c r="E22" s="222">
        <v>0</v>
      </c>
      <c r="F22" s="304">
        <v>0</v>
      </c>
      <c r="G22" s="222">
        <v>0</v>
      </c>
      <c r="H22" s="222">
        <v>0</v>
      </c>
      <c r="I22" s="222">
        <v>0</v>
      </c>
      <c r="J22" s="222">
        <v>0</v>
      </c>
      <c r="K22" s="222">
        <v>0</v>
      </c>
      <c r="L22" s="222">
        <v>0</v>
      </c>
      <c r="M22" s="222">
        <v>0</v>
      </c>
      <c r="N22" s="222">
        <v>0</v>
      </c>
      <c r="O22" s="222">
        <v>0</v>
      </c>
      <c r="P22" s="226">
        <f t="shared" si="6"/>
        <v>2</v>
      </c>
      <c r="Q22" s="227">
        <f t="shared" si="7"/>
        <v>0.16666666666666666</v>
      </c>
    </row>
    <row r="23" spans="1:17" ht="15" customHeight="1" x14ac:dyDescent="0.2">
      <c r="A23" s="221"/>
      <c r="B23" s="224"/>
      <c r="C23" s="228" t="s">
        <v>30</v>
      </c>
      <c r="D23" s="228">
        <v>2</v>
      </c>
      <c r="E23" s="228">
        <v>0</v>
      </c>
      <c r="F23" s="305">
        <v>0</v>
      </c>
      <c r="G23" s="228">
        <v>0</v>
      </c>
      <c r="H23" s="228">
        <v>0</v>
      </c>
      <c r="I23" s="228">
        <v>0</v>
      </c>
      <c r="J23" s="228">
        <v>0</v>
      </c>
      <c r="K23" s="228">
        <v>0</v>
      </c>
      <c r="L23" s="228">
        <v>0</v>
      </c>
      <c r="M23" s="228">
        <v>0</v>
      </c>
      <c r="N23" s="228">
        <v>0</v>
      </c>
      <c r="O23" s="228">
        <v>0</v>
      </c>
      <c r="P23" s="226">
        <f t="shared" si="6"/>
        <v>2</v>
      </c>
      <c r="Q23" s="227">
        <f t="shared" si="7"/>
        <v>0.16666666666666666</v>
      </c>
    </row>
    <row r="24" spans="1:17" ht="15" customHeight="1" x14ac:dyDescent="0.2">
      <c r="A24" s="221"/>
      <c r="B24" s="224"/>
      <c r="C24" s="228" t="s">
        <v>31</v>
      </c>
      <c r="D24" s="228">
        <v>0</v>
      </c>
      <c r="E24" s="228">
        <v>0</v>
      </c>
      <c r="F24" s="305">
        <v>0</v>
      </c>
      <c r="G24" s="228">
        <v>0</v>
      </c>
      <c r="H24" s="228">
        <v>0</v>
      </c>
      <c r="I24" s="228">
        <v>0</v>
      </c>
      <c r="J24" s="228">
        <v>0</v>
      </c>
      <c r="K24" s="228">
        <v>0</v>
      </c>
      <c r="L24" s="228">
        <v>0</v>
      </c>
      <c r="M24" s="228">
        <v>0</v>
      </c>
      <c r="N24" s="228">
        <v>0</v>
      </c>
      <c r="O24" s="228">
        <v>0</v>
      </c>
      <c r="P24" s="226">
        <f t="shared" si="6"/>
        <v>0</v>
      </c>
      <c r="Q24" s="227">
        <f t="shared" si="7"/>
        <v>0</v>
      </c>
    </row>
    <row r="25" spans="1:17" ht="15" customHeight="1" x14ac:dyDescent="0.2">
      <c r="A25" s="221"/>
      <c r="B25" s="224" t="s">
        <v>32</v>
      </c>
      <c r="C25" s="225" t="s">
        <v>140</v>
      </c>
      <c r="D25" s="226">
        <f t="shared" ref="D25:E25" si="9">D21-D22</f>
        <v>48</v>
      </c>
      <c r="E25" s="226">
        <f t="shared" si="9"/>
        <v>49</v>
      </c>
      <c r="F25" s="226">
        <v>51</v>
      </c>
      <c r="G25" s="226">
        <v>51</v>
      </c>
      <c r="H25" s="226">
        <v>51</v>
      </c>
      <c r="I25" s="226">
        <v>51</v>
      </c>
      <c r="J25" s="226">
        <v>45</v>
      </c>
      <c r="K25" s="226">
        <v>87</v>
      </c>
      <c r="L25" s="226">
        <v>50</v>
      </c>
      <c r="M25" s="226">
        <v>60</v>
      </c>
      <c r="N25" s="226">
        <v>70</v>
      </c>
      <c r="O25" s="226">
        <v>50</v>
      </c>
      <c r="P25" s="226">
        <f t="shared" si="6"/>
        <v>663</v>
      </c>
      <c r="Q25" s="227">
        <f t="shared" si="7"/>
        <v>55.25</v>
      </c>
    </row>
    <row r="26" spans="1:17" ht="15" customHeight="1" x14ac:dyDescent="0.2">
      <c r="A26" s="221"/>
      <c r="B26" s="400" t="s">
        <v>142</v>
      </c>
      <c r="C26" s="401"/>
      <c r="D26" s="222">
        <v>4</v>
      </c>
      <c r="E26" s="222">
        <v>4</v>
      </c>
      <c r="F26" s="222">
        <v>5</v>
      </c>
      <c r="G26" s="222">
        <v>8</v>
      </c>
      <c r="H26" s="222">
        <v>8</v>
      </c>
      <c r="I26" s="222">
        <v>7</v>
      </c>
      <c r="J26" s="222">
        <v>3</v>
      </c>
      <c r="K26" s="222">
        <v>3</v>
      </c>
      <c r="L26" s="222">
        <v>5</v>
      </c>
      <c r="M26" s="222">
        <v>3</v>
      </c>
      <c r="N26" s="222">
        <v>4</v>
      </c>
      <c r="O26" s="222">
        <v>2</v>
      </c>
      <c r="P26" s="226"/>
      <c r="Q26" s="227">
        <f t="shared" si="7"/>
        <v>0</v>
      </c>
    </row>
    <row r="27" spans="1:17" ht="15" customHeight="1" x14ac:dyDescent="0.2">
      <c r="A27" s="221"/>
      <c r="B27" s="400" t="s">
        <v>143</v>
      </c>
      <c r="C27" s="401"/>
      <c r="D27" s="222">
        <v>5</v>
      </c>
      <c r="E27" s="222">
        <v>5</v>
      </c>
      <c r="F27" s="222">
        <v>5</v>
      </c>
      <c r="G27" s="222">
        <v>5</v>
      </c>
      <c r="H27" s="222">
        <v>6</v>
      </c>
      <c r="I27" s="222">
        <v>5</v>
      </c>
      <c r="J27" s="222">
        <v>5</v>
      </c>
      <c r="K27" s="222">
        <v>6</v>
      </c>
      <c r="L27" s="222">
        <v>8</v>
      </c>
      <c r="M27" s="222">
        <v>9</v>
      </c>
      <c r="N27" s="222">
        <v>8</v>
      </c>
      <c r="O27" s="222">
        <v>6</v>
      </c>
      <c r="P27" s="226">
        <f t="shared" si="6"/>
        <v>73</v>
      </c>
      <c r="Q27" s="227">
        <f t="shared" si="7"/>
        <v>6.083333333333333</v>
      </c>
    </row>
    <row r="28" spans="1:17" ht="15" customHeight="1" x14ac:dyDescent="0.2">
      <c r="A28" s="221"/>
      <c r="B28" s="393" t="s">
        <v>144</v>
      </c>
      <c r="C28" s="394"/>
      <c r="D28" s="222"/>
      <c r="E28" s="222"/>
      <c r="F28" s="222"/>
      <c r="G28" s="222"/>
      <c r="H28" s="222"/>
      <c r="I28" s="222"/>
      <c r="J28" s="222"/>
      <c r="K28" s="222"/>
      <c r="L28" s="222"/>
      <c r="M28" s="222"/>
      <c r="N28" s="222"/>
      <c r="O28" s="222"/>
      <c r="P28" s="226"/>
      <c r="Q28" s="223"/>
    </row>
    <row r="29" spans="1:17" ht="15" customHeight="1" x14ac:dyDescent="0.2">
      <c r="A29" s="221"/>
      <c r="B29" s="224" t="s">
        <v>33</v>
      </c>
      <c r="C29" s="230" t="s">
        <v>34</v>
      </c>
      <c r="D29" s="222">
        <v>13</v>
      </c>
      <c r="E29" s="222">
        <v>19</v>
      </c>
      <c r="F29" s="222">
        <v>11</v>
      </c>
      <c r="G29" s="222">
        <v>5</v>
      </c>
      <c r="H29" s="222">
        <v>14</v>
      </c>
      <c r="I29" s="222">
        <v>12</v>
      </c>
      <c r="J29" s="222">
        <v>24</v>
      </c>
      <c r="K29" s="222">
        <v>25</v>
      </c>
      <c r="L29" s="222">
        <v>32</v>
      </c>
      <c r="M29" s="222">
        <v>15</v>
      </c>
      <c r="N29" s="222">
        <v>17</v>
      </c>
      <c r="O29" s="222">
        <v>4</v>
      </c>
      <c r="P29" s="226">
        <f>SUM(D29:O29)</f>
        <v>191</v>
      </c>
      <c r="Q29" s="227">
        <f>P29/12</f>
        <v>15.916666666666666</v>
      </c>
    </row>
    <row r="30" spans="1:17" ht="15" customHeight="1" x14ac:dyDescent="0.2">
      <c r="A30" s="224"/>
      <c r="B30" s="224" t="s">
        <v>35</v>
      </c>
      <c r="C30" s="230" t="s">
        <v>36</v>
      </c>
      <c r="D30" s="222">
        <v>35</v>
      </c>
      <c r="E30" s="222">
        <v>20</v>
      </c>
      <c r="F30" s="222">
        <v>22</v>
      </c>
      <c r="G30" s="222">
        <v>6</v>
      </c>
      <c r="H30" s="222">
        <v>12</v>
      </c>
      <c r="I30" s="222">
        <v>10</v>
      </c>
      <c r="J30" s="222">
        <v>23</v>
      </c>
      <c r="K30" s="222">
        <v>24</v>
      </c>
      <c r="L30" s="222">
        <v>11</v>
      </c>
      <c r="M30" s="222">
        <v>14</v>
      </c>
      <c r="N30" s="222">
        <v>13</v>
      </c>
      <c r="O30" s="222">
        <v>1</v>
      </c>
      <c r="P30" s="226">
        <f>SUM(D30:O30)</f>
        <v>191</v>
      </c>
      <c r="Q30" s="227">
        <f>P30/12</f>
        <v>15.916666666666666</v>
      </c>
    </row>
    <row r="31" spans="1:17" ht="15" customHeight="1" x14ac:dyDescent="0.2">
      <c r="A31" s="237"/>
      <c r="B31" s="237"/>
      <c r="C31" s="238"/>
      <c r="D31" s="239"/>
      <c r="E31" s="239"/>
      <c r="F31" s="239"/>
      <c r="G31" s="239"/>
      <c r="H31" s="239"/>
      <c r="I31" s="239"/>
      <c r="J31" s="239"/>
      <c r="K31" s="239"/>
      <c r="L31" s="239"/>
      <c r="M31" s="239"/>
      <c r="N31" s="239"/>
      <c r="O31" s="239"/>
      <c r="P31" s="240"/>
      <c r="Q31" s="241"/>
    </row>
    <row r="32" spans="1:17" ht="15" customHeight="1" thickBot="1" x14ac:dyDescent="0.25">
      <c r="A32" s="237"/>
      <c r="B32" s="237"/>
      <c r="C32" s="238"/>
      <c r="D32" s="239"/>
      <c r="E32" s="239"/>
      <c r="F32" s="239"/>
      <c r="G32" s="239"/>
      <c r="H32" s="239"/>
      <c r="I32" s="239"/>
      <c r="J32" s="239"/>
      <c r="K32" s="239"/>
      <c r="L32" s="239"/>
      <c r="M32" s="239"/>
      <c r="N32" s="239"/>
      <c r="O32" s="239"/>
      <c r="P32" s="240"/>
      <c r="Q32" s="241"/>
    </row>
    <row r="33" spans="1:17" ht="24.75" customHeight="1" thickBot="1" x14ac:dyDescent="0.25">
      <c r="A33" s="242"/>
      <c r="B33" s="404"/>
      <c r="C33" s="405"/>
      <c r="D33" s="243" t="s">
        <v>0</v>
      </c>
      <c r="E33" s="243" t="s">
        <v>1</v>
      </c>
      <c r="F33" s="243" t="s">
        <v>2</v>
      </c>
      <c r="G33" s="243" t="s">
        <v>3</v>
      </c>
      <c r="H33" s="243" t="s">
        <v>4</v>
      </c>
      <c r="I33" s="243" t="s">
        <v>5</v>
      </c>
      <c r="J33" s="243" t="s">
        <v>6</v>
      </c>
      <c r="K33" s="243" t="s">
        <v>7</v>
      </c>
      <c r="L33" s="243" t="s">
        <v>8</v>
      </c>
      <c r="M33" s="243" t="s">
        <v>9</v>
      </c>
      <c r="N33" s="243" t="s">
        <v>10</v>
      </c>
      <c r="O33" s="243" t="s">
        <v>11</v>
      </c>
      <c r="P33" s="243" t="s">
        <v>12</v>
      </c>
      <c r="Q33" s="243" t="s">
        <v>13</v>
      </c>
    </row>
    <row r="34" spans="1:17" ht="15" customHeight="1" x14ac:dyDescent="0.2">
      <c r="A34" s="245">
        <v>2.2999999999999998</v>
      </c>
      <c r="B34" s="398" t="s">
        <v>187</v>
      </c>
      <c r="C34" s="399"/>
      <c r="D34" s="222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3"/>
    </row>
    <row r="35" spans="1:17" ht="15" customHeight="1" x14ac:dyDescent="0.2">
      <c r="A35" s="221"/>
      <c r="B35" s="398" t="s">
        <v>229</v>
      </c>
      <c r="C35" s="399"/>
      <c r="D35" s="222"/>
      <c r="E35" s="222"/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3"/>
    </row>
    <row r="36" spans="1:17" ht="15" customHeight="1" x14ac:dyDescent="0.2">
      <c r="A36" s="221"/>
      <c r="B36" s="224" t="s">
        <v>64</v>
      </c>
      <c r="C36" s="225" t="s">
        <v>17</v>
      </c>
      <c r="D36" s="226">
        <v>2632</v>
      </c>
      <c r="E36" s="226">
        <f t="shared" ref="E36" si="10">D43</f>
        <v>2694</v>
      </c>
      <c r="F36" s="301">
        <v>3641</v>
      </c>
      <c r="G36" s="226">
        <v>3827</v>
      </c>
      <c r="H36" s="226">
        <v>3978</v>
      </c>
      <c r="I36" s="226">
        <v>4320</v>
      </c>
      <c r="J36" s="226">
        <v>4256</v>
      </c>
      <c r="K36" s="226">
        <v>5456</v>
      </c>
      <c r="L36" s="226">
        <v>4706</v>
      </c>
      <c r="M36" s="226">
        <v>5467</v>
      </c>
      <c r="N36" s="226">
        <v>6754</v>
      </c>
      <c r="O36" s="226">
        <v>4936</v>
      </c>
      <c r="P36" s="226">
        <f t="shared" ref="P36:P45" si="11">SUM(D36:O36)</f>
        <v>52667</v>
      </c>
      <c r="Q36" s="227">
        <f t="shared" ref="Q36:Q45" si="12">P36/12</f>
        <v>4388.916666666667</v>
      </c>
    </row>
    <row r="37" spans="1:17" ht="15" customHeight="1" x14ac:dyDescent="0.2">
      <c r="A37" s="221"/>
      <c r="B37" s="224" t="s">
        <v>65</v>
      </c>
      <c r="C37" s="224" t="s">
        <v>19</v>
      </c>
      <c r="D37" s="222">
        <v>153</v>
      </c>
      <c r="E37" s="222">
        <v>93</v>
      </c>
      <c r="F37" s="302">
        <v>189</v>
      </c>
      <c r="G37" s="222">
        <v>171</v>
      </c>
      <c r="H37" s="222">
        <v>136</v>
      </c>
      <c r="I37" s="222">
        <v>342</v>
      </c>
      <c r="J37" s="222">
        <v>234</v>
      </c>
      <c r="K37" s="222">
        <v>345</v>
      </c>
      <c r="L37" s="222">
        <v>176</v>
      </c>
      <c r="M37" s="222">
        <v>167</v>
      </c>
      <c r="N37" s="222">
        <v>156</v>
      </c>
      <c r="O37" s="222">
        <v>165</v>
      </c>
      <c r="P37" s="226">
        <f t="shared" si="11"/>
        <v>2327</v>
      </c>
      <c r="Q37" s="227">
        <f t="shared" si="12"/>
        <v>193.91666666666666</v>
      </c>
    </row>
    <row r="38" spans="1:17" ht="15" customHeight="1" x14ac:dyDescent="0.2">
      <c r="A38" s="221"/>
      <c r="B38" s="224" t="s">
        <v>66</v>
      </c>
      <c r="C38" s="225" t="s">
        <v>21</v>
      </c>
      <c r="D38" s="226">
        <f t="shared" ref="D38:E38" si="13">D36+D37</f>
        <v>2785</v>
      </c>
      <c r="E38" s="226">
        <f t="shared" si="13"/>
        <v>2787</v>
      </c>
      <c r="F38" s="303">
        <v>189</v>
      </c>
      <c r="G38" s="226">
        <v>171</v>
      </c>
      <c r="H38" s="226">
        <v>136</v>
      </c>
      <c r="I38" s="226">
        <v>134</v>
      </c>
      <c r="J38" s="226">
        <v>134</v>
      </c>
      <c r="K38" s="226">
        <v>154</v>
      </c>
      <c r="L38" s="226">
        <v>176</v>
      </c>
      <c r="M38" s="226">
        <v>134</v>
      </c>
      <c r="N38" s="226">
        <v>145</v>
      </c>
      <c r="O38" s="226">
        <v>165</v>
      </c>
      <c r="P38" s="226">
        <f t="shared" si="11"/>
        <v>7110</v>
      </c>
      <c r="Q38" s="227">
        <f t="shared" si="12"/>
        <v>592.5</v>
      </c>
    </row>
    <row r="39" spans="1:17" ht="15" customHeight="1" x14ac:dyDescent="0.2">
      <c r="A39" s="221"/>
      <c r="B39" s="224" t="s">
        <v>67</v>
      </c>
      <c r="C39" s="224" t="s">
        <v>23</v>
      </c>
      <c r="D39" s="222">
        <v>91</v>
      </c>
      <c r="E39" s="222">
        <v>3</v>
      </c>
      <c r="F39" s="304">
        <v>95</v>
      </c>
      <c r="G39" s="222">
        <v>81</v>
      </c>
      <c r="H39" s="222">
        <v>75</v>
      </c>
      <c r="I39" s="222">
        <v>23</v>
      </c>
      <c r="J39" s="222">
        <v>21</v>
      </c>
      <c r="K39" s="222">
        <v>21</v>
      </c>
      <c r="L39" s="222">
        <v>14</v>
      </c>
      <c r="M39" s="222">
        <v>12</v>
      </c>
      <c r="N39" s="222">
        <v>11</v>
      </c>
      <c r="O39" s="222">
        <v>13</v>
      </c>
      <c r="P39" s="226">
        <f t="shared" si="11"/>
        <v>460</v>
      </c>
      <c r="Q39" s="227">
        <f t="shared" si="12"/>
        <v>38.333333333333336</v>
      </c>
    </row>
    <row r="40" spans="1:17" ht="15" customHeight="1" x14ac:dyDescent="0.2">
      <c r="A40" s="221"/>
      <c r="B40" s="224"/>
      <c r="C40" s="228" t="s">
        <v>30</v>
      </c>
      <c r="D40" s="228">
        <v>30</v>
      </c>
      <c r="E40" s="228">
        <v>1</v>
      </c>
      <c r="F40" s="305">
        <v>16</v>
      </c>
      <c r="G40" s="228">
        <v>15</v>
      </c>
      <c r="H40" s="228">
        <v>9</v>
      </c>
      <c r="I40" s="228">
        <v>9</v>
      </c>
      <c r="J40" s="228">
        <v>7</v>
      </c>
      <c r="K40" s="228">
        <v>5</v>
      </c>
      <c r="L40" s="228">
        <v>6</v>
      </c>
      <c r="M40" s="228">
        <v>6</v>
      </c>
      <c r="N40" s="228">
        <v>5</v>
      </c>
      <c r="O40" s="228">
        <v>3</v>
      </c>
      <c r="P40" s="226">
        <f t="shared" si="11"/>
        <v>112</v>
      </c>
      <c r="Q40" s="227">
        <f t="shared" si="12"/>
        <v>9.3333333333333339</v>
      </c>
    </row>
    <row r="41" spans="1:17" ht="15" customHeight="1" x14ac:dyDescent="0.2">
      <c r="A41" s="221"/>
      <c r="B41" s="224"/>
      <c r="C41" s="228" t="s">
        <v>31</v>
      </c>
      <c r="D41" s="228">
        <v>61</v>
      </c>
      <c r="E41" s="228">
        <v>2</v>
      </c>
      <c r="F41" s="305">
        <v>12</v>
      </c>
      <c r="G41" s="228">
        <v>63</v>
      </c>
      <c r="H41" s="228">
        <v>62</v>
      </c>
      <c r="I41" s="228">
        <v>72</v>
      </c>
      <c r="J41" s="228">
        <v>87</v>
      </c>
      <c r="K41" s="228">
        <v>89</v>
      </c>
      <c r="L41" s="228">
        <v>8</v>
      </c>
      <c r="M41" s="228">
        <v>7</v>
      </c>
      <c r="N41" s="228">
        <v>8</v>
      </c>
      <c r="O41" s="228">
        <v>82</v>
      </c>
      <c r="P41" s="226">
        <f t="shared" si="11"/>
        <v>553</v>
      </c>
      <c r="Q41" s="227">
        <f t="shared" si="12"/>
        <v>46.083333333333336</v>
      </c>
    </row>
    <row r="42" spans="1:17" ht="15" customHeight="1" x14ac:dyDescent="0.25">
      <c r="A42" s="246"/>
      <c r="B42" s="246"/>
      <c r="C42" s="246" t="s">
        <v>188</v>
      </c>
      <c r="D42" s="247">
        <v>0</v>
      </c>
      <c r="E42" s="247">
        <v>0</v>
      </c>
      <c r="F42" s="306">
        <v>0</v>
      </c>
      <c r="G42" s="247">
        <v>0</v>
      </c>
      <c r="H42" s="247">
        <v>0</v>
      </c>
      <c r="I42" s="247">
        <v>0</v>
      </c>
      <c r="J42" s="247">
        <v>0</v>
      </c>
      <c r="K42" s="247">
        <v>0</v>
      </c>
      <c r="L42" s="247">
        <v>0</v>
      </c>
      <c r="M42" s="247">
        <v>0</v>
      </c>
      <c r="N42" s="247">
        <v>0</v>
      </c>
      <c r="O42" s="247">
        <v>0</v>
      </c>
      <c r="P42" s="248">
        <f>SUM(I42:O42)</f>
        <v>0</v>
      </c>
      <c r="Q42" s="247">
        <f>P42/12</f>
        <v>0</v>
      </c>
    </row>
    <row r="43" spans="1:17" ht="15" customHeight="1" x14ac:dyDescent="0.25">
      <c r="A43" s="246"/>
      <c r="B43" s="224" t="s">
        <v>68</v>
      </c>
      <c r="C43" s="225" t="s">
        <v>140</v>
      </c>
      <c r="D43" s="249">
        <f t="shared" ref="D43:E43" si="14">D38-D39</f>
        <v>2694</v>
      </c>
      <c r="E43" s="249">
        <f t="shared" si="14"/>
        <v>2784</v>
      </c>
      <c r="F43" s="249">
        <v>3827</v>
      </c>
      <c r="G43" s="249">
        <v>3827</v>
      </c>
      <c r="H43" s="249">
        <v>4100</v>
      </c>
      <c r="I43" s="249">
        <v>4320</v>
      </c>
      <c r="J43" s="249">
        <v>4532</v>
      </c>
      <c r="K43" s="249">
        <v>4568</v>
      </c>
      <c r="L43" s="249">
        <v>4868</v>
      </c>
      <c r="M43" s="249">
        <v>5678</v>
      </c>
      <c r="N43" s="249">
        <v>5</v>
      </c>
      <c r="O43" s="249">
        <v>4936</v>
      </c>
      <c r="P43" s="248"/>
      <c r="Q43" s="247"/>
    </row>
    <row r="44" spans="1:17" ht="22.5" customHeight="1" x14ac:dyDescent="0.2">
      <c r="A44" s="221"/>
      <c r="B44" s="406" t="s">
        <v>230</v>
      </c>
      <c r="C44" s="407"/>
      <c r="D44" s="222">
        <v>11</v>
      </c>
      <c r="E44" s="222">
        <v>11</v>
      </c>
      <c r="F44" s="222">
        <v>65</v>
      </c>
      <c r="G44" s="222">
        <v>70</v>
      </c>
      <c r="H44" s="222">
        <v>5</v>
      </c>
      <c r="I44" s="222">
        <v>4</v>
      </c>
      <c r="J44" s="222">
        <v>3</v>
      </c>
      <c r="K44" s="222">
        <v>3</v>
      </c>
      <c r="L44" s="222">
        <v>4</v>
      </c>
      <c r="M44" s="222">
        <v>4</v>
      </c>
      <c r="N44" s="222">
        <v>4</v>
      </c>
      <c r="O44" s="222">
        <v>1</v>
      </c>
      <c r="P44" s="226">
        <f t="shared" si="11"/>
        <v>185</v>
      </c>
      <c r="Q44" s="227">
        <f t="shared" si="12"/>
        <v>15.416666666666666</v>
      </c>
    </row>
    <row r="45" spans="1:17" ht="15" customHeight="1" x14ac:dyDescent="0.2">
      <c r="A45" s="221"/>
      <c r="B45" s="400" t="s">
        <v>231</v>
      </c>
      <c r="C45" s="401"/>
      <c r="D45" s="222">
        <v>0</v>
      </c>
      <c r="E45" s="222">
        <v>0</v>
      </c>
      <c r="F45" s="222">
        <v>0</v>
      </c>
      <c r="G45" s="222">
        <v>0</v>
      </c>
      <c r="H45" s="222">
        <v>0</v>
      </c>
      <c r="I45" s="222">
        <v>0</v>
      </c>
      <c r="J45" s="222">
        <v>0</v>
      </c>
      <c r="K45" s="222">
        <v>0</v>
      </c>
      <c r="L45" s="222">
        <v>0</v>
      </c>
      <c r="M45" s="222">
        <v>0</v>
      </c>
      <c r="N45" s="222">
        <v>0</v>
      </c>
      <c r="O45" s="222">
        <v>0</v>
      </c>
      <c r="P45" s="226">
        <f t="shared" si="11"/>
        <v>0</v>
      </c>
      <c r="Q45" s="227">
        <f t="shared" si="12"/>
        <v>0</v>
      </c>
    </row>
    <row r="46" spans="1:17" ht="15" customHeight="1" x14ac:dyDescent="0.2">
      <c r="A46" s="221"/>
      <c r="B46" s="398" t="s">
        <v>232</v>
      </c>
      <c r="C46" s="399"/>
      <c r="D46" s="222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6"/>
      <c r="Q46" s="223"/>
    </row>
    <row r="47" spans="1:17" ht="15" customHeight="1" x14ac:dyDescent="0.2">
      <c r="A47" s="221"/>
      <c r="B47" s="224"/>
      <c r="C47" s="230" t="s">
        <v>34</v>
      </c>
      <c r="D47" s="222">
        <v>0</v>
      </c>
      <c r="E47" s="222">
        <v>0</v>
      </c>
      <c r="F47" s="222">
        <v>0</v>
      </c>
      <c r="G47" s="222">
        <v>0</v>
      </c>
      <c r="H47" s="222">
        <v>1208</v>
      </c>
      <c r="I47" s="222">
        <v>1450</v>
      </c>
      <c r="J47" s="222">
        <v>1345</v>
      </c>
      <c r="K47" s="222">
        <v>1435</v>
      </c>
      <c r="L47" s="222">
        <v>385</v>
      </c>
      <c r="M47" s="222">
        <v>356</v>
      </c>
      <c r="N47" s="222">
        <v>456</v>
      </c>
      <c r="O47" s="222">
        <v>202</v>
      </c>
      <c r="P47" s="226">
        <f>SUM(D47:O47)</f>
        <v>6837</v>
      </c>
      <c r="Q47" s="227">
        <f>P47/12</f>
        <v>569.75</v>
      </c>
    </row>
    <row r="48" spans="1:17" ht="15" customHeight="1" x14ac:dyDescent="0.2">
      <c r="A48" s="221"/>
      <c r="B48" s="224"/>
      <c r="C48" s="230" t="s">
        <v>36</v>
      </c>
      <c r="D48" s="222">
        <v>367</v>
      </c>
      <c r="E48" s="222">
        <v>366</v>
      </c>
      <c r="F48" s="222">
        <v>440</v>
      </c>
      <c r="G48" s="222">
        <v>312</v>
      </c>
      <c r="H48" s="222">
        <v>307</v>
      </c>
      <c r="I48" s="222">
        <v>309</v>
      </c>
      <c r="J48" s="222">
        <v>397</v>
      </c>
      <c r="K48" s="222">
        <v>465</v>
      </c>
      <c r="L48" s="222">
        <v>495</v>
      </c>
      <c r="M48" s="222">
        <v>476</v>
      </c>
      <c r="N48" s="222">
        <v>789</v>
      </c>
      <c r="O48" s="222">
        <v>445</v>
      </c>
      <c r="P48" s="226">
        <f>SUM(D48:O48)</f>
        <v>5168</v>
      </c>
      <c r="Q48" s="227">
        <f>P48/12</f>
        <v>430.66666666666669</v>
      </c>
    </row>
    <row r="49" spans="1:17" ht="15" customHeight="1" x14ac:dyDescent="0.2">
      <c r="A49" s="221"/>
      <c r="B49" s="398" t="s">
        <v>233</v>
      </c>
      <c r="C49" s="399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6"/>
      <c r="Q49" s="223"/>
    </row>
    <row r="50" spans="1:17" ht="15" customHeight="1" x14ac:dyDescent="0.2">
      <c r="A50" s="221"/>
      <c r="B50" s="224" t="s">
        <v>69</v>
      </c>
      <c r="C50" s="225" t="s">
        <v>17</v>
      </c>
      <c r="D50" s="226">
        <v>19</v>
      </c>
      <c r="E50" s="226">
        <f>D57</f>
        <v>18</v>
      </c>
      <c r="F50" s="226">
        <v>21</v>
      </c>
      <c r="G50" s="226">
        <v>21</v>
      </c>
      <c r="H50" s="226">
        <v>17</v>
      </c>
      <c r="I50" s="226">
        <v>17</v>
      </c>
      <c r="J50" s="226">
        <v>15</v>
      </c>
      <c r="K50" s="226">
        <v>15</v>
      </c>
      <c r="L50" s="226">
        <v>17</v>
      </c>
      <c r="M50" s="226">
        <v>17</v>
      </c>
      <c r="N50" s="226">
        <v>18</v>
      </c>
      <c r="O50" s="226">
        <v>17</v>
      </c>
      <c r="P50" s="226">
        <f t="shared" ref="P50:P56" si="15">SUM(D50:O50)</f>
        <v>212</v>
      </c>
      <c r="Q50" s="227">
        <f t="shared" ref="Q50:Q56" si="16">P50/12</f>
        <v>17.666666666666668</v>
      </c>
    </row>
    <row r="51" spans="1:17" ht="15" customHeight="1" x14ac:dyDescent="0.2">
      <c r="A51" s="221"/>
      <c r="B51" s="224" t="s">
        <v>70</v>
      </c>
      <c r="C51" s="224" t="s">
        <v>19</v>
      </c>
      <c r="D51" s="222">
        <v>0</v>
      </c>
      <c r="E51" s="222">
        <v>0</v>
      </c>
      <c r="F51" s="222">
        <v>0</v>
      </c>
      <c r="G51" s="222">
        <v>0</v>
      </c>
      <c r="H51" s="222">
        <v>0</v>
      </c>
      <c r="I51" s="222">
        <v>0</v>
      </c>
      <c r="J51" s="222">
        <v>0</v>
      </c>
      <c r="K51" s="222">
        <v>0</v>
      </c>
      <c r="L51" s="222">
        <v>0</v>
      </c>
      <c r="M51" s="222">
        <v>0</v>
      </c>
      <c r="N51" s="222">
        <v>0</v>
      </c>
      <c r="O51" s="222">
        <v>0</v>
      </c>
      <c r="P51" s="226">
        <f t="shared" si="15"/>
        <v>0</v>
      </c>
      <c r="Q51" s="227">
        <f t="shared" si="16"/>
        <v>0</v>
      </c>
    </row>
    <row r="52" spans="1:17" ht="15" customHeight="1" x14ac:dyDescent="0.2">
      <c r="A52" s="221"/>
      <c r="B52" s="224" t="s">
        <v>71</v>
      </c>
      <c r="C52" s="225" t="s">
        <v>174</v>
      </c>
      <c r="D52" s="226">
        <f t="shared" ref="D52:E52" si="17">D50+D51</f>
        <v>19</v>
      </c>
      <c r="E52" s="226">
        <f t="shared" si="17"/>
        <v>18</v>
      </c>
      <c r="F52" s="226">
        <v>21</v>
      </c>
      <c r="G52" s="226">
        <v>21</v>
      </c>
      <c r="H52" s="226">
        <v>21</v>
      </c>
      <c r="I52" s="226">
        <v>21</v>
      </c>
      <c r="J52" s="226">
        <v>21</v>
      </c>
      <c r="K52" s="226">
        <v>21</v>
      </c>
      <c r="L52" s="226">
        <v>17</v>
      </c>
      <c r="M52" s="226">
        <v>17</v>
      </c>
      <c r="N52" s="226">
        <v>18</v>
      </c>
      <c r="O52" s="226">
        <v>17</v>
      </c>
      <c r="P52" s="226">
        <f t="shared" si="15"/>
        <v>232</v>
      </c>
      <c r="Q52" s="227">
        <f t="shared" si="16"/>
        <v>19.333333333333332</v>
      </c>
    </row>
    <row r="53" spans="1:17" ht="15" customHeight="1" x14ac:dyDescent="0.2">
      <c r="A53" s="221"/>
      <c r="B53" s="224" t="s">
        <v>72</v>
      </c>
      <c r="C53" s="224" t="s">
        <v>23</v>
      </c>
      <c r="D53" s="222">
        <v>1</v>
      </c>
      <c r="E53" s="222">
        <v>0</v>
      </c>
      <c r="F53" s="222">
        <v>0</v>
      </c>
      <c r="G53" s="222">
        <v>0</v>
      </c>
      <c r="H53" s="222">
        <v>0</v>
      </c>
      <c r="I53" s="222">
        <v>0</v>
      </c>
      <c r="J53" s="222">
        <v>0</v>
      </c>
      <c r="K53" s="222">
        <v>0</v>
      </c>
      <c r="L53" s="222">
        <v>0</v>
      </c>
      <c r="M53" s="222">
        <v>0</v>
      </c>
      <c r="N53" s="222">
        <v>0</v>
      </c>
      <c r="O53" s="222">
        <v>0</v>
      </c>
      <c r="P53" s="226">
        <f t="shared" si="15"/>
        <v>1</v>
      </c>
      <c r="Q53" s="227">
        <f t="shared" si="16"/>
        <v>8.3333333333333329E-2</v>
      </c>
    </row>
    <row r="54" spans="1:17" ht="15" customHeight="1" x14ac:dyDescent="0.2">
      <c r="A54" s="221"/>
      <c r="B54" s="224"/>
      <c r="C54" s="250" t="s">
        <v>175</v>
      </c>
      <c r="D54" s="228">
        <v>1</v>
      </c>
      <c r="E54" s="228">
        <v>0</v>
      </c>
      <c r="F54" s="228">
        <v>0</v>
      </c>
      <c r="G54" s="228">
        <v>0</v>
      </c>
      <c r="H54" s="228">
        <v>0</v>
      </c>
      <c r="I54" s="228">
        <v>0</v>
      </c>
      <c r="J54" s="228">
        <v>0</v>
      </c>
      <c r="K54" s="228">
        <v>0</v>
      </c>
      <c r="L54" s="228">
        <v>0</v>
      </c>
      <c r="M54" s="228">
        <v>0</v>
      </c>
      <c r="N54" s="228">
        <v>0</v>
      </c>
      <c r="O54" s="228">
        <v>0</v>
      </c>
      <c r="P54" s="226">
        <f t="shared" si="15"/>
        <v>1</v>
      </c>
      <c r="Q54" s="227">
        <f t="shared" si="16"/>
        <v>8.3333333333333329E-2</v>
      </c>
    </row>
    <row r="55" spans="1:17" ht="15" customHeight="1" x14ac:dyDescent="0.2">
      <c r="A55" s="221"/>
      <c r="B55" s="224"/>
      <c r="C55" s="251" t="s">
        <v>186</v>
      </c>
      <c r="D55" s="228">
        <v>0</v>
      </c>
      <c r="E55" s="228">
        <v>0</v>
      </c>
      <c r="F55" s="228">
        <v>0</v>
      </c>
      <c r="G55" s="228">
        <v>0</v>
      </c>
      <c r="H55" s="228">
        <v>0</v>
      </c>
      <c r="I55" s="228">
        <v>0</v>
      </c>
      <c r="J55" s="228">
        <v>0</v>
      </c>
      <c r="K55" s="228">
        <v>0</v>
      </c>
      <c r="L55" s="228">
        <v>0</v>
      </c>
      <c r="M55" s="228">
        <v>0</v>
      </c>
      <c r="N55" s="228">
        <v>0</v>
      </c>
      <c r="O55" s="228">
        <v>0</v>
      </c>
      <c r="P55" s="226">
        <f t="shared" si="15"/>
        <v>0</v>
      </c>
      <c r="Q55" s="227">
        <f t="shared" si="16"/>
        <v>0</v>
      </c>
    </row>
    <row r="56" spans="1:17" ht="15" customHeight="1" x14ac:dyDescent="0.2">
      <c r="A56" s="221"/>
      <c r="B56" s="224"/>
      <c r="C56" s="252" t="s">
        <v>200</v>
      </c>
      <c r="D56" s="228">
        <v>0</v>
      </c>
      <c r="E56" s="228">
        <v>0</v>
      </c>
      <c r="F56" s="228">
        <v>0</v>
      </c>
      <c r="G56" s="228">
        <v>0</v>
      </c>
      <c r="H56" s="228">
        <v>0</v>
      </c>
      <c r="I56" s="228">
        <v>0</v>
      </c>
      <c r="J56" s="228">
        <v>0</v>
      </c>
      <c r="K56" s="228">
        <v>0</v>
      </c>
      <c r="L56" s="228">
        <v>0</v>
      </c>
      <c r="M56" s="228">
        <v>0</v>
      </c>
      <c r="N56" s="228">
        <v>0</v>
      </c>
      <c r="O56" s="228">
        <v>0</v>
      </c>
      <c r="P56" s="226">
        <f t="shared" si="15"/>
        <v>0</v>
      </c>
      <c r="Q56" s="227">
        <f t="shared" si="16"/>
        <v>0</v>
      </c>
    </row>
    <row r="57" spans="1:17" ht="15" customHeight="1" x14ac:dyDescent="0.25">
      <c r="A57" s="246"/>
      <c r="B57" s="224" t="s">
        <v>76</v>
      </c>
      <c r="C57" s="225" t="s">
        <v>140</v>
      </c>
      <c r="D57" s="249">
        <f t="shared" ref="D57:E57" si="18">D52-D53</f>
        <v>18</v>
      </c>
      <c r="E57" s="249">
        <f t="shared" si="18"/>
        <v>18</v>
      </c>
      <c r="F57" s="249">
        <v>18</v>
      </c>
      <c r="G57" s="249">
        <v>17</v>
      </c>
      <c r="H57" s="249">
        <v>17</v>
      </c>
      <c r="I57" s="249">
        <v>17</v>
      </c>
      <c r="J57" s="249">
        <v>15</v>
      </c>
      <c r="K57" s="249">
        <v>18</v>
      </c>
      <c r="L57" s="249">
        <v>20</v>
      </c>
      <c r="M57" s="249">
        <v>23</v>
      </c>
      <c r="N57" s="249">
        <v>45</v>
      </c>
      <c r="O57" s="249">
        <v>20</v>
      </c>
      <c r="P57" s="248"/>
      <c r="Q57" s="247"/>
    </row>
    <row r="58" spans="1:17" ht="15" customHeight="1" x14ac:dyDescent="0.2">
      <c r="A58" s="253">
        <v>2.2999999999999998</v>
      </c>
      <c r="B58" s="402" t="s">
        <v>189</v>
      </c>
      <c r="C58" s="403"/>
      <c r="D58" s="254"/>
      <c r="E58" s="254"/>
      <c r="F58" s="254"/>
      <c r="G58" s="254"/>
      <c r="H58" s="254"/>
      <c r="I58" s="254"/>
      <c r="J58" s="254"/>
      <c r="K58" s="254"/>
      <c r="L58" s="254"/>
      <c r="M58" s="254"/>
      <c r="N58" s="254"/>
      <c r="O58" s="254"/>
      <c r="P58" s="255"/>
      <c r="Q58" s="256"/>
    </row>
    <row r="59" spans="1:17" ht="15" customHeight="1" x14ac:dyDescent="0.2">
      <c r="A59" s="221"/>
      <c r="B59" s="398" t="s">
        <v>170</v>
      </c>
      <c r="C59" s="399"/>
      <c r="D59" s="222"/>
      <c r="E59" s="222"/>
      <c r="F59" s="222"/>
      <c r="G59" s="222"/>
      <c r="H59" s="222"/>
      <c r="I59" s="222"/>
      <c r="J59" s="222"/>
      <c r="K59" s="222"/>
      <c r="L59" s="222"/>
      <c r="M59" s="222"/>
      <c r="N59" s="222"/>
      <c r="O59" s="222"/>
      <c r="P59" s="226"/>
      <c r="Q59" s="223"/>
    </row>
    <row r="60" spans="1:17" ht="15" customHeight="1" x14ac:dyDescent="0.2">
      <c r="A60" s="221"/>
      <c r="B60" s="224" t="s">
        <v>64</v>
      </c>
      <c r="C60" s="225" t="s">
        <v>17</v>
      </c>
      <c r="D60" s="226">
        <v>13</v>
      </c>
      <c r="E60" s="226">
        <f t="shared" ref="E60" si="19">D66</f>
        <v>11</v>
      </c>
      <c r="F60" s="226">
        <v>15</v>
      </c>
      <c r="G60" s="226">
        <v>19</v>
      </c>
      <c r="H60" s="226">
        <v>19</v>
      </c>
      <c r="I60" s="226">
        <v>19</v>
      </c>
      <c r="J60" s="226">
        <v>17</v>
      </c>
      <c r="K60" s="226">
        <v>16</v>
      </c>
      <c r="L60" s="226">
        <v>26</v>
      </c>
      <c r="M60" s="226">
        <v>27</v>
      </c>
      <c r="N60" s="226">
        <v>45</v>
      </c>
      <c r="O60" s="226">
        <v>23</v>
      </c>
      <c r="P60" s="226">
        <f t="shared" ref="P60:P65" si="20">SUM(D60:O60)</f>
        <v>250</v>
      </c>
      <c r="Q60" s="227">
        <f>AVERAGE(D60:O60)</f>
        <v>20.833333333333332</v>
      </c>
    </row>
    <row r="61" spans="1:17" ht="15" customHeight="1" x14ac:dyDescent="0.2">
      <c r="A61" s="221"/>
      <c r="B61" s="224" t="s">
        <v>65</v>
      </c>
      <c r="C61" s="224" t="s">
        <v>19</v>
      </c>
      <c r="D61" s="222">
        <v>3</v>
      </c>
      <c r="E61" s="222">
        <v>3</v>
      </c>
      <c r="F61" s="222">
        <v>4</v>
      </c>
      <c r="G61" s="222">
        <v>2</v>
      </c>
      <c r="H61" s="222">
        <v>3</v>
      </c>
      <c r="I61" s="222">
        <v>3</v>
      </c>
      <c r="J61" s="222">
        <v>3</v>
      </c>
      <c r="K61" s="222">
        <v>3</v>
      </c>
      <c r="L61" s="222">
        <v>1</v>
      </c>
      <c r="M61" s="222">
        <v>1</v>
      </c>
      <c r="N61" s="222">
        <v>1</v>
      </c>
      <c r="O61" s="222">
        <v>3</v>
      </c>
      <c r="P61" s="226">
        <f t="shared" si="20"/>
        <v>30</v>
      </c>
      <c r="Q61" s="223">
        <f>AVERAGE(D61:O61)</f>
        <v>2.5</v>
      </c>
    </row>
    <row r="62" spans="1:17" ht="15" customHeight="1" x14ac:dyDescent="0.2">
      <c r="A62" s="221"/>
      <c r="B62" s="224" t="s">
        <v>66</v>
      </c>
      <c r="C62" s="225" t="s">
        <v>21</v>
      </c>
      <c r="D62" s="226">
        <f t="shared" ref="D62:E62" si="21">D60+D61</f>
        <v>16</v>
      </c>
      <c r="E62" s="226">
        <f t="shared" si="21"/>
        <v>14</v>
      </c>
      <c r="F62" s="226">
        <v>15</v>
      </c>
      <c r="G62" s="226">
        <v>19</v>
      </c>
      <c r="H62" s="226">
        <v>22</v>
      </c>
      <c r="I62" s="226">
        <v>23</v>
      </c>
      <c r="J62" s="226">
        <v>21</v>
      </c>
      <c r="K62" s="226">
        <v>25</v>
      </c>
      <c r="L62" s="226">
        <v>27</v>
      </c>
      <c r="M62" s="226">
        <v>27</v>
      </c>
      <c r="N62" s="226">
        <v>28</v>
      </c>
      <c r="O62" s="226">
        <v>24</v>
      </c>
      <c r="P62" s="226">
        <f t="shared" si="20"/>
        <v>261</v>
      </c>
      <c r="Q62" s="257">
        <f>P63/P61</f>
        <v>1.1000000000000001</v>
      </c>
    </row>
    <row r="63" spans="1:17" ht="15" customHeight="1" x14ac:dyDescent="0.2">
      <c r="A63" s="221"/>
      <c r="B63" s="224" t="s">
        <v>67</v>
      </c>
      <c r="C63" s="224" t="s">
        <v>23</v>
      </c>
      <c r="D63" s="222">
        <v>5</v>
      </c>
      <c r="E63" s="222">
        <v>5</v>
      </c>
      <c r="F63" s="222">
        <v>0</v>
      </c>
      <c r="G63" s="222">
        <v>2</v>
      </c>
      <c r="H63" s="222">
        <v>2</v>
      </c>
      <c r="I63" s="222">
        <v>2</v>
      </c>
      <c r="J63" s="222">
        <v>2</v>
      </c>
      <c r="K63" s="222">
        <v>2</v>
      </c>
      <c r="L63" s="222">
        <v>4</v>
      </c>
      <c r="M63" s="222">
        <v>4</v>
      </c>
      <c r="N63" s="222">
        <v>3</v>
      </c>
      <c r="O63" s="222">
        <v>2</v>
      </c>
      <c r="P63" s="226">
        <f t="shared" si="20"/>
        <v>33</v>
      </c>
      <c r="Q63" s="223">
        <f>AVERAGE(D63:O63)</f>
        <v>2.75</v>
      </c>
    </row>
    <row r="64" spans="1:17" ht="15" customHeight="1" x14ac:dyDescent="0.2">
      <c r="A64" s="221"/>
      <c r="B64" s="224"/>
      <c r="C64" s="228" t="s">
        <v>106</v>
      </c>
      <c r="D64" s="228">
        <v>1</v>
      </c>
      <c r="E64" s="228">
        <v>4</v>
      </c>
      <c r="F64" s="228">
        <v>0</v>
      </c>
      <c r="G64" s="228">
        <v>2</v>
      </c>
      <c r="H64" s="228">
        <v>1</v>
      </c>
      <c r="I64" s="228">
        <v>1</v>
      </c>
      <c r="J64" s="228">
        <v>1</v>
      </c>
      <c r="K64" s="228">
        <v>1</v>
      </c>
      <c r="L64" s="228">
        <v>0</v>
      </c>
      <c r="M64" s="228">
        <v>0</v>
      </c>
      <c r="N64" s="228">
        <v>0</v>
      </c>
      <c r="O64" s="228">
        <v>2</v>
      </c>
      <c r="P64" s="226">
        <f t="shared" si="20"/>
        <v>13</v>
      </c>
      <c r="Q64" s="223">
        <f>AVERAGE(D64:O64)</f>
        <v>1.0833333333333333</v>
      </c>
    </row>
    <row r="65" spans="1:17" ht="15" customHeight="1" x14ac:dyDescent="0.2">
      <c r="A65" s="221"/>
      <c r="B65" s="224"/>
      <c r="C65" s="228" t="s">
        <v>107</v>
      </c>
      <c r="D65" s="228">
        <v>4</v>
      </c>
      <c r="E65" s="228">
        <v>1</v>
      </c>
      <c r="F65" s="228">
        <v>0</v>
      </c>
      <c r="G65" s="228"/>
      <c r="H65" s="228">
        <v>0</v>
      </c>
      <c r="I65" s="228">
        <v>0</v>
      </c>
      <c r="J65" s="228">
        <v>0</v>
      </c>
      <c r="K65" s="228">
        <v>0</v>
      </c>
      <c r="L65" s="228">
        <v>0</v>
      </c>
      <c r="M65" s="228">
        <v>0</v>
      </c>
      <c r="N65" s="228">
        <v>0</v>
      </c>
      <c r="O65" s="228">
        <v>0</v>
      </c>
      <c r="P65" s="226">
        <f t="shared" si="20"/>
        <v>5</v>
      </c>
      <c r="Q65" s="223">
        <f>AVERAGE(D65:O65)</f>
        <v>0.45454545454545453</v>
      </c>
    </row>
    <row r="66" spans="1:17" ht="15" customHeight="1" thickBot="1" x14ac:dyDescent="0.25">
      <c r="A66" s="221"/>
      <c r="B66" s="224" t="s">
        <v>68</v>
      </c>
      <c r="C66" s="225" t="s">
        <v>140</v>
      </c>
      <c r="D66" s="226">
        <f t="shared" ref="D66:E66" si="22">D62-D63</f>
        <v>11</v>
      </c>
      <c r="E66" s="226">
        <f t="shared" si="22"/>
        <v>9</v>
      </c>
      <c r="F66" s="226">
        <v>19</v>
      </c>
      <c r="G66" s="226">
        <v>19</v>
      </c>
      <c r="H66" s="226">
        <v>20</v>
      </c>
      <c r="I66" s="226">
        <v>23</v>
      </c>
      <c r="J66" s="226">
        <v>25</v>
      </c>
      <c r="K66" s="226">
        <v>26</v>
      </c>
      <c r="L66" s="226">
        <v>23</v>
      </c>
      <c r="M66" s="226">
        <v>21</v>
      </c>
      <c r="N66" s="226">
        <v>22</v>
      </c>
      <c r="O66" s="226">
        <v>24</v>
      </c>
      <c r="P66" s="226">
        <f>SUM(D66:O66)</f>
        <v>242</v>
      </c>
      <c r="Q66" s="223"/>
    </row>
    <row r="67" spans="1:17" ht="25.5" customHeight="1" thickBot="1" x14ac:dyDescent="0.25">
      <c r="A67" s="258"/>
      <c r="B67" s="404"/>
      <c r="C67" s="405"/>
      <c r="D67" s="243" t="s">
        <v>0</v>
      </c>
      <c r="E67" s="243" t="s">
        <v>1</v>
      </c>
      <c r="F67" s="243" t="s">
        <v>2</v>
      </c>
      <c r="G67" s="243" t="s">
        <v>3</v>
      </c>
      <c r="H67" s="243" t="s">
        <v>4</v>
      </c>
      <c r="I67" s="243" t="s">
        <v>5</v>
      </c>
      <c r="J67" s="243" t="s">
        <v>6</v>
      </c>
      <c r="K67" s="243" t="s">
        <v>7</v>
      </c>
      <c r="L67" s="243" t="s">
        <v>8</v>
      </c>
      <c r="M67" s="243" t="s">
        <v>9</v>
      </c>
      <c r="N67" s="243" t="s">
        <v>10</v>
      </c>
      <c r="O67" s="243" t="s">
        <v>11</v>
      </c>
      <c r="P67" s="243" t="s">
        <v>12</v>
      </c>
      <c r="Q67" s="259" t="s">
        <v>13</v>
      </c>
    </row>
    <row r="68" spans="1:17" ht="14.25" customHeight="1" x14ac:dyDescent="0.2">
      <c r="A68" s="221"/>
      <c r="B68" s="400" t="s">
        <v>195</v>
      </c>
      <c r="C68" s="401"/>
      <c r="D68" s="222">
        <v>4</v>
      </c>
      <c r="E68" s="222">
        <v>3</v>
      </c>
      <c r="F68" s="222">
        <v>4</v>
      </c>
      <c r="G68" s="222">
        <v>3</v>
      </c>
      <c r="H68" s="222">
        <v>2</v>
      </c>
      <c r="I68" s="222">
        <v>2</v>
      </c>
      <c r="J68" s="222">
        <v>1</v>
      </c>
      <c r="K68" s="222">
        <v>1</v>
      </c>
      <c r="L68" s="222">
        <v>9</v>
      </c>
      <c r="M68" s="222">
        <v>8</v>
      </c>
      <c r="N68" s="222">
        <v>8</v>
      </c>
      <c r="O68" s="222">
        <v>4</v>
      </c>
      <c r="P68" s="226">
        <f>SUM(D68:O68)</f>
        <v>49</v>
      </c>
      <c r="Q68" s="223">
        <f>AVERAGE(D68:O68)</f>
        <v>4.083333333333333</v>
      </c>
    </row>
    <row r="69" spans="1:17" ht="14.25" customHeight="1" x14ac:dyDescent="0.2">
      <c r="A69" s="221"/>
      <c r="B69" s="400" t="s">
        <v>196</v>
      </c>
      <c r="C69" s="401"/>
      <c r="D69" s="222">
        <v>7</v>
      </c>
      <c r="E69" s="222">
        <v>6</v>
      </c>
      <c r="F69" s="222">
        <v>9</v>
      </c>
      <c r="G69" s="222">
        <v>7</v>
      </c>
      <c r="H69" s="222">
        <v>10</v>
      </c>
      <c r="I69" s="222">
        <v>15</v>
      </c>
      <c r="J69" s="222">
        <v>14</v>
      </c>
      <c r="K69" s="222">
        <v>13</v>
      </c>
      <c r="L69" s="222">
        <v>8</v>
      </c>
      <c r="M69" s="222">
        <v>7</v>
      </c>
      <c r="N69" s="222">
        <v>7</v>
      </c>
      <c r="O69" s="222">
        <v>6</v>
      </c>
      <c r="P69" s="226">
        <f>SUM(D69:O69)</f>
        <v>109</v>
      </c>
      <c r="Q69" s="223">
        <f>AVERAGE(D69:O69)</f>
        <v>9.0833333333333339</v>
      </c>
    </row>
    <row r="70" spans="1:17" ht="14.25" customHeight="1" x14ac:dyDescent="0.2">
      <c r="A70" s="221"/>
      <c r="B70" s="393" t="s">
        <v>197</v>
      </c>
      <c r="C70" s="394"/>
      <c r="D70" s="222"/>
      <c r="E70" s="222"/>
      <c r="F70" s="222"/>
      <c r="G70" s="222"/>
      <c r="H70" s="222"/>
      <c r="I70" s="222"/>
      <c r="J70" s="222"/>
      <c r="K70" s="222"/>
      <c r="L70" s="222"/>
      <c r="M70" s="222"/>
      <c r="N70" s="222"/>
      <c r="O70" s="222"/>
      <c r="P70" s="226"/>
      <c r="Q70" s="223"/>
    </row>
    <row r="71" spans="1:17" ht="14.25" customHeight="1" x14ac:dyDescent="0.2">
      <c r="A71" s="221"/>
      <c r="B71" s="224" t="s">
        <v>198</v>
      </c>
      <c r="C71" s="230" t="s">
        <v>34</v>
      </c>
      <c r="D71" s="222">
        <v>8</v>
      </c>
      <c r="E71" s="222">
        <v>9</v>
      </c>
      <c r="F71" s="222">
        <v>8</v>
      </c>
      <c r="G71" s="222">
        <v>12</v>
      </c>
      <c r="H71" s="222">
        <v>10</v>
      </c>
      <c r="I71" s="222">
        <v>14</v>
      </c>
      <c r="J71" s="222">
        <v>12</v>
      </c>
      <c r="K71" s="222">
        <v>12</v>
      </c>
      <c r="L71" s="222">
        <v>11</v>
      </c>
      <c r="M71" s="222">
        <v>10</v>
      </c>
      <c r="N71" s="222">
        <v>11</v>
      </c>
      <c r="O71" s="222">
        <v>5</v>
      </c>
      <c r="P71" s="226">
        <f>SUM(D71:O71)</f>
        <v>122</v>
      </c>
      <c r="Q71" s="223">
        <f>AVERAGE(D71:O71)</f>
        <v>10.166666666666666</v>
      </c>
    </row>
    <row r="72" spans="1:17" ht="14.25" customHeight="1" x14ac:dyDescent="0.2">
      <c r="A72" s="224"/>
      <c r="B72" s="224" t="s">
        <v>199</v>
      </c>
      <c r="C72" s="230" t="s">
        <v>36</v>
      </c>
      <c r="D72" s="222">
        <v>27</v>
      </c>
      <c r="E72" s="222">
        <v>15</v>
      </c>
      <c r="F72" s="222">
        <v>20</v>
      </c>
      <c r="G72" s="222">
        <v>11</v>
      </c>
      <c r="H72" s="222">
        <v>19</v>
      </c>
      <c r="I72" s="222">
        <v>13</v>
      </c>
      <c r="J72" s="222">
        <v>15</v>
      </c>
      <c r="K72" s="222">
        <v>14</v>
      </c>
      <c r="L72" s="222">
        <v>27</v>
      </c>
      <c r="M72" s="222">
        <v>27</v>
      </c>
      <c r="N72" s="222">
        <v>28</v>
      </c>
      <c r="O72" s="222">
        <v>9</v>
      </c>
      <c r="P72" s="226">
        <f>SUM(D72:O72)</f>
        <v>225</v>
      </c>
      <c r="Q72" s="260">
        <f>AVERAGE(D72:O72)</f>
        <v>18.75</v>
      </c>
    </row>
    <row r="73" spans="1:17" ht="14.25" customHeight="1" x14ac:dyDescent="0.2">
      <c r="A73" s="221"/>
      <c r="B73" s="398" t="s">
        <v>239</v>
      </c>
      <c r="C73" s="399"/>
      <c r="D73" s="222"/>
      <c r="E73" s="222"/>
      <c r="F73" s="222"/>
      <c r="G73" s="222"/>
      <c r="H73" s="222"/>
      <c r="I73" s="222"/>
      <c r="J73" s="222"/>
      <c r="K73" s="222"/>
      <c r="L73" s="222"/>
      <c r="M73" s="222"/>
      <c r="N73" s="222"/>
      <c r="O73" s="222"/>
      <c r="P73" s="226"/>
      <c r="Q73" s="223"/>
    </row>
    <row r="74" spans="1:17" ht="14.25" customHeight="1" x14ac:dyDescent="0.2">
      <c r="A74" s="221"/>
      <c r="B74" s="224" t="s">
        <v>69</v>
      </c>
      <c r="C74" s="225" t="s">
        <v>17</v>
      </c>
      <c r="D74" s="226">
        <v>162</v>
      </c>
      <c r="E74" s="226">
        <f>D81</f>
        <v>155</v>
      </c>
      <c r="F74" s="226">
        <v>38</v>
      </c>
      <c r="G74" s="226">
        <v>37</v>
      </c>
      <c r="H74" s="226">
        <v>35</v>
      </c>
      <c r="I74" s="226">
        <v>34</v>
      </c>
      <c r="J74" s="226">
        <v>38</v>
      </c>
      <c r="K74" s="226">
        <v>48</v>
      </c>
      <c r="L74" s="226">
        <v>31</v>
      </c>
      <c r="M74" s="226">
        <v>43</v>
      </c>
      <c r="N74" s="226">
        <v>43</v>
      </c>
      <c r="O74" s="226">
        <v>21</v>
      </c>
      <c r="P74" s="226">
        <f t="shared" ref="P74:P83" si="23">SUM(D74:O74)</f>
        <v>685</v>
      </c>
      <c r="Q74" s="227">
        <f>AVERAGE(D74:O74)</f>
        <v>57.083333333333336</v>
      </c>
    </row>
    <row r="75" spans="1:17" ht="14.25" customHeight="1" x14ac:dyDescent="0.2">
      <c r="A75" s="221"/>
      <c r="B75" s="224" t="s">
        <v>70</v>
      </c>
      <c r="C75" s="224" t="s">
        <v>19</v>
      </c>
      <c r="D75" s="222">
        <v>4</v>
      </c>
      <c r="E75" s="222">
        <v>0</v>
      </c>
      <c r="F75" s="222">
        <v>0</v>
      </c>
      <c r="G75" s="222">
        <v>0</v>
      </c>
      <c r="H75" s="222">
        <v>2</v>
      </c>
      <c r="I75" s="222">
        <v>2</v>
      </c>
      <c r="J75" s="222">
        <v>1</v>
      </c>
      <c r="K75" s="222">
        <v>1</v>
      </c>
      <c r="L75" s="222">
        <v>0</v>
      </c>
      <c r="M75" s="222">
        <v>0</v>
      </c>
      <c r="N75" s="222">
        <v>0</v>
      </c>
      <c r="O75" s="222">
        <v>0</v>
      </c>
      <c r="P75" s="226">
        <f t="shared" si="23"/>
        <v>10</v>
      </c>
      <c r="Q75" s="223">
        <f>AVERAGE(D75:O75)</f>
        <v>0.83333333333333337</v>
      </c>
    </row>
    <row r="76" spans="1:17" ht="14.25" customHeight="1" x14ac:dyDescent="0.2">
      <c r="A76" s="221"/>
      <c r="B76" s="224" t="s">
        <v>71</v>
      </c>
      <c r="C76" s="225" t="s">
        <v>21</v>
      </c>
      <c r="D76" s="226">
        <f t="shared" ref="D76:E76" si="24">D74+D75</f>
        <v>166</v>
      </c>
      <c r="E76" s="226">
        <f t="shared" si="24"/>
        <v>155</v>
      </c>
      <c r="F76" s="226">
        <v>37</v>
      </c>
      <c r="G76" s="226">
        <v>0</v>
      </c>
      <c r="H76" s="226">
        <v>34</v>
      </c>
      <c r="I76" s="226">
        <v>36</v>
      </c>
      <c r="J76" s="226">
        <v>34</v>
      </c>
      <c r="K76" s="226">
        <v>24</v>
      </c>
      <c r="L76" s="226">
        <v>0</v>
      </c>
      <c r="M76" s="226">
        <v>0</v>
      </c>
      <c r="N76" s="226">
        <v>0</v>
      </c>
      <c r="O76" s="226">
        <v>0</v>
      </c>
      <c r="P76" s="226">
        <f t="shared" si="23"/>
        <v>486</v>
      </c>
      <c r="Q76" s="257">
        <f>P77/P75</f>
        <v>5</v>
      </c>
    </row>
    <row r="77" spans="1:17" ht="14.25" customHeight="1" x14ac:dyDescent="0.2">
      <c r="A77" s="221"/>
      <c r="B77" s="224" t="s">
        <v>72</v>
      </c>
      <c r="C77" s="224" t="s">
        <v>23</v>
      </c>
      <c r="D77" s="222">
        <v>11</v>
      </c>
      <c r="E77" s="222">
        <v>13</v>
      </c>
      <c r="F77" s="222">
        <v>1</v>
      </c>
      <c r="G77" s="222">
        <v>2</v>
      </c>
      <c r="H77" s="222">
        <v>3</v>
      </c>
      <c r="I77" s="222">
        <v>3</v>
      </c>
      <c r="J77" s="222">
        <v>2</v>
      </c>
      <c r="K77" s="222">
        <v>2</v>
      </c>
      <c r="L77" s="222">
        <v>3</v>
      </c>
      <c r="M77" s="222">
        <v>3</v>
      </c>
      <c r="N77" s="222">
        <v>2</v>
      </c>
      <c r="O77" s="222">
        <v>5</v>
      </c>
      <c r="P77" s="226">
        <f t="shared" si="23"/>
        <v>50</v>
      </c>
      <c r="Q77" s="223">
        <f>AVERAGE(D77:O77)</f>
        <v>4.166666666666667</v>
      </c>
    </row>
    <row r="78" spans="1:17" ht="14.25" customHeight="1" x14ac:dyDescent="0.2">
      <c r="A78" s="221"/>
      <c r="B78" s="224"/>
      <c r="C78" s="228" t="s">
        <v>106</v>
      </c>
      <c r="D78" s="228">
        <v>2</v>
      </c>
      <c r="E78" s="228">
        <v>6</v>
      </c>
      <c r="F78" s="228">
        <v>0</v>
      </c>
      <c r="G78" s="228">
        <v>0</v>
      </c>
      <c r="H78" s="228">
        <v>0</v>
      </c>
      <c r="I78" s="228">
        <v>0</v>
      </c>
      <c r="J78" s="228">
        <v>0</v>
      </c>
      <c r="K78" s="228">
        <v>0</v>
      </c>
      <c r="L78" s="228">
        <v>2</v>
      </c>
      <c r="M78" s="228">
        <v>2</v>
      </c>
      <c r="N78" s="228">
        <v>2</v>
      </c>
      <c r="O78" s="228">
        <v>1</v>
      </c>
      <c r="P78" s="226">
        <f t="shared" si="23"/>
        <v>15</v>
      </c>
      <c r="Q78" s="223">
        <f>AVERAGE(D78:O78)</f>
        <v>1.25</v>
      </c>
    </row>
    <row r="79" spans="1:17" ht="14.25" customHeight="1" x14ac:dyDescent="0.2">
      <c r="A79" s="221"/>
      <c r="B79" s="224"/>
      <c r="C79" s="228" t="s">
        <v>107</v>
      </c>
      <c r="D79" s="228">
        <v>9</v>
      </c>
      <c r="E79" s="228">
        <v>7</v>
      </c>
      <c r="F79" s="228">
        <v>1</v>
      </c>
      <c r="G79" s="228">
        <v>2</v>
      </c>
      <c r="H79" s="228">
        <v>3</v>
      </c>
      <c r="I79" s="228">
        <v>2</v>
      </c>
      <c r="J79" s="228">
        <v>2</v>
      </c>
      <c r="K79" s="228">
        <v>1</v>
      </c>
      <c r="L79" s="228">
        <v>1</v>
      </c>
      <c r="M79" s="228">
        <v>1</v>
      </c>
      <c r="N79" s="228">
        <v>1</v>
      </c>
      <c r="O79" s="228">
        <v>4</v>
      </c>
      <c r="P79" s="226">
        <f t="shared" si="23"/>
        <v>34</v>
      </c>
      <c r="Q79" s="223">
        <f>AVERAGE(D79:O79)</f>
        <v>2.8333333333333335</v>
      </c>
    </row>
    <row r="80" spans="1:17" ht="14.25" customHeight="1" x14ac:dyDescent="0.2">
      <c r="A80" s="221"/>
      <c r="B80" s="224"/>
      <c r="C80" s="228" t="s">
        <v>242</v>
      </c>
      <c r="D80" s="228">
        <v>0</v>
      </c>
      <c r="E80" s="228">
        <v>0</v>
      </c>
      <c r="F80" s="228">
        <v>0</v>
      </c>
      <c r="G80" s="228">
        <v>0</v>
      </c>
      <c r="H80" s="228">
        <v>0</v>
      </c>
      <c r="I80" s="228">
        <v>0</v>
      </c>
      <c r="J80" s="228">
        <v>0</v>
      </c>
      <c r="K80" s="228">
        <v>0</v>
      </c>
      <c r="L80" s="228">
        <v>0</v>
      </c>
      <c r="M80" s="228">
        <v>0</v>
      </c>
      <c r="N80" s="228">
        <v>0</v>
      </c>
      <c r="O80" s="228">
        <v>0</v>
      </c>
      <c r="P80" s="226">
        <f t="shared" si="23"/>
        <v>0</v>
      </c>
      <c r="Q80" s="223"/>
    </row>
    <row r="81" spans="1:17" ht="14.25" customHeight="1" thickBot="1" x14ac:dyDescent="0.25">
      <c r="A81" s="231"/>
      <c r="B81" s="232" t="s">
        <v>113</v>
      </c>
      <c r="C81" s="261" t="s">
        <v>140</v>
      </c>
      <c r="D81" s="235">
        <f t="shared" ref="D81:E81" si="25">D76-D77</f>
        <v>155</v>
      </c>
      <c r="E81" s="235">
        <f t="shared" si="25"/>
        <v>142</v>
      </c>
      <c r="F81" s="235">
        <v>37</v>
      </c>
      <c r="G81" s="235">
        <v>35</v>
      </c>
      <c r="H81" s="235">
        <v>35</v>
      </c>
      <c r="I81" s="235">
        <v>45</v>
      </c>
      <c r="J81" s="235">
        <v>47</v>
      </c>
      <c r="K81" s="235">
        <v>48</v>
      </c>
      <c r="L81" s="235">
        <v>31</v>
      </c>
      <c r="M81" s="235">
        <v>32</v>
      </c>
      <c r="N81" s="235">
        <v>43</v>
      </c>
      <c r="O81" s="235">
        <v>21</v>
      </c>
      <c r="P81" s="235">
        <f t="shared" si="23"/>
        <v>671</v>
      </c>
      <c r="Q81" s="262"/>
    </row>
    <row r="82" spans="1:17" ht="14.25" customHeight="1" x14ac:dyDescent="0.2">
      <c r="A82" s="263"/>
      <c r="B82" s="408" t="s">
        <v>211</v>
      </c>
      <c r="C82" s="409"/>
      <c r="D82" s="254">
        <v>28</v>
      </c>
      <c r="E82" s="254">
        <v>18</v>
      </c>
      <c r="F82" s="254">
        <v>0</v>
      </c>
      <c r="G82" s="254">
        <v>3</v>
      </c>
      <c r="H82" s="254">
        <v>4</v>
      </c>
      <c r="I82" s="254">
        <v>3</v>
      </c>
      <c r="J82" s="254">
        <v>3</v>
      </c>
      <c r="K82" s="254">
        <v>3</v>
      </c>
      <c r="L82" s="254">
        <v>2</v>
      </c>
      <c r="M82" s="254">
        <v>2</v>
      </c>
      <c r="N82" s="254">
        <v>2</v>
      </c>
      <c r="O82" s="254">
        <v>21</v>
      </c>
      <c r="P82" s="255">
        <f t="shared" si="23"/>
        <v>89</v>
      </c>
      <c r="Q82" s="256">
        <f>AVERAGE(D82:O82)</f>
        <v>7.416666666666667</v>
      </c>
    </row>
    <row r="83" spans="1:17" ht="14.25" customHeight="1" x14ac:dyDescent="0.2">
      <c r="A83" s="221"/>
      <c r="B83" s="400" t="s">
        <v>155</v>
      </c>
      <c r="C83" s="401"/>
      <c r="D83" s="222">
        <v>24</v>
      </c>
      <c r="E83" s="222">
        <v>12</v>
      </c>
      <c r="F83" s="222">
        <v>0</v>
      </c>
      <c r="G83" s="222">
        <v>0</v>
      </c>
      <c r="H83" s="222">
        <v>2</v>
      </c>
      <c r="I83" s="222">
        <v>2</v>
      </c>
      <c r="J83" s="222">
        <v>1</v>
      </c>
      <c r="K83" s="222">
        <v>1</v>
      </c>
      <c r="L83" s="222">
        <v>0</v>
      </c>
      <c r="M83" s="222">
        <v>0</v>
      </c>
      <c r="N83" s="222">
        <v>0</v>
      </c>
      <c r="O83" s="222">
        <v>5</v>
      </c>
      <c r="P83" s="226">
        <f t="shared" si="23"/>
        <v>47</v>
      </c>
      <c r="Q83" s="223">
        <f>AVERAGE(D83:O83)</f>
        <v>3.9166666666666665</v>
      </c>
    </row>
    <row r="84" spans="1:17" ht="14.25" customHeight="1" x14ac:dyDescent="0.2">
      <c r="A84" s="221"/>
      <c r="B84" s="393" t="s">
        <v>156</v>
      </c>
      <c r="C84" s="394"/>
      <c r="D84" s="222"/>
      <c r="E84" s="222"/>
      <c r="F84" s="222"/>
      <c r="G84" s="222"/>
      <c r="H84" s="222"/>
      <c r="I84" s="222"/>
      <c r="J84" s="222"/>
      <c r="K84" s="222"/>
      <c r="L84" s="222"/>
      <c r="M84" s="222"/>
      <c r="N84" s="222"/>
      <c r="O84" s="222"/>
      <c r="P84" s="226"/>
      <c r="Q84" s="223"/>
    </row>
    <row r="85" spans="1:17" ht="14.25" customHeight="1" x14ac:dyDescent="0.2">
      <c r="A85" s="221"/>
      <c r="B85" s="224" t="s">
        <v>100</v>
      </c>
      <c r="C85" s="230" t="s">
        <v>34</v>
      </c>
      <c r="D85" s="222">
        <v>53</v>
      </c>
      <c r="E85" s="222">
        <v>23</v>
      </c>
      <c r="F85" s="222">
        <v>30</v>
      </c>
      <c r="G85" s="222">
        <v>1</v>
      </c>
      <c r="H85" s="222">
        <v>6</v>
      </c>
      <c r="I85" s="222">
        <v>5</v>
      </c>
      <c r="J85" s="222">
        <v>5</v>
      </c>
      <c r="K85" s="222">
        <v>21</v>
      </c>
      <c r="L85" s="222">
        <v>5</v>
      </c>
      <c r="M85" s="222">
        <v>4</v>
      </c>
      <c r="N85" s="222">
        <v>4</v>
      </c>
      <c r="O85" s="222">
        <v>0</v>
      </c>
      <c r="P85" s="226">
        <f>SUM(D85:O85)</f>
        <v>157</v>
      </c>
      <c r="Q85" s="223">
        <f>AVERAGE(D85:O85)</f>
        <v>13.083333333333334</v>
      </c>
    </row>
    <row r="86" spans="1:17" ht="14.25" customHeight="1" x14ac:dyDescent="0.2">
      <c r="A86" s="224"/>
      <c r="B86" s="224" t="s">
        <v>101</v>
      </c>
      <c r="C86" s="230" t="s">
        <v>36</v>
      </c>
      <c r="D86" s="222">
        <v>109</v>
      </c>
      <c r="E86" s="222">
        <v>102</v>
      </c>
      <c r="F86" s="222">
        <v>95</v>
      </c>
      <c r="G86" s="222">
        <v>10</v>
      </c>
      <c r="H86" s="222">
        <v>72</v>
      </c>
      <c r="I86" s="222">
        <v>34</v>
      </c>
      <c r="J86" s="222">
        <v>35</v>
      </c>
      <c r="K86" s="222">
        <v>36</v>
      </c>
      <c r="L86" s="222">
        <v>17</v>
      </c>
      <c r="M86" s="222">
        <v>16</v>
      </c>
      <c r="N86" s="222">
        <v>16</v>
      </c>
      <c r="O86" s="222">
        <v>7</v>
      </c>
      <c r="P86" s="226">
        <f>SUM(D86:O86)</f>
        <v>549</v>
      </c>
      <c r="Q86" s="260">
        <f>AVERAGE(D86:O86)</f>
        <v>45.75</v>
      </c>
    </row>
    <row r="87" spans="1:17" ht="14.25" customHeight="1" x14ac:dyDescent="0.2">
      <c r="A87" s="263"/>
      <c r="B87" s="402" t="s">
        <v>165</v>
      </c>
      <c r="C87" s="403"/>
      <c r="D87" s="254"/>
      <c r="E87" s="254"/>
      <c r="F87" s="254"/>
      <c r="G87" s="254"/>
      <c r="H87" s="254"/>
      <c r="I87" s="254"/>
      <c r="J87" s="254"/>
      <c r="K87" s="254"/>
      <c r="L87" s="254"/>
      <c r="M87" s="254"/>
      <c r="N87" s="254"/>
      <c r="O87" s="254"/>
      <c r="P87" s="255"/>
      <c r="Q87" s="256"/>
    </row>
    <row r="88" spans="1:17" ht="14.25" customHeight="1" x14ac:dyDescent="0.2">
      <c r="A88" s="221"/>
      <c r="B88" s="224" t="s">
        <v>43</v>
      </c>
      <c r="C88" s="225" t="s">
        <v>17</v>
      </c>
      <c r="D88" s="226">
        <v>66</v>
      </c>
      <c r="E88" s="226">
        <f t="shared" ref="E88" si="26">D94</f>
        <v>71</v>
      </c>
      <c r="F88" s="226">
        <v>197</v>
      </c>
      <c r="G88" s="226">
        <v>205</v>
      </c>
      <c r="H88" s="226">
        <v>231</v>
      </c>
      <c r="I88" s="226">
        <v>235</v>
      </c>
      <c r="J88" s="226">
        <v>287</v>
      </c>
      <c r="K88" s="226">
        <v>298</v>
      </c>
      <c r="L88" s="226">
        <v>275</v>
      </c>
      <c r="M88" s="226">
        <v>367</v>
      </c>
      <c r="N88" s="226">
        <v>456</v>
      </c>
      <c r="O88" s="226">
        <v>321</v>
      </c>
      <c r="P88" s="226">
        <f t="shared" ref="P88:P94" si="27">SUM(D88:O88)</f>
        <v>3009</v>
      </c>
      <c r="Q88" s="227">
        <f t="shared" ref="Q88:Q94" si="28">P88/12</f>
        <v>250.75</v>
      </c>
    </row>
    <row r="89" spans="1:17" ht="14.25" customHeight="1" x14ac:dyDescent="0.2">
      <c r="A89" s="221"/>
      <c r="B89" s="224" t="s">
        <v>44</v>
      </c>
      <c r="C89" s="224" t="s">
        <v>19</v>
      </c>
      <c r="D89" s="222">
        <v>5</v>
      </c>
      <c r="E89" s="222">
        <v>7</v>
      </c>
      <c r="F89" s="222">
        <v>0</v>
      </c>
      <c r="G89" s="222">
        <v>8</v>
      </c>
      <c r="H89" s="222">
        <v>14</v>
      </c>
      <c r="I89" s="222">
        <v>15</v>
      </c>
      <c r="J89" s="222">
        <v>14</v>
      </c>
      <c r="K89" s="222">
        <v>13</v>
      </c>
      <c r="L89" s="222">
        <v>8</v>
      </c>
      <c r="M89" s="222">
        <v>6</v>
      </c>
      <c r="N89" s="222">
        <v>6</v>
      </c>
      <c r="O89" s="222">
        <v>11</v>
      </c>
      <c r="P89" s="226">
        <f t="shared" si="27"/>
        <v>107</v>
      </c>
      <c r="Q89" s="227">
        <f t="shared" si="28"/>
        <v>8.9166666666666661</v>
      </c>
    </row>
    <row r="90" spans="1:17" ht="14.25" customHeight="1" x14ac:dyDescent="0.2">
      <c r="A90" s="221"/>
      <c r="B90" s="224" t="s">
        <v>45</v>
      </c>
      <c r="C90" s="225" t="s">
        <v>21</v>
      </c>
      <c r="D90" s="226">
        <f t="shared" ref="D90:E90" si="29">D88+D89</f>
        <v>71</v>
      </c>
      <c r="E90" s="226">
        <f t="shared" si="29"/>
        <v>78</v>
      </c>
      <c r="F90" s="226">
        <v>186</v>
      </c>
      <c r="G90" s="226">
        <v>197</v>
      </c>
      <c r="H90" s="226">
        <v>231</v>
      </c>
      <c r="I90" s="226">
        <v>235</v>
      </c>
      <c r="J90" s="226">
        <v>264</v>
      </c>
      <c r="K90" s="226">
        <v>274</v>
      </c>
      <c r="L90" s="226">
        <v>283</v>
      </c>
      <c r="M90" s="226">
        <v>278</v>
      </c>
      <c r="N90" s="226">
        <v>278</v>
      </c>
      <c r="O90" s="226">
        <v>310</v>
      </c>
      <c r="P90" s="226">
        <f t="shared" si="27"/>
        <v>2685</v>
      </c>
      <c r="Q90" s="227">
        <f t="shared" si="28"/>
        <v>223.75</v>
      </c>
    </row>
    <row r="91" spans="1:17" ht="14.25" customHeight="1" x14ac:dyDescent="0.2">
      <c r="A91" s="221"/>
      <c r="B91" s="224" t="s">
        <v>46</v>
      </c>
      <c r="C91" s="224" t="s">
        <v>23</v>
      </c>
      <c r="D91" s="222">
        <v>0</v>
      </c>
      <c r="E91" s="222">
        <v>9</v>
      </c>
      <c r="F91" s="222">
        <v>0</v>
      </c>
      <c r="G91" s="222">
        <v>0</v>
      </c>
      <c r="H91" s="222">
        <v>1</v>
      </c>
      <c r="I91" s="222">
        <v>1</v>
      </c>
      <c r="J91" s="222">
        <v>1</v>
      </c>
      <c r="K91" s="222">
        <v>1</v>
      </c>
      <c r="L91" s="222">
        <v>0</v>
      </c>
      <c r="M91" s="222">
        <v>0</v>
      </c>
      <c r="N91" s="222">
        <v>0</v>
      </c>
      <c r="O91" s="222">
        <v>0</v>
      </c>
      <c r="P91" s="226">
        <f t="shared" si="27"/>
        <v>13</v>
      </c>
      <c r="Q91" s="227">
        <f t="shared" si="28"/>
        <v>1.0833333333333333</v>
      </c>
    </row>
    <row r="92" spans="1:17" ht="14.25" customHeight="1" x14ac:dyDescent="0.2">
      <c r="A92" s="221"/>
      <c r="B92" s="224"/>
      <c r="C92" s="264" t="s">
        <v>134</v>
      </c>
      <c r="D92" s="228">
        <v>0</v>
      </c>
      <c r="E92" s="228">
        <v>0</v>
      </c>
      <c r="F92" s="228">
        <v>0</v>
      </c>
      <c r="G92" s="228">
        <v>0</v>
      </c>
      <c r="H92" s="228">
        <v>0</v>
      </c>
      <c r="I92" s="228">
        <v>0</v>
      </c>
      <c r="J92" s="228">
        <v>0</v>
      </c>
      <c r="K92" s="228">
        <v>0</v>
      </c>
      <c r="L92" s="228">
        <v>0</v>
      </c>
      <c r="M92" s="228">
        <v>0</v>
      </c>
      <c r="N92" s="228">
        <v>0</v>
      </c>
      <c r="O92" s="228">
        <v>0</v>
      </c>
      <c r="P92" s="226">
        <f t="shared" si="27"/>
        <v>0</v>
      </c>
      <c r="Q92" s="227">
        <f t="shared" si="28"/>
        <v>0</v>
      </c>
    </row>
    <row r="93" spans="1:17" ht="14.25" customHeight="1" x14ac:dyDescent="0.2">
      <c r="A93" s="221"/>
      <c r="B93" s="224"/>
      <c r="C93" s="228" t="s">
        <v>47</v>
      </c>
      <c r="D93" s="228">
        <v>0</v>
      </c>
      <c r="E93" s="228">
        <v>9</v>
      </c>
      <c r="F93" s="228">
        <v>0</v>
      </c>
      <c r="G93" s="228">
        <v>0</v>
      </c>
      <c r="H93" s="228">
        <v>0</v>
      </c>
      <c r="I93" s="228">
        <v>0</v>
      </c>
      <c r="J93" s="228">
        <v>0</v>
      </c>
      <c r="K93" s="228">
        <v>0</v>
      </c>
      <c r="L93" s="228">
        <v>0</v>
      </c>
      <c r="M93" s="228">
        <v>0</v>
      </c>
      <c r="N93" s="228">
        <v>0</v>
      </c>
      <c r="O93" s="228">
        <v>0</v>
      </c>
      <c r="P93" s="226">
        <f t="shared" si="27"/>
        <v>9</v>
      </c>
      <c r="Q93" s="227">
        <f t="shared" si="28"/>
        <v>0.75</v>
      </c>
    </row>
    <row r="94" spans="1:17" ht="14.25" customHeight="1" x14ac:dyDescent="0.2">
      <c r="A94" s="224"/>
      <c r="B94" s="224" t="s">
        <v>49</v>
      </c>
      <c r="C94" s="225" t="s">
        <v>140</v>
      </c>
      <c r="D94" s="226">
        <f t="shared" ref="D94:E94" si="30">D90-D91</f>
        <v>71</v>
      </c>
      <c r="E94" s="226">
        <f t="shared" si="30"/>
        <v>69</v>
      </c>
      <c r="F94" s="226">
        <v>197</v>
      </c>
      <c r="G94" s="226">
        <v>197</v>
      </c>
      <c r="H94" s="226">
        <v>231</v>
      </c>
      <c r="I94" s="226">
        <v>235</v>
      </c>
      <c r="J94" s="226">
        <v>278</v>
      </c>
      <c r="K94" s="226">
        <v>387</v>
      </c>
      <c r="L94" s="226">
        <v>283</v>
      </c>
      <c r="M94" s="226">
        <v>276</v>
      </c>
      <c r="N94" s="226">
        <v>456</v>
      </c>
      <c r="O94" s="226">
        <v>310</v>
      </c>
      <c r="P94" s="226">
        <f t="shared" si="27"/>
        <v>2990</v>
      </c>
      <c r="Q94" s="265">
        <f t="shared" si="28"/>
        <v>249.16666666666666</v>
      </c>
    </row>
    <row r="95" spans="1:17" ht="14.25" customHeight="1" x14ac:dyDescent="0.2">
      <c r="A95" s="263"/>
      <c r="B95" s="398" t="s">
        <v>167</v>
      </c>
      <c r="C95" s="399"/>
      <c r="D95" s="254"/>
      <c r="E95" s="254"/>
      <c r="F95" s="254"/>
      <c r="G95" s="254"/>
      <c r="H95" s="254"/>
      <c r="I95" s="254"/>
      <c r="J95" s="254"/>
      <c r="K95" s="254"/>
      <c r="L95" s="254"/>
      <c r="M95" s="254"/>
      <c r="N95" s="254"/>
      <c r="O95" s="254"/>
      <c r="P95" s="255"/>
      <c r="Q95" s="256"/>
    </row>
    <row r="96" spans="1:17" ht="14.25" customHeight="1" x14ac:dyDescent="0.2">
      <c r="A96" s="221"/>
      <c r="B96" s="224" t="s">
        <v>50</v>
      </c>
      <c r="C96" s="225" t="s">
        <v>17</v>
      </c>
      <c r="D96" s="226">
        <v>28</v>
      </c>
      <c r="E96" s="226">
        <f t="shared" ref="E96" si="31">D102</f>
        <v>28</v>
      </c>
      <c r="F96" s="226">
        <v>28</v>
      </c>
      <c r="G96" s="226">
        <v>41</v>
      </c>
      <c r="H96" s="226">
        <v>51</v>
      </c>
      <c r="I96" s="226">
        <v>56</v>
      </c>
      <c r="J96" s="226">
        <v>54</v>
      </c>
      <c r="K96" s="226">
        <v>56</v>
      </c>
      <c r="L96" s="226">
        <v>57</v>
      </c>
      <c r="M96" s="226">
        <v>67</v>
      </c>
      <c r="N96" s="226">
        <v>56</v>
      </c>
      <c r="O96" s="226">
        <v>65</v>
      </c>
      <c r="P96" s="226">
        <f t="shared" ref="P96:P101" si="32">SUM(D96:O96)</f>
        <v>587</v>
      </c>
      <c r="Q96" s="227">
        <f t="shared" ref="Q96:Q101" si="33">P96/12</f>
        <v>48.916666666666664</v>
      </c>
    </row>
    <row r="97" spans="1:17" ht="14.25" customHeight="1" x14ac:dyDescent="0.2">
      <c r="A97" s="221"/>
      <c r="B97" s="224" t="s">
        <v>51</v>
      </c>
      <c r="C97" s="224" t="s">
        <v>19</v>
      </c>
      <c r="D97" s="222">
        <v>0</v>
      </c>
      <c r="E97" s="222">
        <v>4</v>
      </c>
      <c r="F97" s="222">
        <v>11</v>
      </c>
      <c r="G97" s="222">
        <v>1</v>
      </c>
      <c r="H97" s="222">
        <v>1</v>
      </c>
      <c r="I97" s="222">
        <v>1</v>
      </c>
      <c r="J97" s="222">
        <v>1</v>
      </c>
      <c r="K97" s="222">
        <v>1</v>
      </c>
      <c r="L97" s="222">
        <v>2</v>
      </c>
      <c r="M97" s="222">
        <v>2</v>
      </c>
      <c r="N97" s="222">
        <v>2</v>
      </c>
      <c r="O97" s="222">
        <v>11</v>
      </c>
      <c r="P97" s="226">
        <f t="shared" si="32"/>
        <v>37</v>
      </c>
      <c r="Q97" s="227">
        <f t="shared" si="33"/>
        <v>3.0833333333333335</v>
      </c>
    </row>
    <row r="98" spans="1:17" ht="14.25" customHeight="1" x14ac:dyDescent="0.2">
      <c r="A98" s="221"/>
      <c r="B98" s="224" t="s">
        <v>52</v>
      </c>
      <c r="C98" s="225" t="s">
        <v>21</v>
      </c>
      <c r="D98" s="226">
        <f t="shared" ref="D98:E98" si="34">D96+D97</f>
        <v>28</v>
      </c>
      <c r="E98" s="226">
        <f t="shared" si="34"/>
        <v>32</v>
      </c>
      <c r="F98" s="226">
        <v>11</v>
      </c>
      <c r="G98" s="226">
        <v>0</v>
      </c>
      <c r="H98" s="226">
        <v>0</v>
      </c>
      <c r="I98" s="226">
        <v>0</v>
      </c>
      <c r="J98" s="226">
        <v>0</v>
      </c>
      <c r="K98" s="226">
        <v>0</v>
      </c>
      <c r="L98" s="226">
        <v>0</v>
      </c>
      <c r="M98" s="226">
        <v>0</v>
      </c>
      <c r="N98" s="226">
        <v>0</v>
      </c>
      <c r="O98" s="226">
        <v>0</v>
      </c>
      <c r="P98" s="226">
        <f t="shared" si="32"/>
        <v>71</v>
      </c>
      <c r="Q98" s="227">
        <f t="shared" si="33"/>
        <v>5.916666666666667</v>
      </c>
    </row>
    <row r="99" spans="1:17" ht="14.25" customHeight="1" x14ac:dyDescent="0.2">
      <c r="A99" s="221"/>
      <c r="B99" s="224" t="s">
        <v>53</v>
      </c>
      <c r="C99" s="224" t="s">
        <v>23</v>
      </c>
      <c r="D99" s="222">
        <v>0</v>
      </c>
      <c r="E99" s="222">
        <v>0</v>
      </c>
      <c r="F99" s="222">
        <v>0</v>
      </c>
      <c r="G99" s="222">
        <v>0</v>
      </c>
      <c r="H99" s="222">
        <v>0</v>
      </c>
      <c r="I99" s="222">
        <v>0</v>
      </c>
      <c r="J99" s="222">
        <v>0</v>
      </c>
      <c r="K99" s="222">
        <v>0</v>
      </c>
      <c r="L99" s="222">
        <v>0</v>
      </c>
      <c r="M99" s="222">
        <v>0</v>
      </c>
      <c r="N99" s="222">
        <v>0</v>
      </c>
      <c r="O99" s="222">
        <v>0</v>
      </c>
      <c r="P99" s="226">
        <f t="shared" si="32"/>
        <v>0</v>
      </c>
      <c r="Q99" s="227">
        <f t="shared" si="33"/>
        <v>0</v>
      </c>
    </row>
    <row r="100" spans="1:17" ht="14.25" customHeight="1" x14ac:dyDescent="0.2">
      <c r="A100" s="221"/>
      <c r="B100" s="224"/>
      <c r="C100" s="228" t="s">
        <v>54</v>
      </c>
      <c r="D100" s="228">
        <v>0</v>
      </c>
      <c r="E100" s="228">
        <v>0</v>
      </c>
      <c r="F100" s="228">
        <v>0</v>
      </c>
      <c r="G100" s="228">
        <v>0</v>
      </c>
      <c r="H100" s="228">
        <v>0</v>
      </c>
      <c r="I100" s="228">
        <v>0</v>
      </c>
      <c r="J100" s="228">
        <v>0</v>
      </c>
      <c r="K100" s="228">
        <v>0</v>
      </c>
      <c r="L100" s="228">
        <v>0</v>
      </c>
      <c r="M100" s="228">
        <v>0</v>
      </c>
      <c r="N100" s="228">
        <v>0</v>
      </c>
      <c r="O100" s="228">
        <v>0</v>
      </c>
      <c r="P100" s="226">
        <f t="shared" si="32"/>
        <v>0</v>
      </c>
      <c r="Q100" s="227">
        <f t="shared" si="33"/>
        <v>0</v>
      </c>
    </row>
    <row r="101" spans="1:17" ht="14.25" customHeight="1" x14ac:dyDescent="0.2">
      <c r="A101" s="221"/>
      <c r="B101" s="224"/>
      <c r="C101" s="228" t="s">
        <v>47</v>
      </c>
      <c r="D101" s="228">
        <v>0</v>
      </c>
      <c r="E101" s="228">
        <v>0</v>
      </c>
      <c r="F101" s="228">
        <v>0</v>
      </c>
      <c r="G101" s="228">
        <v>0</v>
      </c>
      <c r="H101" s="228">
        <v>0</v>
      </c>
      <c r="I101" s="228">
        <v>0</v>
      </c>
      <c r="J101" s="228">
        <v>0</v>
      </c>
      <c r="K101" s="228">
        <v>0</v>
      </c>
      <c r="L101" s="228">
        <v>0</v>
      </c>
      <c r="M101" s="228">
        <v>0</v>
      </c>
      <c r="N101" s="228">
        <v>0</v>
      </c>
      <c r="O101" s="228">
        <v>0</v>
      </c>
      <c r="P101" s="226">
        <f t="shared" si="32"/>
        <v>0</v>
      </c>
      <c r="Q101" s="227">
        <f t="shared" si="33"/>
        <v>0</v>
      </c>
    </row>
    <row r="102" spans="1:17" ht="14.25" customHeight="1" thickBot="1" x14ac:dyDescent="0.25">
      <c r="A102" s="221"/>
      <c r="B102" s="224" t="s">
        <v>55</v>
      </c>
      <c r="C102" s="225" t="s">
        <v>140</v>
      </c>
      <c r="D102" s="226">
        <f t="shared" ref="D102:E102" si="35">D98-D99</f>
        <v>28</v>
      </c>
      <c r="E102" s="226">
        <f t="shared" si="35"/>
        <v>32</v>
      </c>
      <c r="F102" s="226">
        <v>197</v>
      </c>
      <c r="G102" s="226">
        <v>197</v>
      </c>
      <c r="H102" s="226">
        <v>231</v>
      </c>
      <c r="I102" s="226">
        <v>235</v>
      </c>
      <c r="J102" s="226">
        <v>256</v>
      </c>
      <c r="K102" s="226">
        <v>276</v>
      </c>
      <c r="L102" s="226">
        <v>59</v>
      </c>
      <c r="M102" s="226">
        <v>54</v>
      </c>
      <c r="N102" s="226">
        <v>45</v>
      </c>
      <c r="O102" s="226">
        <v>32</v>
      </c>
      <c r="P102" s="226"/>
      <c r="Q102" s="227"/>
    </row>
    <row r="103" spans="1:17" ht="31.5" customHeight="1" thickBot="1" x14ac:dyDescent="0.25">
      <c r="A103" s="258"/>
      <c r="B103" s="404"/>
      <c r="C103" s="405"/>
      <c r="D103" s="243" t="s">
        <v>0</v>
      </c>
      <c r="E103" s="243" t="s">
        <v>1</v>
      </c>
      <c r="F103" s="243" t="s">
        <v>2</v>
      </c>
      <c r="G103" s="243" t="s">
        <v>3</v>
      </c>
      <c r="H103" s="243" t="s">
        <v>4</v>
      </c>
      <c r="I103" s="243" t="s">
        <v>5</v>
      </c>
      <c r="J103" s="243" t="s">
        <v>6</v>
      </c>
      <c r="K103" s="243" t="s">
        <v>7</v>
      </c>
      <c r="L103" s="243" t="s">
        <v>8</v>
      </c>
      <c r="M103" s="243" t="s">
        <v>9</v>
      </c>
      <c r="N103" s="243" t="s">
        <v>10</v>
      </c>
      <c r="O103" s="243" t="s">
        <v>11</v>
      </c>
      <c r="P103" s="243" t="s">
        <v>12</v>
      </c>
      <c r="Q103" s="259" t="s">
        <v>13</v>
      </c>
    </row>
    <row r="104" spans="1:17" ht="14.25" customHeight="1" x14ac:dyDescent="0.2">
      <c r="A104" s="221"/>
      <c r="B104" s="410" t="s">
        <v>150</v>
      </c>
      <c r="C104" s="411"/>
      <c r="D104" s="222">
        <v>0</v>
      </c>
      <c r="E104" s="222">
        <v>0</v>
      </c>
      <c r="F104" s="222">
        <v>0</v>
      </c>
      <c r="G104" s="222">
        <v>0</v>
      </c>
      <c r="H104" s="222">
        <v>0</v>
      </c>
      <c r="I104" s="222">
        <v>0</v>
      </c>
      <c r="J104" s="222">
        <v>0</v>
      </c>
      <c r="K104" s="222">
        <v>0</v>
      </c>
      <c r="L104" s="222">
        <v>0</v>
      </c>
      <c r="M104" s="222">
        <v>0</v>
      </c>
      <c r="N104" s="222">
        <v>0</v>
      </c>
      <c r="O104" s="222">
        <v>0</v>
      </c>
      <c r="P104" s="226">
        <f>SUM(D104:O104)</f>
        <v>0</v>
      </c>
      <c r="Q104" s="223">
        <f>AVERAGE(D104:O104)</f>
        <v>0</v>
      </c>
    </row>
    <row r="105" spans="1:17" ht="14.25" customHeight="1" x14ac:dyDescent="0.2">
      <c r="A105" s="221"/>
      <c r="B105" s="400" t="s">
        <v>151</v>
      </c>
      <c r="C105" s="401"/>
      <c r="D105" s="222">
        <v>8</v>
      </c>
      <c r="E105" s="222">
        <v>20</v>
      </c>
      <c r="F105" s="222">
        <v>18</v>
      </c>
      <c r="G105" s="222">
        <v>24</v>
      </c>
      <c r="H105" s="222">
        <v>20</v>
      </c>
      <c r="I105" s="222">
        <v>24</v>
      </c>
      <c r="J105" s="222">
        <v>21</v>
      </c>
      <c r="K105" s="222">
        <v>24</v>
      </c>
      <c r="L105" s="222">
        <v>28</v>
      </c>
      <c r="M105" s="222">
        <v>24</v>
      </c>
      <c r="N105" s="222">
        <v>23</v>
      </c>
      <c r="O105" s="222">
        <v>35</v>
      </c>
      <c r="P105" s="226">
        <f>SUM(D105:O105)</f>
        <v>269</v>
      </c>
      <c r="Q105" s="223">
        <f>AVERAGE(D105:O105)</f>
        <v>22.416666666666668</v>
      </c>
    </row>
    <row r="106" spans="1:17" ht="14.25" customHeight="1" x14ac:dyDescent="0.2">
      <c r="A106" s="221"/>
      <c r="B106" s="393" t="s">
        <v>152</v>
      </c>
      <c r="C106" s="394"/>
      <c r="D106" s="222"/>
      <c r="E106" s="222"/>
      <c r="F106" s="222"/>
      <c r="G106" s="222"/>
      <c r="H106" s="222"/>
      <c r="I106" s="222"/>
      <c r="J106" s="222"/>
      <c r="K106" s="222"/>
      <c r="L106" s="222"/>
      <c r="M106" s="222"/>
      <c r="N106" s="222"/>
      <c r="O106" s="222"/>
      <c r="P106" s="226"/>
      <c r="Q106" s="223"/>
    </row>
    <row r="107" spans="1:17" ht="14.25" customHeight="1" x14ac:dyDescent="0.2">
      <c r="A107" s="221"/>
      <c r="B107" s="224" t="s">
        <v>92</v>
      </c>
      <c r="C107" s="230" t="s">
        <v>34</v>
      </c>
      <c r="D107" s="222">
        <v>75</v>
      </c>
      <c r="E107" s="222">
        <v>19</v>
      </c>
      <c r="F107" s="222">
        <v>27</v>
      </c>
      <c r="G107" s="222">
        <v>11</v>
      </c>
      <c r="H107" s="222">
        <v>20</v>
      </c>
      <c r="I107" s="222">
        <v>21</v>
      </c>
      <c r="J107" s="222">
        <v>21</v>
      </c>
      <c r="K107" s="222">
        <v>21</v>
      </c>
      <c r="L107" s="222">
        <v>37</v>
      </c>
      <c r="M107" s="222">
        <v>37</v>
      </c>
      <c r="N107" s="222">
        <v>45</v>
      </c>
      <c r="O107" s="222">
        <v>32</v>
      </c>
      <c r="P107" s="226">
        <f>SUM(D107:O107)</f>
        <v>366</v>
      </c>
      <c r="Q107" s="223">
        <f>AVERAGE(D107:O107)</f>
        <v>30.5</v>
      </c>
    </row>
    <row r="108" spans="1:17" ht="14.25" customHeight="1" thickBot="1" x14ac:dyDescent="0.25">
      <c r="A108" s="231"/>
      <c r="B108" s="232" t="s">
        <v>93</v>
      </c>
      <c r="C108" s="233" t="s">
        <v>36</v>
      </c>
      <c r="D108" s="234">
        <v>51</v>
      </c>
      <c r="E108" s="234">
        <v>35</v>
      </c>
      <c r="F108" s="234">
        <v>13</v>
      </c>
      <c r="G108" s="234">
        <v>15</v>
      </c>
      <c r="H108" s="234">
        <v>25</v>
      </c>
      <c r="I108" s="234">
        <v>25</v>
      </c>
      <c r="J108" s="234">
        <v>23</v>
      </c>
      <c r="K108" s="234">
        <v>23</v>
      </c>
      <c r="L108" s="234">
        <v>23</v>
      </c>
      <c r="M108" s="234">
        <v>24</v>
      </c>
      <c r="N108" s="234">
        <v>23</v>
      </c>
      <c r="O108" s="234">
        <v>23</v>
      </c>
      <c r="P108" s="235">
        <f>SUM(D108:O108)</f>
        <v>303</v>
      </c>
      <c r="Q108" s="262">
        <f>AVERAGE(D108:O108)</f>
        <v>25.25</v>
      </c>
    </row>
    <row r="109" spans="1:17" ht="14.25" customHeight="1" x14ac:dyDescent="0.2">
      <c r="A109" s="221"/>
      <c r="B109" s="398" t="s">
        <v>166</v>
      </c>
      <c r="C109" s="399"/>
      <c r="D109" s="222"/>
      <c r="E109" s="222"/>
      <c r="F109" s="222"/>
      <c r="G109" s="222"/>
      <c r="H109" s="222"/>
      <c r="I109" s="222"/>
      <c r="J109" s="222"/>
      <c r="K109" s="222"/>
      <c r="L109" s="222"/>
      <c r="M109" s="222"/>
      <c r="N109" s="222"/>
      <c r="O109" s="222"/>
      <c r="P109" s="226"/>
      <c r="Q109" s="223"/>
    </row>
    <row r="110" spans="1:17" ht="14.25" customHeight="1" x14ac:dyDescent="0.2">
      <c r="A110" s="221"/>
      <c r="B110" s="224" t="s">
        <v>56</v>
      </c>
      <c r="C110" s="225" t="s">
        <v>17</v>
      </c>
      <c r="D110" s="226">
        <v>61</v>
      </c>
      <c r="E110" s="226">
        <f t="shared" ref="E110" si="36">D117</f>
        <v>54</v>
      </c>
      <c r="F110" s="226">
        <v>75</v>
      </c>
      <c r="G110" s="226">
        <v>83</v>
      </c>
      <c r="H110" s="226">
        <v>126</v>
      </c>
      <c r="I110" s="226">
        <v>128</v>
      </c>
      <c r="J110" s="226">
        <v>134</v>
      </c>
      <c r="K110" s="226">
        <v>143</v>
      </c>
      <c r="L110" s="226">
        <v>153</v>
      </c>
      <c r="M110" s="226">
        <v>157</v>
      </c>
      <c r="N110" s="226">
        <v>156</v>
      </c>
      <c r="O110" s="226">
        <v>158</v>
      </c>
      <c r="P110" s="226">
        <f t="shared" ref="P110:P116" si="37">SUM(D110:O110)</f>
        <v>1428</v>
      </c>
      <c r="Q110" s="227">
        <f t="shared" ref="Q110:Q117" si="38">P110/12</f>
        <v>119</v>
      </c>
    </row>
    <row r="111" spans="1:17" ht="14.25" customHeight="1" x14ac:dyDescent="0.2">
      <c r="A111" s="221"/>
      <c r="B111" s="224" t="s">
        <v>57</v>
      </c>
      <c r="C111" s="224" t="s">
        <v>19</v>
      </c>
      <c r="D111" s="222">
        <v>7</v>
      </c>
      <c r="E111" s="222">
        <v>5</v>
      </c>
      <c r="F111" s="222">
        <v>10</v>
      </c>
      <c r="G111" s="222">
        <v>26</v>
      </c>
      <c r="H111" s="222">
        <v>2</v>
      </c>
      <c r="I111" s="222">
        <v>2</v>
      </c>
      <c r="J111" s="222">
        <v>2</v>
      </c>
      <c r="K111" s="222">
        <v>4</v>
      </c>
      <c r="L111" s="222">
        <v>10</v>
      </c>
      <c r="M111" s="222">
        <v>12</v>
      </c>
      <c r="N111" s="222">
        <v>12</v>
      </c>
      <c r="O111" s="222">
        <v>1</v>
      </c>
      <c r="P111" s="226">
        <f t="shared" si="37"/>
        <v>93</v>
      </c>
      <c r="Q111" s="227">
        <f t="shared" si="38"/>
        <v>7.75</v>
      </c>
    </row>
    <row r="112" spans="1:17" ht="14.25" customHeight="1" x14ac:dyDescent="0.2">
      <c r="A112" s="221"/>
      <c r="B112" s="224" t="s">
        <v>58</v>
      </c>
      <c r="C112" s="225" t="s">
        <v>21</v>
      </c>
      <c r="D112" s="226">
        <f t="shared" ref="D112:E112" si="39">D110+D111</f>
        <v>68</v>
      </c>
      <c r="E112" s="226">
        <f t="shared" si="39"/>
        <v>59</v>
      </c>
      <c r="F112" s="226">
        <v>85</v>
      </c>
      <c r="G112" s="226">
        <v>109</v>
      </c>
      <c r="H112" s="226">
        <v>126</v>
      </c>
      <c r="I112" s="226">
        <v>128</v>
      </c>
      <c r="J112" s="226">
        <v>127</v>
      </c>
      <c r="K112" s="226">
        <v>156</v>
      </c>
      <c r="L112" s="226">
        <v>164</v>
      </c>
      <c r="M112" s="226">
        <v>176</v>
      </c>
      <c r="N112" s="226">
        <v>186</v>
      </c>
      <c r="O112" s="226">
        <v>156</v>
      </c>
      <c r="P112" s="226">
        <f t="shared" si="37"/>
        <v>1540</v>
      </c>
      <c r="Q112" s="227">
        <f t="shared" si="38"/>
        <v>128.33333333333334</v>
      </c>
    </row>
    <row r="113" spans="1:17" ht="14.25" customHeight="1" x14ac:dyDescent="0.2">
      <c r="A113" s="221"/>
      <c r="B113" s="224" t="s">
        <v>59</v>
      </c>
      <c r="C113" s="224" t="s">
        <v>23</v>
      </c>
      <c r="D113" s="222">
        <v>14</v>
      </c>
      <c r="E113" s="222">
        <v>15</v>
      </c>
      <c r="F113" s="222">
        <v>2</v>
      </c>
      <c r="G113" s="222">
        <v>0</v>
      </c>
      <c r="H113" s="222">
        <v>4</v>
      </c>
      <c r="I113" s="222">
        <v>3</v>
      </c>
      <c r="J113" s="222">
        <v>3</v>
      </c>
      <c r="K113" s="222">
        <v>3</v>
      </c>
      <c r="L113" s="222">
        <v>0</v>
      </c>
      <c r="M113" s="222">
        <v>0</v>
      </c>
      <c r="N113" s="222">
        <v>0</v>
      </c>
      <c r="O113" s="222">
        <v>0</v>
      </c>
      <c r="P113" s="226">
        <f t="shared" si="37"/>
        <v>44</v>
      </c>
      <c r="Q113" s="227">
        <f t="shared" si="38"/>
        <v>3.6666666666666665</v>
      </c>
    </row>
    <row r="114" spans="1:17" ht="14.25" customHeight="1" x14ac:dyDescent="0.2">
      <c r="A114" s="221"/>
      <c r="B114" s="224"/>
      <c r="C114" s="228" t="s">
        <v>47</v>
      </c>
      <c r="D114" s="228">
        <v>1</v>
      </c>
      <c r="E114" s="228">
        <v>2</v>
      </c>
      <c r="F114" s="228">
        <v>0</v>
      </c>
      <c r="G114" s="228">
        <v>0</v>
      </c>
      <c r="H114" s="228">
        <v>0</v>
      </c>
      <c r="I114" s="228">
        <v>0</v>
      </c>
      <c r="J114" s="228">
        <v>0</v>
      </c>
      <c r="K114" s="228">
        <v>0</v>
      </c>
      <c r="L114" s="228">
        <v>0</v>
      </c>
      <c r="M114" s="228">
        <v>0</v>
      </c>
      <c r="N114" s="228">
        <v>0</v>
      </c>
      <c r="O114" s="222">
        <v>0</v>
      </c>
      <c r="P114" s="226">
        <f t="shared" si="37"/>
        <v>3</v>
      </c>
      <c r="Q114" s="227">
        <f t="shared" si="38"/>
        <v>0.25</v>
      </c>
    </row>
    <row r="115" spans="1:17" ht="14.25" customHeight="1" x14ac:dyDescent="0.2">
      <c r="A115" s="221"/>
      <c r="B115" s="224"/>
      <c r="C115" s="228" t="s">
        <v>178</v>
      </c>
      <c r="D115" s="228">
        <v>8</v>
      </c>
      <c r="E115" s="228">
        <v>13</v>
      </c>
      <c r="F115" s="228">
        <v>1</v>
      </c>
      <c r="G115" s="228">
        <v>0</v>
      </c>
      <c r="H115" s="228">
        <v>0</v>
      </c>
      <c r="I115" s="228">
        <v>0</v>
      </c>
      <c r="J115" s="228">
        <v>0</v>
      </c>
      <c r="K115" s="228">
        <v>0</v>
      </c>
      <c r="L115" s="228">
        <v>0</v>
      </c>
      <c r="M115" s="228">
        <v>0</v>
      </c>
      <c r="N115" s="228">
        <v>0</v>
      </c>
      <c r="O115" s="222">
        <v>0</v>
      </c>
      <c r="P115" s="226">
        <f t="shared" si="37"/>
        <v>22</v>
      </c>
      <c r="Q115" s="227">
        <f t="shared" si="38"/>
        <v>1.8333333333333333</v>
      </c>
    </row>
    <row r="116" spans="1:17" ht="14.25" customHeight="1" x14ac:dyDescent="0.2">
      <c r="A116" s="221"/>
      <c r="B116" s="224"/>
      <c r="C116" s="228" t="s">
        <v>48</v>
      </c>
      <c r="D116" s="228">
        <v>5</v>
      </c>
      <c r="E116" s="228">
        <v>0</v>
      </c>
      <c r="F116" s="228">
        <v>0</v>
      </c>
      <c r="G116" s="228">
        <v>0</v>
      </c>
      <c r="H116" s="228">
        <v>0</v>
      </c>
      <c r="I116" s="228">
        <v>0</v>
      </c>
      <c r="J116" s="228">
        <v>0</v>
      </c>
      <c r="K116" s="228">
        <v>0</v>
      </c>
      <c r="L116" s="228">
        <v>0</v>
      </c>
      <c r="M116" s="228">
        <v>0</v>
      </c>
      <c r="N116" s="228">
        <v>0</v>
      </c>
      <c r="O116" s="222">
        <v>0</v>
      </c>
      <c r="P116" s="226">
        <f t="shared" si="37"/>
        <v>5</v>
      </c>
      <c r="Q116" s="227">
        <f t="shared" si="38"/>
        <v>0.41666666666666669</v>
      </c>
    </row>
    <row r="117" spans="1:17" ht="14.25" customHeight="1" thickBot="1" x14ac:dyDescent="0.25">
      <c r="A117" s="231"/>
      <c r="B117" s="232" t="s">
        <v>60</v>
      </c>
      <c r="C117" s="261" t="s">
        <v>140</v>
      </c>
      <c r="D117" s="235">
        <f t="shared" ref="D117:E117" si="40">D112-D113</f>
        <v>54</v>
      </c>
      <c r="E117" s="235">
        <f t="shared" si="40"/>
        <v>44</v>
      </c>
      <c r="F117" s="235">
        <v>83</v>
      </c>
      <c r="G117" s="235">
        <v>109</v>
      </c>
      <c r="H117" s="235">
        <v>126</v>
      </c>
      <c r="I117" s="235">
        <v>126</v>
      </c>
      <c r="J117" s="235">
        <v>136</v>
      </c>
      <c r="K117" s="235">
        <v>146</v>
      </c>
      <c r="L117" s="235">
        <v>164</v>
      </c>
      <c r="M117" s="235">
        <v>134</v>
      </c>
      <c r="N117" s="235">
        <v>156</v>
      </c>
      <c r="O117" s="235">
        <v>156</v>
      </c>
      <c r="P117" s="235">
        <f>SUM(D117:O117)</f>
        <v>1434</v>
      </c>
      <c r="Q117" s="236">
        <f t="shared" si="38"/>
        <v>119.5</v>
      </c>
    </row>
    <row r="118" spans="1:17" ht="14.25" customHeight="1" x14ac:dyDescent="0.2">
      <c r="A118" s="221"/>
      <c r="B118" s="410" t="s">
        <v>150</v>
      </c>
      <c r="C118" s="411"/>
      <c r="D118" s="222">
        <v>3</v>
      </c>
      <c r="E118" s="222">
        <v>4</v>
      </c>
      <c r="F118" s="222">
        <v>0</v>
      </c>
      <c r="G118" s="222">
        <v>0</v>
      </c>
      <c r="H118" s="222">
        <v>0</v>
      </c>
      <c r="I118" s="222">
        <v>0</v>
      </c>
      <c r="J118" s="222">
        <v>0</v>
      </c>
      <c r="K118" s="222">
        <v>0</v>
      </c>
      <c r="L118" s="222">
        <v>2</v>
      </c>
      <c r="M118" s="222">
        <v>2</v>
      </c>
      <c r="N118" s="222">
        <v>2</v>
      </c>
      <c r="O118" s="222">
        <v>2</v>
      </c>
      <c r="P118" s="226">
        <f>SUM(D118:O118)</f>
        <v>15</v>
      </c>
      <c r="Q118" s="223">
        <f>AVERAGE(D118:O118)</f>
        <v>1.25</v>
      </c>
    </row>
    <row r="119" spans="1:17" ht="14.25" customHeight="1" x14ac:dyDescent="0.2">
      <c r="A119" s="221"/>
      <c r="B119" s="400" t="s">
        <v>151</v>
      </c>
      <c r="C119" s="401"/>
      <c r="D119" s="222">
        <v>17</v>
      </c>
      <c r="E119" s="222">
        <v>15</v>
      </c>
      <c r="F119" s="222">
        <v>22</v>
      </c>
      <c r="G119" s="222">
        <v>0</v>
      </c>
      <c r="H119" s="222">
        <v>26</v>
      </c>
      <c r="I119" s="222">
        <v>25</v>
      </c>
      <c r="J119" s="222">
        <v>24</v>
      </c>
      <c r="K119" s="222">
        <v>34</v>
      </c>
      <c r="L119" s="222">
        <v>102</v>
      </c>
      <c r="M119" s="222">
        <v>134</v>
      </c>
      <c r="N119" s="222">
        <v>156</v>
      </c>
      <c r="O119" s="222">
        <v>156</v>
      </c>
      <c r="P119" s="226">
        <f>SUM(D119:O119)</f>
        <v>711</v>
      </c>
      <c r="Q119" s="223">
        <f>AVERAGE(D119:O119)</f>
        <v>59.25</v>
      </c>
    </row>
    <row r="120" spans="1:17" ht="14.25" customHeight="1" x14ac:dyDescent="0.2">
      <c r="A120" s="221"/>
      <c r="B120" s="393" t="s">
        <v>152</v>
      </c>
      <c r="C120" s="394"/>
      <c r="D120" s="222"/>
      <c r="E120" s="222"/>
      <c r="F120" s="222"/>
      <c r="G120" s="222"/>
      <c r="H120" s="222"/>
      <c r="I120" s="222"/>
      <c r="J120" s="222"/>
      <c r="K120" s="222"/>
      <c r="L120" s="222"/>
      <c r="M120" s="222"/>
      <c r="N120" s="222"/>
      <c r="O120" s="222"/>
      <c r="P120" s="226"/>
      <c r="Q120" s="223"/>
    </row>
    <row r="121" spans="1:17" ht="14.25" customHeight="1" x14ac:dyDescent="0.2">
      <c r="A121" s="221"/>
      <c r="B121" s="224" t="s">
        <v>92</v>
      </c>
      <c r="C121" s="230" t="s">
        <v>34</v>
      </c>
      <c r="D121" s="222">
        <v>36</v>
      </c>
      <c r="E121" s="222">
        <v>39</v>
      </c>
      <c r="F121" s="222">
        <v>13</v>
      </c>
      <c r="G121" s="222">
        <v>13</v>
      </c>
      <c r="H121" s="222">
        <v>26</v>
      </c>
      <c r="I121" s="222">
        <v>24</v>
      </c>
      <c r="J121" s="222">
        <v>23</v>
      </c>
      <c r="K121" s="222">
        <v>21</v>
      </c>
      <c r="L121" s="222">
        <v>31</v>
      </c>
      <c r="M121" s="222">
        <v>21</v>
      </c>
      <c r="N121" s="222">
        <v>24</v>
      </c>
      <c r="O121" s="222">
        <v>40</v>
      </c>
      <c r="P121" s="226">
        <f>SUM(D121:O121)</f>
        <v>311</v>
      </c>
      <c r="Q121" s="223">
        <f>AVERAGE(D121:O121)</f>
        <v>25.916666666666668</v>
      </c>
    </row>
    <row r="122" spans="1:17" ht="14.25" customHeight="1" x14ac:dyDescent="0.2">
      <c r="A122" s="221"/>
      <c r="B122" s="224" t="s">
        <v>93</v>
      </c>
      <c r="C122" s="230" t="s">
        <v>36</v>
      </c>
      <c r="D122" s="222">
        <v>26</v>
      </c>
      <c r="E122" s="222">
        <v>19</v>
      </c>
      <c r="F122" s="222">
        <v>9</v>
      </c>
      <c r="G122" s="222">
        <v>7</v>
      </c>
      <c r="H122" s="222">
        <v>23</v>
      </c>
      <c r="I122" s="222">
        <v>14</v>
      </c>
      <c r="J122" s="222">
        <v>13</v>
      </c>
      <c r="K122" s="222">
        <v>11</v>
      </c>
      <c r="L122" s="222">
        <v>27</v>
      </c>
      <c r="M122" s="222">
        <v>24</v>
      </c>
      <c r="N122" s="222">
        <v>24</v>
      </c>
      <c r="O122" s="222">
        <v>23</v>
      </c>
      <c r="P122" s="226">
        <f>SUM(D122:O122)</f>
        <v>220</v>
      </c>
      <c r="Q122" s="223">
        <f>AVERAGE(D122:O122)</f>
        <v>18.333333333333332</v>
      </c>
    </row>
    <row r="123" spans="1:17" ht="14.25" customHeight="1" x14ac:dyDescent="0.2">
      <c r="A123" s="253">
        <v>2.4</v>
      </c>
      <c r="B123" s="402" t="s">
        <v>63</v>
      </c>
      <c r="C123" s="403"/>
      <c r="D123" s="254"/>
      <c r="E123" s="254"/>
      <c r="F123" s="254"/>
      <c r="G123" s="254"/>
      <c r="H123" s="254"/>
      <c r="I123" s="254"/>
      <c r="J123" s="254"/>
      <c r="K123" s="254"/>
      <c r="L123" s="254"/>
      <c r="M123" s="254"/>
      <c r="N123" s="254"/>
      <c r="O123" s="254"/>
      <c r="P123" s="255"/>
      <c r="Q123" s="256"/>
    </row>
    <row r="124" spans="1:17" ht="14.25" customHeight="1" x14ac:dyDescent="0.2">
      <c r="A124" s="221"/>
      <c r="B124" s="398" t="s">
        <v>148</v>
      </c>
      <c r="C124" s="399"/>
      <c r="D124" s="222"/>
      <c r="E124" s="222"/>
      <c r="F124" s="222"/>
      <c r="G124" s="222"/>
      <c r="H124" s="222"/>
      <c r="I124" s="222"/>
      <c r="J124" s="222"/>
      <c r="K124" s="222"/>
      <c r="L124" s="222"/>
      <c r="M124" s="222"/>
      <c r="N124" s="222"/>
      <c r="O124" s="222"/>
      <c r="P124" s="226"/>
      <c r="Q124" s="223"/>
    </row>
    <row r="125" spans="1:17" ht="14.25" customHeight="1" x14ac:dyDescent="0.2">
      <c r="A125" s="221"/>
      <c r="B125" s="224" t="s">
        <v>64</v>
      </c>
      <c r="C125" s="225" t="s">
        <v>17</v>
      </c>
      <c r="D125" s="226">
        <v>346</v>
      </c>
      <c r="E125" s="226">
        <f t="shared" ref="E125" si="41">D131</f>
        <v>350</v>
      </c>
      <c r="F125" s="226">
        <v>362</v>
      </c>
      <c r="G125" s="226">
        <v>364</v>
      </c>
      <c r="H125" s="226">
        <v>364</v>
      </c>
      <c r="I125" s="226">
        <v>364</v>
      </c>
      <c r="J125" s="226">
        <v>376</v>
      </c>
      <c r="K125" s="226">
        <v>376</v>
      </c>
      <c r="L125" s="226">
        <v>365</v>
      </c>
      <c r="M125" s="226">
        <v>367</v>
      </c>
      <c r="N125" s="226">
        <v>376</v>
      </c>
      <c r="O125" s="226">
        <v>366</v>
      </c>
      <c r="P125" s="226">
        <f t="shared" ref="P125:P133" si="42">SUM(D125:O125)</f>
        <v>4376</v>
      </c>
      <c r="Q125" s="227">
        <f>AVERAGE(D125:O125)</f>
        <v>364.66666666666669</v>
      </c>
    </row>
    <row r="126" spans="1:17" ht="14.25" customHeight="1" x14ac:dyDescent="0.2">
      <c r="A126" s="221"/>
      <c r="B126" s="224" t="s">
        <v>65</v>
      </c>
      <c r="C126" s="224" t="s">
        <v>19</v>
      </c>
      <c r="D126" s="222">
        <v>4</v>
      </c>
      <c r="E126" s="222">
        <v>0</v>
      </c>
      <c r="F126" s="222">
        <v>2</v>
      </c>
      <c r="G126" s="222">
        <v>0</v>
      </c>
      <c r="H126" s="222">
        <v>0</v>
      </c>
      <c r="I126" s="222">
        <v>0</v>
      </c>
      <c r="J126" s="222">
        <v>0</v>
      </c>
      <c r="K126" s="222">
        <v>0</v>
      </c>
      <c r="L126" s="222">
        <v>2</v>
      </c>
      <c r="M126" s="222">
        <v>2</v>
      </c>
      <c r="N126" s="222">
        <v>2</v>
      </c>
      <c r="O126" s="222">
        <v>2</v>
      </c>
      <c r="P126" s="226">
        <f t="shared" si="42"/>
        <v>14</v>
      </c>
      <c r="Q126" s="223">
        <f>AVERAGE(D126:O126)</f>
        <v>1.1666666666666667</v>
      </c>
    </row>
    <row r="127" spans="1:17" ht="14.25" customHeight="1" x14ac:dyDescent="0.2">
      <c r="A127" s="221"/>
      <c r="B127" s="224" t="s">
        <v>66</v>
      </c>
      <c r="C127" s="225" t="s">
        <v>21</v>
      </c>
      <c r="D127" s="226">
        <f t="shared" ref="D127:E127" si="43">D125+D126</f>
        <v>350</v>
      </c>
      <c r="E127" s="226">
        <f t="shared" si="43"/>
        <v>350</v>
      </c>
      <c r="F127" s="226">
        <v>364</v>
      </c>
      <c r="G127" s="226">
        <v>364</v>
      </c>
      <c r="H127" s="226">
        <v>364</v>
      </c>
      <c r="I127" s="226">
        <v>364</v>
      </c>
      <c r="J127" s="226">
        <v>364</v>
      </c>
      <c r="K127" s="226">
        <v>346</v>
      </c>
      <c r="L127" s="226">
        <v>365</v>
      </c>
      <c r="M127" s="226">
        <v>365</v>
      </c>
      <c r="N127" s="226">
        <v>256</v>
      </c>
      <c r="O127" s="226">
        <v>366</v>
      </c>
      <c r="P127" s="226">
        <f t="shared" si="42"/>
        <v>4218</v>
      </c>
      <c r="Q127" s="257">
        <f>P128/P126</f>
        <v>0</v>
      </c>
    </row>
    <row r="128" spans="1:17" ht="14.25" customHeight="1" x14ac:dyDescent="0.2">
      <c r="A128" s="221"/>
      <c r="B128" s="224" t="s">
        <v>67</v>
      </c>
      <c r="C128" s="224" t="s">
        <v>23</v>
      </c>
      <c r="D128" s="222">
        <v>0</v>
      </c>
      <c r="E128" s="222">
        <v>0</v>
      </c>
      <c r="F128" s="222">
        <v>0</v>
      </c>
      <c r="G128" s="222">
        <v>0</v>
      </c>
      <c r="H128" s="222">
        <v>0</v>
      </c>
      <c r="I128" s="222">
        <v>0</v>
      </c>
      <c r="J128" s="222">
        <v>0</v>
      </c>
      <c r="K128" s="222">
        <v>0</v>
      </c>
      <c r="L128" s="222">
        <v>0</v>
      </c>
      <c r="M128" s="222">
        <v>0</v>
      </c>
      <c r="N128" s="222">
        <v>0</v>
      </c>
      <c r="O128" s="222">
        <v>0</v>
      </c>
      <c r="P128" s="226">
        <f t="shared" si="42"/>
        <v>0</v>
      </c>
      <c r="Q128" s="223">
        <f>AVERAGE(D128:O128)</f>
        <v>0</v>
      </c>
    </row>
    <row r="129" spans="1:17" ht="14.25" customHeight="1" x14ac:dyDescent="0.2">
      <c r="A129" s="221"/>
      <c r="B129" s="224"/>
      <c r="C129" s="228" t="s">
        <v>30</v>
      </c>
      <c r="D129" s="228">
        <v>0</v>
      </c>
      <c r="E129" s="228">
        <v>0</v>
      </c>
      <c r="F129" s="228">
        <v>0</v>
      </c>
      <c r="G129" s="228">
        <v>0</v>
      </c>
      <c r="H129" s="228">
        <v>0</v>
      </c>
      <c r="I129" s="228">
        <v>0</v>
      </c>
      <c r="J129" s="228">
        <v>0</v>
      </c>
      <c r="K129" s="228">
        <v>0</v>
      </c>
      <c r="L129" s="228">
        <v>0</v>
      </c>
      <c r="M129" s="228">
        <v>0</v>
      </c>
      <c r="N129" s="228">
        <v>0</v>
      </c>
      <c r="O129" s="228">
        <v>0</v>
      </c>
      <c r="P129" s="226">
        <f t="shared" si="42"/>
        <v>0</v>
      </c>
      <c r="Q129" s="223">
        <f>AVERAGE(D129:O129)</f>
        <v>0</v>
      </c>
    </row>
    <row r="130" spans="1:17" ht="14.25" customHeight="1" x14ac:dyDescent="0.2">
      <c r="A130" s="221"/>
      <c r="B130" s="224"/>
      <c r="C130" s="228" t="s">
        <v>31</v>
      </c>
      <c r="D130" s="228">
        <v>0</v>
      </c>
      <c r="E130" s="228">
        <v>0</v>
      </c>
      <c r="F130" s="228">
        <v>0</v>
      </c>
      <c r="G130" s="228">
        <v>0</v>
      </c>
      <c r="H130" s="228">
        <v>0</v>
      </c>
      <c r="I130" s="228">
        <v>0</v>
      </c>
      <c r="J130" s="228">
        <v>0</v>
      </c>
      <c r="K130" s="228">
        <v>0</v>
      </c>
      <c r="L130" s="228">
        <v>0</v>
      </c>
      <c r="M130" s="228">
        <v>0</v>
      </c>
      <c r="N130" s="228">
        <v>0</v>
      </c>
      <c r="O130" s="228">
        <v>0</v>
      </c>
      <c r="P130" s="226">
        <f t="shared" si="42"/>
        <v>0</v>
      </c>
      <c r="Q130" s="223">
        <f>AVERAGE(D130:O130)</f>
        <v>0</v>
      </c>
    </row>
    <row r="131" spans="1:17" ht="14.25" customHeight="1" x14ac:dyDescent="0.2">
      <c r="A131" s="221"/>
      <c r="B131" s="224" t="s">
        <v>68</v>
      </c>
      <c r="C131" s="225" t="s">
        <v>140</v>
      </c>
      <c r="D131" s="226">
        <f t="shared" ref="D131:E131" si="44">D127-D128</f>
        <v>350</v>
      </c>
      <c r="E131" s="226">
        <f t="shared" si="44"/>
        <v>350</v>
      </c>
      <c r="F131" s="226">
        <v>364</v>
      </c>
      <c r="G131" s="226">
        <v>364</v>
      </c>
      <c r="H131" s="226">
        <v>364</v>
      </c>
      <c r="I131" s="226">
        <v>364</v>
      </c>
      <c r="J131" s="226">
        <v>487</v>
      </c>
      <c r="K131" s="226">
        <v>345</v>
      </c>
      <c r="L131" s="226">
        <v>345</v>
      </c>
      <c r="M131" s="226">
        <v>365</v>
      </c>
      <c r="N131" s="226">
        <v>367</v>
      </c>
      <c r="O131" s="226">
        <v>366</v>
      </c>
      <c r="P131" s="226">
        <f t="shared" si="42"/>
        <v>4431</v>
      </c>
      <c r="Q131" s="223">
        <f>AVERAGE(D131:P131)</f>
        <v>681.69230769230774</v>
      </c>
    </row>
    <row r="132" spans="1:17" ht="14.25" customHeight="1" x14ac:dyDescent="0.2">
      <c r="A132" s="221"/>
      <c r="B132" s="410" t="s">
        <v>150</v>
      </c>
      <c r="C132" s="411"/>
      <c r="D132" s="222">
        <v>4</v>
      </c>
      <c r="E132" s="222">
        <v>5</v>
      </c>
      <c r="F132" s="222">
        <v>6</v>
      </c>
      <c r="G132" s="222">
        <v>5</v>
      </c>
      <c r="H132" s="222">
        <v>7</v>
      </c>
      <c r="I132" s="222">
        <v>7</v>
      </c>
      <c r="J132" s="222">
        <v>5</v>
      </c>
      <c r="K132" s="222">
        <v>6</v>
      </c>
      <c r="L132" s="222">
        <v>5</v>
      </c>
      <c r="M132" s="222">
        <v>3</v>
      </c>
      <c r="N132" s="222">
        <v>2</v>
      </c>
      <c r="O132" s="222">
        <v>6</v>
      </c>
      <c r="P132" s="226">
        <f t="shared" si="42"/>
        <v>61</v>
      </c>
      <c r="Q132" s="223">
        <f>AVERAGE(D132:O132)</f>
        <v>5.083333333333333</v>
      </c>
    </row>
    <row r="133" spans="1:17" ht="14.25" customHeight="1" x14ac:dyDescent="0.2">
      <c r="A133" s="221"/>
      <c r="B133" s="400" t="s">
        <v>151</v>
      </c>
      <c r="C133" s="401"/>
      <c r="D133" s="222">
        <v>7</v>
      </c>
      <c r="E133" s="222">
        <v>7</v>
      </c>
      <c r="F133" s="222">
        <v>8</v>
      </c>
      <c r="G133" s="222">
        <v>4</v>
      </c>
      <c r="H133" s="222">
        <v>6</v>
      </c>
      <c r="I133" s="222">
        <v>9</v>
      </c>
      <c r="J133" s="222">
        <v>9</v>
      </c>
      <c r="K133" s="222">
        <v>8</v>
      </c>
      <c r="L133" s="222">
        <v>7</v>
      </c>
      <c r="M133" s="222">
        <v>4</v>
      </c>
      <c r="N133" s="222">
        <v>3</v>
      </c>
      <c r="O133" s="222">
        <v>3</v>
      </c>
      <c r="P133" s="226">
        <f t="shared" si="42"/>
        <v>75</v>
      </c>
      <c r="Q133" s="223">
        <f>AVERAGE(D133:O133)</f>
        <v>6.25</v>
      </c>
    </row>
    <row r="134" spans="1:17" ht="14.25" customHeight="1" x14ac:dyDescent="0.2">
      <c r="A134" s="221"/>
      <c r="B134" s="393" t="s">
        <v>152</v>
      </c>
      <c r="C134" s="394"/>
      <c r="D134" s="222"/>
      <c r="E134" s="222"/>
      <c r="F134" s="222"/>
      <c r="G134" s="222"/>
      <c r="H134" s="222"/>
      <c r="I134" s="222"/>
      <c r="J134" s="222"/>
      <c r="K134" s="222"/>
      <c r="L134" s="222"/>
      <c r="M134" s="222"/>
      <c r="N134" s="222"/>
      <c r="O134" s="222"/>
      <c r="P134" s="226"/>
      <c r="Q134" s="223"/>
    </row>
    <row r="135" spans="1:17" ht="14.25" customHeight="1" x14ac:dyDescent="0.2">
      <c r="A135" s="221"/>
      <c r="B135" s="224" t="s">
        <v>92</v>
      </c>
      <c r="C135" s="230" t="s">
        <v>34</v>
      </c>
      <c r="D135" s="222">
        <v>40</v>
      </c>
      <c r="E135" s="222">
        <v>25</v>
      </c>
      <c r="F135" s="222">
        <v>35</v>
      </c>
      <c r="G135" s="222">
        <v>15</v>
      </c>
      <c r="H135" s="222">
        <v>21</v>
      </c>
      <c r="I135" s="222">
        <v>23</v>
      </c>
      <c r="J135" s="222">
        <v>21</v>
      </c>
      <c r="K135" s="222">
        <v>24</v>
      </c>
      <c r="L135" s="222">
        <v>42</v>
      </c>
      <c r="M135" s="222">
        <v>45</v>
      </c>
      <c r="N135" s="222">
        <v>46</v>
      </c>
      <c r="O135" s="222">
        <v>31</v>
      </c>
      <c r="P135" s="226">
        <f>SUM(D135:O135)</f>
        <v>368</v>
      </c>
      <c r="Q135" s="223">
        <f>AVERAGE(D135:O135)</f>
        <v>30.666666666666668</v>
      </c>
    </row>
    <row r="136" spans="1:17" ht="14.25" customHeight="1" thickBot="1" x14ac:dyDescent="0.25">
      <c r="A136" s="231"/>
      <c r="B136" s="232" t="s">
        <v>93</v>
      </c>
      <c r="C136" s="233" t="s">
        <v>36</v>
      </c>
      <c r="D136" s="234">
        <v>16</v>
      </c>
      <c r="E136" s="234">
        <v>19</v>
      </c>
      <c r="F136" s="234">
        <v>13</v>
      </c>
      <c r="G136" s="234">
        <v>7</v>
      </c>
      <c r="H136" s="234">
        <v>9</v>
      </c>
      <c r="I136" s="234">
        <v>12</v>
      </c>
      <c r="J136" s="234">
        <v>13</v>
      </c>
      <c r="K136" s="234">
        <v>13</v>
      </c>
      <c r="L136" s="234">
        <v>5</v>
      </c>
      <c r="M136" s="234">
        <v>3</v>
      </c>
      <c r="N136" s="234">
        <v>3</v>
      </c>
      <c r="O136" s="234">
        <v>63</v>
      </c>
      <c r="P136" s="235">
        <f>SUM(D136:O136)</f>
        <v>176</v>
      </c>
      <c r="Q136" s="262">
        <f>AVERAGE(D136:O136)</f>
        <v>14.666666666666666</v>
      </c>
    </row>
    <row r="137" spans="1:17" ht="14.25" customHeight="1" thickBot="1" x14ac:dyDescent="0.25">
      <c r="A137" s="266"/>
      <c r="B137" s="267"/>
      <c r="C137" s="268"/>
      <c r="D137" s="269"/>
      <c r="E137" s="269"/>
      <c r="F137" s="269"/>
      <c r="G137" s="269"/>
      <c r="H137" s="269"/>
      <c r="I137" s="269"/>
      <c r="J137" s="269"/>
      <c r="K137" s="269"/>
      <c r="L137" s="269"/>
      <c r="M137" s="269"/>
      <c r="N137" s="269"/>
      <c r="O137" s="269"/>
      <c r="P137" s="270"/>
      <c r="Q137" s="271"/>
    </row>
    <row r="138" spans="1:17" ht="15" customHeight="1" thickBot="1" x14ac:dyDescent="0.25">
      <c r="A138" s="266"/>
      <c r="B138" s="267"/>
      <c r="C138" s="268"/>
      <c r="D138" s="269"/>
      <c r="E138" s="269"/>
      <c r="F138" s="269"/>
      <c r="G138" s="269"/>
      <c r="H138" s="269"/>
      <c r="I138" s="269"/>
      <c r="J138" s="269"/>
      <c r="K138" s="269"/>
      <c r="L138" s="269"/>
      <c r="M138" s="269"/>
      <c r="N138" s="269"/>
      <c r="O138" s="269"/>
      <c r="P138" s="270"/>
      <c r="Q138" s="271"/>
    </row>
    <row r="139" spans="1:17" ht="34.5" customHeight="1" thickBot="1" x14ac:dyDescent="0.25">
      <c r="A139" s="272"/>
      <c r="B139" s="412"/>
      <c r="C139" s="413"/>
      <c r="D139" s="273" t="s">
        <v>0</v>
      </c>
      <c r="E139" s="273" t="s">
        <v>1</v>
      </c>
      <c r="F139" s="273" t="s">
        <v>2</v>
      </c>
      <c r="G139" s="273" t="s">
        <v>3</v>
      </c>
      <c r="H139" s="273" t="s">
        <v>4</v>
      </c>
      <c r="I139" s="273" t="s">
        <v>5</v>
      </c>
      <c r="J139" s="273" t="s">
        <v>6</v>
      </c>
      <c r="K139" s="273" t="s">
        <v>7</v>
      </c>
      <c r="L139" s="273" t="s">
        <v>8</v>
      </c>
      <c r="M139" s="273" t="s">
        <v>9</v>
      </c>
      <c r="N139" s="273" t="s">
        <v>10</v>
      </c>
      <c r="O139" s="273" t="s">
        <v>11</v>
      </c>
      <c r="P139" s="273" t="s">
        <v>12</v>
      </c>
      <c r="Q139" s="244" t="s">
        <v>13</v>
      </c>
    </row>
    <row r="140" spans="1:17" ht="15" customHeight="1" x14ac:dyDescent="0.2">
      <c r="A140" s="253">
        <v>2.5</v>
      </c>
      <c r="B140" s="402" t="s">
        <v>114</v>
      </c>
      <c r="C140" s="403"/>
      <c r="D140" s="254"/>
      <c r="E140" s="254"/>
      <c r="F140" s="254"/>
      <c r="G140" s="254"/>
      <c r="H140" s="254"/>
      <c r="I140" s="254"/>
      <c r="J140" s="254"/>
      <c r="K140" s="254"/>
      <c r="L140" s="254"/>
      <c r="M140" s="254"/>
      <c r="N140" s="254"/>
      <c r="O140" s="254"/>
      <c r="P140" s="255"/>
      <c r="Q140" s="256"/>
    </row>
    <row r="141" spans="1:17" ht="27" customHeight="1" x14ac:dyDescent="0.2">
      <c r="A141" s="221"/>
      <c r="B141" s="414" t="s">
        <v>237</v>
      </c>
      <c r="C141" s="415"/>
      <c r="D141" s="222"/>
      <c r="E141" s="222"/>
      <c r="F141" s="222"/>
      <c r="G141" s="222"/>
      <c r="H141" s="222"/>
      <c r="I141" s="222"/>
      <c r="J141" s="222"/>
      <c r="K141" s="222"/>
      <c r="L141" s="222"/>
      <c r="M141" s="222"/>
      <c r="N141" s="222"/>
      <c r="O141" s="222"/>
      <c r="P141" s="226"/>
      <c r="Q141" s="223"/>
    </row>
    <row r="142" spans="1:17" ht="15" customHeight="1" x14ac:dyDescent="0.2">
      <c r="A142" s="221"/>
      <c r="B142" s="224" t="s">
        <v>115</v>
      </c>
      <c r="C142" s="225" t="s">
        <v>17</v>
      </c>
      <c r="D142" s="226"/>
      <c r="E142" s="226"/>
      <c r="F142" s="226">
        <v>167</v>
      </c>
      <c r="G142" s="226">
        <v>171</v>
      </c>
      <c r="H142" s="226">
        <v>178</v>
      </c>
      <c r="I142" s="226">
        <v>123</v>
      </c>
      <c r="J142" s="226">
        <v>143</v>
      </c>
      <c r="K142" s="226">
        <v>145</v>
      </c>
      <c r="L142" s="226">
        <v>218</v>
      </c>
      <c r="M142" s="226">
        <v>222</v>
      </c>
      <c r="N142" s="226">
        <v>334</v>
      </c>
      <c r="O142" s="226">
        <v>185</v>
      </c>
      <c r="P142" s="226">
        <f>SUM(D142:O142)</f>
        <v>1886</v>
      </c>
      <c r="Q142" s="227">
        <f>AVERAGE(D142:O142)</f>
        <v>188.6</v>
      </c>
    </row>
    <row r="143" spans="1:17" ht="15" customHeight="1" x14ac:dyDescent="0.2">
      <c r="A143" s="221"/>
      <c r="B143" s="224" t="s">
        <v>116</v>
      </c>
      <c r="C143" s="224" t="s">
        <v>19</v>
      </c>
      <c r="D143" s="222"/>
      <c r="E143" s="222"/>
      <c r="F143" s="222">
        <v>5</v>
      </c>
      <c r="G143" s="222">
        <v>9</v>
      </c>
      <c r="H143" s="222">
        <v>13</v>
      </c>
      <c r="I143" s="222">
        <v>12</v>
      </c>
      <c r="J143" s="222">
        <v>23</v>
      </c>
      <c r="K143" s="222">
        <v>21</v>
      </c>
      <c r="L143" s="222">
        <v>6</v>
      </c>
      <c r="M143" s="222">
        <v>4</v>
      </c>
      <c r="N143" s="222">
        <v>3</v>
      </c>
      <c r="O143" s="222">
        <v>3</v>
      </c>
      <c r="P143" s="226">
        <f>SUM(D143:O143)</f>
        <v>99</v>
      </c>
      <c r="Q143" s="223">
        <f>AVERAGE(D143:O143)</f>
        <v>9.9</v>
      </c>
    </row>
    <row r="144" spans="1:17" ht="15" customHeight="1" x14ac:dyDescent="0.2">
      <c r="A144" s="221"/>
      <c r="B144" s="224" t="s">
        <v>117</v>
      </c>
      <c r="C144" s="225" t="s">
        <v>21</v>
      </c>
      <c r="D144" s="226"/>
      <c r="E144" s="226"/>
      <c r="F144" s="226"/>
      <c r="G144" s="226">
        <v>9</v>
      </c>
      <c r="H144" s="226">
        <v>8</v>
      </c>
      <c r="I144" s="226">
        <v>6</v>
      </c>
      <c r="J144" s="226">
        <v>5</v>
      </c>
      <c r="K144" s="226">
        <v>5</v>
      </c>
      <c r="L144" s="226">
        <v>5</v>
      </c>
      <c r="M144" s="226">
        <v>3</v>
      </c>
      <c r="N144" s="226">
        <v>5</v>
      </c>
      <c r="O144" s="226">
        <v>3</v>
      </c>
      <c r="P144" s="226">
        <f>SUM(D144:O144)</f>
        <v>49</v>
      </c>
      <c r="Q144" s="257">
        <f>P145/P143</f>
        <v>9.0909090909090912E-2</v>
      </c>
    </row>
    <row r="145" spans="1:17" ht="15" customHeight="1" x14ac:dyDescent="0.2">
      <c r="A145" s="221"/>
      <c r="B145" s="224" t="s">
        <v>118</v>
      </c>
      <c r="C145" s="224" t="s">
        <v>23</v>
      </c>
      <c r="D145" s="222"/>
      <c r="E145" s="222"/>
      <c r="F145" s="222">
        <v>1</v>
      </c>
      <c r="G145" s="222">
        <v>2</v>
      </c>
      <c r="H145" s="222">
        <v>6</v>
      </c>
      <c r="I145" s="222">
        <v>0</v>
      </c>
      <c r="J145" s="222">
        <v>0</v>
      </c>
      <c r="K145" s="222">
        <v>0</v>
      </c>
      <c r="L145" s="222">
        <v>0</v>
      </c>
      <c r="M145" s="222">
        <v>0</v>
      </c>
      <c r="N145" s="222">
        <v>0</v>
      </c>
      <c r="O145" s="222">
        <v>0</v>
      </c>
      <c r="P145" s="226">
        <f>SUM(D145:O145)</f>
        <v>9</v>
      </c>
      <c r="Q145" s="223">
        <f>AVERAGE(D145:O145)</f>
        <v>0.9</v>
      </c>
    </row>
    <row r="146" spans="1:17" ht="15" customHeight="1" x14ac:dyDescent="0.2">
      <c r="A146" s="221"/>
      <c r="B146" s="224" t="s">
        <v>119</v>
      </c>
      <c r="C146" s="225" t="s">
        <v>140</v>
      </c>
      <c r="D146" s="226">
        <f t="shared" ref="D146:E146" si="45">D144-D145</f>
        <v>0</v>
      </c>
      <c r="E146" s="226">
        <f t="shared" si="45"/>
        <v>0</v>
      </c>
      <c r="F146" s="226">
        <v>5</v>
      </c>
      <c r="G146" s="226">
        <v>178</v>
      </c>
      <c r="H146" s="226">
        <v>185</v>
      </c>
      <c r="I146" s="226">
        <v>185</v>
      </c>
      <c r="J146" s="226">
        <v>189</v>
      </c>
      <c r="K146" s="226">
        <v>197</v>
      </c>
      <c r="L146" s="226">
        <v>218</v>
      </c>
      <c r="M146" s="226">
        <v>254</v>
      </c>
      <c r="N146" s="226">
        <v>254</v>
      </c>
      <c r="O146" s="226">
        <v>185</v>
      </c>
      <c r="P146" s="226">
        <f>SUM(D146:O146)</f>
        <v>1850</v>
      </c>
      <c r="Q146" s="223">
        <f>AVERAGE(D146:P146)</f>
        <v>284.61538461538464</v>
      </c>
    </row>
    <row r="147" spans="1:17" ht="15" customHeight="1" x14ac:dyDescent="0.2">
      <c r="A147" s="221"/>
      <c r="B147" s="224"/>
      <c r="C147" s="228" t="s">
        <v>30</v>
      </c>
      <c r="D147" s="228">
        <v>0</v>
      </c>
      <c r="E147" s="228">
        <v>0</v>
      </c>
      <c r="F147" s="228">
        <v>0</v>
      </c>
      <c r="G147" s="228">
        <v>0</v>
      </c>
      <c r="H147" s="228">
        <v>0</v>
      </c>
      <c r="I147" s="228">
        <v>0</v>
      </c>
      <c r="J147" s="228">
        <v>0</v>
      </c>
      <c r="K147" s="228">
        <v>0</v>
      </c>
      <c r="L147" s="228">
        <v>0</v>
      </c>
      <c r="M147" s="228">
        <v>0</v>
      </c>
      <c r="N147" s="228">
        <v>0</v>
      </c>
      <c r="O147" s="228">
        <v>0</v>
      </c>
      <c r="P147" s="274"/>
      <c r="Q147" s="223">
        <f>AVERAGE(D147:O147)</f>
        <v>0</v>
      </c>
    </row>
    <row r="148" spans="1:17" ht="15" customHeight="1" x14ac:dyDescent="0.2">
      <c r="A148" s="221"/>
      <c r="B148" s="224"/>
      <c r="C148" s="228" t="s">
        <v>120</v>
      </c>
      <c r="D148" s="228">
        <v>0</v>
      </c>
      <c r="E148" s="228">
        <v>3</v>
      </c>
      <c r="F148" s="228">
        <v>3</v>
      </c>
      <c r="G148" s="228">
        <v>0</v>
      </c>
      <c r="H148" s="228">
        <v>0</v>
      </c>
      <c r="I148" s="228">
        <v>0</v>
      </c>
      <c r="J148" s="228">
        <v>0</v>
      </c>
      <c r="K148" s="228">
        <v>0</v>
      </c>
      <c r="L148" s="228">
        <v>0</v>
      </c>
      <c r="M148" s="228">
        <v>0</v>
      </c>
      <c r="N148" s="228">
        <v>0</v>
      </c>
      <c r="O148" s="228">
        <v>0</v>
      </c>
      <c r="P148" s="274"/>
      <c r="Q148" s="223">
        <f>AVERAGE(D148:O148)</f>
        <v>0.5</v>
      </c>
    </row>
    <row r="149" spans="1:17" ht="31.5" customHeight="1" x14ac:dyDescent="0.2">
      <c r="A149" s="221"/>
      <c r="B149" s="398" t="s">
        <v>157</v>
      </c>
      <c r="C149" s="399"/>
      <c r="D149" s="222"/>
      <c r="E149" s="222"/>
      <c r="F149" s="222"/>
      <c r="G149" s="222"/>
      <c r="H149" s="222"/>
      <c r="I149" s="222"/>
      <c r="J149" s="222"/>
      <c r="K149" s="222"/>
      <c r="L149" s="222"/>
      <c r="M149" s="222"/>
      <c r="N149" s="222"/>
      <c r="O149" s="222"/>
      <c r="P149" s="226"/>
      <c r="Q149" s="223"/>
    </row>
    <row r="150" spans="1:17" ht="15" customHeight="1" x14ac:dyDescent="0.2">
      <c r="A150" s="221"/>
      <c r="B150" s="224" t="s">
        <v>121</v>
      </c>
      <c r="C150" s="225" t="s">
        <v>17</v>
      </c>
      <c r="D150" s="226">
        <v>123</v>
      </c>
      <c r="E150" s="226">
        <f t="shared" ref="E150" si="46">D154</f>
        <v>132</v>
      </c>
      <c r="F150" s="226">
        <v>125</v>
      </c>
      <c r="G150" s="226">
        <v>125</v>
      </c>
      <c r="H150" s="226">
        <v>119</v>
      </c>
      <c r="I150" s="226">
        <v>118</v>
      </c>
      <c r="J150" s="226">
        <v>128</v>
      </c>
      <c r="K150" s="226">
        <v>138</v>
      </c>
      <c r="L150" s="226">
        <v>137</v>
      </c>
      <c r="M150" s="226">
        <v>125</v>
      </c>
      <c r="N150" s="226">
        <v>234</v>
      </c>
      <c r="O150" s="226">
        <v>149</v>
      </c>
      <c r="P150" s="226">
        <f t="shared" ref="P150:P155" si="47">SUM(D150:O150)</f>
        <v>1653</v>
      </c>
      <c r="Q150" s="227">
        <f>AVERAGE(D150:O150)</f>
        <v>137.75</v>
      </c>
    </row>
    <row r="151" spans="1:17" ht="15" customHeight="1" x14ac:dyDescent="0.2">
      <c r="A151" s="221"/>
      <c r="B151" s="224" t="s">
        <v>122</v>
      </c>
      <c r="C151" s="224" t="s">
        <v>19</v>
      </c>
      <c r="D151" s="222">
        <v>24</v>
      </c>
      <c r="E151" s="222">
        <v>26</v>
      </c>
      <c r="F151" s="222">
        <v>18</v>
      </c>
      <c r="G151" s="222">
        <v>12</v>
      </c>
      <c r="H151" s="222">
        <v>19</v>
      </c>
      <c r="I151" s="222">
        <v>24</v>
      </c>
      <c r="J151" s="222">
        <v>24</v>
      </c>
      <c r="K151" s="222">
        <v>23</v>
      </c>
      <c r="L151" s="222">
        <v>12</v>
      </c>
      <c r="M151" s="222">
        <v>12</v>
      </c>
      <c r="N151" s="222">
        <v>14</v>
      </c>
      <c r="O151" s="222">
        <v>11</v>
      </c>
      <c r="P151" s="226">
        <f t="shared" si="47"/>
        <v>219</v>
      </c>
      <c r="Q151" s="223">
        <f>AVERAGE(D151:O151)</f>
        <v>18.25</v>
      </c>
    </row>
    <row r="152" spans="1:17" ht="15" customHeight="1" x14ac:dyDescent="0.2">
      <c r="A152" s="221"/>
      <c r="B152" s="224" t="s">
        <v>123</v>
      </c>
      <c r="C152" s="225" t="s">
        <v>21</v>
      </c>
      <c r="D152" s="226">
        <f t="shared" ref="D152:E152" si="48">D150+D151</f>
        <v>147</v>
      </c>
      <c r="E152" s="226">
        <f t="shared" si="48"/>
        <v>158</v>
      </c>
      <c r="F152" s="226">
        <v>130</v>
      </c>
      <c r="G152" s="226">
        <v>125</v>
      </c>
      <c r="H152" s="226">
        <v>119</v>
      </c>
      <c r="I152" s="226">
        <v>118</v>
      </c>
      <c r="J152" s="226">
        <v>123</v>
      </c>
      <c r="K152" s="226">
        <v>143</v>
      </c>
      <c r="L152" s="226">
        <v>137</v>
      </c>
      <c r="M152" s="226">
        <v>135</v>
      </c>
      <c r="N152" s="226">
        <v>136</v>
      </c>
      <c r="O152" s="226">
        <v>149</v>
      </c>
      <c r="P152" s="226">
        <f t="shared" si="47"/>
        <v>1620</v>
      </c>
      <c r="Q152" s="257">
        <f>P153/P151</f>
        <v>0.74429223744292239</v>
      </c>
    </row>
    <row r="153" spans="1:17" ht="15" customHeight="1" x14ac:dyDescent="0.2">
      <c r="A153" s="221"/>
      <c r="B153" s="224" t="s">
        <v>124</v>
      </c>
      <c r="C153" s="224" t="s">
        <v>23</v>
      </c>
      <c r="D153" s="222">
        <v>15</v>
      </c>
      <c r="E153" s="222">
        <v>17</v>
      </c>
      <c r="F153" s="222">
        <v>18</v>
      </c>
      <c r="G153" s="222">
        <v>12</v>
      </c>
      <c r="H153" s="222">
        <v>16</v>
      </c>
      <c r="I153" s="222">
        <v>12</v>
      </c>
      <c r="J153" s="222">
        <v>11</v>
      </c>
      <c r="K153" s="222">
        <v>11</v>
      </c>
      <c r="L153" s="222">
        <v>13</v>
      </c>
      <c r="M153" s="222">
        <v>13</v>
      </c>
      <c r="N153" s="222">
        <v>13</v>
      </c>
      <c r="O153" s="222">
        <v>12</v>
      </c>
      <c r="P153" s="226">
        <f t="shared" si="47"/>
        <v>163</v>
      </c>
      <c r="Q153" s="223">
        <f>AVERAGE(D153:O153)</f>
        <v>13.583333333333334</v>
      </c>
    </row>
    <row r="154" spans="1:17" ht="15" customHeight="1" x14ac:dyDescent="0.2">
      <c r="A154" s="221"/>
      <c r="B154" s="224" t="s">
        <v>125</v>
      </c>
      <c r="C154" s="225" t="s">
        <v>140</v>
      </c>
      <c r="D154" s="226">
        <f t="shared" ref="D154:E154" si="49">D152-D153</f>
        <v>132</v>
      </c>
      <c r="E154" s="226">
        <f t="shared" si="49"/>
        <v>141</v>
      </c>
      <c r="F154" s="226">
        <v>125</v>
      </c>
      <c r="G154" s="226">
        <v>119</v>
      </c>
      <c r="H154" s="226">
        <v>138</v>
      </c>
      <c r="I154" s="226">
        <v>124</v>
      </c>
      <c r="J154" s="226">
        <v>125</v>
      </c>
      <c r="K154" s="226">
        <v>145</v>
      </c>
      <c r="L154" s="226">
        <v>138</v>
      </c>
      <c r="M154" s="226">
        <v>138</v>
      </c>
      <c r="N154" s="226">
        <v>145</v>
      </c>
      <c r="O154" s="226">
        <v>149</v>
      </c>
      <c r="P154" s="226">
        <f t="shared" si="47"/>
        <v>1619</v>
      </c>
      <c r="Q154" s="223">
        <f>AVERAGE(D154:P154)</f>
        <v>249.07692307692307</v>
      </c>
    </row>
    <row r="155" spans="1:17" ht="15" customHeight="1" x14ac:dyDescent="0.2">
      <c r="A155" s="221" t="s">
        <v>184</v>
      </c>
      <c r="B155" s="224" t="s">
        <v>124</v>
      </c>
      <c r="C155" s="224" t="s">
        <v>126</v>
      </c>
      <c r="D155" s="275">
        <v>73467</v>
      </c>
      <c r="E155" s="275">
        <v>111201</v>
      </c>
      <c r="F155" s="307">
        <v>47799</v>
      </c>
      <c r="G155" s="275">
        <v>103056</v>
      </c>
      <c r="H155" s="275" t="s">
        <v>249</v>
      </c>
      <c r="I155" s="275">
        <v>21623</v>
      </c>
      <c r="J155" s="275"/>
      <c r="K155" s="275"/>
      <c r="L155" s="275">
        <v>173208</v>
      </c>
      <c r="M155" s="275">
        <v>67590.33</v>
      </c>
      <c r="N155" s="275">
        <v>371883.33</v>
      </c>
      <c r="O155" s="31">
        <v>482669.33</v>
      </c>
      <c r="P155" s="276">
        <f t="shared" si="47"/>
        <v>1452496.99</v>
      </c>
      <c r="Q155" s="223">
        <f>AVERAGE(D155:O155)</f>
        <v>161388.55444444445</v>
      </c>
    </row>
    <row r="156" spans="1:17" ht="15" customHeight="1" x14ac:dyDescent="0.2">
      <c r="A156" s="221"/>
      <c r="B156" s="398" t="s">
        <v>158</v>
      </c>
      <c r="C156" s="399"/>
      <c r="D156" s="222"/>
      <c r="E156" s="222"/>
      <c r="F156" s="222"/>
      <c r="G156" s="222"/>
      <c r="H156" s="222"/>
      <c r="I156" s="222"/>
      <c r="J156" s="222"/>
      <c r="K156" s="222"/>
      <c r="L156" s="222"/>
      <c r="M156" s="222"/>
      <c r="N156" s="222"/>
      <c r="O156" s="222"/>
      <c r="P156" s="226"/>
      <c r="Q156" s="223"/>
    </row>
    <row r="157" spans="1:17" ht="15" customHeight="1" x14ac:dyDescent="0.25">
      <c r="A157" s="221"/>
      <c r="B157" s="224" t="s">
        <v>127</v>
      </c>
      <c r="C157" s="225" t="s">
        <v>17</v>
      </c>
      <c r="D157" s="277">
        <v>374</v>
      </c>
      <c r="E157" s="226">
        <f t="shared" ref="E157" si="50">D161</f>
        <v>368</v>
      </c>
      <c r="F157" s="226">
        <v>383</v>
      </c>
      <c r="G157" s="226">
        <v>377</v>
      </c>
      <c r="H157" s="226">
        <v>375</v>
      </c>
      <c r="I157" s="226">
        <v>376</v>
      </c>
      <c r="J157" s="226">
        <v>456</v>
      </c>
      <c r="K157" s="226">
        <v>456</v>
      </c>
      <c r="L157" s="226">
        <v>356</v>
      </c>
      <c r="M157" s="226">
        <v>357</v>
      </c>
      <c r="N157" s="226">
        <v>356</v>
      </c>
      <c r="O157" s="226">
        <v>350</v>
      </c>
      <c r="P157" s="226">
        <f t="shared" ref="P157:P164" si="51">SUM(D157:O157)</f>
        <v>4584</v>
      </c>
      <c r="Q157" s="227">
        <f>AVERAGE(D157:O157)</f>
        <v>382</v>
      </c>
    </row>
    <row r="158" spans="1:17" ht="15" customHeight="1" x14ac:dyDescent="0.2">
      <c r="A158" s="221"/>
      <c r="B158" s="224" t="s">
        <v>128</v>
      </c>
      <c r="C158" s="224" t="s">
        <v>19</v>
      </c>
      <c r="D158" s="222">
        <v>1</v>
      </c>
      <c r="E158" s="222">
        <v>32</v>
      </c>
      <c r="F158" s="222">
        <v>2</v>
      </c>
      <c r="G158" s="222">
        <v>0</v>
      </c>
      <c r="H158" s="222">
        <v>0</v>
      </c>
      <c r="I158" s="222">
        <v>0</v>
      </c>
      <c r="J158" s="222">
        <v>0</v>
      </c>
      <c r="K158" s="222">
        <v>0</v>
      </c>
      <c r="L158" s="222">
        <v>0</v>
      </c>
      <c r="M158" s="222">
        <v>0</v>
      </c>
      <c r="N158" s="222">
        <v>0</v>
      </c>
      <c r="O158" s="222">
        <v>0</v>
      </c>
      <c r="P158" s="226">
        <f t="shared" si="51"/>
        <v>35</v>
      </c>
      <c r="Q158" s="223">
        <f>AVERAGE(D158:O158)</f>
        <v>2.9166666666666665</v>
      </c>
    </row>
    <row r="159" spans="1:17" ht="15" customHeight="1" x14ac:dyDescent="0.2">
      <c r="A159" s="221"/>
      <c r="B159" s="224" t="s">
        <v>129</v>
      </c>
      <c r="C159" s="225" t="s">
        <v>21</v>
      </c>
      <c r="D159" s="226">
        <f t="shared" ref="D159:E159" si="52">D157+D158</f>
        <v>375</v>
      </c>
      <c r="E159" s="226">
        <f t="shared" si="52"/>
        <v>400</v>
      </c>
      <c r="F159" s="226">
        <v>383</v>
      </c>
      <c r="G159" s="226">
        <v>375</v>
      </c>
      <c r="H159" s="226">
        <v>375</v>
      </c>
      <c r="I159" s="226">
        <v>376</v>
      </c>
      <c r="J159" s="226">
        <v>401</v>
      </c>
      <c r="K159" s="226">
        <v>354</v>
      </c>
      <c r="L159" s="226">
        <v>356</v>
      </c>
      <c r="M159" s="226">
        <v>356</v>
      </c>
      <c r="N159" s="226">
        <v>356</v>
      </c>
      <c r="O159" s="226">
        <v>350</v>
      </c>
      <c r="P159" s="226">
        <f t="shared" si="51"/>
        <v>4457</v>
      </c>
      <c r="Q159" s="257">
        <f>P160/P158</f>
        <v>1.2285714285714286</v>
      </c>
    </row>
    <row r="160" spans="1:17" ht="15" customHeight="1" x14ac:dyDescent="0.2">
      <c r="A160" s="221"/>
      <c r="B160" s="224" t="s">
        <v>130</v>
      </c>
      <c r="C160" s="224" t="s">
        <v>131</v>
      </c>
      <c r="D160" s="222">
        <v>7</v>
      </c>
      <c r="E160" s="222">
        <v>4</v>
      </c>
      <c r="F160" s="222">
        <v>8</v>
      </c>
      <c r="G160" s="222">
        <v>2</v>
      </c>
      <c r="H160" s="222">
        <v>4</v>
      </c>
      <c r="I160" s="222">
        <v>3</v>
      </c>
      <c r="J160" s="222">
        <v>3</v>
      </c>
      <c r="K160" s="222">
        <v>2</v>
      </c>
      <c r="L160" s="222">
        <v>2</v>
      </c>
      <c r="M160" s="222">
        <v>2</v>
      </c>
      <c r="N160" s="222">
        <v>4</v>
      </c>
      <c r="O160" s="222">
        <v>2</v>
      </c>
      <c r="P160" s="226">
        <f t="shared" si="51"/>
        <v>43</v>
      </c>
      <c r="Q160" s="223">
        <f>AVERAGE(D160:O160)</f>
        <v>3.5833333333333335</v>
      </c>
    </row>
    <row r="161" spans="1:17" ht="15" customHeight="1" x14ac:dyDescent="0.2">
      <c r="A161" s="221"/>
      <c r="B161" s="224" t="s">
        <v>132</v>
      </c>
      <c r="C161" s="225" t="s">
        <v>141</v>
      </c>
      <c r="D161" s="226">
        <f t="shared" ref="D161:E161" si="53">D159-D160</f>
        <v>368</v>
      </c>
      <c r="E161" s="226">
        <f t="shared" si="53"/>
        <v>396</v>
      </c>
      <c r="F161" s="226">
        <v>377</v>
      </c>
      <c r="G161" s="226">
        <v>375</v>
      </c>
      <c r="H161" s="226">
        <v>371</v>
      </c>
      <c r="I161" s="226">
        <v>378</v>
      </c>
      <c r="J161" s="226">
        <v>487</v>
      </c>
      <c r="K161" s="226">
        <v>506</v>
      </c>
      <c r="L161" s="226">
        <v>354</v>
      </c>
      <c r="M161" s="226">
        <v>234</v>
      </c>
      <c r="N161" s="226">
        <v>123</v>
      </c>
      <c r="O161" s="226">
        <v>234</v>
      </c>
      <c r="P161" s="226">
        <f t="shared" si="51"/>
        <v>4203</v>
      </c>
      <c r="Q161" s="223">
        <f>AVERAGE(D161:P161)</f>
        <v>646.61538461538464</v>
      </c>
    </row>
    <row r="162" spans="1:17" ht="13.5" x14ac:dyDescent="0.25">
      <c r="A162" s="278"/>
      <c r="B162" s="278"/>
      <c r="C162" s="278"/>
      <c r="D162" s="278"/>
      <c r="E162" s="278"/>
      <c r="F162" s="278"/>
      <c r="G162" s="278"/>
      <c r="H162" s="278"/>
      <c r="I162" s="278"/>
      <c r="J162" s="278"/>
      <c r="K162" s="278"/>
      <c r="L162" s="278"/>
      <c r="M162" s="278"/>
      <c r="N162" s="278"/>
      <c r="O162" s="278"/>
      <c r="P162" s="278"/>
      <c r="Q162" s="278"/>
    </row>
    <row r="163" spans="1:17" ht="15" customHeight="1" x14ac:dyDescent="0.2">
      <c r="A163" s="221"/>
      <c r="B163" s="400" t="s">
        <v>179</v>
      </c>
      <c r="C163" s="401"/>
      <c r="D163" s="222">
        <v>6</v>
      </c>
      <c r="E163" s="222">
        <v>8</v>
      </c>
      <c r="F163" s="222">
        <v>7</v>
      </c>
      <c r="G163" s="222">
        <v>8</v>
      </c>
      <c r="H163" s="222">
        <v>13</v>
      </c>
      <c r="I163" s="222">
        <v>12</v>
      </c>
      <c r="J163" s="222">
        <v>19</v>
      </c>
      <c r="K163" s="222">
        <v>18</v>
      </c>
      <c r="L163" s="222">
        <v>9</v>
      </c>
      <c r="M163" s="222">
        <v>8</v>
      </c>
      <c r="N163" s="222"/>
      <c r="O163" s="222">
        <v>13</v>
      </c>
      <c r="P163" s="226">
        <f t="shared" si="51"/>
        <v>121</v>
      </c>
      <c r="Q163" s="223">
        <f>AVERAGE(D163:O163)</f>
        <v>11</v>
      </c>
    </row>
    <row r="164" spans="1:17" ht="15" customHeight="1" x14ac:dyDescent="0.2">
      <c r="A164" s="221"/>
      <c r="B164" s="400" t="s">
        <v>160</v>
      </c>
      <c r="C164" s="401"/>
      <c r="D164" s="222">
        <v>18</v>
      </c>
      <c r="E164" s="222">
        <v>7</v>
      </c>
      <c r="F164" s="222">
        <v>12</v>
      </c>
      <c r="G164" s="222">
        <v>6</v>
      </c>
      <c r="H164" s="222">
        <v>12</v>
      </c>
      <c r="I164" s="222">
        <v>15</v>
      </c>
      <c r="J164" s="222">
        <v>12</v>
      </c>
      <c r="K164" s="222">
        <v>11</v>
      </c>
      <c r="L164" s="222">
        <v>7</v>
      </c>
      <c r="M164" s="222">
        <v>7</v>
      </c>
      <c r="N164" s="222"/>
      <c r="O164" s="222">
        <v>9</v>
      </c>
      <c r="P164" s="226">
        <f t="shared" si="51"/>
        <v>116</v>
      </c>
      <c r="Q164" s="223">
        <f>AVERAGE(D164:O164)</f>
        <v>10.545454545454545</v>
      </c>
    </row>
    <row r="165" spans="1:17" ht="15" customHeight="1" x14ac:dyDescent="0.2">
      <c r="A165" s="221"/>
      <c r="B165" s="393" t="s">
        <v>161</v>
      </c>
      <c r="C165" s="394"/>
      <c r="D165" s="222"/>
      <c r="E165" s="222"/>
      <c r="F165" s="222"/>
      <c r="G165" s="222"/>
      <c r="H165" s="222"/>
      <c r="I165" s="222"/>
      <c r="J165" s="222"/>
      <c r="K165" s="222"/>
      <c r="L165" s="222"/>
      <c r="M165" s="222"/>
      <c r="N165" s="222"/>
      <c r="O165" s="222"/>
      <c r="P165" s="226"/>
      <c r="Q165" s="223"/>
    </row>
    <row r="166" spans="1:17" ht="15" customHeight="1" x14ac:dyDescent="0.2">
      <c r="A166" s="221"/>
      <c r="B166" s="224" t="s">
        <v>133</v>
      </c>
      <c r="C166" s="230" t="s">
        <v>34</v>
      </c>
      <c r="D166" s="222">
        <v>78</v>
      </c>
      <c r="E166" s="222">
        <v>91</v>
      </c>
      <c r="F166" s="222">
        <v>85</v>
      </c>
      <c r="G166" s="222">
        <v>62</v>
      </c>
      <c r="H166" s="222">
        <v>106</v>
      </c>
      <c r="I166" s="222">
        <v>104</v>
      </c>
      <c r="J166" s="222">
        <v>121</v>
      </c>
      <c r="K166" s="222">
        <v>123</v>
      </c>
      <c r="L166" s="222">
        <v>91</v>
      </c>
      <c r="M166" s="222">
        <v>78</v>
      </c>
      <c r="N166" s="222"/>
      <c r="O166" s="222">
        <v>78</v>
      </c>
      <c r="P166" s="226">
        <f>SUM(D166:O166)</f>
        <v>1017</v>
      </c>
      <c r="Q166" s="223">
        <f>AVERAGE(D166:O166)</f>
        <v>92.454545454545453</v>
      </c>
    </row>
    <row r="167" spans="1:17" ht="15" customHeight="1" thickBot="1" x14ac:dyDescent="0.25">
      <c r="A167" s="231"/>
      <c r="B167" s="232" t="s">
        <v>133</v>
      </c>
      <c r="C167" s="233" t="s">
        <v>36</v>
      </c>
      <c r="D167" s="234">
        <v>111</v>
      </c>
      <c r="E167" s="234">
        <v>111</v>
      </c>
      <c r="F167" s="234">
        <v>98</v>
      </c>
      <c r="G167" s="234">
        <v>72</v>
      </c>
      <c r="H167" s="234">
        <v>108</v>
      </c>
      <c r="I167" s="234">
        <v>67</v>
      </c>
      <c r="J167" s="234">
        <v>47</v>
      </c>
      <c r="K167" s="234">
        <v>48</v>
      </c>
      <c r="L167" s="234">
        <v>83</v>
      </c>
      <c r="M167" s="234">
        <v>45</v>
      </c>
      <c r="N167" s="234"/>
      <c r="O167" s="234">
        <v>9</v>
      </c>
      <c r="P167" s="235">
        <f>SUM(D167:O167)</f>
        <v>799</v>
      </c>
      <c r="Q167" s="262">
        <f>AVERAGE(D167:O167)</f>
        <v>72.63636363636364</v>
      </c>
    </row>
    <row r="168" spans="1:17" s="280" customFormat="1" ht="15" hidden="1" customHeight="1" thickBot="1" x14ac:dyDescent="0.25">
      <c r="A168" s="237"/>
      <c r="B168" s="237"/>
      <c r="C168" s="238"/>
      <c r="D168" s="239"/>
      <c r="E168" s="239"/>
      <c r="F168" s="239"/>
      <c r="G168" s="239"/>
      <c r="H168" s="239"/>
      <c r="I168" s="239"/>
      <c r="J168" s="239"/>
      <c r="K168" s="239"/>
      <c r="L168" s="239"/>
      <c r="M168" s="239"/>
      <c r="N168" s="239"/>
      <c r="O168" s="239"/>
      <c r="P168" s="240"/>
      <c r="Q168" s="279"/>
    </row>
    <row r="169" spans="1:17" ht="15" hidden="1" customHeight="1" thickBot="1" x14ac:dyDescent="0.25">
      <c r="A169" s="281"/>
      <c r="B169" s="416"/>
      <c r="C169" s="417"/>
      <c r="D169" s="282" t="s">
        <v>0</v>
      </c>
      <c r="E169" s="282" t="s">
        <v>1</v>
      </c>
      <c r="F169" s="282"/>
      <c r="G169" s="282"/>
      <c r="H169" s="282"/>
      <c r="I169" s="282"/>
      <c r="J169" s="282"/>
      <c r="K169" s="282">
        <v>329</v>
      </c>
      <c r="L169" s="282">
        <v>319</v>
      </c>
      <c r="M169" s="282"/>
      <c r="N169" s="282"/>
      <c r="O169" s="282"/>
      <c r="P169" s="282" t="s">
        <v>12</v>
      </c>
      <c r="Q169" s="283" t="s">
        <v>13</v>
      </c>
    </row>
    <row r="170" spans="1:17" ht="15" hidden="1" customHeight="1" x14ac:dyDescent="0.2">
      <c r="A170" s="263"/>
      <c r="B170" s="402" t="s">
        <v>212</v>
      </c>
      <c r="C170" s="403"/>
      <c r="D170" s="254"/>
      <c r="E170" s="254"/>
      <c r="F170" s="254"/>
      <c r="G170" s="254"/>
      <c r="H170" s="254"/>
      <c r="I170" s="254"/>
      <c r="J170" s="254"/>
      <c r="K170" s="254">
        <v>2</v>
      </c>
      <c r="L170" s="254">
        <v>2</v>
      </c>
      <c r="M170" s="254"/>
      <c r="N170" s="254"/>
      <c r="O170" s="254"/>
      <c r="P170" s="255"/>
      <c r="Q170" s="256"/>
    </row>
    <row r="171" spans="1:17" ht="15" hidden="1" customHeight="1" x14ac:dyDescent="0.2">
      <c r="A171" s="221"/>
      <c r="B171" s="224" t="s">
        <v>213</v>
      </c>
      <c r="C171" s="225" t="s">
        <v>17</v>
      </c>
      <c r="D171" s="226">
        <v>216</v>
      </c>
      <c r="E171" s="226">
        <f t="shared" ref="E171" si="54">D179</f>
        <v>220</v>
      </c>
      <c r="F171" s="226"/>
      <c r="G171" s="226"/>
      <c r="H171" s="226"/>
      <c r="I171" s="226"/>
      <c r="J171" s="226"/>
      <c r="K171" s="226">
        <v>0</v>
      </c>
      <c r="L171" s="226">
        <v>0</v>
      </c>
      <c r="M171" s="226"/>
      <c r="N171" s="226"/>
      <c r="O171" s="226"/>
      <c r="P171" s="226">
        <f t="shared" ref="P171:P178" si="55">SUM(D171:O171)</f>
        <v>436</v>
      </c>
      <c r="Q171" s="227">
        <f t="shared" ref="Q171:Q179" si="56">P171/12</f>
        <v>36.333333333333336</v>
      </c>
    </row>
    <row r="172" spans="1:17" ht="15" hidden="1" customHeight="1" x14ac:dyDescent="0.2">
      <c r="A172" s="221"/>
      <c r="B172" s="224" t="s">
        <v>214</v>
      </c>
      <c r="C172" s="224" t="s">
        <v>19</v>
      </c>
      <c r="D172" s="222">
        <v>4</v>
      </c>
      <c r="E172" s="222">
        <v>12</v>
      </c>
      <c r="F172" s="222"/>
      <c r="G172" s="222"/>
      <c r="H172" s="222"/>
      <c r="I172" s="222"/>
      <c r="J172" s="222"/>
      <c r="K172" s="222">
        <v>0</v>
      </c>
      <c r="L172" s="222">
        <v>0</v>
      </c>
      <c r="M172" s="222"/>
      <c r="N172" s="222"/>
      <c r="O172" s="222"/>
      <c r="P172" s="226">
        <f t="shared" si="55"/>
        <v>16</v>
      </c>
      <c r="Q172" s="227">
        <f t="shared" si="56"/>
        <v>1.3333333333333333</v>
      </c>
    </row>
    <row r="173" spans="1:17" ht="15" hidden="1" customHeight="1" x14ac:dyDescent="0.2">
      <c r="A173" s="221"/>
      <c r="B173" s="224" t="s">
        <v>215</v>
      </c>
      <c r="C173" s="225" t="s">
        <v>21</v>
      </c>
      <c r="D173" s="226">
        <f t="shared" ref="D173:E173" si="57">D171+D172</f>
        <v>220</v>
      </c>
      <c r="E173" s="226">
        <f t="shared" si="57"/>
        <v>232</v>
      </c>
      <c r="F173" s="226"/>
      <c r="G173" s="226"/>
      <c r="H173" s="226"/>
      <c r="I173" s="226"/>
      <c r="J173" s="226"/>
      <c r="K173" s="226">
        <v>0</v>
      </c>
      <c r="L173" s="226">
        <v>0</v>
      </c>
      <c r="M173" s="226"/>
      <c r="N173" s="226"/>
      <c r="O173" s="226"/>
      <c r="P173" s="226">
        <f t="shared" si="55"/>
        <v>452</v>
      </c>
      <c r="Q173" s="227">
        <f t="shared" si="56"/>
        <v>37.666666666666664</v>
      </c>
    </row>
    <row r="174" spans="1:17" ht="15" hidden="1" customHeight="1" x14ac:dyDescent="0.2">
      <c r="A174" s="221"/>
      <c r="B174" s="224" t="s">
        <v>216</v>
      </c>
      <c r="C174" s="224" t="s">
        <v>23</v>
      </c>
      <c r="D174" s="222">
        <v>0</v>
      </c>
      <c r="E174" s="222">
        <v>2</v>
      </c>
      <c r="F174" s="222"/>
      <c r="G174" s="222"/>
      <c r="H174" s="222"/>
      <c r="I174" s="222"/>
      <c r="J174" s="222"/>
      <c r="K174" s="222">
        <v>0</v>
      </c>
      <c r="L174" s="222">
        <v>0</v>
      </c>
      <c r="M174" s="222"/>
      <c r="N174" s="222"/>
      <c r="O174" s="222"/>
      <c r="P174" s="226">
        <f t="shared" si="55"/>
        <v>2</v>
      </c>
      <c r="Q174" s="227">
        <f t="shared" si="56"/>
        <v>0.16666666666666666</v>
      </c>
    </row>
    <row r="175" spans="1:17" ht="15" hidden="1" customHeight="1" x14ac:dyDescent="0.2">
      <c r="A175" s="221"/>
      <c r="B175" s="224"/>
      <c r="C175" s="228" t="s">
        <v>208</v>
      </c>
      <c r="D175" s="228">
        <v>0</v>
      </c>
      <c r="E175" s="228">
        <v>0</v>
      </c>
      <c r="F175" s="228"/>
      <c r="G175" s="228"/>
      <c r="H175" s="228"/>
      <c r="I175" s="228"/>
      <c r="J175" s="228"/>
      <c r="K175" s="228">
        <v>329</v>
      </c>
      <c r="L175" s="228">
        <v>321</v>
      </c>
      <c r="M175" s="228"/>
      <c r="N175" s="228"/>
      <c r="O175" s="222"/>
      <c r="P175" s="226">
        <f t="shared" si="55"/>
        <v>650</v>
      </c>
      <c r="Q175" s="227">
        <f t="shared" si="56"/>
        <v>54.166666666666664</v>
      </c>
    </row>
    <row r="176" spans="1:17" ht="15" hidden="1" customHeight="1" x14ac:dyDescent="0.2">
      <c r="A176" s="221"/>
      <c r="B176" s="224"/>
      <c r="C176" s="228" t="s">
        <v>209</v>
      </c>
      <c r="D176" s="228">
        <v>0</v>
      </c>
      <c r="E176" s="228">
        <v>0</v>
      </c>
      <c r="F176" s="228"/>
      <c r="G176" s="228"/>
      <c r="H176" s="228"/>
      <c r="I176" s="228"/>
      <c r="J176" s="228"/>
      <c r="K176" s="228">
        <v>0</v>
      </c>
      <c r="L176" s="228">
        <v>0</v>
      </c>
      <c r="M176" s="228"/>
      <c r="N176" s="228"/>
      <c r="O176" s="222"/>
      <c r="P176" s="226">
        <f t="shared" si="55"/>
        <v>0</v>
      </c>
      <c r="Q176" s="227">
        <f t="shared" si="56"/>
        <v>0</v>
      </c>
    </row>
    <row r="177" spans="1:17" ht="15" hidden="1" customHeight="1" x14ac:dyDescent="0.2">
      <c r="A177" s="221"/>
      <c r="B177" s="224"/>
      <c r="C177" s="228" t="s">
        <v>210</v>
      </c>
      <c r="D177" s="228">
        <v>0</v>
      </c>
      <c r="E177" s="228">
        <v>0</v>
      </c>
      <c r="F177" s="228"/>
      <c r="G177" s="228"/>
      <c r="H177" s="228"/>
      <c r="I177" s="228"/>
      <c r="J177" s="228"/>
      <c r="K177" s="228">
        <v>6</v>
      </c>
      <c r="L177" s="228">
        <v>6</v>
      </c>
      <c r="M177" s="228"/>
      <c r="N177" s="228"/>
      <c r="O177" s="222"/>
      <c r="P177" s="226"/>
      <c r="Q177" s="227"/>
    </row>
    <row r="178" spans="1:17" ht="15" hidden="1" customHeight="1" x14ac:dyDescent="0.2">
      <c r="A178" s="221"/>
      <c r="B178" s="224"/>
      <c r="C178" s="229" t="s">
        <v>240</v>
      </c>
      <c r="D178" s="228">
        <v>0</v>
      </c>
      <c r="E178" s="228">
        <v>0</v>
      </c>
      <c r="F178" s="228"/>
      <c r="G178" s="228"/>
      <c r="H178" s="228"/>
      <c r="I178" s="228"/>
      <c r="J178" s="228"/>
      <c r="K178" s="228"/>
      <c r="L178" s="228"/>
      <c r="M178" s="228"/>
      <c r="N178" s="228"/>
      <c r="O178" s="222"/>
      <c r="P178" s="226">
        <f t="shared" si="55"/>
        <v>0</v>
      </c>
      <c r="Q178" s="227">
        <f t="shared" si="56"/>
        <v>0</v>
      </c>
    </row>
    <row r="179" spans="1:17" ht="15" hidden="1" customHeight="1" thickBot="1" x14ac:dyDescent="0.25">
      <c r="A179" s="231"/>
      <c r="B179" s="232" t="s">
        <v>217</v>
      </c>
      <c r="C179" s="261" t="s">
        <v>140</v>
      </c>
      <c r="D179" s="235">
        <f t="shared" ref="D179:E179" si="58">D173-D174</f>
        <v>220</v>
      </c>
      <c r="E179" s="235">
        <f t="shared" si="58"/>
        <v>230</v>
      </c>
      <c r="F179" s="235"/>
      <c r="G179" s="235"/>
      <c r="H179" s="235"/>
      <c r="I179" s="235"/>
      <c r="J179" s="235"/>
      <c r="K179" s="235">
        <v>2</v>
      </c>
      <c r="L179" s="235">
        <v>18</v>
      </c>
      <c r="M179" s="235"/>
      <c r="N179" s="235"/>
      <c r="O179" s="235"/>
      <c r="P179" s="235">
        <f>SUM(D179:O179)</f>
        <v>470</v>
      </c>
      <c r="Q179" s="236">
        <f t="shared" si="56"/>
        <v>39.166666666666664</v>
      </c>
    </row>
    <row r="180" spans="1:17" ht="15" hidden="1" customHeight="1" x14ac:dyDescent="0.25">
      <c r="A180" s="246"/>
      <c r="B180" s="246"/>
      <c r="C180" s="246" t="s">
        <v>188</v>
      </c>
      <c r="D180" s="284">
        <v>726</v>
      </c>
      <c r="E180" s="284">
        <f>D180+E178</f>
        <v>726</v>
      </c>
      <c r="F180" s="284"/>
      <c r="G180" s="247"/>
      <c r="H180" s="247"/>
      <c r="I180" s="247"/>
      <c r="J180" s="247"/>
      <c r="K180" s="247">
        <v>1</v>
      </c>
      <c r="L180" s="247">
        <v>1</v>
      </c>
      <c r="M180" s="247"/>
      <c r="N180" s="247"/>
      <c r="O180" s="247"/>
      <c r="P180" s="248">
        <f>SUM(I180:O180)</f>
        <v>2</v>
      </c>
      <c r="Q180" s="247">
        <f>P180/12</f>
        <v>0.16666666666666666</v>
      </c>
    </row>
    <row r="181" spans="1:17" ht="15" hidden="1" customHeight="1" x14ac:dyDescent="0.2">
      <c r="A181" s="221"/>
      <c r="B181" s="410" t="s">
        <v>150</v>
      </c>
      <c r="C181" s="411"/>
      <c r="D181" s="222">
        <v>15</v>
      </c>
      <c r="E181" s="222">
        <v>45</v>
      </c>
      <c r="F181" s="222"/>
      <c r="G181" s="222"/>
      <c r="H181" s="222"/>
      <c r="I181" s="222"/>
      <c r="J181" s="222"/>
      <c r="K181" s="222"/>
      <c r="L181" s="222"/>
      <c r="M181" s="222"/>
      <c r="N181" s="222"/>
      <c r="O181" s="222"/>
      <c r="P181" s="226">
        <f>SUM(D181:O181)</f>
        <v>60</v>
      </c>
      <c r="Q181" s="223">
        <f>AVERAGE(D181:O181)</f>
        <v>30</v>
      </c>
    </row>
    <row r="182" spans="1:17" ht="15" hidden="1" customHeight="1" x14ac:dyDescent="0.2">
      <c r="A182" s="221"/>
      <c r="B182" s="400" t="s">
        <v>151</v>
      </c>
      <c r="C182" s="401"/>
      <c r="D182" s="222">
        <v>5</v>
      </c>
      <c r="E182" s="222">
        <v>7</v>
      </c>
      <c r="F182" s="222"/>
      <c r="G182" s="222"/>
      <c r="H182" s="222"/>
      <c r="I182" s="222"/>
      <c r="J182" s="222"/>
      <c r="K182" s="222"/>
      <c r="L182" s="222"/>
      <c r="M182" s="222"/>
      <c r="N182" s="222"/>
      <c r="O182" s="222"/>
      <c r="P182" s="226">
        <f>SUM(D182:O182)</f>
        <v>12</v>
      </c>
      <c r="Q182" s="223">
        <f>AVERAGE(D182:O182)</f>
        <v>6</v>
      </c>
    </row>
    <row r="183" spans="1:17" ht="15" hidden="1" customHeight="1" x14ac:dyDescent="0.2">
      <c r="A183" s="221"/>
      <c r="B183" s="393" t="s">
        <v>152</v>
      </c>
      <c r="C183" s="394"/>
      <c r="D183" s="222"/>
      <c r="E183" s="222"/>
      <c r="F183" s="222"/>
      <c r="G183" s="222"/>
      <c r="H183" s="222"/>
      <c r="I183" s="222"/>
      <c r="J183" s="222"/>
      <c r="K183" s="222"/>
      <c r="L183" s="222"/>
      <c r="M183" s="222"/>
      <c r="N183" s="222"/>
      <c r="O183" s="222"/>
      <c r="P183" s="226"/>
      <c r="Q183" s="223"/>
    </row>
    <row r="184" spans="1:17" ht="15" hidden="1" customHeight="1" x14ac:dyDescent="0.2">
      <c r="A184" s="221"/>
      <c r="B184" s="224" t="s">
        <v>92</v>
      </c>
      <c r="C184" s="230" t="s">
        <v>34</v>
      </c>
      <c r="D184" s="222">
        <v>297</v>
      </c>
      <c r="E184" s="222">
        <v>485</v>
      </c>
      <c r="F184" s="222"/>
      <c r="G184" s="222"/>
      <c r="H184" s="222"/>
      <c r="I184" s="222"/>
      <c r="J184" s="222"/>
      <c r="K184" s="222"/>
      <c r="L184" s="222"/>
      <c r="M184" s="222"/>
      <c r="N184" s="222"/>
      <c r="O184" s="222"/>
      <c r="P184" s="226">
        <f>SUM(D184:O184)</f>
        <v>782</v>
      </c>
      <c r="Q184" s="223">
        <f>AVERAGE(D184:O184)</f>
        <v>391</v>
      </c>
    </row>
    <row r="185" spans="1:17" ht="15" hidden="1" customHeight="1" x14ac:dyDescent="0.2">
      <c r="A185" s="221"/>
      <c r="B185" s="224" t="s">
        <v>93</v>
      </c>
      <c r="C185" s="230" t="s">
        <v>36</v>
      </c>
      <c r="D185" s="222">
        <v>88</v>
      </c>
      <c r="E185" s="222">
        <v>70</v>
      </c>
      <c r="F185" s="222"/>
      <c r="G185" s="222"/>
      <c r="H185" s="222"/>
      <c r="I185" s="222"/>
      <c r="J185" s="222"/>
      <c r="K185" s="222"/>
      <c r="L185" s="222"/>
      <c r="M185" s="222"/>
      <c r="N185" s="222"/>
      <c r="O185" s="222"/>
      <c r="P185" s="226">
        <f>SUM(D185:O185)</f>
        <v>158</v>
      </c>
      <c r="Q185" s="223">
        <f>AVERAGE(D185:O185)</f>
        <v>79</v>
      </c>
    </row>
    <row r="186" spans="1:17" ht="15" customHeight="1" x14ac:dyDescent="0.2">
      <c r="A186" s="221"/>
      <c r="B186" s="398" t="s">
        <v>234</v>
      </c>
      <c r="C186" s="399"/>
      <c r="D186" s="222"/>
      <c r="E186" s="222"/>
      <c r="F186" s="222"/>
      <c r="G186" s="222"/>
      <c r="H186" s="222"/>
      <c r="I186" s="222"/>
      <c r="J186" s="222"/>
      <c r="K186" s="222"/>
      <c r="L186" s="222"/>
      <c r="M186" s="222"/>
      <c r="N186" s="222"/>
      <c r="O186" s="222"/>
      <c r="P186" s="226"/>
      <c r="Q186" s="223"/>
    </row>
    <row r="187" spans="1:17" ht="15" customHeight="1" x14ac:dyDescent="0.2">
      <c r="A187" s="221"/>
      <c r="B187" s="224" t="s">
        <v>87</v>
      </c>
      <c r="C187" s="225" t="s">
        <v>17</v>
      </c>
      <c r="D187" s="226">
        <v>196</v>
      </c>
      <c r="E187" s="226">
        <f>D193</f>
        <v>196</v>
      </c>
      <c r="F187" s="226">
        <v>319</v>
      </c>
      <c r="G187" s="226">
        <v>319</v>
      </c>
      <c r="H187" s="226">
        <v>319</v>
      </c>
      <c r="I187" s="226">
        <v>319</v>
      </c>
      <c r="J187" s="226">
        <v>319</v>
      </c>
      <c r="K187" s="312">
        <v>329</v>
      </c>
      <c r="L187" s="226">
        <v>319</v>
      </c>
      <c r="M187" s="226">
        <v>245</v>
      </c>
      <c r="N187" s="226"/>
      <c r="O187" s="226">
        <v>334</v>
      </c>
      <c r="P187" s="226">
        <f>SUM(D187:O187)</f>
        <v>3214</v>
      </c>
      <c r="Q187" s="227">
        <f>AVERAGE(D187:O187)</f>
        <v>292.18181818181819</v>
      </c>
    </row>
    <row r="188" spans="1:17" ht="15" customHeight="1" x14ac:dyDescent="0.2">
      <c r="A188" s="221"/>
      <c r="B188" s="224" t="s">
        <v>88</v>
      </c>
      <c r="C188" s="224" t="s">
        <v>19</v>
      </c>
      <c r="D188" s="222">
        <v>4</v>
      </c>
      <c r="E188" s="222">
        <v>13</v>
      </c>
      <c r="F188" s="222">
        <v>2</v>
      </c>
      <c r="G188" s="222">
        <v>6</v>
      </c>
      <c r="H188" s="222">
        <v>2</v>
      </c>
      <c r="I188" s="222">
        <v>2</v>
      </c>
      <c r="J188" s="222">
        <v>2</v>
      </c>
      <c r="K188" s="313">
        <v>2</v>
      </c>
      <c r="L188" s="222">
        <v>2</v>
      </c>
      <c r="M188" s="222">
        <v>2</v>
      </c>
      <c r="N188" s="222"/>
      <c r="O188" s="222">
        <v>5</v>
      </c>
      <c r="P188" s="226">
        <f>SUM(D188:O188)</f>
        <v>42</v>
      </c>
      <c r="Q188" s="223">
        <f>AVERAGE(D188:O188)</f>
        <v>3.8181818181818183</v>
      </c>
    </row>
    <row r="189" spans="1:17" ht="15" customHeight="1" x14ac:dyDescent="0.2">
      <c r="A189" s="221"/>
      <c r="B189" s="224" t="s">
        <v>89</v>
      </c>
      <c r="C189" s="225" t="s">
        <v>21</v>
      </c>
      <c r="D189" s="226">
        <f t="shared" ref="D189:E189" si="59">D187+D188</f>
        <v>200</v>
      </c>
      <c r="E189" s="226">
        <f t="shared" si="59"/>
        <v>209</v>
      </c>
      <c r="F189" s="226">
        <v>0</v>
      </c>
      <c r="G189" s="226">
        <v>0</v>
      </c>
      <c r="H189" s="226">
        <v>0</v>
      </c>
      <c r="I189" s="226">
        <v>0</v>
      </c>
      <c r="J189" s="226">
        <v>0</v>
      </c>
      <c r="K189" s="312">
        <v>0</v>
      </c>
      <c r="L189" s="226">
        <v>0</v>
      </c>
      <c r="M189" s="226">
        <v>0</v>
      </c>
      <c r="N189" s="226"/>
      <c r="O189" s="226">
        <v>0</v>
      </c>
      <c r="P189" s="226">
        <f>SUM(D189:O189)</f>
        <v>409</v>
      </c>
      <c r="Q189" s="257">
        <f>P190/P188</f>
        <v>0.35714285714285715</v>
      </c>
    </row>
    <row r="190" spans="1:17" ht="15" customHeight="1" x14ac:dyDescent="0.2">
      <c r="A190" s="221"/>
      <c r="B190" s="224" t="s">
        <v>90</v>
      </c>
      <c r="C190" s="224" t="s">
        <v>82</v>
      </c>
      <c r="D190" s="222">
        <v>4</v>
      </c>
      <c r="E190" s="222">
        <v>11</v>
      </c>
      <c r="F190" s="222">
        <v>0</v>
      </c>
      <c r="G190" s="222" t="s">
        <v>247</v>
      </c>
      <c r="H190" s="222">
        <v>0</v>
      </c>
      <c r="I190" s="222">
        <v>0</v>
      </c>
      <c r="J190" s="222">
        <v>0</v>
      </c>
      <c r="K190" s="313">
        <v>0</v>
      </c>
      <c r="L190" s="222">
        <v>0</v>
      </c>
      <c r="M190" s="222">
        <v>0</v>
      </c>
      <c r="N190" s="222"/>
      <c r="O190" s="222">
        <v>0</v>
      </c>
      <c r="P190" s="226">
        <f>SUM(D190:O190)</f>
        <v>15</v>
      </c>
      <c r="Q190" s="223">
        <f>AVERAGE(D190:O190)</f>
        <v>1.5</v>
      </c>
    </row>
    <row r="191" spans="1:17" ht="15" customHeight="1" x14ac:dyDescent="0.2">
      <c r="A191" s="285"/>
      <c r="B191" s="286"/>
      <c r="C191" s="287" t="s">
        <v>235</v>
      </c>
      <c r="D191" s="287">
        <v>1</v>
      </c>
      <c r="E191" s="287">
        <v>4</v>
      </c>
      <c r="F191" s="287">
        <v>0</v>
      </c>
      <c r="G191" s="287">
        <v>0</v>
      </c>
      <c r="H191" s="287">
        <v>0</v>
      </c>
      <c r="I191" s="287">
        <v>0</v>
      </c>
      <c r="J191" s="287">
        <v>0</v>
      </c>
      <c r="K191" s="314">
        <v>0</v>
      </c>
      <c r="L191" s="287">
        <v>0</v>
      </c>
      <c r="M191" s="287">
        <v>0</v>
      </c>
      <c r="N191" s="287"/>
      <c r="O191" s="287">
        <v>0</v>
      </c>
      <c r="P191" s="226">
        <f t="shared" ref="P191:P192" si="60">SUM(D191:O191)</f>
        <v>5</v>
      </c>
      <c r="Q191" s="288"/>
    </row>
    <row r="192" spans="1:17" ht="15" customHeight="1" x14ac:dyDescent="0.2">
      <c r="A192" s="285"/>
      <c r="B192" s="286"/>
      <c r="C192" s="287" t="s">
        <v>236</v>
      </c>
      <c r="D192" s="287">
        <v>3</v>
      </c>
      <c r="E192" s="287">
        <v>7</v>
      </c>
      <c r="F192" s="287">
        <v>0</v>
      </c>
      <c r="G192" s="287">
        <v>0</v>
      </c>
      <c r="H192" s="287">
        <v>0</v>
      </c>
      <c r="I192" s="287">
        <v>0</v>
      </c>
      <c r="J192" s="287">
        <v>0</v>
      </c>
      <c r="K192" s="314">
        <v>0</v>
      </c>
      <c r="L192" s="287">
        <v>0</v>
      </c>
      <c r="M192" s="287">
        <v>0</v>
      </c>
      <c r="N192" s="287"/>
      <c r="O192" s="287">
        <v>0</v>
      </c>
      <c r="P192" s="226">
        <f t="shared" si="60"/>
        <v>10</v>
      </c>
      <c r="Q192" s="288"/>
    </row>
    <row r="193" spans="1:17" ht="15" customHeight="1" thickBot="1" x14ac:dyDescent="0.25">
      <c r="A193" s="231"/>
      <c r="B193" s="232" t="s">
        <v>60</v>
      </c>
      <c r="C193" s="261" t="s">
        <v>140</v>
      </c>
      <c r="D193" s="235">
        <f t="shared" ref="D193:E193" si="61">D187+D188-D190</f>
        <v>196</v>
      </c>
      <c r="E193" s="235">
        <f t="shared" si="61"/>
        <v>198</v>
      </c>
      <c r="F193" s="235">
        <v>319</v>
      </c>
      <c r="G193" s="235">
        <v>319</v>
      </c>
      <c r="H193" s="235">
        <v>319</v>
      </c>
      <c r="I193" s="235">
        <v>319</v>
      </c>
      <c r="J193" s="235">
        <v>319</v>
      </c>
      <c r="K193" s="315">
        <v>329</v>
      </c>
      <c r="L193" s="235">
        <v>321</v>
      </c>
      <c r="M193" s="235">
        <v>324</v>
      </c>
      <c r="N193" s="235"/>
      <c r="O193" s="235">
        <v>339</v>
      </c>
      <c r="P193" s="235">
        <f>SUM(D193:O193)</f>
        <v>3302</v>
      </c>
      <c r="Q193" s="236">
        <f t="shared" ref="Q193" si="62">P193/12</f>
        <v>275.16666666666669</v>
      </c>
    </row>
    <row r="194" spans="1:17" ht="15" customHeight="1" x14ac:dyDescent="0.2">
      <c r="A194" s="221"/>
      <c r="B194" s="410" t="s">
        <v>238</v>
      </c>
      <c r="C194" s="411"/>
      <c r="D194" s="222">
        <v>25</v>
      </c>
      <c r="E194" s="222">
        <v>18</v>
      </c>
      <c r="F194" s="222">
        <v>7</v>
      </c>
      <c r="G194" s="222">
        <v>0</v>
      </c>
      <c r="H194" s="222">
        <v>0</v>
      </c>
      <c r="I194" s="222">
        <v>0</v>
      </c>
      <c r="J194" s="222">
        <v>0</v>
      </c>
      <c r="K194" s="313">
        <v>0</v>
      </c>
      <c r="L194" s="222">
        <v>0</v>
      </c>
      <c r="M194" s="222">
        <v>0</v>
      </c>
      <c r="N194" s="222"/>
      <c r="O194" s="222">
        <v>0</v>
      </c>
      <c r="P194" s="226">
        <f>SUM(D194:O194)</f>
        <v>50</v>
      </c>
      <c r="Q194" s="223">
        <f>AVERAGE(D194:O194)</f>
        <v>4.5454545454545459</v>
      </c>
    </row>
    <row r="195" spans="1:17" ht="15" customHeight="1" x14ac:dyDescent="0.2">
      <c r="A195" s="221"/>
      <c r="B195" s="400" t="s">
        <v>151</v>
      </c>
      <c r="C195" s="401"/>
      <c r="D195" s="222">
        <v>3</v>
      </c>
      <c r="E195" s="222">
        <v>6</v>
      </c>
      <c r="F195" s="222">
        <v>8</v>
      </c>
      <c r="G195" s="222">
        <v>3</v>
      </c>
      <c r="H195" s="222">
        <v>5</v>
      </c>
      <c r="I195" s="222">
        <v>5</v>
      </c>
      <c r="J195" s="222">
        <v>5</v>
      </c>
      <c r="K195" s="313">
        <v>6</v>
      </c>
      <c r="L195" s="222">
        <v>6</v>
      </c>
      <c r="M195" s="222">
        <v>6</v>
      </c>
      <c r="N195" s="222"/>
      <c r="O195" s="222">
        <v>5</v>
      </c>
      <c r="P195" s="226">
        <f>SUM(D195:O195)</f>
        <v>58</v>
      </c>
      <c r="Q195" s="223">
        <f>AVERAGE(D195:O195)</f>
        <v>5.2727272727272725</v>
      </c>
    </row>
    <row r="196" spans="1:17" ht="15" customHeight="1" x14ac:dyDescent="0.2">
      <c r="A196" s="221"/>
      <c r="B196" s="393" t="s">
        <v>152</v>
      </c>
      <c r="C196" s="394"/>
      <c r="D196" s="222"/>
      <c r="E196" s="222"/>
      <c r="F196" s="222"/>
      <c r="G196" s="222"/>
      <c r="H196" s="222"/>
      <c r="I196" s="222"/>
      <c r="J196" s="222"/>
      <c r="K196" s="313"/>
      <c r="L196" s="222"/>
      <c r="M196" s="222"/>
      <c r="N196" s="222"/>
      <c r="O196" s="222"/>
      <c r="P196" s="226"/>
      <c r="Q196" s="223"/>
    </row>
    <row r="197" spans="1:17" ht="15" customHeight="1" x14ac:dyDescent="0.2">
      <c r="A197" s="221"/>
      <c r="B197" s="224" t="s">
        <v>92</v>
      </c>
      <c r="C197" s="230" t="s">
        <v>34</v>
      </c>
      <c r="D197" s="222">
        <v>18</v>
      </c>
      <c r="E197" s="222">
        <v>16</v>
      </c>
      <c r="F197" s="222">
        <v>24</v>
      </c>
      <c r="G197" s="222">
        <v>8</v>
      </c>
      <c r="H197" s="222">
        <v>10</v>
      </c>
      <c r="I197" s="222">
        <v>2</v>
      </c>
      <c r="J197" s="222">
        <v>1</v>
      </c>
      <c r="K197" s="313">
        <v>2</v>
      </c>
      <c r="L197" s="222">
        <v>18</v>
      </c>
      <c r="M197" s="222">
        <v>19</v>
      </c>
      <c r="N197" s="222"/>
      <c r="O197" s="222">
        <v>10</v>
      </c>
      <c r="P197" s="226">
        <f>SUM(D197:O197)</f>
        <v>128</v>
      </c>
      <c r="Q197" s="223">
        <f>AVERAGE(D197:O197)</f>
        <v>11.636363636363637</v>
      </c>
    </row>
    <row r="198" spans="1:17" ht="15" customHeight="1" x14ac:dyDescent="0.2">
      <c r="A198" s="221"/>
      <c r="B198" s="224" t="s">
        <v>93</v>
      </c>
      <c r="C198" s="230" t="s">
        <v>36</v>
      </c>
      <c r="D198" s="222">
        <v>37</v>
      </c>
      <c r="E198" s="222">
        <v>30</v>
      </c>
      <c r="F198" s="222">
        <v>12</v>
      </c>
      <c r="G198" s="222">
        <v>2</v>
      </c>
      <c r="H198" s="222">
        <v>6</v>
      </c>
      <c r="I198" s="222">
        <v>4</v>
      </c>
      <c r="J198" s="222">
        <v>2</v>
      </c>
      <c r="K198" s="313">
        <v>1</v>
      </c>
      <c r="L198" s="222">
        <v>1</v>
      </c>
      <c r="M198" s="222">
        <v>1</v>
      </c>
      <c r="N198" s="222"/>
      <c r="O198" s="222">
        <v>3</v>
      </c>
      <c r="P198" s="226">
        <f>SUM(D198:O198)</f>
        <v>99</v>
      </c>
      <c r="Q198" s="223">
        <f>AVERAGE(D198:O198)</f>
        <v>9</v>
      </c>
    </row>
    <row r="199" spans="1:17" ht="14.25" x14ac:dyDescent="0.2">
      <c r="A199" s="289"/>
      <c r="B199" s="289"/>
      <c r="C199" s="290"/>
      <c r="D199" s="291"/>
      <c r="E199" s="291"/>
      <c r="F199" s="291"/>
      <c r="G199" s="291"/>
      <c r="H199" s="291"/>
      <c r="I199" s="291"/>
      <c r="J199" s="291"/>
      <c r="K199" s="291"/>
      <c r="L199" s="291"/>
      <c r="M199" s="291"/>
      <c r="N199" s="292"/>
      <c r="O199" s="291"/>
      <c r="P199" s="293"/>
      <c r="Q199" s="294"/>
    </row>
    <row r="200" spans="1:17" x14ac:dyDescent="0.2">
      <c r="A200" s="295"/>
      <c r="B200" s="295"/>
      <c r="C200" s="296"/>
      <c r="D200" s="297"/>
      <c r="E200" s="297"/>
      <c r="F200" s="297"/>
      <c r="G200" s="297"/>
      <c r="H200" s="297"/>
      <c r="I200" s="297"/>
      <c r="J200" s="297"/>
      <c r="K200" s="297"/>
      <c r="L200" s="297"/>
      <c r="M200" s="297"/>
      <c r="N200" s="298"/>
      <c r="O200" s="297"/>
      <c r="P200" s="299"/>
      <c r="Q200" s="300"/>
    </row>
  </sheetData>
  <mergeCells count="59">
    <mergeCell ref="B183:C183"/>
    <mergeCell ref="B186:C186"/>
    <mergeCell ref="B194:C194"/>
    <mergeCell ref="B195:C195"/>
    <mergeCell ref="B196:C196"/>
    <mergeCell ref="B182:C182"/>
    <mergeCell ref="B139:C139"/>
    <mergeCell ref="B140:C140"/>
    <mergeCell ref="B141:C141"/>
    <mergeCell ref="B149:C149"/>
    <mergeCell ref="B156:C156"/>
    <mergeCell ref="B163:C163"/>
    <mergeCell ref="B164:C164"/>
    <mergeCell ref="B165:C165"/>
    <mergeCell ref="B169:C169"/>
    <mergeCell ref="B170:C170"/>
    <mergeCell ref="B181:C181"/>
    <mergeCell ref="B134:C134"/>
    <mergeCell ref="B104:C104"/>
    <mergeCell ref="B105:C105"/>
    <mergeCell ref="B106:C106"/>
    <mergeCell ref="B109:C109"/>
    <mergeCell ref="B118:C118"/>
    <mergeCell ref="B119:C119"/>
    <mergeCell ref="B120:C120"/>
    <mergeCell ref="B123:C123"/>
    <mergeCell ref="B124:C124"/>
    <mergeCell ref="B132:C132"/>
    <mergeCell ref="B133:C133"/>
    <mergeCell ref="B103:C103"/>
    <mergeCell ref="B59:C59"/>
    <mergeCell ref="B67:C67"/>
    <mergeCell ref="B68:C68"/>
    <mergeCell ref="B69:C69"/>
    <mergeCell ref="B70:C70"/>
    <mergeCell ref="B73:C73"/>
    <mergeCell ref="B82:C82"/>
    <mergeCell ref="B83:C83"/>
    <mergeCell ref="B84:C84"/>
    <mergeCell ref="B87:C87"/>
    <mergeCell ref="B95:C95"/>
    <mergeCell ref="B58:C58"/>
    <mergeCell ref="B18:C18"/>
    <mergeCell ref="B26:C26"/>
    <mergeCell ref="B27:C27"/>
    <mergeCell ref="B28:C28"/>
    <mergeCell ref="B33:C33"/>
    <mergeCell ref="B34:C34"/>
    <mergeCell ref="B35:C35"/>
    <mergeCell ref="B44:C44"/>
    <mergeCell ref="B45:C45"/>
    <mergeCell ref="B46:C46"/>
    <mergeCell ref="B49:C49"/>
    <mergeCell ref="B15:C15"/>
    <mergeCell ref="A1:Q1"/>
    <mergeCell ref="B2:C2"/>
    <mergeCell ref="B3:C3"/>
    <mergeCell ref="B13:C13"/>
    <mergeCell ref="B14:C14"/>
  </mergeCells>
  <pageMargins left="0.25" right="0.25" top="0.75" bottom="0.75" header="0.3" footer="0.3"/>
  <pageSetup paperSize="305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0"/>
  <sheetViews>
    <sheetView tabSelected="1" zoomScaleNormal="100" workbookViewId="0">
      <selection activeCell="A2" sqref="A2"/>
    </sheetView>
  </sheetViews>
  <sheetFormatPr baseColWidth="10" defaultRowHeight="12.75" x14ac:dyDescent="0.2"/>
  <cols>
    <col min="1" max="1" width="5.140625" style="217" customWidth="1"/>
    <col min="2" max="2" width="7.140625" style="217" customWidth="1"/>
    <col min="3" max="3" width="33.5703125" style="217" customWidth="1"/>
    <col min="4" max="15" width="9.7109375" style="217" customWidth="1"/>
    <col min="16" max="16" width="11.85546875" style="217" customWidth="1"/>
    <col min="17" max="17" width="12.7109375" style="217" customWidth="1"/>
    <col min="18" max="16384" width="11.42578125" style="217"/>
  </cols>
  <sheetData>
    <row r="1" spans="1:17" ht="101.25" customHeight="1" x14ac:dyDescent="0.2">
      <c r="A1" s="395"/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  <c r="P1" s="395"/>
      <c r="Q1" s="395"/>
    </row>
    <row r="2" spans="1:17" ht="51" customHeight="1" thickBot="1" x14ac:dyDescent="0.25">
      <c r="A2" s="218"/>
      <c r="B2" s="396" t="s">
        <v>252</v>
      </c>
      <c r="C2" s="397"/>
      <c r="D2" s="219" t="s">
        <v>0</v>
      </c>
      <c r="E2" s="219" t="s">
        <v>1</v>
      </c>
      <c r="F2" s="219" t="s">
        <v>2</v>
      </c>
      <c r="G2" s="219" t="s">
        <v>3</v>
      </c>
      <c r="H2" s="219" t="s">
        <v>4</v>
      </c>
      <c r="I2" s="219" t="s">
        <v>5</v>
      </c>
      <c r="J2" s="219" t="s">
        <v>6</v>
      </c>
      <c r="K2" s="219" t="s">
        <v>7</v>
      </c>
      <c r="L2" s="219" t="s">
        <v>8</v>
      </c>
      <c r="M2" s="219" t="s">
        <v>9</v>
      </c>
      <c r="N2" s="219" t="s">
        <v>10</v>
      </c>
      <c r="O2" s="219" t="s">
        <v>11</v>
      </c>
      <c r="P2" s="219" t="s">
        <v>12</v>
      </c>
      <c r="Q2" s="220" t="s">
        <v>13</v>
      </c>
    </row>
    <row r="3" spans="1:17" ht="17.25" customHeight="1" x14ac:dyDescent="0.2">
      <c r="A3" s="221" t="s">
        <v>218</v>
      </c>
      <c r="B3" s="398" t="s">
        <v>162</v>
      </c>
      <c r="C3" s="399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3"/>
    </row>
    <row r="4" spans="1:17" ht="15" customHeight="1" x14ac:dyDescent="0.2">
      <c r="A4" s="221"/>
      <c r="B4" s="224" t="s">
        <v>219</v>
      </c>
      <c r="C4" s="225" t="s">
        <v>17</v>
      </c>
      <c r="D4" s="226">
        <v>1331</v>
      </c>
      <c r="E4" s="226">
        <v>1327</v>
      </c>
      <c r="F4" s="301">
        <v>1327</v>
      </c>
      <c r="G4" s="226">
        <v>1327</v>
      </c>
      <c r="H4" s="226">
        <v>1470</v>
      </c>
      <c r="I4" s="301">
        <v>1493</v>
      </c>
      <c r="J4" s="226">
        <v>1576</v>
      </c>
      <c r="K4" s="226">
        <v>1679</v>
      </c>
      <c r="L4" s="226">
        <v>1798</v>
      </c>
      <c r="M4" s="226">
        <v>1856</v>
      </c>
      <c r="N4" s="226">
        <v>2287</v>
      </c>
      <c r="O4" s="226">
        <v>3598</v>
      </c>
      <c r="P4" s="226">
        <f>SUM(D4:O4)</f>
        <v>21069</v>
      </c>
      <c r="Q4" s="418">
        <f>P4/12</f>
        <v>1755.75</v>
      </c>
    </row>
    <row r="5" spans="1:17" ht="15" customHeight="1" x14ac:dyDescent="0.2">
      <c r="A5" s="221"/>
      <c r="B5" s="224" t="s">
        <v>220</v>
      </c>
      <c r="C5" s="224" t="s">
        <v>19</v>
      </c>
      <c r="D5" s="222">
        <v>63</v>
      </c>
      <c r="E5" s="222">
        <v>84</v>
      </c>
      <c r="F5" s="302">
        <v>89</v>
      </c>
      <c r="G5" s="222">
        <v>26</v>
      </c>
      <c r="H5" s="222">
        <v>31</v>
      </c>
      <c r="I5" s="302">
        <v>35</v>
      </c>
      <c r="J5" s="222">
        <v>32</v>
      </c>
      <c r="K5" s="222">
        <v>31</v>
      </c>
      <c r="L5" s="222">
        <v>56</v>
      </c>
      <c r="M5" s="222">
        <v>78</v>
      </c>
      <c r="N5" s="222">
        <v>97</v>
      </c>
      <c r="O5" s="222">
        <v>92</v>
      </c>
      <c r="P5" s="226">
        <f t="shared" ref="P5:P17" si="0">SUM(D5:O5)</f>
        <v>714</v>
      </c>
      <c r="Q5" s="418">
        <f t="shared" ref="Q5:Q17" si="1">P5/12</f>
        <v>59.5</v>
      </c>
    </row>
    <row r="6" spans="1:17" ht="15" customHeight="1" x14ac:dyDescent="0.2">
      <c r="A6" s="221"/>
      <c r="B6" s="224" t="s">
        <v>221</v>
      </c>
      <c r="C6" s="225" t="s">
        <v>21</v>
      </c>
      <c r="D6" s="226">
        <v>1327</v>
      </c>
      <c r="E6" s="226">
        <v>1382</v>
      </c>
      <c r="F6" s="303">
        <v>1398</v>
      </c>
      <c r="G6" s="226">
        <v>1398</v>
      </c>
      <c r="H6" s="226">
        <v>1501</v>
      </c>
      <c r="I6" s="303">
        <v>1675</v>
      </c>
      <c r="J6" s="226">
        <v>1897</v>
      </c>
      <c r="K6" s="226">
        <v>1956</v>
      </c>
      <c r="L6" s="226">
        <v>1994</v>
      </c>
      <c r="M6" s="226">
        <v>2378</v>
      </c>
      <c r="N6" s="226">
        <v>3892</v>
      </c>
      <c r="O6" s="226">
        <v>3569</v>
      </c>
      <c r="P6" s="226">
        <f t="shared" si="0"/>
        <v>24367</v>
      </c>
      <c r="Q6" s="418">
        <f t="shared" si="1"/>
        <v>2030.5833333333333</v>
      </c>
    </row>
    <row r="7" spans="1:17" ht="15" customHeight="1" x14ac:dyDescent="0.2">
      <c r="A7" s="221"/>
      <c r="B7" s="224" t="s">
        <v>222</v>
      </c>
      <c r="C7" s="224" t="s">
        <v>23</v>
      </c>
      <c r="D7" s="222">
        <v>67</v>
      </c>
      <c r="E7" s="222">
        <v>29</v>
      </c>
      <c r="F7" s="304">
        <v>21</v>
      </c>
      <c r="G7" s="222">
        <v>1</v>
      </c>
      <c r="H7" s="222">
        <v>1</v>
      </c>
      <c r="I7" s="304">
        <v>2</v>
      </c>
      <c r="J7" s="222">
        <v>1</v>
      </c>
      <c r="K7" s="222">
        <v>1</v>
      </c>
      <c r="L7" s="222">
        <v>1</v>
      </c>
      <c r="M7" s="222">
        <v>1</v>
      </c>
      <c r="N7" s="222">
        <v>1</v>
      </c>
      <c r="O7" s="222">
        <v>1</v>
      </c>
      <c r="P7" s="226">
        <f t="shared" si="0"/>
        <v>127</v>
      </c>
      <c r="Q7" s="418">
        <f t="shared" si="1"/>
        <v>10.583333333333334</v>
      </c>
    </row>
    <row r="8" spans="1:17" ht="33" customHeight="1" x14ac:dyDescent="0.2">
      <c r="A8" s="221"/>
      <c r="B8" s="224"/>
      <c r="C8" s="228" t="s">
        <v>138</v>
      </c>
      <c r="D8" s="228">
        <v>42</v>
      </c>
      <c r="E8" s="228">
        <v>16</v>
      </c>
      <c r="F8" s="305">
        <v>12</v>
      </c>
      <c r="G8" s="228">
        <v>13</v>
      </c>
      <c r="H8" s="228">
        <v>42</v>
      </c>
      <c r="I8" s="311">
        <v>45</v>
      </c>
      <c r="J8" s="228">
        <v>56</v>
      </c>
      <c r="K8" s="228">
        <v>76</v>
      </c>
      <c r="L8" s="228">
        <v>89</v>
      </c>
      <c r="M8" s="228">
        <v>98</v>
      </c>
      <c r="N8" s="228">
        <v>99</v>
      </c>
      <c r="O8" s="228">
        <v>101</v>
      </c>
      <c r="P8" s="226">
        <f t="shared" si="0"/>
        <v>689</v>
      </c>
      <c r="Q8" s="418">
        <f t="shared" si="1"/>
        <v>57.416666666666664</v>
      </c>
    </row>
    <row r="9" spans="1:17" ht="15" customHeight="1" x14ac:dyDescent="0.2">
      <c r="A9" s="221"/>
      <c r="B9" s="224"/>
      <c r="C9" s="228" t="s">
        <v>24</v>
      </c>
      <c r="D9" s="228">
        <v>0</v>
      </c>
      <c r="E9" s="228">
        <v>5</v>
      </c>
      <c r="F9" s="305">
        <v>3</v>
      </c>
      <c r="G9" s="228">
        <v>2</v>
      </c>
      <c r="H9" s="228">
        <v>7</v>
      </c>
      <c r="I9" s="311">
        <v>5</v>
      </c>
      <c r="J9" s="228">
        <v>3</v>
      </c>
      <c r="K9" s="228">
        <v>4</v>
      </c>
      <c r="L9" s="228">
        <v>3</v>
      </c>
      <c r="M9" s="228">
        <v>3</v>
      </c>
      <c r="N9" s="228">
        <v>3</v>
      </c>
      <c r="O9" s="228">
        <v>3</v>
      </c>
      <c r="P9" s="226">
        <f t="shared" si="0"/>
        <v>41</v>
      </c>
      <c r="Q9" s="418">
        <f t="shared" si="1"/>
        <v>3.4166666666666665</v>
      </c>
    </row>
    <row r="10" spans="1:17" ht="15" customHeight="1" x14ac:dyDescent="0.2">
      <c r="A10" s="221"/>
      <c r="B10" s="224"/>
      <c r="C10" s="228" t="s">
        <v>202</v>
      </c>
      <c r="D10" s="228">
        <v>18</v>
      </c>
      <c r="E10" s="228">
        <v>5</v>
      </c>
      <c r="F10" s="305">
        <v>4</v>
      </c>
      <c r="G10" s="228">
        <v>1</v>
      </c>
      <c r="H10" s="228">
        <v>2</v>
      </c>
      <c r="I10" s="311">
        <v>1</v>
      </c>
      <c r="J10" s="228">
        <v>2</v>
      </c>
      <c r="K10" s="228">
        <v>2</v>
      </c>
      <c r="L10" s="228">
        <v>3</v>
      </c>
      <c r="M10" s="228">
        <v>3</v>
      </c>
      <c r="N10" s="228">
        <v>3</v>
      </c>
      <c r="O10" s="228">
        <v>3</v>
      </c>
      <c r="P10" s="226">
        <f t="shared" si="0"/>
        <v>47</v>
      </c>
      <c r="Q10" s="418">
        <f t="shared" si="1"/>
        <v>3.9166666666666665</v>
      </c>
    </row>
    <row r="11" spans="1:17" ht="15" customHeight="1" x14ac:dyDescent="0.2">
      <c r="A11" s="221"/>
      <c r="B11" s="224"/>
      <c r="C11" s="229" t="s">
        <v>203</v>
      </c>
      <c r="D11" s="228">
        <v>7</v>
      </c>
      <c r="E11" s="228">
        <v>3</v>
      </c>
      <c r="F11" s="305">
        <v>3</v>
      </c>
      <c r="G11" s="228">
        <v>3</v>
      </c>
      <c r="H11" s="228">
        <v>9</v>
      </c>
      <c r="I11" s="305">
        <v>8</v>
      </c>
      <c r="J11" s="228">
        <v>8</v>
      </c>
      <c r="K11" s="228">
        <v>9</v>
      </c>
      <c r="L11" s="228">
        <v>10</v>
      </c>
      <c r="M11" s="228">
        <v>11</v>
      </c>
      <c r="N11" s="228">
        <v>12</v>
      </c>
      <c r="O11" s="228">
        <v>17</v>
      </c>
      <c r="P11" s="226">
        <f t="shared" si="0"/>
        <v>100</v>
      </c>
      <c r="Q11" s="418">
        <f t="shared" si="1"/>
        <v>8.3333333333333339</v>
      </c>
    </row>
    <row r="12" spans="1:17" ht="16.5" customHeight="1" x14ac:dyDescent="0.2">
      <c r="A12" s="221"/>
      <c r="B12" s="224" t="s">
        <v>223</v>
      </c>
      <c r="C12" s="225" t="s">
        <v>140</v>
      </c>
      <c r="D12" s="226">
        <v>1327</v>
      </c>
      <c r="E12" s="226">
        <v>1327</v>
      </c>
      <c r="F12" s="226">
        <v>1327</v>
      </c>
      <c r="G12" s="226">
        <v>1327</v>
      </c>
      <c r="H12" s="226">
        <v>1441</v>
      </c>
      <c r="I12" s="226">
        <v>1365</v>
      </c>
      <c r="J12" s="226">
        <v>1678</v>
      </c>
      <c r="K12" s="226">
        <v>1987</v>
      </c>
      <c r="L12" s="226">
        <v>2789</v>
      </c>
      <c r="M12" s="226">
        <v>3489</v>
      </c>
      <c r="N12" s="226">
        <v>6589</v>
      </c>
      <c r="O12" s="226">
        <v>7832</v>
      </c>
      <c r="P12" s="226">
        <f t="shared" si="0"/>
        <v>32478</v>
      </c>
      <c r="Q12" s="418">
        <f t="shared" si="1"/>
        <v>2706.5</v>
      </c>
    </row>
    <row r="13" spans="1:17" ht="15" customHeight="1" x14ac:dyDescent="0.2">
      <c r="A13" s="221"/>
      <c r="B13" s="400" t="s">
        <v>224</v>
      </c>
      <c r="C13" s="401"/>
      <c r="D13" s="222">
        <v>10</v>
      </c>
      <c r="E13" s="222">
        <v>15</v>
      </c>
      <c r="F13" s="222">
        <v>13</v>
      </c>
      <c r="G13" s="222">
        <v>12</v>
      </c>
      <c r="H13" s="222">
        <v>30</v>
      </c>
      <c r="I13" s="222">
        <v>20</v>
      </c>
      <c r="J13" s="222">
        <v>21</v>
      </c>
      <c r="K13" s="222">
        <v>23</v>
      </c>
      <c r="L13" s="222">
        <v>43</v>
      </c>
      <c r="M13" s="222">
        <v>53</v>
      </c>
      <c r="N13" s="222">
        <v>65</v>
      </c>
      <c r="O13" s="222">
        <v>78</v>
      </c>
      <c r="P13" s="226">
        <f t="shared" si="0"/>
        <v>383</v>
      </c>
      <c r="Q13" s="418">
        <f t="shared" si="1"/>
        <v>31.916666666666668</v>
      </c>
    </row>
    <row r="14" spans="1:17" ht="15" customHeight="1" x14ac:dyDescent="0.2">
      <c r="A14" s="221"/>
      <c r="B14" s="400" t="s">
        <v>225</v>
      </c>
      <c r="C14" s="401"/>
      <c r="D14" s="222">
        <v>15</v>
      </c>
      <c r="E14" s="222">
        <v>15</v>
      </c>
      <c r="F14" s="222">
        <v>15</v>
      </c>
      <c r="G14" s="222">
        <v>0</v>
      </c>
      <c r="H14" s="222">
        <v>0</v>
      </c>
      <c r="I14" s="222">
        <v>0</v>
      </c>
      <c r="J14" s="222">
        <v>0</v>
      </c>
      <c r="K14" s="222">
        <v>0</v>
      </c>
      <c r="L14" s="222">
        <v>0</v>
      </c>
      <c r="M14" s="222">
        <v>0</v>
      </c>
      <c r="N14" s="222">
        <v>0</v>
      </c>
      <c r="O14" s="222">
        <v>0</v>
      </c>
      <c r="P14" s="226">
        <f t="shared" si="0"/>
        <v>45</v>
      </c>
      <c r="Q14" s="418">
        <f t="shared" si="1"/>
        <v>3.75</v>
      </c>
    </row>
    <row r="15" spans="1:17" ht="15" customHeight="1" x14ac:dyDescent="0.2">
      <c r="A15" s="221"/>
      <c r="B15" s="393" t="s">
        <v>226</v>
      </c>
      <c r="C15" s="394"/>
      <c r="D15" s="222">
        <v>829</v>
      </c>
      <c r="E15" s="222">
        <v>1505</v>
      </c>
      <c r="F15" s="222">
        <v>845</v>
      </c>
      <c r="G15" s="222">
        <v>10</v>
      </c>
      <c r="H15" s="222">
        <v>134</v>
      </c>
      <c r="I15" s="222">
        <v>143</v>
      </c>
      <c r="J15" s="222">
        <v>154</v>
      </c>
      <c r="K15" s="222">
        <v>169</v>
      </c>
      <c r="L15" s="222">
        <v>198</v>
      </c>
      <c r="M15" s="222">
        <v>198</v>
      </c>
      <c r="N15" s="222">
        <v>198</v>
      </c>
      <c r="O15" s="222">
        <v>241</v>
      </c>
      <c r="P15" s="226">
        <f t="shared" si="0"/>
        <v>4624</v>
      </c>
      <c r="Q15" s="418">
        <f t="shared" si="1"/>
        <v>385.33333333333331</v>
      </c>
    </row>
    <row r="16" spans="1:17" ht="15" customHeight="1" x14ac:dyDescent="0.2">
      <c r="A16" s="221"/>
      <c r="B16" s="224" t="s">
        <v>227</v>
      </c>
      <c r="C16" s="230" t="s">
        <v>34</v>
      </c>
      <c r="D16" s="222">
        <v>829</v>
      </c>
      <c r="E16" s="222">
        <v>676</v>
      </c>
      <c r="F16" s="222">
        <v>754</v>
      </c>
      <c r="G16" s="222">
        <v>21</v>
      </c>
      <c r="H16" s="222">
        <v>134</v>
      </c>
      <c r="I16" s="222">
        <v>154</v>
      </c>
      <c r="J16" s="222">
        <v>165</v>
      </c>
      <c r="K16" s="222">
        <v>189</v>
      </c>
      <c r="L16" s="222">
        <v>179</v>
      </c>
      <c r="M16" s="222">
        <v>235</v>
      </c>
      <c r="N16" s="222">
        <v>349</v>
      </c>
      <c r="O16" s="222">
        <v>370</v>
      </c>
      <c r="P16" s="226">
        <f t="shared" si="0"/>
        <v>4055</v>
      </c>
      <c r="Q16" s="418">
        <f t="shared" si="1"/>
        <v>337.91666666666669</v>
      </c>
    </row>
    <row r="17" spans="1:17" ht="15" customHeight="1" thickBot="1" x14ac:dyDescent="0.25">
      <c r="A17" s="231"/>
      <c r="B17" s="232" t="s">
        <v>228</v>
      </c>
      <c r="C17" s="233" t="s">
        <v>36</v>
      </c>
      <c r="D17" s="234">
        <v>739</v>
      </c>
      <c r="E17" s="234">
        <v>651</v>
      </c>
      <c r="F17" s="234">
        <v>567</v>
      </c>
      <c r="G17" s="234">
        <v>23</v>
      </c>
      <c r="H17" s="234">
        <v>112</v>
      </c>
      <c r="I17" s="234">
        <v>142</v>
      </c>
      <c r="J17" s="234">
        <v>124</v>
      </c>
      <c r="K17" s="234">
        <v>178</v>
      </c>
      <c r="L17" s="234">
        <v>178</v>
      </c>
      <c r="M17" s="234">
        <v>198</v>
      </c>
      <c r="N17" s="234">
        <v>240</v>
      </c>
      <c r="O17" s="234">
        <v>103</v>
      </c>
      <c r="P17" s="235">
        <f t="shared" si="0"/>
        <v>3255</v>
      </c>
      <c r="Q17" s="423">
        <f t="shared" si="1"/>
        <v>271.25</v>
      </c>
    </row>
    <row r="18" spans="1:17" ht="18.75" customHeight="1" x14ac:dyDescent="0.2">
      <c r="A18" s="221">
        <v>2.2000000000000002</v>
      </c>
      <c r="B18" s="398" t="s">
        <v>163</v>
      </c>
      <c r="C18" s="399"/>
      <c r="D18" s="222"/>
      <c r="E18" s="222"/>
      <c r="F18" s="222"/>
      <c r="G18" s="222"/>
      <c r="H18" s="222"/>
      <c r="I18" s="222"/>
      <c r="J18" s="222"/>
      <c r="K18" s="222"/>
      <c r="L18" s="222"/>
      <c r="M18" s="222"/>
      <c r="N18" s="222"/>
      <c r="O18" s="222"/>
      <c r="P18" s="222"/>
      <c r="Q18" s="256"/>
    </row>
    <row r="19" spans="1:17" ht="15" customHeight="1" x14ac:dyDescent="0.2">
      <c r="A19" s="221"/>
      <c r="B19" s="224" t="s">
        <v>26</v>
      </c>
      <c r="C19" s="225" t="s">
        <v>17</v>
      </c>
      <c r="D19" s="226">
        <v>50</v>
      </c>
      <c r="E19" s="226">
        <v>50</v>
      </c>
      <c r="F19" s="301">
        <v>50</v>
      </c>
      <c r="G19" s="226">
        <v>50</v>
      </c>
      <c r="H19" s="226">
        <v>42</v>
      </c>
      <c r="I19" s="226">
        <v>34</v>
      </c>
      <c r="J19" s="226">
        <v>32</v>
      </c>
      <c r="K19" s="226">
        <v>34</v>
      </c>
      <c r="L19" s="226">
        <v>45</v>
      </c>
      <c r="M19" s="226">
        <v>49</v>
      </c>
      <c r="N19" s="226">
        <v>54</v>
      </c>
      <c r="O19" s="226">
        <v>54</v>
      </c>
      <c r="P19" s="226">
        <f>SUM(D19:O19)</f>
        <v>544</v>
      </c>
      <c r="Q19" s="418">
        <f>P19/12</f>
        <v>45.333333333333336</v>
      </c>
    </row>
    <row r="20" spans="1:17" ht="15" customHeight="1" x14ac:dyDescent="0.2">
      <c r="A20" s="221"/>
      <c r="B20" s="224" t="s">
        <v>27</v>
      </c>
      <c r="C20" s="224" t="s">
        <v>19</v>
      </c>
      <c r="D20" s="222">
        <v>0</v>
      </c>
      <c r="E20" s="222">
        <v>0</v>
      </c>
      <c r="F20" s="302">
        <v>0</v>
      </c>
      <c r="G20" s="222">
        <v>0</v>
      </c>
      <c r="H20" s="222">
        <v>0</v>
      </c>
      <c r="I20" s="222">
        <v>0</v>
      </c>
      <c r="J20" s="222">
        <v>0</v>
      </c>
      <c r="K20" s="222">
        <v>0</v>
      </c>
      <c r="L20" s="222">
        <v>0</v>
      </c>
      <c r="M20" s="222">
        <v>0</v>
      </c>
      <c r="N20" s="222">
        <v>0</v>
      </c>
      <c r="O20" s="222">
        <v>0</v>
      </c>
      <c r="P20" s="226">
        <f t="shared" ref="P20:P30" si="2">SUM(D20:O20)</f>
        <v>0</v>
      </c>
      <c r="Q20" s="418">
        <f t="shared" ref="Q20:Q30" si="3">P20/12</f>
        <v>0</v>
      </c>
    </row>
    <row r="21" spans="1:17" ht="15" customHeight="1" x14ac:dyDescent="0.2">
      <c r="A21" s="221"/>
      <c r="B21" s="224" t="s">
        <v>28</v>
      </c>
      <c r="C21" s="225" t="s">
        <v>21</v>
      </c>
      <c r="D21" s="226">
        <v>50</v>
      </c>
      <c r="E21" s="226">
        <v>50</v>
      </c>
      <c r="F21" s="303">
        <v>50</v>
      </c>
      <c r="G21" s="226">
        <v>50</v>
      </c>
      <c r="H21" s="226">
        <v>50</v>
      </c>
      <c r="I21" s="226">
        <v>50</v>
      </c>
      <c r="J21" s="226">
        <v>50</v>
      </c>
      <c r="K21" s="226">
        <v>50</v>
      </c>
      <c r="L21" s="226">
        <v>70</v>
      </c>
      <c r="M21" s="226">
        <v>78</v>
      </c>
      <c r="N21" s="226">
        <v>79</v>
      </c>
      <c r="O21" s="226">
        <v>97</v>
      </c>
      <c r="P21" s="226">
        <f t="shared" si="2"/>
        <v>724</v>
      </c>
      <c r="Q21" s="418">
        <f t="shared" si="3"/>
        <v>60.333333333333336</v>
      </c>
    </row>
    <row r="22" spans="1:17" ht="15" customHeight="1" x14ac:dyDescent="0.2">
      <c r="A22" s="221"/>
      <c r="B22" s="224" t="s">
        <v>29</v>
      </c>
      <c r="C22" s="224" t="s">
        <v>23</v>
      </c>
      <c r="D22" s="222">
        <v>0</v>
      </c>
      <c r="E22" s="222">
        <v>0</v>
      </c>
      <c r="F22" s="304">
        <v>0</v>
      </c>
      <c r="G22" s="222">
        <v>0</v>
      </c>
      <c r="H22" s="222">
        <v>0</v>
      </c>
      <c r="I22" s="222">
        <v>0</v>
      </c>
      <c r="J22" s="222">
        <v>0</v>
      </c>
      <c r="K22" s="222">
        <v>0</v>
      </c>
      <c r="L22" s="222">
        <v>0</v>
      </c>
      <c r="M22" s="222">
        <v>0</v>
      </c>
      <c r="N22" s="222">
        <v>0</v>
      </c>
      <c r="O22" s="222">
        <v>0</v>
      </c>
      <c r="P22" s="226">
        <f t="shared" si="2"/>
        <v>0</v>
      </c>
      <c r="Q22" s="418">
        <f t="shared" si="3"/>
        <v>0</v>
      </c>
    </row>
    <row r="23" spans="1:17" ht="15" customHeight="1" x14ac:dyDescent="0.2">
      <c r="A23" s="221"/>
      <c r="B23" s="224"/>
      <c r="C23" s="228" t="s">
        <v>30</v>
      </c>
      <c r="D23" s="228">
        <v>0</v>
      </c>
      <c r="E23" s="228">
        <v>0</v>
      </c>
      <c r="F23" s="305">
        <v>0</v>
      </c>
      <c r="G23" s="228">
        <v>0</v>
      </c>
      <c r="H23" s="228">
        <v>0</v>
      </c>
      <c r="I23" s="228">
        <v>0</v>
      </c>
      <c r="J23" s="228">
        <v>0</v>
      </c>
      <c r="K23" s="228">
        <v>0</v>
      </c>
      <c r="L23" s="228">
        <v>0</v>
      </c>
      <c r="M23" s="228">
        <v>0</v>
      </c>
      <c r="N23" s="228">
        <v>0</v>
      </c>
      <c r="O23" s="228">
        <v>0</v>
      </c>
      <c r="P23" s="226">
        <f t="shared" si="2"/>
        <v>0</v>
      </c>
      <c r="Q23" s="418">
        <f t="shared" si="3"/>
        <v>0</v>
      </c>
    </row>
    <row r="24" spans="1:17" ht="15" customHeight="1" x14ac:dyDescent="0.2">
      <c r="A24" s="221"/>
      <c r="B24" s="224"/>
      <c r="C24" s="228" t="s">
        <v>31</v>
      </c>
      <c r="D24" s="228">
        <v>0</v>
      </c>
      <c r="E24" s="228">
        <v>0</v>
      </c>
      <c r="F24" s="305">
        <v>0</v>
      </c>
      <c r="G24" s="228">
        <v>0</v>
      </c>
      <c r="H24" s="228">
        <v>0</v>
      </c>
      <c r="I24" s="228">
        <v>0</v>
      </c>
      <c r="J24" s="228">
        <v>0</v>
      </c>
      <c r="K24" s="228">
        <v>0</v>
      </c>
      <c r="L24" s="228">
        <v>0</v>
      </c>
      <c r="M24" s="228">
        <v>0</v>
      </c>
      <c r="N24" s="228">
        <v>0</v>
      </c>
      <c r="O24" s="228">
        <v>0</v>
      </c>
      <c r="P24" s="226">
        <f t="shared" si="2"/>
        <v>0</v>
      </c>
      <c r="Q24" s="418">
        <f t="shared" si="3"/>
        <v>0</v>
      </c>
    </row>
    <row r="25" spans="1:17" ht="15" customHeight="1" x14ac:dyDescent="0.2">
      <c r="A25" s="221"/>
      <c r="B25" s="224" t="s">
        <v>32</v>
      </c>
      <c r="C25" s="225" t="s">
        <v>140</v>
      </c>
      <c r="D25" s="226">
        <v>50</v>
      </c>
      <c r="E25" s="226">
        <v>50</v>
      </c>
      <c r="F25" s="226">
        <v>50</v>
      </c>
      <c r="G25" s="226">
        <v>50</v>
      </c>
      <c r="H25" s="226">
        <v>50</v>
      </c>
      <c r="I25" s="226">
        <v>50</v>
      </c>
      <c r="J25" s="226">
        <v>50</v>
      </c>
      <c r="K25" s="226">
        <v>50</v>
      </c>
      <c r="L25" s="226">
        <v>50</v>
      </c>
      <c r="M25" s="226">
        <v>56</v>
      </c>
      <c r="N25" s="226">
        <v>78</v>
      </c>
      <c r="O25" s="226">
        <v>87</v>
      </c>
      <c r="P25" s="226">
        <f t="shared" si="2"/>
        <v>671</v>
      </c>
      <c r="Q25" s="418">
        <f t="shared" si="3"/>
        <v>55.916666666666664</v>
      </c>
    </row>
    <row r="26" spans="1:17" ht="15" customHeight="1" x14ac:dyDescent="0.2">
      <c r="A26" s="221"/>
      <c r="B26" s="400" t="s">
        <v>142</v>
      </c>
      <c r="C26" s="401"/>
      <c r="D26" s="222">
        <v>3</v>
      </c>
      <c r="E26" s="222">
        <v>3</v>
      </c>
      <c r="F26" s="222">
        <v>3</v>
      </c>
      <c r="G26" s="222">
        <v>3</v>
      </c>
      <c r="H26" s="222">
        <v>0</v>
      </c>
      <c r="I26" s="222">
        <v>0</v>
      </c>
      <c r="J26" s="222">
        <v>0</v>
      </c>
      <c r="K26" s="222">
        <v>0</v>
      </c>
      <c r="L26" s="222">
        <v>0</v>
      </c>
      <c r="M26" s="222">
        <v>0</v>
      </c>
      <c r="N26" s="222">
        <v>0</v>
      </c>
      <c r="O26" s="222">
        <v>0</v>
      </c>
      <c r="P26" s="226">
        <f t="shared" si="2"/>
        <v>12</v>
      </c>
      <c r="Q26" s="418">
        <f t="shared" si="3"/>
        <v>1</v>
      </c>
    </row>
    <row r="27" spans="1:17" ht="15" customHeight="1" x14ac:dyDescent="0.2">
      <c r="A27" s="221"/>
      <c r="B27" s="400" t="s">
        <v>143</v>
      </c>
      <c r="C27" s="401"/>
      <c r="D27" s="222">
        <v>5</v>
      </c>
      <c r="E27" s="222">
        <v>5</v>
      </c>
      <c r="F27" s="222">
        <v>5</v>
      </c>
      <c r="G27" s="222">
        <v>6</v>
      </c>
      <c r="H27" s="222">
        <v>7</v>
      </c>
      <c r="I27" s="222">
        <v>8</v>
      </c>
      <c r="J27" s="222">
        <v>9</v>
      </c>
      <c r="K27" s="222">
        <v>9</v>
      </c>
      <c r="L27" s="222">
        <v>10</v>
      </c>
      <c r="M27" s="222">
        <v>10</v>
      </c>
      <c r="N27" s="222">
        <v>12</v>
      </c>
      <c r="O27" s="222">
        <v>16</v>
      </c>
      <c r="P27" s="226">
        <f t="shared" si="2"/>
        <v>102</v>
      </c>
      <c r="Q27" s="418">
        <f t="shared" si="3"/>
        <v>8.5</v>
      </c>
    </row>
    <row r="28" spans="1:17" ht="15" customHeight="1" x14ac:dyDescent="0.2">
      <c r="A28" s="221"/>
      <c r="B28" s="393" t="s">
        <v>144</v>
      </c>
      <c r="C28" s="394"/>
      <c r="D28" s="222">
        <v>30</v>
      </c>
      <c r="E28" s="222">
        <v>30</v>
      </c>
      <c r="F28" s="222">
        <v>30</v>
      </c>
      <c r="G28" s="222">
        <v>30</v>
      </c>
      <c r="H28" s="222">
        <v>5</v>
      </c>
      <c r="I28" s="222">
        <v>6</v>
      </c>
      <c r="J28" s="222">
        <v>6</v>
      </c>
      <c r="K28" s="222">
        <v>6</v>
      </c>
      <c r="L28" s="222">
        <v>9</v>
      </c>
      <c r="M28" s="222">
        <v>9</v>
      </c>
      <c r="N28" s="222">
        <v>8</v>
      </c>
      <c r="O28" s="222">
        <v>8</v>
      </c>
      <c r="P28" s="226">
        <f t="shared" si="2"/>
        <v>177</v>
      </c>
      <c r="Q28" s="418">
        <f t="shared" si="3"/>
        <v>14.75</v>
      </c>
    </row>
    <row r="29" spans="1:17" ht="15" customHeight="1" x14ac:dyDescent="0.2">
      <c r="A29" s="221"/>
      <c r="B29" s="224" t="s">
        <v>33</v>
      </c>
      <c r="C29" s="230" t="s">
        <v>34</v>
      </c>
      <c r="D29" s="222">
        <v>15</v>
      </c>
      <c r="E29" s="222">
        <v>15</v>
      </c>
      <c r="F29" s="222">
        <v>14</v>
      </c>
      <c r="G29" s="222">
        <v>7</v>
      </c>
      <c r="H29" s="222">
        <v>0</v>
      </c>
      <c r="I29" s="222">
        <v>0</v>
      </c>
      <c r="J29" s="222">
        <v>0</v>
      </c>
      <c r="K29" s="222">
        <v>0</v>
      </c>
      <c r="L29" s="222">
        <v>0</v>
      </c>
      <c r="M29" s="222">
        <v>0</v>
      </c>
      <c r="N29" s="222">
        <v>0</v>
      </c>
      <c r="O29" s="222">
        <v>0</v>
      </c>
      <c r="P29" s="226">
        <f t="shared" si="2"/>
        <v>51</v>
      </c>
      <c r="Q29" s="418">
        <f t="shared" si="3"/>
        <v>4.25</v>
      </c>
    </row>
    <row r="30" spans="1:17" ht="15" customHeight="1" x14ac:dyDescent="0.2">
      <c r="A30" s="224"/>
      <c r="B30" s="224" t="s">
        <v>35</v>
      </c>
      <c r="C30" s="230" t="s">
        <v>36</v>
      </c>
      <c r="D30" s="222">
        <v>15</v>
      </c>
      <c r="E30" s="222">
        <v>15</v>
      </c>
      <c r="F30" s="222">
        <v>14</v>
      </c>
      <c r="G30" s="222">
        <v>14</v>
      </c>
      <c r="H30" s="222">
        <v>5</v>
      </c>
      <c r="I30" s="222">
        <v>5</v>
      </c>
      <c r="J30" s="222">
        <v>5</v>
      </c>
      <c r="K30" s="222">
        <v>7</v>
      </c>
      <c r="L30" s="222">
        <v>8</v>
      </c>
      <c r="M30" s="222">
        <v>8</v>
      </c>
      <c r="N30" s="222">
        <v>9</v>
      </c>
      <c r="O30" s="222">
        <v>12</v>
      </c>
      <c r="P30" s="226">
        <f t="shared" si="2"/>
        <v>117</v>
      </c>
      <c r="Q30" s="418">
        <f t="shared" si="3"/>
        <v>9.75</v>
      </c>
    </row>
    <row r="31" spans="1:17" ht="15" customHeight="1" x14ac:dyDescent="0.2">
      <c r="A31" s="237"/>
      <c r="B31" s="237"/>
      <c r="C31" s="238"/>
      <c r="D31" s="239"/>
      <c r="E31" s="239"/>
      <c r="F31" s="239"/>
      <c r="G31" s="239"/>
      <c r="H31" s="239"/>
      <c r="I31" s="239"/>
      <c r="J31" s="239"/>
      <c r="K31" s="239"/>
      <c r="L31" s="239"/>
      <c r="M31" s="239"/>
      <c r="N31" s="239"/>
      <c r="O31" s="239"/>
      <c r="P31" s="240"/>
      <c r="Q31" s="241"/>
    </row>
    <row r="32" spans="1:17" ht="15" customHeight="1" thickBot="1" x14ac:dyDescent="0.25">
      <c r="A32" s="237"/>
      <c r="B32" s="237"/>
      <c r="C32" s="238"/>
      <c r="D32" s="239"/>
      <c r="E32" s="239"/>
      <c r="F32" s="239"/>
      <c r="G32" s="239"/>
      <c r="H32" s="239"/>
      <c r="I32" s="239"/>
      <c r="J32" s="239"/>
      <c r="K32" s="239"/>
      <c r="L32" s="239"/>
      <c r="M32" s="239"/>
      <c r="N32" s="239"/>
      <c r="O32" s="239"/>
      <c r="P32" s="240"/>
      <c r="Q32" s="241"/>
    </row>
    <row r="33" spans="1:17" ht="24.75" customHeight="1" thickBot="1" x14ac:dyDescent="0.25">
      <c r="A33" s="242"/>
      <c r="B33" s="404"/>
      <c r="C33" s="405"/>
      <c r="D33" s="243" t="s">
        <v>0</v>
      </c>
      <c r="E33" s="243" t="s">
        <v>1</v>
      </c>
      <c r="F33" s="243" t="s">
        <v>2</v>
      </c>
      <c r="G33" s="243" t="s">
        <v>3</v>
      </c>
      <c r="H33" s="243" t="s">
        <v>4</v>
      </c>
      <c r="I33" s="243" t="s">
        <v>5</v>
      </c>
      <c r="J33" s="243" t="s">
        <v>6</v>
      </c>
      <c r="K33" s="243" t="s">
        <v>7</v>
      </c>
      <c r="L33" s="243" t="s">
        <v>8</v>
      </c>
      <c r="M33" s="243" t="s">
        <v>9</v>
      </c>
      <c r="N33" s="243" t="s">
        <v>10</v>
      </c>
      <c r="O33" s="243" t="s">
        <v>11</v>
      </c>
      <c r="P33" s="243" t="s">
        <v>12</v>
      </c>
      <c r="Q33" s="243" t="s">
        <v>13</v>
      </c>
    </row>
    <row r="34" spans="1:17" ht="15" customHeight="1" x14ac:dyDescent="0.2">
      <c r="A34" s="245">
        <v>2.2999999999999998</v>
      </c>
      <c r="B34" s="398" t="s">
        <v>187</v>
      </c>
      <c r="C34" s="399"/>
      <c r="D34" s="222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3"/>
    </row>
    <row r="35" spans="1:17" ht="15" customHeight="1" x14ac:dyDescent="0.2">
      <c r="A35" s="221"/>
      <c r="B35" s="398" t="s">
        <v>229</v>
      </c>
      <c r="C35" s="399"/>
      <c r="D35" s="222"/>
      <c r="E35" s="222"/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3"/>
    </row>
    <row r="36" spans="1:17" ht="15" customHeight="1" x14ac:dyDescent="0.2">
      <c r="A36" s="221"/>
      <c r="B36" s="224" t="s">
        <v>64</v>
      </c>
      <c r="C36" s="225" t="s">
        <v>17</v>
      </c>
      <c r="D36" s="226">
        <v>4936</v>
      </c>
      <c r="E36" s="226">
        <v>5255</v>
      </c>
      <c r="F36" s="301">
        <v>4897</v>
      </c>
      <c r="G36" s="226">
        <v>100</v>
      </c>
      <c r="H36" s="226">
        <v>5754</v>
      </c>
      <c r="I36" s="226">
        <v>6578</v>
      </c>
      <c r="J36" s="226">
        <v>7234</v>
      </c>
      <c r="K36" s="226">
        <v>8974</v>
      </c>
      <c r="L36" s="226">
        <v>9564</v>
      </c>
      <c r="M36" s="226">
        <v>9687</v>
      </c>
      <c r="N36" s="226">
        <v>10345</v>
      </c>
      <c r="O36" s="226">
        <v>11579</v>
      </c>
      <c r="P36" s="226">
        <f>SUM(D36:O36)</f>
        <v>84903</v>
      </c>
      <c r="Q36" s="419">
        <f>P36/12</f>
        <v>7075.25</v>
      </c>
    </row>
    <row r="37" spans="1:17" ht="15" customHeight="1" x14ac:dyDescent="0.2">
      <c r="A37" s="221"/>
      <c r="B37" s="224" t="s">
        <v>65</v>
      </c>
      <c r="C37" s="224" t="s">
        <v>19</v>
      </c>
      <c r="D37" s="222">
        <v>324</v>
      </c>
      <c r="E37" s="222">
        <v>285</v>
      </c>
      <c r="F37" s="302">
        <v>234</v>
      </c>
      <c r="G37" s="222">
        <v>34</v>
      </c>
      <c r="H37" s="222">
        <v>182</v>
      </c>
      <c r="I37" s="222">
        <v>192</v>
      </c>
      <c r="J37" s="222">
        <v>156</v>
      </c>
      <c r="K37" s="222">
        <v>198</v>
      </c>
      <c r="L37" s="222">
        <v>256</v>
      </c>
      <c r="M37" s="222">
        <v>348</v>
      </c>
      <c r="N37" s="222">
        <v>560</v>
      </c>
      <c r="O37" s="222">
        <v>698</v>
      </c>
      <c r="P37" s="226">
        <f t="shared" ref="P37:P57" si="4">SUM(D37:O37)</f>
        <v>3467</v>
      </c>
      <c r="Q37" s="419">
        <f t="shared" ref="Q37:Q57" si="5">P37/12</f>
        <v>288.91666666666669</v>
      </c>
    </row>
    <row r="38" spans="1:17" ht="15" customHeight="1" x14ac:dyDescent="0.2">
      <c r="A38" s="221"/>
      <c r="B38" s="224" t="s">
        <v>66</v>
      </c>
      <c r="C38" s="225" t="s">
        <v>21</v>
      </c>
      <c r="D38" s="226">
        <v>4936</v>
      </c>
      <c r="E38" s="226">
        <v>5507</v>
      </c>
      <c r="F38" s="303">
        <v>5131</v>
      </c>
      <c r="G38" s="226">
        <v>134</v>
      </c>
      <c r="H38" s="226">
        <v>182</v>
      </c>
      <c r="I38" s="226">
        <v>189</v>
      </c>
      <c r="J38" s="226">
        <v>178</v>
      </c>
      <c r="K38" s="226">
        <v>198</v>
      </c>
      <c r="L38" s="226">
        <v>198</v>
      </c>
      <c r="M38" s="226">
        <v>198</v>
      </c>
      <c r="N38" s="226">
        <v>187</v>
      </c>
      <c r="O38" s="226">
        <v>197</v>
      </c>
      <c r="P38" s="226">
        <f t="shared" si="4"/>
        <v>17235</v>
      </c>
      <c r="Q38" s="419">
        <f t="shared" si="5"/>
        <v>1436.25</v>
      </c>
    </row>
    <row r="39" spans="1:17" ht="15" customHeight="1" x14ac:dyDescent="0.2">
      <c r="A39" s="221"/>
      <c r="B39" s="224" t="s">
        <v>67</v>
      </c>
      <c r="C39" s="224" t="s">
        <v>23</v>
      </c>
      <c r="D39" s="222">
        <v>100</v>
      </c>
      <c r="E39" s="222">
        <v>168</v>
      </c>
      <c r="F39" s="304">
        <v>178</v>
      </c>
      <c r="G39" s="222">
        <v>23</v>
      </c>
      <c r="H39" s="222">
        <v>114</v>
      </c>
      <c r="I39" s="222">
        <v>115</v>
      </c>
      <c r="J39" s="222">
        <v>156</v>
      </c>
      <c r="K39" s="222">
        <v>298</v>
      </c>
      <c r="L39" s="222">
        <v>368</v>
      </c>
      <c r="M39" s="222">
        <v>678</v>
      </c>
      <c r="N39" s="222">
        <v>560</v>
      </c>
      <c r="O39" s="222">
        <v>649</v>
      </c>
      <c r="P39" s="226">
        <f t="shared" si="4"/>
        <v>3407</v>
      </c>
      <c r="Q39" s="419">
        <f t="shared" si="5"/>
        <v>283.91666666666669</v>
      </c>
    </row>
    <row r="40" spans="1:17" ht="15" customHeight="1" x14ac:dyDescent="0.2">
      <c r="A40" s="221"/>
      <c r="B40" s="224"/>
      <c r="C40" s="228" t="s">
        <v>30</v>
      </c>
      <c r="D40" s="228">
        <v>10</v>
      </c>
      <c r="E40" s="228">
        <v>20</v>
      </c>
      <c r="F40" s="305">
        <v>23</v>
      </c>
      <c r="G40" s="228">
        <v>3</v>
      </c>
      <c r="H40" s="228">
        <v>8</v>
      </c>
      <c r="I40" s="228">
        <v>8</v>
      </c>
      <c r="J40" s="228">
        <v>8</v>
      </c>
      <c r="K40" s="228">
        <v>7</v>
      </c>
      <c r="L40" s="228">
        <v>5</v>
      </c>
      <c r="M40" s="228">
        <v>7</v>
      </c>
      <c r="N40" s="228">
        <v>8</v>
      </c>
      <c r="O40" s="228">
        <v>9</v>
      </c>
      <c r="P40" s="226">
        <f t="shared" si="4"/>
        <v>116</v>
      </c>
      <c r="Q40" s="419">
        <f t="shared" si="5"/>
        <v>9.6666666666666661</v>
      </c>
    </row>
    <row r="41" spans="1:17" ht="15" customHeight="1" x14ac:dyDescent="0.2">
      <c r="A41" s="221"/>
      <c r="B41" s="224"/>
      <c r="C41" s="228" t="s">
        <v>31</v>
      </c>
      <c r="D41" s="228">
        <v>110</v>
      </c>
      <c r="E41" s="228">
        <v>144</v>
      </c>
      <c r="F41" s="305">
        <v>137</v>
      </c>
      <c r="G41" s="228">
        <v>23</v>
      </c>
      <c r="H41" s="228">
        <v>120</v>
      </c>
      <c r="I41" s="228">
        <v>131</v>
      </c>
      <c r="J41" s="228">
        <v>134</v>
      </c>
      <c r="K41" s="228">
        <v>154</v>
      </c>
      <c r="L41" s="228">
        <v>187</v>
      </c>
      <c r="M41" s="228">
        <v>199</v>
      </c>
      <c r="N41" s="228">
        <v>199</v>
      </c>
      <c r="O41" s="228">
        <v>167</v>
      </c>
      <c r="P41" s="226">
        <f t="shared" si="4"/>
        <v>1705</v>
      </c>
      <c r="Q41" s="419">
        <f t="shared" si="5"/>
        <v>142.08333333333334</v>
      </c>
    </row>
    <row r="42" spans="1:17" ht="15" customHeight="1" x14ac:dyDescent="0.25">
      <c r="A42" s="246"/>
      <c r="B42" s="246"/>
      <c r="C42" s="246" t="s">
        <v>188</v>
      </c>
      <c r="D42" s="247">
        <v>0</v>
      </c>
      <c r="E42" s="247">
        <v>0</v>
      </c>
      <c r="F42" s="306">
        <v>0</v>
      </c>
      <c r="G42" s="247">
        <v>0</v>
      </c>
      <c r="H42" s="247">
        <v>0</v>
      </c>
      <c r="I42" s="247">
        <v>0</v>
      </c>
      <c r="J42" s="247">
        <v>0</v>
      </c>
      <c r="K42" s="247">
        <v>0</v>
      </c>
      <c r="L42" s="247">
        <v>0</v>
      </c>
      <c r="M42" s="247">
        <v>0</v>
      </c>
      <c r="N42" s="247">
        <v>0</v>
      </c>
      <c r="O42" s="247">
        <v>0</v>
      </c>
      <c r="P42" s="226">
        <f t="shared" si="4"/>
        <v>0</v>
      </c>
      <c r="Q42" s="419">
        <f t="shared" si="5"/>
        <v>0</v>
      </c>
    </row>
    <row r="43" spans="1:17" ht="15" customHeight="1" x14ac:dyDescent="0.25">
      <c r="A43" s="246"/>
      <c r="B43" s="224" t="s">
        <v>68</v>
      </c>
      <c r="C43" s="225" t="s">
        <v>140</v>
      </c>
      <c r="D43" s="249">
        <v>5255</v>
      </c>
      <c r="E43" s="249">
        <v>5255</v>
      </c>
      <c r="F43" s="249">
        <v>5255</v>
      </c>
      <c r="G43" s="249">
        <v>5255</v>
      </c>
      <c r="H43" s="249">
        <v>5754</v>
      </c>
      <c r="I43" s="249">
        <v>5876</v>
      </c>
      <c r="J43" s="249">
        <v>6554</v>
      </c>
      <c r="K43" s="249">
        <v>8952</v>
      </c>
      <c r="L43" s="249">
        <v>9004</v>
      </c>
      <c r="M43" s="249">
        <v>1010</v>
      </c>
      <c r="N43" s="249">
        <v>1020</v>
      </c>
      <c r="O43" s="249">
        <v>1080</v>
      </c>
      <c r="P43" s="226">
        <f t="shared" si="4"/>
        <v>60270</v>
      </c>
      <c r="Q43" s="419">
        <f t="shared" si="5"/>
        <v>5022.5</v>
      </c>
    </row>
    <row r="44" spans="1:17" ht="22.5" customHeight="1" x14ac:dyDescent="0.2">
      <c r="A44" s="221"/>
      <c r="B44" s="406" t="s">
        <v>230</v>
      </c>
      <c r="C44" s="407"/>
      <c r="D44" s="222">
        <v>0</v>
      </c>
      <c r="E44" s="222">
        <v>1</v>
      </c>
      <c r="F44" s="222">
        <v>1</v>
      </c>
      <c r="G44" s="222">
        <v>0</v>
      </c>
      <c r="H44" s="222">
        <v>3</v>
      </c>
      <c r="I44" s="222">
        <v>3</v>
      </c>
      <c r="J44" s="222">
        <v>3</v>
      </c>
      <c r="K44" s="222">
        <v>3</v>
      </c>
      <c r="L44" s="222">
        <v>3</v>
      </c>
      <c r="M44" s="222">
        <v>2</v>
      </c>
      <c r="N44" s="222">
        <v>2</v>
      </c>
      <c r="O44" s="222">
        <v>2</v>
      </c>
      <c r="P44" s="226">
        <f t="shared" si="4"/>
        <v>23</v>
      </c>
      <c r="Q44" s="419">
        <f t="shared" si="5"/>
        <v>1.9166666666666667</v>
      </c>
    </row>
    <row r="45" spans="1:17" ht="15" customHeight="1" x14ac:dyDescent="0.2">
      <c r="A45" s="221"/>
      <c r="B45" s="400" t="s">
        <v>231</v>
      </c>
      <c r="C45" s="401"/>
      <c r="D45" s="222">
        <v>0</v>
      </c>
      <c r="E45" s="222">
        <v>0</v>
      </c>
      <c r="F45" s="222">
        <v>0</v>
      </c>
      <c r="G45" s="222">
        <v>0</v>
      </c>
      <c r="H45" s="222">
        <v>0</v>
      </c>
      <c r="I45" s="222">
        <v>0</v>
      </c>
      <c r="J45" s="222">
        <v>0</v>
      </c>
      <c r="K45" s="222">
        <v>0</v>
      </c>
      <c r="L45" s="222">
        <v>0</v>
      </c>
      <c r="M45" s="222">
        <v>0</v>
      </c>
      <c r="N45" s="222">
        <v>0</v>
      </c>
      <c r="O45" s="222">
        <v>0</v>
      </c>
      <c r="P45" s="226">
        <f t="shared" si="4"/>
        <v>0</v>
      </c>
      <c r="Q45" s="419">
        <f t="shared" si="5"/>
        <v>0</v>
      </c>
    </row>
    <row r="46" spans="1:17" ht="15" customHeight="1" x14ac:dyDescent="0.2">
      <c r="A46" s="221"/>
      <c r="B46" s="398" t="s">
        <v>232</v>
      </c>
      <c r="C46" s="399"/>
      <c r="D46" s="222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6">
        <f t="shared" si="4"/>
        <v>0</v>
      </c>
      <c r="Q46" s="419">
        <f t="shared" si="5"/>
        <v>0</v>
      </c>
    </row>
    <row r="47" spans="1:17" ht="15" customHeight="1" x14ac:dyDescent="0.2">
      <c r="A47" s="221"/>
      <c r="B47" s="224"/>
      <c r="C47" s="230" t="s">
        <v>34</v>
      </c>
      <c r="D47" s="222">
        <v>611</v>
      </c>
      <c r="E47" s="222">
        <v>329</v>
      </c>
      <c r="F47" s="222">
        <v>145</v>
      </c>
      <c r="G47" s="222">
        <v>23</v>
      </c>
      <c r="H47" s="222">
        <v>259</v>
      </c>
      <c r="I47" s="222">
        <v>356</v>
      </c>
      <c r="J47" s="222">
        <v>476</v>
      </c>
      <c r="K47" s="222">
        <v>798</v>
      </c>
      <c r="L47" s="222">
        <v>875</v>
      </c>
      <c r="M47" s="222">
        <v>987</v>
      </c>
      <c r="N47" s="222">
        <v>875</v>
      </c>
      <c r="O47" s="222">
        <v>968</v>
      </c>
      <c r="P47" s="226">
        <f t="shared" si="4"/>
        <v>6702</v>
      </c>
      <c r="Q47" s="419">
        <f t="shared" si="5"/>
        <v>558.5</v>
      </c>
    </row>
    <row r="48" spans="1:17" ht="15" customHeight="1" x14ac:dyDescent="0.2">
      <c r="A48" s="221"/>
      <c r="B48" s="224"/>
      <c r="C48" s="230" t="s">
        <v>36</v>
      </c>
      <c r="D48" s="222">
        <v>589</v>
      </c>
      <c r="E48" s="222">
        <v>776</v>
      </c>
      <c r="F48" s="222">
        <v>121</v>
      </c>
      <c r="G48" s="222">
        <v>12</v>
      </c>
      <c r="H48" s="222">
        <v>306</v>
      </c>
      <c r="I48" s="222">
        <v>456</v>
      </c>
      <c r="J48" s="222">
        <v>356</v>
      </c>
      <c r="K48" s="222">
        <v>345</v>
      </c>
      <c r="L48" s="222">
        <v>457</v>
      </c>
      <c r="M48" s="222">
        <v>598</v>
      </c>
      <c r="N48" s="222">
        <v>780</v>
      </c>
      <c r="O48" s="222">
        <v>852</v>
      </c>
      <c r="P48" s="226">
        <f t="shared" si="4"/>
        <v>5648</v>
      </c>
      <c r="Q48" s="419">
        <f t="shared" si="5"/>
        <v>470.66666666666669</v>
      </c>
    </row>
    <row r="49" spans="1:17" ht="15" customHeight="1" x14ac:dyDescent="0.2">
      <c r="A49" s="221"/>
      <c r="B49" s="398" t="s">
        <v>233</v>
      </c>
      <c r="C49" s="399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6">
        <f t="shared" si="4"/>
        <v>0</v>
      </c>
      <c r="Q49" s="419">
        <f t="shared" si="5"/>
        <v>0</v>
      </c>
    </row>
    <row r="50" spans="1:17" ht="15" customHeight="1" x14ac:dyDescent="0.2">
      <c r="A50" s="221"/>
      <c r="B50" s="224" t="s">
        <v>69</v>
      </c>
      <c r="C50" s="225" t="s">
        <v>17</v>
      </c>
      <c r="D50" s="226">
        <v>17</v>
      </c>
      <c r="E50" s="226">
        <v>17</v>
      </c>
      <c r="F50" s="226">
        <v>17</v>
      </c>
      <c r="G50" s="226">
        <v>17</v>
      </c>
      <c r="H50" s="226">
        <v>17</v>
      </c>
      <c r="I50" s="226">
        <v>17</v>
      </c>
      <c r="J50" s="226">
        <v>17</v>
      </c>
      <c r="K50" s="226">
        <v>17</v>
      </c>
      <c r="L50" s="226">
        <v>17</v>
      </c>
      <c r="M50" s="226">
        <v>17</v>
      </c>
      <c r="N50" s="226">
        <v>18</v>
      </c>
      <c r="O50" s="226">
        <v>19</v>
      </c>
      <c r="P50" s="226">
        <f t="shared" si="4"/>
        <v>207</v>
      </c>
      <c r="Q50" s="419">
        <f t="shared" si="5"/>
        <v>17.25</v>
      </c>
    </row>
    <row r="51" spans="1:17" ht="15" customHeight="1" x14ac:dyDescent="0.2">
      <c r="A51" s="221"/>
      <c r="B51" s="224" t="s">
        <v>70</v>
      </c>
      <c r="C51" s="224" t="s">
        <v>19</v>
      </c>
      <c r="D51" s="222">
        <v>0</v>
      </c>
      <c r="E51" s="222">
        <v>0</v>
      </c>
      <c r="F51" s="222">
        <v>0</v>
      </c>
      <c r="G51" s="222">
        <v>0</v>
      </c>
      <c r="H51" s="222">
        <v>0</v>
      </c>
      <c r="I51" s="222">
        <v>0</v>
      </c>
      <c r="J51" s="222">
        <v>0</v>
      </c>
      <c r="K51" s="222">
        <v>0</v>
      </c>
      <c r="L51" s="222">
        <v>0</v>
      </c>
      <c r="M51" s="222">
        <v>0</v>
      </c>
      <c r="N51" s="222">
        <v>0</v>
      </c>
      <c r="O51" s="222">
        <v>0</v>
      </c>
      <c r="P51" s="226">
        <f t="shared" si="4"/>
        <v>0</v>
      </c>
      <c r="Q51" s="419">
        <f t="shared" si="5"/>
        <v>0</v>
      </c>
    </row>
    <row r="52" spans="1:17" ht="15" customHeight="1" x14ac:dyDescent="0.2">
      <c r="A52" s="221"/>
      <c r="B52" s="224" t="s">
        <v>71</v>
      </c>
      <c r="C52" s="225" t="s">
        <v>174</v>
      </c>
      <c r="D52" s="226">
        <v>17</v>
      </c>
      <c r="E52" s="226">
        <v>17</v>
      </c>
      <c r="F52" s="226">
        <v>17</v>
      </c>
      <c r="G52" s="226">
        <v>17</v>
      </c>
      <c r="H52" s="226">
        <v>17</v>
      </c>
      <c r="I52" s="226">
        <v>17</v>
      </c>
      <c r="J52" s="226">
        <v>17</v>
      </c>
      <c r="K52" s="226">
        <v>17</v>
      </c>
      <c r="L52" s="226">
        <v>17</v>
      </c>
      <c r="M52" s="226">
        <v>17</v>
      </c>
      <c r="N52" s="226">
        <v>19</v>
      </c>
      <c r="O52" s="226">
        <v>19</v>
      </c>
      <c r="P52" s="226">
        <f t="shared" si="4"/>
        <v>208</v>
      </c>
      <c r="Q52" s="419">
        <f t="shared" si="5"/>
        <v>17.333333333333332</v>
      </c>
    </row>
    <row r="53" spans="1:17" ht="15" customHeight="1" x14ac:dyDescent="0.2">
      <c r="A53" s="221"/>
      <c r="B53" s="224" t="s">
        <v>72</v>
      </c>
      <c r="C53" s="224" t="s">
        <v>23</v>
      </c>
      <c r="D53" s="222">
        <v>0</v>
      </c>
      <c r="E53" s="222">
        <v>0</v>
      </c>
      <c r="F53" s="222">
        <v>0</v>
      </c>
      <c r="G53" s="222">
        <v>0</v>
      </c>
      <c r="H53" s="222">
        <v>0</v>
      </c>
      <c r="I53" s="222">
        <v>0</v>
      </c>
      <c r="J53" s="222">
        <v>0</v>
      </c>
      <c r="K53" s="222">
        <v>0</v>
      </c>
      <c r="L53" s="222">
        <v>0</v>
      </c>
      <c r="M53" s="222">
        <v>0</v>
      </c>
      <c r="N53" s="222">
        <v>0</v>
      </c>
      <c r="O53" s="222">
        <v>0</v>
      </c>
      <c r="P53" s="226">
        <f t="shared" si="4"/>
        <v>0</v>
      </c>
      <c r="Q53" s="419">
        <f t="shared" si="5"/>
        <v>0</v>
      </c>
    </row>
    <row r="54" spans="1:17" ht="15" customHeight="1" x14ac:dyDescent="0.2">
      <c r="A54" s="221"/>
      <c r="B54" s="224"/>
      <c r="C54" s="250" t="s">
        <v>175</v>
      </c>
      <c r="D54" s="228">
        <v>0</v>
      </c>
      <c r="E54" s="228">
        <v>0</v>
      </c>
      <c r="F54" s="228">
        <v>0</v>
      </c>
      <c r="G54" s="228">
        <v>0</v>
      </c>
      <c r="H54" s="228">
        <v>0</v>
      </c>
      <c r="I54" s="228">
        <v>0</v>
      </c>
      <c r="J54" s="228">
        <v>0</v>
      </c>
      <c r="K54" s="228">
        <v>0</v>
      </c>
      <c r="L54" s="228">
        <v>0</v>
      </c>
      <c r="M54" s="228">
        <v>0</v>
      </c>
      <c r="N54" s="228">
        <v>0</v>
      </c>
      <c r="O54" s="228">
        <v>0</v>
      </c>
      <c r="P54" s="226">
        <f t="shared" si="4"/>
        <v>0</v>
      </c>
      <c r="Q54" s="419">
        <f t="shared" si="5"/>
        <v>0</v>
      </c>
    </row>
    <row r="55" spans="1:17" ht="15" customHeight="1" x14ac:dyDescent="0.2">
      <c r="A55" s="221"/>
      <c r="B55" s="224"/>
      <c r="C55" s="251" t="s">
        <v>186</v>
      </c>
      <c r="D55" s="228">
        <v>0</v>
      </c>
      <c r="E55" s="228">
        <v>0</v>
      </c>
      <c r="F55" s="228">
        <v>0</v>
      </c>
      <c r="G55" s="228">
        <v>0</v>
      </c>
      <c r="H55" s="228">
        <v>0</v>
      </c>
      <c r="I55" s="228">
        <v>0</v>
      </c>
      <c r="J55" s="228">
        <v>0</v>
      </c>
      <c r="K55" s="228">
        <v>0</v>
      </c>
      <c r="L55" s="228">
        <v>0</v>
      </c>
      <c r="M55" s="228">
        <v>0</v>
      </c>
      <c r="N55" s="228">
        <v>0</v>
      </c>
      <c r="O55" s="228">
        <v>0</v>
      </c>
      <c r="P55" s="226">
        <f t="shared" si="4"/>
        <v>0</v>
      </c>
      <c r="Q55" s="419">
        <f t="shared" si="5"/>
        <v>0</v>
      </c>
    </row>
    <row r="56" spans="1:17" ht="15" customHeight="1" x14ac:dyDescent="0.2">
      <c r="A56" s="221"/>
      <c r="B56" s="224"/>
      <c r="C56" s="252" t="s">
        <v>200</v>
      </c>
      <c r="D56" s="228">
        <v>0</v>
      </c>
      <c r="E56" s="228">
        <v>0</v>
      </c>
      <c r="F56" s="228">
        <v>0</v>
      </c>
      <c r="G56" s="228">
        <v>0</v>
      </c>
      <c r="H56" s="228">
        <v>0</v>
      </c>
      <c r="I56" s="228">
        <v>0</v>
      </c>
      <c r="J56" s="228">
        <v>0</v>
      </c>
      <c r="K56" s="228">
        <v>0</v>
      </c>
      <c r="L56" s="228">
        <v>0</v>
      </c>
      <c r="M56" s="228">
        <v>0</v>
      </c>
      <c r="N56" s="228">
        <v>0</v>
      </c>
      <c r="O56" s="228">
        <v>0</v>
      </c>
      <c r="P56" s="226">
        <f t="shared" si="4"/>
        <v>0</v>
      </c>
      <c r="Q56" s="419">
        <f t="shared" si="5"/>
        <v>0</v>
      </c>
    </row>
    <row r="57" spans="1:17" ht="15" customHeight="1" x14ac:dyDescent="0.25">
      <c r="A57" s="246"/>
      <c r="B57" s="224" t="s">
        <v>76</v>
      </c>
      <c r="C57" s="225" t="s">
        <v>140</v>
      </c>
      <c r="D57" s="249">
        <v>17</v>
      </c>
      <c r="E57" s="249">
        <v>17</v>
      </c>
      <c r="F57" s="249">
        <v>17</v>
      </c>
      <c r="G57" s="249">
        <v>17</v>
      </c>
      <c r="H57" s="249">
        <v>17</v>
      </c>
      <c r="I57" s="249">
        <v>17</v>
      </c>
      <c r="J57" s="249">
        <v>17</v>
      </c>
      <c r="K57" s="249">
        <v>17</v>
      </c>
      <c r="L57" s="249">
        <v>17</v>
      </c>
      <c r="M57" s="249">
        <v>17</v>
      </c>
      <c r="N57" s="249">
        <v>17</v>
      </c>
      <c r="O57" s="249">
        <v>21</v>
      </c>
      <c r="P57" s="226">
        <f t="shared" si="4"/>
        <v>208</v>
      </c>
      <c r="Q57" s="419">
        <f t="shared" si="5"/>
        <v>17.333333333333332</v>
      </c>
    </row>
    <row r="58" spans="1:17" ht="15" customHeight="1" x14ac:dyDescent="0.2">
      <c r="A58" s="253">
        <v>2.2999999999999998</v>
      </c>
      <c r="B58" s="402" t="s">
        <v>189</v>
      </c>
      <c r="C58" s="403"/>
      <c r="D58" s="254"/>
      <c r="E58" s="254"/>
      <c r="F58" s="254"/>
      <c r="G58" s="254"/>
      <c r="H58" s="254"/>
      <c r="I58" s="254"/>
      <c r="J58" s="254"/>
      <c r="K58" s="254"/>
      <c r="L58" s="254"/>
      <c r="M58" s="254"/>
      <c r="N58" s="254"/>
      <c r="O58" s="254"/>
      <c r="P58" s="255"/>
      <c r="Q58" s="256"/>
    </row>
    <row r="59" spans="1:17" ht="15" customHeight="1" x14ac:dyDescent="0.2">
      <c r="A59" s="221"/>
      <c r="B59" s="398" t="s">
        <v>170</v>
      </c>
      <c r="C59" s="399"/>
      <c r="D59" s="222"/>
      <c r="E59" s="222"/>
      <c r="F59" s="222"/>
      <c r="G59" s="222"/>
      <c r="H59" s="222"/>
      <c r="I59" s="222"/>
      <c r="J59" s="222"/>
      <c r="K59" s="222"/>
      <c r="L59" s="222"/>
      <c r="M59" s="222"/>
      <c r="N59" s="222"/>
      <c r="O59" s="222"/>
      <c r="P59" s="226"/>
      <c r="Q59" s="223"/>
    </row>
    <row r="60" spans="1:17" ht="15" customHeight="1" x14ac:dyDescent="0.2">
      <c r="A60" s="221"/>
      <c r="B60" s="224" t="s">
        <v>64</v>
      </c>
      <c r="C60" s="225" t="s">
        <v>17</v>
      </c>
      <c r="D60" s="226">
        <v>24</v>
      </c>
      <c r="E60" s="226">
        <v>29</v>
      </c>
      <c r="F60" s="226">
        <v>29</v>
      </c>
      <c r="G60" s="226">
        <v>29</v>
      </c>
      <c r="H60" s="226">
        <v>23</v>
      </c>
      <c r="I60" s="226">
        <v>24</v>
      </c>
      <c r="J60" s="226">
        <v>24</v>
      </c>
      <c r="K60" s="226">
        <v>29</v>
      </c>
      <c r="L60" s="226">
        <v>31</v>
      </c>
      <c r="M60" s="226">
        <v>45</v>
      </c>
      <c r="N60" s="226">
        <v>49</v>
      </c>
      <c r="O60" s="226">
        <v>54</v>
      </c>
      <c r="P60" s="226">
        <f>SUM(D60:O60)</f>
        <v>390</v>
      </c>
      <c r="Q60" s="418">
        <f>P60/12</f>
        <v>32.5</v>
      </c>
    </row>
    <row r="61" spans="1:17" ht="15" customHeight="1" x14ac:dyDescent="0.2">
      <c r="A61" s="221"/>
      <c r="B61" s="224" t="s">
        <v>65</v>
      </c>
      <c r="C61" s="224" t="s">
        <v>19</v>
      </c>
      <c r="D61" s="222">
        <v>7</v>
      </c>
      <c r="E61" s="222">
        <v>2</v>
      </c>
      <c r="F61" s="222">
        <v>2</v>
      </c>
      <c r="G61" s="222">
        <v>2</v>
      </c>
      <c r="H61" s="222">
        <v>0</v>
      </c>
      <c r="I61" s="222">
        <v>0</v>
      </c>
      <c r="J61" s="222">
        <v>0</v>
      </c>
      <c r="K61" s="222">
        <v>0</v>
      </c>
      <c r="L61" s="222">
        <v>0</v>
      </c>
      <c r="M61" s="222">
        <v>0</v>
      </c>
      <c r="N61" s="222">
        <v>0</v>
      </c>
      <c r="O61" s="222">
        <v>0</v>
      </c>
      <c r="P61" s="226">
        <f t="shared" ref="P61:P66" si="6">SUM(D61:O61)</f>
        <v>13</v>
      </c>
      <c r="Q61" s="418">
        <f t="shared" ref="Q61:Q66" si="7">P61/12</f>
        <v>1.0833333333333333</v>
      </c>
    </row>
    <row r="62" spans="1:17" ht="15" customHeight="1" x14ac:dyDescent="0.2">
      <c r="A62" s="221"/>
      <c r="B62" s="224" t="s">
        <v>66</v>
      </c>
      <c r="C62" s="225" t="s">
        <v>21</v>
      </c>
      <c r="D62" s="226">
        <v>29</v>
      </c>
      <c r="E62" s="226">
        <v>31</v>
      </c>
      <c r="F62" s="226">
        <v>29</v>
      </c>
      <c r="G62" s="226">
        <v>29</v>
      </c>
      <c r="H62" s="226">
        <v>23</v>
      </c>
      <c r="I62" s="226">
        <v>21</v>
      </c>
      <c r="J62" s="226">
        <v>23</v>
      </c>
      <c r="K62" s="226">
        <v>28</v>
      </c>
      <c r="L62" s="226">
        <v>29</v>
      </c>
      <c r="M62" s="226">
        <v>67</v>
      </c>
      <c r="N62" s="226">
        <v>89</v>
      </c>
      <c r="O62" s="226">
        <v>96</v>
      </c>
      <c r="P62" s="226">
        <f t="shared" si="6"/>
        <v>494</v>
      </c>
      <c r="Q62" s="418">
        <f t="shared" si="7"/>
        <v>41.166666666666664</v>
      </c>
    </row>
    <row r="63" spans="1:17" ht="15" customHeight="1" x14ac:dyDescent="0.2">
      <c r="A63" s="221"/>
      <c r="B63" s="224" t="s">
        <v>67</v>
      </c>
      <c r="C63" s="224" t="s">
        <v>23</v>
      </c>
      <c r="D63" s="222">
        <v>2</v>
      </c>
      <c r="E63" s="222">
        <v>8</v>
      </c>
      <c r="F63" s="222">
        <v>7</v>
      </c>
      <c r="G63" s="222">
        <v>8</v>
      </c>
      <c r="H63" s="222">
        <v>8</v>
      </c>
      <c r="I63" s="222">
        <v>8</v>
      </c>
      <c r="J63" s="222">
        <v>7</v>
      </c>
      <c r="K63" s="222">
        <v>8</v>
      </c>
      <c r="L63" s="222">
        <v>8</v>
      </c>
      <c r="M63" s="222">
        <v>8</v>
      </c>
      <c r="N63" s="222">
        <v>7</v>
      </c>
      <c r="O63" s="222">
        <v>7</v>
      </c>
      <c r="P63" s="226">
        <f t="shared" si="6"/>
        <v>86</v>
      </c>
      <c r="Q63" s="418">
        <f t="shared" si="7"/>
        <v>7.166666666666667</v>
      </c>
    </row>
    <row r="64" spans="1:17" ht="15" customHeight="1" x14ac:dyDescent="0.2">
      <c r="A64" s="221"/>
      <c r="B64" s="224"/>
      <c r="C64" s="228" t="s">
        <v>106</v>
      </c>
      <c r="D64" s="228">
        <v>1</v>
      </c>
      <c r="E64" s="228">
        <v>1</v>
      </c>
      <c r="F64" s="228">
        <v>1</v>
      </c>
      <c r="G64" s="228">
        <v>1</v>
      </c>
      <c r="H64" s="228">
        <v>1</v>
      </c>
      <c r="I64" s="228">
        <v>1</v>
      </c>
      <c r="J64" s="228">
        <v>1</v>
      </c>
      <c r="K64" s="228">
        <v>1</v>
      </c>
      <c r="L64" s="228">
        <v>1</v>
      </c>
      <c r="M64" s="228">
        <v>1</v>
      </c>
      <c r="N64" s="228">
        <v>1</v>
      </c>
      <c r="O64" s="228">
        <v>1</v>
      </c>
      <c r="P64" s="226">
        <f t="shared" si="6"/>
        <v>12</v>
      </c>
      <c r="Q64" s="418">
        <f t="shared" si="7"/>
        <v>1</v>
      </c>
    </row>
    <row r="65" spans="1:17" ht="15" customHeight="1" x14ac:dyDescent="0.2">
      <c r="A65" s="221"/>
      <c r="B65" s="224"/>
      <c r="C65" s="228" t="s">
        <v>107</v>
      </c>
      <c r="D65" s="228">
        <v>0</v>
      </c>
      <c r="E65" s="228">
        <v>0</v>
      </c>
      <c r="F65" s="228">
        <v>0</v>
      </c>
      <c r="G65" s="228">
        <v>0</v>
      </c>
      <c r="H65" s="228">
        <v>0</v>
      </c>
      <c r="I65" s="228">
        <v>0</v>
      </c>
      <c r="J65" s="228">
        <v>0</v>
      </c>
      <c r="K65" s="228">
        <v>0</v>
      </c>
      <c r="L65" s="228">
        <v>0</v>
      </c>
      <c r="M65" s="228">
        <v>0</v>
      </c>
      <c r="N65" s="228">
        <v>0</v>
      </c>
      <c r="O65" s="228">
        <v>0</v>
      </c>
      <c r="P65" s="226">
        <f t="shared" si="6"/>
        <v>0</v>
      </c>
      <c r="Q65" s="418">
        <f t="shared" si="7"/>
        <v>0</v>
      </c>
    </row>
    <row r="66" spans="1:17" ht="15" customHeight="1" thickBot="1" x14ac:dyDescent="0.25">
      <c r="A66" s="221"/>
      <c r="B66" s="224" t="s">
        <v>68</v>
      </c>
      <c r="C66" s="225" t="s">
        <v>140</v>
      </c>
      <c r="D66" s="226">
        <v>29</v>
      </c>
      <c r="E66" s="226">
        <v>23</v>
      </c>
      <c r="F66" s="226">
        <v>23</v>
      </c>
      <c r="G66" s="226">
        <v>23</v>
      </c>
      <c r="H66" s="226">
        <v>23</v>
      </c>
      <c r="I66" s="226">
        <v>24</v>
      </c>
      <c r="J66" s="226">
        <v>24</v>
      </c>
      <c r="K66" s="226">
        <v>25</v>
      </c>
      <c r="L66" s="226">
        <v>29</v>
      </c>
      <c r="M66" s="226">
        <v>34</v>
      </c>
      <c r="N66" s="226">
        <v>43</v>
      </c>
      <c r="O66" s="226">
        <v>54</v>
      </c>
      <c r="P66" s="226">
        <f t="shared" si="6"/>
        <v>354</v>
      </c>
      <c r="Q66" s="418">
        <f t="shared" si="7"/>
        <v>29.5</v>
      </c>
    </row>
    <row r="67" spans="1:17" ht="25.5" customHeight="1" thickBot="1" x14ac:dyDescent="0.25">
      <c r="A67" s="258"/>
      <c r="B67" s="404"/>
      <c r="C67" s="405"/>
      <c r="D67" s="243"/>
      <c r="E67" s="243"/>
      <c r="F67" s="243"/>
      <c r="G67" s="243"/>
      <c r="H67" s="243"/>
      <c r="I67" s="243"/>
      <c r="J67" s="243"/>
      <c r="K67" s="243"/>
      <c r="L67" s="243"/>
      <c r="M67" s="243"/>
      <c r="N67" s="243"/>
      <c r="O67" s="243"/>
      <c r="P67" s="243"/>
      <c r="Q67" s="259"/>
    </row>
    <row r="68" spans="1:17" ht="14.25" customHeight="1" x14ac:dyDescent="0.2">
      <c r="A68" s="221"/>
      <c r="B68" s="400" t="s">
        <v>195</v>
      </c>
      <c r="C68" s="401"/>
      <c r="D68" s="222">
        <v>10</v>
      </c>
      <c r="E68" s="222">
        <v>8</v>
      </c>
      <c r="F68" s="222">
        <v>8</v>
      </c>
      <c r="G68" s="222">
        <v>8</v>
      </c>
      <c r="H68" s="222">
        <v>0</v>
      </c>
      <c r="I68" s="222">
        <v>0</v>
      </c>
      <c r="J68" s="222">
        <v>0</v>
      </c>
      <c r="K68" s="222">
        <v>0</v>
      </c>
      <c r="L68" s="222">
        <v>0</v>
      </c>
      <c r="M68" s="222">
        <v>0</v>
      </c>
      <c r="N68" s="222">
        <v>0</v>
      </c>
      <c r="O68" s="222">
        <v>0</v>
      </c>
      <c r="P68" s="226">
        <f>SUM(D68:O68)</f>
        <v>34</v>
      </c>
      <c r="Q68" s="418">
        <f>P68/12</f>
        <v>2.8333333333333335</v>
      </c>
    </row>
    <row r="69" spans="1:17" ht="14.25" customHeight="1" x14ac:dyDescent="0.2">
      <c r="A69" s="221"/>
      <c r="B69" s="400" t="s">
        <v>196</v>
      </c>
      <c r="C69" s="401"/>
      <c r="D69" s="222">
        <v>7</v>
      </c>
      <c r="E69" s="222">
        <v>13</v>
      </c>
      <c r="F69" s="222">
        <v>0</v>
      </c>
      <c r="G69" s="222">
        <v>0</v>
      </c>
      <c r="H69" s="222">
        <v>3</v>
      </c>
      <c r="I69" s="222">
        <v>2</v>
      </c>
      <c r="J69" s="222">
        <v>2</v>
      </c>
      <c r="K69" s="222">
        <v>2</v>
      </c>
      <c r="L69" s="222">
        <v>3</v>
      </c>
      <c r="M69" s="222">
        <v>4</v>
      </c>
      <c r="N69" s="222">
        <v>5</v>
      </c>
      <c r="O69" s="222">
        <v>6</v>
      </c>
      <c r="P69" s="226">
        <f>SUM(D69:O69)</f>
        <v>47</v>
      </c>
      <c r="Q69" s="418">
        <f>P69/12</f>
        <v>3.9166666666666665</v>
      </c>
    </row>
    <row r="70" spans="1:17" ht="14.25" customHeight="1" x14ac:dyDescent="0.2">
      <c r="A70" s="221"/>
      <c r="B70" s="393" t="s">
        <v>197</v>
      </c>
      <c r="C70" s="394"/>
      <c r="D70" s="222"/>
      <c r="E70" s="222"/>
      <c r="F70" s="222"/>
      <c r="G70" s="222"/>
      <c r="H70" s="222"/>
      <c r="I70" s="222"/>
      <c r="J70" s="222"/>
      <c r="K70" s="222"/>
      <c r="L70" s="222"/>
      <c r="M70" s="222"/>
      <c r="N70" s="222"/>
      <c r="O70" s="222"/>
      <c r="P70" s="226"/>
      <c r="Q70" s="223"/>
    </row>
    <row r="71" spans="1:17" ht="14.25" customHeight="1" x14ac:dyDescent="0.2">
      <c r="A71" s="221"/>
      <c r="B71" s="224" t="s">
        <v>198</v>
      </c>
      <c r="C71" s="230" t="s">
        <v>34</v>
      </c>
      <c r="D71" s="222">
        <v>15</v>
      </c>
      <c r="E71" s="222">
        <v>11</v>
      </c>
      <c r="F71" s="222">
        <v>3</v>
      </c>
      <c r="G71" s="222">
        <v>2</v>
      </c>
      <c r="H71" s="222">
        <v>8</v>
      </c>
      <c r="I71" s="222">
        <v>8</v>
      </c>
      <c r="J71" s="222">
        <v>9</v>
      </c>
      <c r="K71" s="222">
        <v>9</v>
      </c>
      <c r="L71" s="222">
        <v>9</v>
      </c>
      <c r="M71" s="222">
        <v>12</v>
      </c>
      <c r="N71" s="222">
        <v>18</v>
      </c>
      <c r="O71" s="222">
        <v>21</v>
      </c>
      <c r="P71" s="226">
        <f>SUM(D71:O71)</f>
        <v>125</v>
      </c>
      <c r="Q71" s="418">
        <f>P71/12</f>
        <v>10.416666666666666</v>
      </c>
    </row>
    <row r="72" spans="1:17" ht="14.25" customHeight="1" x14ac:dyDescent="0.2">
      <c r="A72" s="224"/>
      <c r="B72" s="224" t="s">
        <v>199</v>
      </c>
      <c r="C72" s="230" t="s">
        <v>36</v>
      </c>
      <c r="D72" s="222">
        <v>45</v>
      </c>
      <c r="E72" s="222">
        <v>30</v>
      </c>
      <c r="F72" s="222">
        <v>7</v>
      </c>
      <c r="G72" s="222">
        <v>5</v>
      </c>
      <c r="H72" s="222">
        <v>3</v>
      </c>
      <c r="I72" s="222">
        <v>3</v>
      </c>
      <c r="J72" s="222">
        <v>3</v>
      </c>
      <c r="K72" s="222">
        <v>3</v>
      </c>
      <c r="L72" s="222">
        <v>3</v>
      </c>
      <c r="M72" s="222">
        <v>3</v>
      </c>
      <c r="N72" s="222">
        <v>3</v>
      </c>
      <c r="O72" s="222">
        <v>3</v>
      </c>
      <c r="P72" s="226">
        <f>SUM(D72:O72)</f>
        <v>111</v>
      </c>
      <c r="Q72" s="418">
        <f>P72/12</f>
        <v>9.25</v>
      </c>
    </row>
    <row r="73" spans="1:17" ht="14.25" customHeight="1" x14ac:dyDescent="0.2">
      <c r="A73" s="221"/>
      <c r="B73" s="398" t="s">
        <v>239</v>
      </c>
      <c r="C73" s="399"/>
      <c r="D73" s="222"/>
      <c r="E73" s="222"/>
      <c r="F73" s="222"/>
      <c r="G73" s="222"/>
      <c r="H73" s="222"/>
      <c r="I73" s="222"/>
      <c r="J73" s="222"/>
      <c r="K73" s="222"/>
      <c r="L73" s="222"/>
      <c r="M73" s="222"/>
      <c r="N73" s="222"/>
      <c r="O73" s="222"/>
      <c r="P73" s="226"/>
      <c r="Q73" s="223"/>
    </row>
    <row r="74" spans="1:17" ht="14.25" customHeight="1" x14ac:dyDescent="0.2">
      <c r="A74" s="221"/>
      <c r="B74" s="224" t="s">
        <v>69</v>
      </c>
      <c r="C74" s="225" t="s">
        <v>17</v>
      </c>
      <c r="D74" s="226">
        <v>16</v>
      </c>
      <c r="E74" s="226"/>
      <c r="F74" s="226">
        <v>16</v>
      </c>
      <c r="G74" s="226">
        <v>16</v>
      </c>
      <c r="H74" s="226">
        <v>7</v>
      </c>
      <c r="I74" s="226">
        <v>7</v>
      </c>
      <c r="J74" s="226">
        <v>8</v>
      </c>
      <c r="K74" s="226">
        <v>8</v>
      </c>
      <c r="L74" s="226">
        <v>9</v>
      </c>
      <c r="M74" s="226">
        <v>9</v>
      </c>
      <c r="N74" s="226">
        <v>9</v>
      </c>
      <c r="O74" s="226">
        <v>10</v>
      </c>
      <c r="P74" s="226">
        <f>SUM(D74:O74)</f>
        <v>115</v>
      </c>
      <c r="Q74" s="418">
        <f>P74/12</f>
        <v>9.5833333333333339</v>
      </c>
    </row>
    <row r="75" spans="1:17" ht="14.25" customHeight="1" x14ac:dyDescent="0.2">
      <c r="A75" s="221"/>
      <c r="B75" s="224" t="s">
        <v>70</v>
      </c>
      <c r="C75" s="224" t="s">
        <v>19</v>
      </c>
      <c r="D75" s="222">
        <v>0</v>
      </c>
      <c r="E75" s="222">
        <v>12</v>
      </c>
      <c r="F75" s="222">
        <v>11</v>
      </c>
      <c r="G75" s="222">
        <v>10</v>
      </c>
      <c r="H75" s="222">
        <v>0</v>
      </c>
      <c r="I75" s="222">
        <v>0</v>
      </c>
      <c r="J75" s="222">
        <v>0</v>
      </c>
      <c r="K75" s="222">
        <v>0</v>
      </c>
      <c r="L75" s="222">
        <v>0</v>
      </c>
      <c r="M75" s="222">
        <v>0</v>
      </c>
      <c r="N75" s="222">
        <v>0</v>
      </c>
      <c r="O75" s="222">
        <v>0</v>
      </c>
      <c r="P75" s="226">
        <f t="shared" ref="P75:P81" si="8">SUM(D75:O75)</f>
        <v>33</v>
      </c>
      <c r="Q75" s="418">
        <f t="shared" ref="Q75:Q83" si="9">P75/12</f>
        <v>2.75</v>
      </c>
    </row>
    <row r="76" spans="1:17" ht="14.25" customHeight="1" x14ac:dyDescent="0.2">
      <c r="A76" s="221"/>
      <c r="B76" s="224" t="s">
        <v>71</v>
      </c>
      <c r="C76" s="225" t="s">
        <v>21</v>
      </c>
      <c r="D76" s="226">
        <v>0</v>
      </c>
      <c r="E76" s="226">
        <v>0</v>
      </c>
      <c r="F76" s="226">
        <v>0</v>
      </c>
      <c r="G76" s="226">
        <v>0</v>
      </c>
      <c r="H76" s="226">
        <v>0</v>
      </c>
      <c r="I76" s="226">
        <v>0</v>
      </c>
      <c r="J76" s="226">
        <v>0</v>
      </c>
      <c r="K76" s="226">
        <v>0</v>
      </c>
      <c r="L76" s="226">
        <v>0</v>
      </c>
      <c r="M76" s="226">
        <v>0</v>
      </c>
      <c r="N76" s="226">
        <v>0</v>
      </c>
      <c r="O76" s="226">
        <v>0</v>
      </c>
      <c r="P76" s="226">
        <f t="shared" si="8"/>
        <v>0</v>
      </c>
      <c r="Q76" s="418">
        <f t="shared" si="9"/>
        <v>0</v>
      </c>
    </row>
    <row r="77" spans="1:17" ht="14.25" customHeight="1" x14ac:dyDescent="0.2">
      <c r="A77" s="221"/>
      <c r="B77" s="224" t="s">
        <v>72</v>
      </c>
      <c r="C77" s="224" t="s">
        <v>23</v>
      </c>
      <c r="D77" s="222">
        <v>4</v>
      </c>
      <c r="E77" s="222">
        <v>5</v>
      </c>
      <c r="F77" s="222">
        <v>3</v>
      </c>
      <c r="G77" s="222">
        <v>3</v>
      </c>
      <c r="H77" s="222">
        <v>2</v>
      </c>
      <c r="I77" s="222">
        <v>2</v>
      </c>
      <c r="J77" s="222">
        <v>3</v>
      </c>
      <c r="K77" s="222">
        <v>4</v>
      </c>
      <c r="L77" s="222">
        <v>6</v>
      </c>
      <c r="M77" s="222">
        <v>8</v>
      </c>
      <c r="N77" s="222">
        <v>8</v>
      </c>
      <c r="O77" s="222">
        <v>12</v>
      </c>
      <c r="P77" s="226">
        <f t="shared" si="8"/>
        <v>60</v>
      </c>
      <c r="Q77" s="418">
        <f t="shared" si="9"/>
        <v>5</v>
      </c>
    </row>
    <row r="78" spans="1:17" ht="14.25" customHeight="1" x14ac:dyDescent="0.2">
      <c r="A78" s="221"/>
      <c r="B78" s="224"/>
      <c r="C78" s="228" t="s">
        <v>106</v>
      </c>
      <c r="D78" s="228">
        <v>0</v>
      </c>
      <c r="E78" s="228">
        <v>4</v>
      </c>
      <c r="F78" s="228">
        <v>3</v>
      </c>
      <c r="G78" s="228">
        <v>3</v>
      </c>
      <c r="H78" s="228">
        <v>0</v>
      </c>
      <c r="I78" s="228">
        <v>0</v>
      </c>
      <c r="J78" s="228">
        <v>0</v>
      </c>
      <c r="K78" s="228">
        <v>0</v>
      </c>
      <c r="L78" s="228">
        <v>0</v>
      </c>
      <c r="M78" s="228">
        <v>0</v>
      </c>
      <c r="N78" s="228">
        <v>0</v>
      </c>
      <c r="O78" s="228">
        <v>0</v>
      </c>
      <c r="P78" s="226">
        <f t="shared" si="8"/>
        <v>10</v>
      </c>
      <c r="Q78" s="418">
        <f t="shared" si="9"/>
        <v>0.83333333333333337</v>
      </c>
    </row>
    <row r="79" spans="1:17" ht="14.25" customHeight="1" x14ac:dyDescent="0.2">
      <c r="A79" s="221"/>
      <c r="B79" s="224"/>
      <c r="C79" s="228" t="s">
        <v>107</v>
      </c>
      <c r="D79" s="228">
        <v>4</v>
      </c>
      <c r="E79" s="228">
        <v>1</v>
      </c>
      <c r="F79" s="228">
        <v>1</v>
      </c>
      <c r="G79" s="228">
        <v>1</v>
      </c>
      <c r="H79" s="228">
        <v>0</v>
      </c>
      <c r="I79" s="228">
        <v>0</v>
      </c>
      <c r="J79" s="228">
        <v>0</v>
      </c>
      <c r="K79" s="228">
        <v>0</v>
      </c>
      <c r="L79" s="228">
        <v>0</v>
      </c>
      <c r="M79" s="228">
        <v>0</v>
      </c>
      <c r="N79" s="228">
        <v>0</v>
      </c>
      <c r="O79" s="228">
        <v>0</v>
      </c>
      <c r="P79" s="226">
        <f t="shared" si="8"/>
        <v>7</v>
      </c>
      <c r="Q79" s="418">
        <f t="shared" si="9"/>
        <v>0.58333333333333337</v>
      </c>
    </row>
    <row r="80" spans="1:17" ht="14.25" customHeight="1" x14ac:dyDescent="0.2">
      <c r="A80" s="221"/>
      <c r="B80" s="224"/>
      <c r="C80" s="228" t="s">
        <v>242</v>
      </c>
      <c r="D80" s="228">
        <v>0</v>
      </c>
      <c r="E80" s="228">
        <v>0</v>
      </c>
      <c r="F80" s="228">
        <v>0</v>
      </c>
      <c r="G80" s="228">
        <v>0</v>
      </c>
      <c r="H80" s="228">
        <v>0</v>
      </c>
      <c r="I80" s="228">
        <v>0</v>
      </c>
      <c r="J80" s="228">
        <v>0</v>
      </c>
      <c r="K80" s="228">
        <v>0</v>
      </c>
      <c r="L80" s="228">
        <v>0</v>
      </c>
      <c r="M80" s="228">
        <v>0</v>
      </c>
      <c r="N80" s="228">
        <v>0</v>
      </c>
      <c r="O80" s="228">
        <v>0</v>
      </c>
      <c r="P80" s="226">
        <f t="shared" si="8"/>
        <v>0</v>
      </c>
      <c r="Q80" s="418">
        <f t="shared" si="9"/>
        <v>0</v>
      </c>
    </row>
    <row r="81" spans="1:17" ht="14.25" customHeight="1" thickBot="1" x14ac:dyDescent="0.25">
      <c r="A81" s="231"/>
      <c r="B81" s="232" t="s">
        <v>113</v>
      </c>
      <c r="C81" s="261" t="s">
        <v>140</v>
      </c>
      <c r="D81" s="235">
        <v>12</v>
      </c>
      <c r="E81" s="235">
        <v>7</v>
      </c>
      <c r="F81" s="235">
        <v>5</v>
      </c>
      <c r="G81" s="235">
        <v>3</v>
      </c>
      <c r="H81" s="235">
        <v>2</v>
      </c>
      <c r="I81" s="235">
        <v>2</v>
      </c>
      <c r="J81" s="235">
        <v>2</v>
      </c>
      <c r="K81" s="235">
        <v>4</v>
      </c>
      <c r="L81" s="235">
        <v>7</v>
      </c>
      <c r="M81" s="235">
        <v>9</v>
      </c>
      <c r="N81" s="235">
        <v>9</v>
      </c>
      <c r="O81" s="235">
        <v>14</v>
      </c>
      <c r="P81" s="235">
        <f t="shared" si="8"/>
        <v>76</v>
      </c>
      <c r="Q81" s="423">
        <f t="shared" si="9"/>
        <v>6.333333333333333</v>
      </c>
    </row>
    <row r="82" spans="1:17" ht="14.25" customHeight="1" x14ac:dyDescent="0.2">
      <c r="A82" s="263"/>
      <c r="B82" s="408" t="s">
        <v>211</v>
      </c>
      <c r="C82" s="409"/>
      <c r="D82" s="254">
        <v>0</v>
      </c>
      <c r="E82" s="254">
        <v>0</v>
      </c>
      <c r="F82" s="254">
        <v>0</v>
      </c>
      <c r="G82" s="254">
        <v>0</v>
      </c>
      <c r="H82" s="254">
        <v>0</v>
      </c>
      <c r="I82" s="254">
        <v>0</v>
      </c>
      <c r="J82" s="254">
        <v>0</v>
      </c>
      <c r="K82" s="254">
        <v>0</v>
      </c>
      <c r="L82" s="254">
        <v>0</v>
      </c>
      <c r="M82" s="254">
        <v>0</v>
      </c>
      <c r="N82" s="254">
        <v>0</v>
      </c>
      <c r="O82" s="254">
        <v>0</v>
      </c>
      <c r="P82" s="255">
        <f>SUM(D82:O82)</f>
        <v>0</v>
      </c>
      <c r="Q82" s="421">
        <f t="shared" si="9"/>
        <v>0</v>
      </c>
    </row>
    <row r="83" spans="1:17" ht="14.25" customHeight="1" x14ac:dyDescent="0.2">
      <c r="A83" s="221"/>
      <c r="B83" s="400" t="s">
        <v>155</v>
      </c>
      <c r="C83" s="401"/>
      <c r="D83" s="222">
        <v>5</v>
      </c>
      <c r="E83" s="222">
        <v>0</v>
      </c>
      <c r="F83" s="222">
        <v>0</v>
      </c>
      <c r="G83" s="222">
        <v>0</v>
      </c>
      <c r="H83" s="222">
        <v>0</v>
      </c>
      <c r="I83" s="222">
        <v>0</v>
      </c>
      <c r="J83" s="222">
        <v>0</v>
      </c>
      <c r="K83" s="222">
        <v>0</v>
      </c>
      <c r="L83" s="222">
        <v>0</v>
      </c>
      <c r="M83" s="222">
        <v>0</v>
      </c>
      <c r="N83" s="222">
        <v>0</v>
      </c>
      <c r="O83" s="222">
        <v>0</v>
      </c>
      <c r="P83" s="255">
        <f>SUM(D83:O83)</f>
        <v>5</v>
      </c>
      <c r="Q83" s="422">
        <f t="shared" si="9"/>
        <v>0.41666666666666669</v>
      </c>
    </row>
    <row r="84" spans="1:17" ht="14.25" customHeight="1" x14ac:dyDescent="0.2">
      <c r="A84" s="221"/>
      <c r="B84" s="393" t="s">
        <v>156</v>
      </c>
      <c r="C84" s="394"/>
      <c r="D84" s="222"/>
      <c r="E84" s="222"/>
      <c r="F84" s="222"/>
      <c r="G84" s="222"/>
      <c r="H84" s="222"/>
      <c r="I84" s="222"/>
      <c r="J84" s="222"/>
      <c r="K84" s="222"/>
      <c r="L84" s="222"/>
      <c r="M84" s="222"/>
      <c r="N84" s="222"/>
      <c r="O84" s="222"/>
      <c r="P84" s="226"/>
      <c r="Q84" s="223"/>
    </row>
    <row r="85" spans="1:17" ht="14.25" customHeight="1" x14ac:dyDescent="0.2">
      <c r="A85" s="221"/>
      <c r="B85" s="224" t="s">
        <v>100</v>
      </c>
      <c r="C85" s="230" t="s">
        <v>34</v>
      </c>
      <c r="D85" s="222">
        <v>1</v>
      </c>
      <c r="E85" s="222">
        <v>1</v>
      </c>
      <c r="F85" s="222">
        <v>1</v>
      </c>
      <c r="G85" s="222">
        <v>1</v>
      </c>
      <c r="H85" s="222">
        <v>1</v>
      </c>
      <c r="I85" s="222">
        <v>1</v>
      </c>
      <c r="J85" s="222">
        <v>1</v>
      </c>
      <c r="K85" s="222">
        <v>1</v>
      </c>
      <c r="L85" s="222">
        <v>1</v>
      </c>
      <c r="M85" s="222">
        <v>1</v>
      </c>
      <c r="N85" s="222">
        <v>1</v>
      </c>
      <c r="O85" s="222">
        <v>1</v>
      </c>
      <c r="P85" s="226">
        <f>SUM(D85:O85)</f>
        <v>12</v>
      </c>
      <c r="Q85" s="420">
        <f>P85/12</f>
        <v>1</v>
      </c>
    </row>
    <row r="86" spans="1:17" ht="14.25" customHeight="1" x14ac:dyDescent="0.2">
      <c r="A86" s="224"/>
      <c r="B86" s="224" t="s">
        <v>101</v>
      </c>
      <c r="C86" s="230" t="s">
        <v>36</v>
      </c>
      <c r="D86" s="222">
        <v>14</v>
      </c>
      <c r="E86" s="222">
        <v>30</v>
      </c>
      <c r="F86" s="222">
        <v>12</v>
      </c>
      <c r="G86" s="222">
        <v>14</v>
      </c>
      <c r="H86" s="222" t="s">
        <v>250</v>
      </c>
      <c r="I86" s="222">
        <v>0</v>
      </c>
      <c r="J86" s="222">
        <v>0</v>
      </c>
      <c r="K86" s="222">
        <v>0</v>
      </c>
      <c r="L86" s="222">
        <v>0</v>
      </c>
      <c r="M86" s="222">
        <v>0</v>
      </c>
      <c r="N86" s="222">
        <v>0</v>
      </c>
      <c r="O86" s="222">
        <v>0</v>
      </c>
      <c r="P86" s="226">
        <f>SUM(D86:O86)</f>
        <v>70</v>
      </c>
      <c r="Q86" s="418">
        <f>P86/12</f>
        <v>5.833333333333333</v>
      </c>
    </row>
    <row r="87" spans="1:17" ht="14.25" customHeight="1" x14ac:dyDescent="0.2">
      <c r="A87" s="263"/>
      <c r="B87" s="402" t="s">
        <v>165</v>
      </c>
      <c r="C87" s="403"/>
      <c r="D87" s="254"/>
      <c r="E87" s="254"/>
      <c r="F87" s="254"/>
      <c r="G87" s="254"/>
      <c r="H87" s="254"/>
      <c r="I87" s="254"/>
      <c r="J87" s="254"/>
      <c r="K87" s="254"/>
      <c r="L87" s="254"/>
      <c r="M87" s="254"/>
      <c r="N87" s="254"/>
      <c r="O87" s="254"/>
      <c r="P87" s="255"/>
      <c r="Q87" s="256"/>
    </row>
    <row r="88" spans="1:17" ht="14.25" customHeight="1" x14ac:dyDescent="0.2">
      <c r="A88" s="221"/>
      <c r="B88" s="224" t="s">
        <v>43</v>
      </c>
      <c r="C88" s="225" t="s">
        <v>17</v>
      </c>
      <c r="D88" s="226">
        <v>328</v>
      </c>
      <c r="E88" s="226">
        <v>243</v>
      </c>
      <c r="F88" s="226">
        <v>243</v>
      </c>
      <c r="G88" s="226">
        <v>243</v>
      </c>
      <c r="H88" s="226">
        <v>257</v>
      </c>
      <c r="I88" s="226">
        <v>256</v>
      </c>
      <c r="J88" s="226">
        <v>345</v>
      </c>
      <c r="K88" s="226">
        <v>675</v>
      </c>
      <c r="L88" s="226">
        <v>749</v>
      </c>
      <c r="M88" s="226">
        <v>834</v>
      </c>
      <c r="N88" s="226">
        <v>986</v>
      </c>
      <c r="O88" s="226">
        <v>654</v>
      </c>
      <c r="P88" s="226">
        <f>SUM(D88:O88)</f>
        <v>5813</v>
      </c>
      <c r="Q88" s="418">
        <f>P88/12</f>
        <v>484.41666666666669</v>
      </c>
    </row>
    <row r="89" spans="1:17" ht="14.25" customHeight="1" x14ac:dyDescent="0.2">
      <c r="A89" s="221"/>
      <c r="B89" s="224" t="s">
        <v>44</v>
      </c>
      <c r="C89" s="224" t="s">
        <v>19</v>
      </c>
      <c r="D89" s="222">
        <v>7</v>
      </c>
      <c r="E89" s="222">
        <v>8</v>
      </c>
      <c r="F89" s="222">
        <v>5</v>
      </c>
      <c r="G89" s="222">
        <v>7</v>
      </c>
      <c r="H89" s="222">
        <v>7</v>
      </c>
      <c r="I89" s="222">
        <v>8</v>
      </c>
      <c r="J89" s="222">
        <v>8</v>
      </c>
      <c r="K89" s="222">
        <v>9</v>
      </c>
      <c r="L89" s="222">
        <v>8</v>
      </c>
      <c r="M89" s="222">
        <v>7</v>
      </c>
      <c r="N89" s="222">
        <v>6</v>
      </c>
      <c r="O89" s="222">
        <v>3</v>
      </c>
      <c r="P89" s="226">
        <f>SUM(D89:O89)</f>
        <v>83</v>
      </c>
      <c r="Q89" s="418">
        <f>P89/12</f>
        <v>6.916666666666667</v>
      </c>
    </row>
    <row r="90" spans="1:17" ht="14.25" customHeight="1" x14ac:dyDescent="0.2">
      <c r="A90" s="221"/>
      <c r="B90" s="224" t="s">
        <v>45</v>
      </c>
      <c r="C90" s="225" t="s">
        <v>21</v>
      </c>
      <c r="D90" s="226"/>
      <c r="E90" s="226"/>
      <c r="F90" s="226"/>
      <c r="G90" s="226"/>
      <c r="H90" s="226"/>
      <c r="I90" s="226"/>
      <c r="J90" s="226"/>
      <c r="K90" s="226"/>
      <c r="L90" s="226"/>
      <c r="M90" s="226"/>
      <c r="N90" s="226"/>
      <c r="O90" s="226"/>
      <c r="P90" s="226"/>
      <c r="Q90" s="227"/>
    </row>
    <row r="91" spans="1:17" ht="14.25" customHeight="1" x14ac:dyDescent="0.2">
      <c r="A91" s="221"/>
      <c r="B91" s="224" t="s">
        <v>46</v>
      </c>
      <c r="C91" s="224" t="s">
        <v>23</v>
      </c>
      <c r="D91" s="222">
        <v>0</v>
      </c>
      <c r="E91" s="222">
        <v>93</v>
      </c>
      <c r="F91" s="222">
        <v>93</v>
      </c>
      <c r="G91" s="222">
        <v>93</v>
      </c>
      <c r="H91" s="222">
        <v>93</v>
      </c>
      <c r="I91" s="222">
        <v>98</v>
      </c>
      <c r="J91" s="222">
        <v>98</v>
      </c>
      <c r="K91" s="222">
        <v>100</v>
      </c>
      <c r="L91" s="222">
        <v>121</v>
      </c>
      <c r="M91" s="222">
        <v>239</v>
      </c>
      <c r="N91" s="222">
        <v>0</v>
      </c>
      <c r="O91" s="222">
        <v>0</v>
      </c>
      <c r="P91" s="226">
        <f>SUM(D91:O91)</f>
        <v>1028</v>
      </c>
      <c r="Q91" s="418">
        <f>P91/12</f>
        <v>85.666666666666671</v>
      </c>
    </row>
    <row r="92" spans="1:17" ht="14.25" customHeight="1" x14ac:dyDescent="0.2">
      <c r="A92" s="221"/>
      <c r="B92" s="224"/>
      <c r="C92" s="264" t="s">
        <v>134</v>
      </c>
      <c r="D92" s="228">
        <v>0</v>
      </c>
      <c r="E92" s="228">
        <v>0</v>
      </c>
      <c r="F92" s="228">
        <v>0</v>
      </c>
      <c r="G92" s="228">
        <v>0</v>
      </c>
      <c r="H92" s="228">
        <v>0</v>
      </c>
      <c r="I92" s="228">
        <v>0</v>
      </c>
      <c r="J92" s="228">
        <v>0</v>
      </c>
      <c r="K92" s="228">
        <v>0</v>
      </c>
      <c r="L92" s="228">
        <v>0</v>
      </c>
      <c r="M92" s="228">
        <v>0</v>
      </c>
      <c r="N92" s="228">
        <v>0</v>
      </c>
      <c r="O92" s="228">
        <v>0</v>
      </c>
      <c r="P92" s="226">
        <f t="shared" ref="P92:P102" si="10">SUM(D92:O92)</f>
        <v>0</v>
      </c>
      <c r="Q92" s="418">
        <f t="shared" ref="Q92:Q102" si="11">P92/12</f>
        <v>0</v>
      </c>
    </row>
    <row r="93" spans="1:17" ht="14.25" customHeight="1" x14ac:dyDescent="0.2">
      <c r="A93" s="221"/>
      <c r="B93" s="224"/>
      <c r="C93" s="228" t="s">
        <v>47</v>
      </c>
      <c r="D93" s="228">
        <v>0</v>
      </c>
      <c r="E93" s="228">
        <v>0</v>
      </c>
      <c r="F93" s="228">
        <v>0</v>
      </c>
      <c r="G93" s="228">
        <v>0</v>
      </c>
      <c r="H93" s="228">
        <v>0</v>
      </c>
      <c r="I93" s="228">
        <v>0</v>
      </c>
      <c r="J93" s="228">
        <v>0</v>
      </c>
      <c r="K93" s="228">
        <v>0</v>
      </c>
      <c r="L93" s="228">
        <v>0</v>
      </c>
      <c r="M93" s="228">
        <v>0</v>
      </c>
      <c r="N93" s="228">
        <v>0</v>
      </c>
      <c r="O93" s="228">
        <v>0</v>
      </c>
      <c r="P93" s="226">
        <f t="shared" si="10"/>
        <v>0</v>
      </c>
      <c r="Q93" s="418">
        <f t="shared" si="11"/>
        <v>0</v>
      </c>
    </row>
    <row r="94" spans="1:17" ht="14.25" customHeight="1" x14ac:dyDescent="0.2">
      <c r="A94" s="224"/>
      <c r="B94" s="224" t="s">
        <v>49</v>
      </c>
      <c r="C94" s="225" t="s">
        <v>140</v>
      </c>
      <c r="D94" s="226">
        <v>328</v>
      </c>
      <c r="E94" s="226">
        <v>328</v>
      </c>
      <c r="F94" s="226">
        <v>3228</v>
      </c>
      <c r="G94" s="226">
        <v>328</v>
      </c>
      <c r="H94" s="226">
        <v>328</v>
      </c>
      <c r="I94" s="226">
        <v>329</v>
      </c>
      <c r="J94" s="226">
        <v>329</v>
      </c>
      <c r="K94" s="226">
        <v>459</v>
      </c>
      <c r="L94" s="226">
        <v>245</v>
      </c>
      <c r="M94" s="226">
        <v>356</v>
      </c>
      <c r="N94" s="226">
        <v>569</v>
      </c>
      <c r="O94" s="226">
        <v>678</v>
      </c>
      <c r="P94" s="226">
        <f t="shared" si="10"/>
        <v>7505</v>
      </c>
      <c r="Q94" s="418">
        <f t="shared" si="11"/>
        <v>625.41666666666663</v>
      </c>
    </row>
    <row r="95" spans="1:17" ht="14.25" customHeight="1" x14ac:dyDescent="0.2">
      <c r="A95" s="263"/>
      <c r="B95" s="398" t="s">
        <v>167</v>
      </c>
      <c r="C95" s="399"/>
      <c r="D95" s="254">
        <v>2</v>
      </c>
      <c r="E95" s="254">
        <v>2</v>
      </c>
      <c r="F95" s="254">
        <v>2</v>
      </c>
      <c r="G95" s="254">
        <v>2</v>
      </c>
      <c r="H95" s="254">
        <v>2</v>
      </c>
      <c r="I95" s="254">
        <v>2</v>
      </c>
      <c r="J95" s="254">
        <v>3</v>
      </c>
      <c r="K95" s="254">
        <v>3</v>
      </c>
      <c r="L95" s="254">
        <v>2</v>
      </c>
      <c r="M95" s="254">
        <v>1</v>
      </c>
      <c r="N95" s="254">
        <v>1</v>
      </c>
      <c r="O95" s="254">
        <v>1</v>
      </c>
      <c r="P95" s="226">
        <f t="shared" si="10"/>
        <v>23</v>
      </c>
      <c r="Q95" s="418">
        <f t="shared" si="11"/>
        <v>1.9166666666666667</v>
      </c>
    </row>
    <row r="96" spans="1:17" ht="14.25" customHeight="1" x14ac:dyDescent="0.2">
      <c r="A96" s="221"/>
      <c r="B96" s="224" t="s">
        <v>50</v>
      </c>
      <c r="C96" s="225" t="s">
        <v>17</v>
      </c>
      <c r="D96" s="226">
        <v>65</v>
      </c>
      <c r="E96" s="226">
        <v>67</v>
      </c>
      <c r="F96" s="226">
        <v>67</v>
      </c>
      <c r="G96" s="226">
        <v>67</v>
      </c>
      <c r="H96" s="226">
        <v>71</v>
      </c>
      <c r="I96" s="226">
        <v>76</v>
      </c>
      <c r="J96" s="226">
        <v>76</v>
      </c>
      <c r="K96" s="226">
        <v>89</v>
      </c>
      <c r="L96" s="226">
        <v>78</v>
      </c>
      <c r="M96" s="226">
        <v>98</v>
      </c>
      <c r="N96" s="226">
        <v>95</v>
      </c>
      <c r="O96" s="226">
        <v>95</v>
      </c>
      <c r="P96" s="226">
        <f t="shared" si="10"/>
        <v>944</v>
      </c>
      <c r="Q96" s="418">
        <f t="shared" si="11"/>
        <v>78.666666666666671</v>
      </c>
    </row>
    <row r="97" spans="1:17" ht="14.25" customHeight="1" x14ac:dyDescent="0.2">
      <c r="A97" s="221"/>
      <c r="B97" s="224" t="s">
        <v>51</v>
      </c>
      <c r="C97" s="224" t="s">
        <v>19</v>
      </c>
      <c r="D97" s="222">
        <v>2</v>
      </c>
      <c r="E97" s="222">
        <v>2</v>
      </c>
      <c r="F97" s="222">
        <v>2</v>
      </c>
      <c r="G97" s="222">
        <v>2</v>
      </c>
      <c r="H97" s="222">
        <v>2</v>
      </c>
      <c r="I97" s="222">
        <v>2</v>
      </c>
      <c r="J97" s="222">
        <v>2</v>
      </c>
      <c r="K97" s="222">
        <v>2</v>
      </c>
      <c r="L97" s="222">
        <v>2</v>
      </c>
      <c r="M97" s="222">
        <v>2</v>
      </c>
      <c r="N97" s="222">
        <v>2</v>
      </c>
      <c r="O97" s="222">
        <v>2</v>
      </c>
      <c r="P97" s="226">
        <f t="shared" si="10"/>
        <v>24</v>
      </c>
      <c r="Q97" s="418">
        <f t="shared" si="11"/>
        <v>2</v>
      </c>
    </row>
    <row r="98" spans="1:17" ht="14.25" customHeight="1" x14ac:dyDescent="0.2">
      <c r="A98" s="221"/>
      <c r="B98" s="224" t="s">
        <v>52</v>
      </c>
      <c r="C98" s="225" t="s">
        <v>21</v>
      </c>
      <c r="D98" s="226">
        <v>65</v>
      </c>
      <c r="E98" s="226">
        <v>69</v>
      </c>
      <c r="F98" s="226">
        <v>69</v>
      </c>
      <c r="G98" s="226">
        <v>69</v>
      </c>
      <c r="H98" s="226">
        <v>69</v>
      </c>
      <c r="I98" s="226">
        <v>69</v>
      </c>
      <c r="J98" s="226">
        <v>69</v>
      </c>
      <c r="K98" s="226">
        <v>79</v>
      </c>
      <c r="L98" s="226">
        <v>79</v>
      </c>
      <c r="M98" s="226">
        <v>87</v>
      </c>
      <c r="N98" s="226">
        <v>98</v>
      </c>
      <c r="O98" s="226">
        <v>91</v>
      </c>
      <c r="P98" s="226">
        <f t="shared" si="10"/>
        <v>913</v>
      </c>
      <c r="Q98" s="418">
        <f t="shared" si="11"/>
        <v>76.083333333333329</v>
      </c>
    </row>
    <row r="99" spans="1:17" ht="14.25" customHeight="1" x14ac:dyDescent="0.2">
      <c r="A99" s="221"/>
      <c r="B99" s="224" t="s">
        <v>53</v>
      </c>
      <c r="C99" s="224" t="s">
        <v>23</v>
      </c>
      <c r="D99" s="222">
        <v>0</v>
      </c>
      <c r="E99" s="222">
        <v>0</v>
      </c>
      <c r="F99" s="222">
        <v>0</v>
      </c>
      <c r="G99" s="222">
        <v>0</v>
      </c>
      <c r="H99" s="222">
        <v>0</v>
      </c>
      <c r="I99" s="222">
        <v>0</v>
      </c>
      <c r="J99" s="222">
        <v>0</v>
      </c>
      <c r="K99" s="222">
        <v>0</v>
      </c>
      <c r="L99" s="222">
        <v>0</v>
      </c>
      <c r="M99" s="222">
        <v>0</v>
      </c>
      <c r="N99" s="222">
        <v>0</v>
      </c>
      <c r="O99" s="222">
        <v>0</v>
      </c>
      <c r="P99" s="226">
        <f t="shared" si="10"/>
        <v>0</v>
      </c>
      <c r="Q99" s="418">
        <f t="shared" si="11"/>
        <v>0</v>
      </c>
    </row>
    <row r="100" spans="1:17" ht="14.25" customHeight="1" x14ac:dyDescent="0.2">
      <c r="A100" s="221"/>
      <c r="B100" s="224"/>
      <c r="C100" s="228" t="s">
        <v>54</v>
      </c>
      <c r="D100" s="228">
        <v>0</v>
      </c>
      <c r="E100" s="228">
        <v>0</v>
      </c>
      <c r="F100" s="228">
        <v>0</v>
      </c>
      <c r="G100" s="228">
        <v>0</v>
      </c>
      <c r="H100" s="228">
        <v>0</v>
      </c>
      <c r="I100" s="228">
        <v>0</v>
      </c>
      <c r="J100" s="228">
        <v>0</v>
      </c>
      <c r="K100" s="228">
        <v>0</v>
      </c>
      <c r="L100" s="228">
        <v>0</v>
      </c>
      <c r="M100" s="228">
        <v>0</v>
      </c>
      <c r="N100" s="228">
        <v>0</v>
      </c>
      <c r="O100" s="228">
        <v>0</v>
      </c>
      <c r="P100" s="226">
        <f t="shared" si="10"/>
        <v>0</v>
      </c>
      <c r="Q100" s="418">
        <f t="shared" si="11"/>
        <v>0</v>
      </c>
    </row>
    <row r="101" spans="1:17" ht="14.25" customHeight="1" x14ac:dyDescent="0.2">
      <c r="A101" s="221"/>
      <c r="B101" s="224"/>
      <c r="C101" s="228" t="s">
        <v>47</v>
      </c>
      <c r="D101" s="228">
        <v>0</v>
      </c>
      <c r="E101" s="228">
        <v>0</v>
      </c>
      <c r="F101" s="228">
        <v>0</v>
      </c>
      <c r="G101" s="228">
        <v>0</v>
      </c>
      <c r="H101" s="228">
        <v>0</v>
      </c>
      <c r="I101" s="228">
        <v>0</v>
      </c>
      <c r="J101" s="228">
        <v>0</v>
      </c>
      <c r="K101" s="228">
        <v>0</v>
      </c>
      <c r="L101" s="228">
        <v>0</v>
      </c>
      <c r="M101" s="228">
        <v>0</v>
      </c>
      <c r="N101" s="228">
        <v>0</v>
      </c>
      <c r="O101" s="228">
        <v>0</v>
      </c>
      <c r="P101" s="226">
        <f t="shared" si="10"/>
        <v>0</v>
      </c>
      <c r="Q101" s="418">
        <f t="shared" si="11"/>
        <v>0</v>
      </c>
    </row>
    <row r="102" spans="1:17" ht="14.25" customHeight="1" thickBot="1" x14ac:dyDescent="0.25">
      <c r="A102" s="221"/>
      <c r="B102" s="224" t="s">
        <v>55</v>
      </c>
      <c r="C102" s="225" t="s">
        <v>140</v>
      </c>
      <c r="D102" s="226">
        <v>67</v>
      </c>
      <c r="E102" s="226">
        <v>67</v>
      </c>
      <c r="F102" s="226">
        <v>67</v>
      </c>
      <c r="G102" s="226">
        <v>67</v>
      </c>
      <c r="H102" s="226">
        <v>69</v>
      </c>
      <c r="I102" s="226">
        <v>69</v>
      </c>
      <c r="J102" s="226">
        <v>69</v>
      </c>
      <c r="K102" s="226">
        <v>89</v>
      </c>
      <c r="L102" s="226">
        <v>79</v>
      </c>
      <c r="M102" s="226">
        <v>89</v>
      </c>
      <c r="N102" s="226">
        <v>78</v>
      </c>
      <c r="O102" s="226">
        <v>68</v>
      </c>
      <c r="P102" s="226">
        <f t="shared" si="10"/>
        <v>878</v>
      </c>
      <c r="Q102" s="418">
        <f t="shared" si="11"/>
        <v>73.166666666666671</v>
      </c>
    </row>
    <row r="103" spans="1:17" ht="31.5" customHeight="1" thickBot="1" x14ac:dyDescent="0.25">
      <c r="A103" s="258"/>
      <c r="B103" s="404"/>
      <c r="C103" s="405"/>
      <c r="D103" s="243"/>
      <c r="E103" s="243"/>
      <c r="F103" s="243"/>
      <c r="G103" s="243"/>
      <c r="H103" s="243"/>
      <c r="I103" s="243"/>
      <c r="J103" s="243"/>
      <c r="K103" s="243"/>
      <c r="L103" s="243"/>
      <c r="M103" s="243"/>
      <c r="N103" s="243"/>
      <c r="O103" s="243"/>
      <c r="P103" s="243"/>
      <c r="Q103" s="259"/>
    </row>
    <row r="104" spans="1:17" ht="14.25" customHeight="1" x14ac:dyDescent="0.2">
      <c r="A104" s="221"/>
      <c r="B104" s="410" t="s">
        <v>150</v>
      </c>
      <c r="C104" s="411"/>
      <c r="D104" s="222">
        <v>0</v>
      </c>
      <c r="E104" s="222">
        <v>0</v>
      </c>
      <c r="F104" s="222">
        <v>0</v>
      </c>
      <c r="G104" s="222">
        <v>0</v>
      </c>
      <c r="H104" s="222">
        <v>0</v>
      </c>
      <c r="I104" s="222">
        <v>0</v>
      </c>
      <c r="J104" s="222">
        <v>0</v>
      </c>
      <c r="K104" s="222">
        <v>0</v>
      </c>
      <c r="L104" s="222">
        <v>0</v>
      </c>
      <c r="M104" s="222">
        <v>0</v>
      </c>
      <c r="N104" s="222">
        <v>0</v>
      </c>
      <c r="O104" s="222">
        <v>0</v>
      </c>
      <c r="P104" s="226">
        <f>SUM(D104:O104)</f>
        <v>0</v>
      </c>
      <c r="Q104" s="420">
        <f>P104/12</f>
        <v>0</v>
      </c>
    </row>
    <row r="105" spans="1:17" ht="14.25" customHeight="1" x14ac:dyDescent="0.2">
      <c r="A105" s="221"/>
      <c r="B105" s="400" t="s">
        <v>151</v>
      </c>
      <c r="C105" s="401"/>
      <c r="D105" s="222">
        <v>25</v>
      </c>
      <c r="E105" s="222">
        <v>0</v>
      </c>
      <c r="F105" s="222">
        <v>0</v>
      </c>
      <c r="G105" s="222">
        <v>0</v>
      </c>
      <c r="H105" s="222">
        <v>0</v>
      </c>
      <c r="I105" s="222">
        <v>0</v>
      </c>
      <c r="J105" s="222">
        <v>0</v>
      </c>
      <c r="K105" s="222">
        <v>0</v>
      </c>
      <c r="L105" s="222">
        <v>0</v>
      </c>
      <c r="M105" s="222">
        <v>0</v>
      </c>
      <c r="N105" s="222">
        <v>0</v>
      </c>
      <c r="O105" s="222">
        <v>0</v>
      </c>
      <c r="P105" s="226">
        <f>SUM(D105:O105)</f>
        <v>25</v>
      </c>
      <c r="Q105" s="418">
        <f>P105/12</f>
        <v>2.0833333333333335</v>
      </c>
    </row>
    <row r="106" spans="1:17" ht="14.25" customHeight="1" x14ac:dyDescent="0.2">
      <c r="A106" s="221"/>
      <c r="B106" s="393" t="s">
        <v>152</v>
      </c>
      <c r="C106" s="394"/>
      <c r="D106" s="222"/>
      <c r="E106" s="222"/>
      <c r="F106" s="222"/>
      <c r="G106" s="222"/>
      <c r="H106" s="222"/>
      <c r="I106" s="222"/>
      <c r="J106" s="222"/>
      <c r="K106" s="222"/>
      <c r="L106" s="222"/>
      <c r="M106" s="222"/>
      <c r="N106" s="222"/>
      <c r="O106" s="222"/>
      <c r="P106" s="226"/>
      <c r="Q106" s="223"/>
    </row>
    <row r="107" spans="1:17" ht="14.25" customHeight="1" x14ac:dyDescent="0.2">
      <c r="A107" s="221"/>
      <c r="B107" s="224" t="s">
        <v>92</v>
      </c>
      <c r="C107" s="230" t="s">
        <v>34</v>
      </c>
      <c r="D107" s="222">
        <v>20</v>
      </c>
      <c r="E107" s="222">
        <v>28</v>
      </c>
      <c r="F107" s="222">
        <v>28</v>
      </c>
      <c r="G107" s="222">
        <v>31</v>
      </c>
      <c r="H107" s="222">
        <v>0</v>
      </c>
      <c r="I107" s="222">
        <v>34</v>
      </c>
      <c r="J107" s="222">
        <v>45</v>
      </c>
      <c r="K107" s="222">
        <v>65</v>
      </c>
      <c r="L107" s="222">
        <v>78</v>
      </c>
      <c r="M107" s="222">
        <v>56</v>
      </c>
      <c r="N107" s="222">
        <v>78</v>
      </c>
      <c r="O107" s="222">
        <v>91</v>
      </c>
      <c r="P107" s="226">
        <f>SUM(D107:O107)</f>
        <v>554</v>
      </c>
      <c r="Q107" s="418">
        <f>P107/12</f>
        <v>46.166666666666664</v>
      </c>
    </row>
    <row r="108" spans="1:17" ht="14.25" customHeight="1" thickBot="1" x14ac:dyDescent="0.25">
      <c r="A108" s="231"/>
      <c r="B108" s="232" t="s">
        <v>93</v>
      </c>
      <c r="C108" s="233" t="s">
        <v>36</v>
      </c>
      <c r="D108" s="234">
        <v>33</v>
      </c>
      <c r="E108" s="234">
        <v>50</v>
      </c>
      <c r="F108" s="234">
        <v>29</v>
      </c>
      <c r="G108" s="234">
        <v>32</v>
      </c>
      <c r="H108" s="234">
        <v>29</v>
      </c>
      <c r="I108" s="234">
        <v>21</v>
      </c>
      <c r="J108" s="234">
        <v>25</v>
      </c>
      <c r="K108" s="234">
        <v>24</v>
      </c>
      <c r="L108" s="234">
        <v>21</v>
      </c>
      <c r="M108" s="234">
        <v>43</v>
      </c>
      <c r="N108" s="234">
        <v>43</v>
      </c>
      <c r="O108" s="234">
        <v>58</v>
      </c>
      <c r="P108" s="235">
        <f>SUM(D108:O108)</f>
        <v>408</v>
      </c>
      <c r="Q108" s="423">
        <f>P108/12</f>
        <v>34</v>
      </c>
    </row>
    <row r="109" spans="1:17" ht="14.25" customHeight="1" x14ac:dyDescent="0.2">
      <c r="A109" s="221"/>
      <c r="B109" s="398" t="s">
        <v>166</v>
      </c>
      <c r="C109" s="399"/>
      <c r="D109" s="222"/>
      <c r="E109" s="222"/>
      <c r="F109" s="222"/>
      <c r="G109" s="222"/>
      <c r="H109" s="222"/>
      <c r="I109" s="222"/>
      <c r="J109" s="222"/>
      <c r="K109" s="222"/>
      <c r="L109" s="222"/>
      <c r="M109" s="222"/>
      <c r="N109" s="222"/>
      <c r="O109" s="222"/>
      <c r="P109" s="226"/>
      <c r="Q109" s="256"/>
    </row>
    <row r="110" spans="1:17" ht="14.25" customHeight="1" x14ac:dyDescent="0.2">
      <c r="A110" s="221"/>
      <c r="B110" s="224" t="s">
        <v>56</v>
      </c>
      <c r="C110" s="225" t="s">
        <v>17</v>
      </c>
      <c r="D110" s="226">
        <v>156</v>
      </c>
      <c r="E110" s="226">
        <v>150</v>
      </c>
      <c r="F110" s="226">
        <v>150</v>
      </c>
      <c r="G110" s="226">
        <v>150</v>
      </c>
      <c r="H110" s="226">
        <v>150</v>
      </c>
      <c r="I110" s="226">
        <v>150</v>
      </c>
      <c r="J110" s="226">
        <v>150</v>
      </c>
      <c r="K110" s="226">
        <v>189</v>
      </c>
      <c r="L110" s="226">
        <v>197</v>
      </c>
      <c r="M110" s="226">
        <v>987</v>
      </c>
      <c r="N110" s="226">
        <v>765</v>
      </c>
      <c r="O110" s="226">
        <v>764</v>
      </c>
      <c r="P110" s="226">
        <f>SUM(D110:O110)</f>
        <v>3958</v>
      </c>
      <c r="Q110" s="418">
        <f>P110/12</f>
        <v>329.83333333333331</v>
      </c>
    </row>
    <row r="111" spans="1:17" ht="14.25" customHeight="1" x14ac:dyDescent="0.2">
      <c r="A111" s="221"/>
      <c r="B111" s="224" t="s">
        <v>57</v>
      </c>
      <c r="C111" s="224" t="s">
        <v>19</v>
      </c>
      <c r="D111" s="222">
        <v>4</v>
      </c>
      <c r="E111" s="222">
        <v>2</v>
      </c>
      <c r="F111" s="222">
        <v>3</v>
      </c>
      <c r="G111" s="222">
        <v>1</v>
      </c>
      <c r="H111" s="222">
        <v>1</v>
      </c>
      <c r="I111" s="222">
        <v>1</v>
      </c>
      <c r="J111" s="222">
        <v>5</v>
      </c>
      <c r="K111" s="222">
        <v>5</v>
      </c>
      <c r="L111" s="222">
        <v>4</v>
      </c>
      <c r="M111" s="222">
        <v>4</v>
      </c>
      <c r="N111" s="222">
        <v>3</v>
      </c>
      <c r="O111" s="222">
        <v>2</v>
      </c>
      <c r="P111" s="226">
        <f t="shared" ref="P111:P117" si="12">SUM(D111:O111)</f>
        <v>35</v>
      </c>
      <c r="Q111" s="418">
        <f t="shared" ref="Q111:Q136" si="13">P111/12</f>
        <v>2.9166666666666665</v>
      </c>
    </row>
    <row r="112" spans="1:17" ht="14.25" customHeight="1" x14ac:dyDescent="0.2">
      <c r="A112" s="221"/>
      <c r="B112" s="224" t="s">
        <v>58</v>
      </c>
      <c r="C112" s="225" t="s">
        <v>21</v>
      </c>
      <c r="D112" s="226">
        <v>150</v>
      </c>
      <c r="E112" s="226">
        <v>150</v>
      </c>
      <c r="F112" s="226">
        <v>150</v>
      </c>
      <c r="G112" s="226">
        <v>150</v>
      </c>
      <c r="H112" s="226">
        <v>150</v>
      </c>
      <c r="I112" s="226">
        <v>150</v>
      </c>
      <c r="J112" s="226">
        <v>167</v>
      </c>
      <c r="K112" s="226">
        <v>265</v>
      </c>
      <c r="L112" s="226">
        <v>356</v>
      </c>
      <c r="M112" s="226">
        <v>357</v>
      </c>
      <c r="N112" s="226">
        <v>459</v>
      </c>
      <c r="O112" s="226">
        <v>459</v>
      </c>
      <c r="P112" s="226">
        <f t="shared" si="12"/>
        <v>2963</v>
      </c>
      <c r="Q112" s="418">
        <f t="shared" si="13"/>
        <v>246.91666666666666</v>
      </c>
    </row>
    <row r="113" spans="1:17" ht="14.25" customHeight="1" x14ac:dyDescent="0.2">
      <c r="A113" s="221"/>
      <c r="B113" s="224" t="s">
        <v>59</v>
      </c>
      <c r="C113" s="224" t="s">
        <v>23</v>
      </c>
      <c r="D113" s="222">
        <v>6</v>
      </c>
      <c r="E113" s="222">
        <v>6</v>
      </c>
      <c r="F113" s="222">
        <v>5</v>
      </c>
      <c r="G113" s="222">
        <v>4</v>
      </c>
      <c r="H113" s="222">
        <v>3</v>
      </c>
      <c r="I113" s="222">
        <v>3</v>
      </c>
      <c r="J113" s="222">
        <v>4</v>
      </c>
      <c r="K113" s="222">
        <v>6</v>
      </c>
      <c r="L113" s="222">
        <v>3</v>
      </c>
      <c r="M113" s="222">
        <v>3</v>
      </c>
      <c r="N113" s="222">
        <v>3</v>
      </c>
      <c r="O113" s="222">
        <v>3</v>
      </c>
      <c r="P113" s="226">
        <f t="shared" si="12"/>
        <v>49</v>
      </c>
      <c r="Q113" s="418">
        <f t="shared" si="13"/>
        <v>4.083333333333333</v>
      </c>
    </row>
    <row r="114" spans="1:17" ht="14.25" customHeight="1" x14ac:dyDescent="0.2">
      <c r="A114" s="221"/>
      <c r="B114" s="224"/>
      <c r="C114" s="228" t="s">
        <v>47</v>
      </c>
      <c r="D114" s="228">
        <v>3</v>
      </c>
      <c r="E114" s="228">
        <v>3</v>
      </c>
      <c r="F114" s="228">
        <v>3</v>
      </c>
      <c r="G114" s="228">
        <v>3</v>
      </c>
      <c r="H114" s="228">
        <v>3</v>
      </c>
      <c r="I114" s="228">
        <v>2</v>
      </c>
      <c r="J114" s="228">
        <v>4</v>
      </c>
      <c r="K114" s="228">
        <v>4</v>
      </c>
      <c r="L114" s="228">
        <v>4</v>
      </c>
      <c r="M114" s="228">
        <v>4</v>
      </c>
      <c r="N114" s="228">
        <v>9</v>
      </c>
      <c r="O114" s="222">
        <v>12</v>
      </c>
      <c r="P114" s="226">
        <f t="shared" si="12"/>
        <v>54</v>
      </c>
      <c r="Q114" s="418">
        <f t="shared" si="13"/>
        <v>4.5</v>
      </c>
    </row>
    <row r="115" spans="1:17" ht="14.25" customHeight="1" x14ac:dyDescent="0.2">
      <c r="A115" s="221"/>
      <c r="B115" s="224"/>
      <c r="C115" s="228" t="s">
        <v>178</v>
      </c>
      <c r="D115" s="228">
        <v>3</v>
      </c>
      <c r="E115" s="228">
        <v>3</v>
      </c>
      <c r="F115" s="228">
        <v>3</v>
      </c>
      <c r="G115" s="228">
        <v>3</v>
      </c>
      <c r="H115" s="228">
        <v>3</v>
      </c>
      <c r="I115" s="228">
        <v>2</v>
      </c>
      <c r="J115" s="228">
        <v>3</v>
      </c>
      <c r="K115" s="228">
        <v>4</v>
      </c>
      <c r="L115" s="228">
        <v>4</v>
      </c>
      <c r="M115" s="228">
        <v>4</v>
      </c>
      <c r="N115" s="228">
        <v>4</v>
      </c>
      <c r="O115" s="222">
        <v>4</v>
      </c>
      <c r="P115" s="226">
        <f t="shared" si="12"/>
        <v>40</v>
      </c>
      <c r="Q115" s="418">
        <f t="shared" si="13"/>
        <v>3.3333333333333335</v>
      </c>
    </row>
    <row r="116" spans="1:17" ht="14.25" customHeight="1" x14ac:dyDescent="0.2">
      <c r="A116" s="221"/>
      <c r="B116" s="224"/>
      <c r="C116" s="228" t="s">
        <v>48</v>
      </c>
      <c r="D116" s="228">
        <v>3</v>
      </c>
      <c r="E116" s="228">
        <v>3</v>
      </c>
      <c r="F116" s="228">
        <v>3</v>
      </c>
      <c r="G116" s="228">
        <v>3</v>
      </c>
      <c r="H116" s="228">
        <v>3</v>
      </c>
      <c r="I116" s="228">
        <v>2</v>
      </c>
      <c r="J116" s="228">
        <v>2</v>
      </c>
      <c r="K116" s="228">
        <v>2</v>
      </c>
      <c r="L116" s="228">
        <v>2</v>
      </c>
      <c r="M116" s="228">
        <v>1</v>
      </c>
      <c r="N116" s="228">
        <v>1</v>
      </c>
      <c r="O116" s="222">
        <v>1</v>
      </c>
      <c r="P116" s="226">
        <f t="shared" si="12"/>
        <v>26</v>
      </c>
      <c r="Q116" s="418">
        <f t="shared" si="13"/>
        <v>2.1666666666666665</v>
      </c>
    </row>
    <row r="117" spans="1:17" ht="14.25" customHeight="1" thickBot="1" x14ac:dyDescent="0.25">
      <c r="A117" s="231"/>
      <c r="B117" s="232" t="s">
        <v>60</v>
      </c>
      <c r="C117" s="261" t="s">
        <v>140</v>
      </c>
      <c r="D117" s="235">
        <v>150</v>
      </c>
      <c r="E117" s="235">
        <v>150</v>
      </c>
      <c r="F117" s="235">
        <v>150</v>
      </c>
      <c r="G117" s="235">
        <v>150</v>
      </c>
      <c r="H117" s="235">
        <v>150</v>
      </c>
      <c r="I117" s="235">
        <v>150</v>
      </c>
      <c r="J117" s="235">
        <v>150</v>
      </c>
      <c r="K117" s="235">
        <v>180</v>
      </c>
      <c r="L117" s="235">
        <v>197</v>
      </c>
      <c r="M117" s="235">
        <v>239</v>
      </c>
      <c r="N117" s="235">
        <v>349</v>
      </c>
      <c r="O117" s="235">
        <v>289</v>
      </c>
      <c r="P117" s="235">
        <f t="shared" si="12"/>
        <v>2304</v>
      </c>
      <c r="Q117" s="423">
        <f t="shared" si="13"/>
        <v>192</v>
      </c>
    </row>
    <row r="118" spans="1:17" ht="14.25" customHeight="1" x14ac:dyDescent="0.2">
      <c r="A118" s="221"/>
      <c r="B118" s="410" t="s">
        <v>150</v>
      </c>
      <c r="C118" s="411"/>
      <c r="D118" s="222">
        <v>0</v>
      </c>
      <c r="E118" s="222">
        <v>0</v>
      </c>
      <c r="F118" s="222">
        <v>0</v>
      </c>
      <c r="G118" s="222">
        <v>0</v>
      </c>
      <c r="H118" s="222">
        <v>0</v>
      </c>
      <c r="I118" s="222">
        <v>0</v>
      </c>
      <c r="J118" s="222">
        <v>0</v>
      </c>
      <c r="K118" s="222">
        <v>0</v>
      </c>
      <c r="L118" s="222">
        <v>0</v>
      </c>
      <c r="M118" s="222">
        <v>0</v>
      </c>
      <c r="N118" s="222">
        <v>0</v>
      </c>
      <c r="O118" s="222">
        <v>0</v>
      </c>
      <c r="P118" s="226">
        <f>SUM(D118:O118)</f>
        <v>0</v>
      </c>
      <c r="Q118" s="420">
        <f t="shared" si="13"/>
        <v>0</v>
      </c>
    </row>
    <row r="119" spans="1:17" ht="14.25" customHeight="1" x14ac:dyDescent="0.2">
      <c r="A119" s="221"/>
      <c r="B119" s="400" t="s">
        <v>151</v>
      </c>
      <c r="C119" s="401"/>
      <c r="D119" s="222">
        <v>0</v>
      </c>
      <c r="E119" s="222">
        <v>0</v>
      </c>
      <c r="F119" s="222">
        <v>0</v>
      </c>
      <c r="G119" s="222">
        <v>0</v>
      </c>
      <c r="H119" s="222">
        <v>0</v>
      </c>
      <c r="I119" s="222">
        <v>0</v>
      </c>
      <c r="J119" s="222">
        <v>0</v>
      </c>
      <c r="K119" s="222">
        <v>0</v>
      </c>
      <c r="L119" s="222">
        <v>0</v>
      </c>
      <c r="M119" s="222">
        <v>0</v>
      </c>
      <c r="N119" s="222">
        <v>0</v>
      </c>
      <c r="O119" s="222">
        <v>0</v>
      </c>
      <c r="P119" s="226">
        <f t="shared" ref="P119:P136" si="14">SUM(D119:O119)</f>
        <v>0</v>
      </c>
      <c r="Q119" s="420">
        <f t="shared" si="13"/>
        <v>0</v>
      </c>
    </row>
    <row r="120" spans="1:17" ht="14.25" customHeight="1" x14ac:dyDescent="0.2">
      <c r="A120" s="221"/>
      <c r="B120" s="393" t="s">
        <v>152</v>
      </c>
      <c r="C120" s="394"/>
      <c r="D120" s="222"/>
      <c r="E120" s="222"/>
      <c r="F120" s="222"/>
      <c r="G120" s="222"/>
      <c r="H120" s="222"/>
      <c r="I120" s="222"/>
      <c r="J120" s="222"/>
      <c r="K120" s="222"/>
      <c r="L120" s="222"/>
      <c r="M120" s="222"/>
      <c r="N120" s="222"/>
      <c r="O120" s="222"/>
      <c r="P120" s="226"/>
      <c r="Q120" s="420"/>
    </row>
    <row r="121" spans="1:17" ht="14.25" customHeight="1" x14ac:dyDescent="0.2">
      <c r="A121" s="221"/>
      <c r="B121" s="224" t="s">
        <v>92</v>
      </c>
      <c r="C121" s="230" t="s">
        <v>34</v>
      </c>
      <c r="D121" s="222">
        <v>48</v>
      </c>
      <c r="E121" s="222">
        <v>34</v>
      </c>
      <c r="F121" s="222">
        <v>23</v>
      </c>
      <c r="G121" s="222">
        <v>21</v>
      </c>
      <c r="H121" s="222">
        <v>11</v>
      </c>
      <c r="I121" s="222">
        <v>13</v>
      </c>
      <c r="J121" s="222">
        <v>11</v>
      </c>
      <c r="K121" s="222">
        <v>13</v>
      </c>
      <c r="L121" s="222">
        <v>13</v>
      </c>
      <c r="M121" s="222">
        <v>13</v>
      </c>
      <c r="N121" s="222">
        <v>16</v>
      </c>
      <c r="O121" s="222">
        <v>21</v>
      </c>
      <c r="P121" s="226">
        <f t="shared" si="14"/>
        <v>237</v>
      </c>
      <c r="Q121" s="420">
        <f t="shared" si="13"/>
        <v>19.75</v>
      </c>
    </row>
    <row r="122" spans="1:17" ht="14.25" customHeight="1" x14ac:dyDescent="0.2">
      <c r="A122" s="221"/>
      <c r="B122" s="224" t="s">
        <v>93</v>
      </c>
      <c r="C122" s="230" t="s">
        <v>36</v>
      </c>
      <c r="D122" s="222">
        <v>37</v>
      </c>
      <c r="E122" s="222">
        <v>22</v>
      </c>
      <c r="F122" s="222">
        <v>12</v>
      </c>
      <c r="G122" s="222">
        <v>11</v>
      </c>
      <c r="H122" s="222">
        <v>11</v>
      </c>
      <c r="I122" s="222">
        <v>12</v>
      </c>
      <c r="J122" s="222">
        <v>12</v>
      </c>
      <c r="K122" s="222">
        <v>16</v>
      </c>
      <c r="L122" s="222">
        <v>18</v>
      </c>
      <c r="M122" s="222">
        <v>12</v>
      </c>
      <c r="N122" s="222">
        <v>18</v>
      </c>
      <c r="O122" s="222">
        <v>21</v>
      </c>
      <c r="P122" s="226">
        <f t="shared" si="14"/>
        <v>202</v>
      </c>
      <c r="Q122" s="418">
        <f t="shared" si="13"/>
        <v>16.833333333333332</v>
      </c>
    </row>
    <row r="123" spans="1:17" ht="14.25" customHeight="1" x14ac:dyDescent="0.2">
      <c r="A123" s="253">
        <v>2.4</v>
      </c>
      <c r="B123" s="402" t="s">
        <v>63</v>
      </c>
      <c r="C123" s="403"/>
      <c r="D123" s="254"/>
      <c r="E123" s="254"/>
      <c r="F123" s="254"/>
      <c r="G123" s="254"/>
      <c r="H123" s="254"/>
      <c r="I123" s="254"/>
      <c r="J123" s="254"/>
      <c r="K123" s="254"/>
      <c r="L123" s="254"/>
      <c r="M123" s="254"/>
      <c r="N123" s="254"/>
      <c r="O123" s="254"/>
      <c r="P123" s="226"/>
      <c r="Q123" s="420"/>
    </row>
    <row r="124" spans="1:17" ht="14.25" customHeight="1" x14ac:dyDescent="0.2">
      <c r="A124" s="221"/>
      <c r="B124" s="398" t="s">
        <v>148</v>
      </c>
      <c r="C124" s="399"/>
      <c r="D124" s="222">
        <v>364</v>
      </c>
      <c r="E124" s="222">
        <v>364</v>
      </c>
      <c r="F124" s="222">
        <v>364</v>
      </c>
      <c r="G124" s="222">
        <v>364</v>
      </c>
      <c r="H124" s="222">
        <v>364</v>
      </c>
      <c r="I124" s="222">
        <v>356</v>
      </c>
      <c r="J124" s="222">
        <v>356</v>
      </c>
      <c r="K124" s="222">
        <v>498</v>
      </c>
      <c r="L124" s="222">
        <v>587</v>
      </c>
      <c r="M124" s="222">
        <v>690</v>
      </c>
      <c r="N124" s="222">
        <v>756</v>
      </c>
      <c r="O124" s="222">
        <v>569</v>
      </c>
      <c r="P124" s="226">
        <f t="shared" si="14"/>
        <v>5632</v>
      </c>
      <c r="Q124" s="418">
        <f t="shared" si="13"/>
        <v>469.33333333333331</v>
      </c>
    </row>
    <row r="125" spans="1:17" ht="14.25" customHeight="1" x14ac:dyDescent="0.2">
      <c r="A125" s="221"/>
      <c r="B125" s="224" t="s">
        <v>64</v>
      </c>
      <c r="C125" s="225" t="s">
        <v>17</v>
      </c>
      <c r="D125" s="226">
        <v>364</v>
      </c>
      <c r="E125" s="226">
        <v>364</v>
      </c>
      <c r="F125" s="226">
        <v>365</v>
      </c>
      <c r="G125" s="226">
        <v>364</v>
      </c>
      <c r="H125" s="226">
        <v>354</v>
      </c>
      <c r="I125" s="226">
        <v>354</v>
      </c>
      <c r="J125" s="226">
        <v>354</v>
      </c>
      <c r="K125" s="226">
        <v>678</v>
      </c>
      <c r="L125" s="226">
        <v>897</v>
      </c>
      <c r="M125" s="226">
        <v>765</v>
      </c>
      <c r="N125" s="226">
        <v>843</v>
      </c>
      <c r="O125" s="226">
        <v>948</v>
      </c>
      <c r="P125" s="226">
        <f t="shared" si="14"/>
        <v>6650</v>
      </c>
      <c r="Q125" s="418">
        <f t="shared" si="13"/>
        <v>554.16666666666663</v>
      </c>
    </row>
    <row r="126" spans="1:17" ht="14.25" customHeight="1" x14ac:dyDescent="0.2">
      <c r="A126" s="221"/>
      <c r="B126" s="224" t="s">
        <v>65</v>
      </c>
      <c r="C126" s="224" t="s">
        <v>19</v>
      </c>
      <c r="D126" s="222">
        <v>1</v>
      </c>
      <c r="E126" s="222">
        <v>1</v>
      </c>
      <c r="F126" s="222">
        <v>1</v>
      </c>
      <c r="G126" s="222">
        <v>1</v>
      </c>
      <c r="H126" s="222">
        <v>1</v>
      </c>
      <c r="I126" s="222">
        <v>1</v>
      </c>
      <c r="J126" s="222">
        <v>1</v>
      </c>
      <c r="K126" s="222">
        <v>1</v>
      </c>
      <c r="L126" s="222">
        <v>1</v>
      </c>
      <c r="M126" s="222">
        <v>1</v>
      </c>
      <c r="N126" s="222">
        <v>1</v>
      </c>
      <c r="O126" s="222">
        <v>1</v>
      </c>
      <c r="P126" s="226">
        <f t="shared" si="14"/>
        <v>12</v>
      </c>
      <c r="Q126" s="420">
        <f t="shared" si="13"/>
        <v>1</v>
      </c>
    </row>
    <row r="127" spans="1:17" ht="14.25" customHeight="1" x14ac:dyDescent="0.2">
      <c r="A127" s="221"/>
      <c r="B127" s="224" t="s">
        <v>66</v>
      </c>
      <c r="C127" s="225" t="s">
        <v>21</v>
      </c>
      <c r="D127" s="226">
        <v>328</v>
      </c>
      <c r="E127" s="226">
        <v>328</v>
      </c>
      <c r="F127" s="226">
        <v>328</v>
      </c>
      <c r="G127" s="226">
        <v>328</v>
      </c>
      <c r="H127" s="226">
        <v>328</v>
      </c>
      <c r="I127" s="226">
        <v>328</v>
      </c>
      <c r="J127" s="226">
        <v>328</v>
      </c>
      <c r="K127" s="226">
        <v>436</v>
      </c>
      <c r="L127" s="226">
        <v>562</v>
      </c>
      <c r="M127" s="226">
        <v>569</v>
      </c>
      <c r="N127" s="226">
        <v>569</v>
      </c>
      <c r="O127" s="226">
        <v>5789</v>
      </c>
      <c r="P127" s="226">
        <f t="shared" si="14"/>
        <v>10221</v>
      </c>
      <c r="Q127" s="420">
        <f t="shared" si="13"/>
        <v>851.75</v>
      </c>
    </row>
    <row r="128" spans="1:17" ht="14.25" customHeight="1" x14ac:dyDescent="0.2">
      <c r="A128" s="221"/>
      <c r="B128" s="224" t="s">
        <v>67</v>
      </c>
      <c r="C128" s="224" t="s">
        <v>23</v>
      </c>
      <c r="D128" s="222">
        <v>0</v>
      </c>
      <c r="E128" s="222">
        <v>0</v>
      </c>
      <c r="F128" s="222">
        <v>0</v>
      </c>
      <c r="G128" s="222">
        <v>0</v>
      </c>
      <c r="H128" s="222">
        <v>0</v>
      </c>
      <c r="I128" s="222">
        <v>0</v>
      </c>
      <c r="J128" s="222">
        <v>0</v>
      </c>
      <c r="K128" s="222">
        <v>0</v>
      </c>
      <c r="L128" s="222">
        <v>0</v>
      </c>
      <c r="M128" s="222">
        <v>0</v>
      </c>
      <c r="N128" s="222">
        <v>0</v>
      </c>
      <c r="O128" s="222">
        <v>0</v>
      </c>
      <c r="P128" s="226">
        <f t="shared" si="14"/>
        <v>0</v>
      </c>
      <c r="Q128" s="420">
        <f t="shared" si="13"/>
        <v>0</v>
      </c>
    </row>
    <row r="129" spans="1:17" ht="14.25" customHeight="1" x14ac:dyDescent="0.2">
      <c r="A129" s="221"/>
      <c r="B129" s="224"/>
      <c r="C129" s="228" t="s">
        <v>30</v>
      </c>
      <c r="D129" s="228">
        <v>0</v>
      </c>
      <c r="E129" s="228">
        <v>0</v>
      </c>
      <c r="F129" s="228">
        <v>0</v>
      </c>
      <c r="G129" s="228">
        <v>0</v>
      </c>
      <c r="H129" s="228">
        <v>0</v>
      </c>
      <c r="I129" s="228">
        <v>0</v>
      </c>
      <c r="J129" s="228">
        <v>0</v>
      </c>
      <c r="K129" s="228">
        <v>0</v>
      </c>
      <c r="L129" s="228">
        <v>0</v>
      </c>
      <c r="M129" s="228">
        <v>0</v>
      </c>
      <c r="N129" s="228">
        <v>0</v>
      </c>
      <c r="O129" s="228">
        <v>0</v>
      </c>
      <c r="P129" s="226">
        <f t="shared" si="14"/>
        <v>0</v>
      </c>
      <c r="Q129" s="420">
        <f t="shared" si="13"/>
        <v>0</v>
      </c>
    </row>
    <row r="130" spans="1:17" ht="14.25" customHeight="1" x14ac:dyDescent="0.2">
      <c r="A130" s="221"/>
      <c r="B130" s="224"/>
      <c r="C130" s="228" t="s">
        <v>31</v>
      </c>
      <c r="D130" s="228">
        <v>0</v>
      </c>
      <c r="E130" s="228">
        <v>0</v>
      </c>
      <c r="F130" s="228">
        <v>0</v>
      </c>
      <c r="G130" s="228">
        <v>0</v>
      </c>
      <c r="H130" s="228">
        <v>0</v>
      </c>
      <c r="I130" s="228">
        <v>0</v>
      </c>
      <c r="J130" s="228">
        <v>0</v>
      </c>
      <c r="K130" s="228">
        <v>0</v>
      </c>
      <c r="L130" s="228">
        <v>0</v>
      </c>
      <c r="M130" s="228">
        <v>0</v>
      </c>
      <c r="N130" s="228">
        <v>0</v>
      </c>
      <c r="O130" s="228">
        <v>0</v>
      </c>
      <c r="P130" s="226">
        <f t="shared" si="14"/>
        <v>0</v>
      </c>
      <c r="Q130" s="420">
        <f t="shared" si="13"/>
        <v>0</v>
      </c>
    </row>
    <row r="131" spans="1:17" ht="14.25" customHeight="1" x14ac:dyDescent="0.2">
      <c r="A131" s="221"/>
      <c r="B131" s="224" t="s">
        <v>68</v>
      </c>
      <c r="C131" s="225" t="s">
        <v>140</v>
      </c>
      <c r="D131" s="226">
        <v>0</v>
      </c>
      <c r="E131" s="226">
        <v>0</v>
      </c>
      <c r="F131" s="226">
        <v>0</v>
      </c>
      <c r="G131" s="226">
        <v>0</v>
      </c>
      <c r="H131" s="226">
        <v>0</v>
      </c>
      <c r="I131" s="226">
        <v>0</v>
      </c>
      <c r="J131" s="226">
        <v>0</v>
      </c>
      <c r="K131" s="226">
        <v>0</v>
      </c>
      <c r="L131" s="226">
        <v>0</v>
      </c>
      <c r="M131" s="226">
        <v>0</v>
      </c>
      <c r="N131" s="226">
        <v>0</v>
      </c>
      <c r="O131" s="226">
        <v>0</v>
      </c>
      <c r="P131" s="226">
        <f t="shared" si="14"/>
        <v>0</v>
      </c>
      <c r="Q131" s="420">
        <f t="shared" si="13"/>
        <v>0</v>
      </c>
    </row>
    <row r="132" spans="1:17" ht="14.25" customHeight="1" x14ac:dyDescent="0.2">
      <c r="A132" s="221"/>
      <c r="B132" s="410" t="s">
        <v>150</v>
      </c>
      <c r="C132" s="411"/>
      <c r="D132" s="222">
        <v>6</v>
      </c>
      <c r="E132" s="222">
        <v>8</v>
      </c>
      <c r="F132" s="222">
        <v>6</v>
      </c>
      <c r="G132" s="222">
        <v>0</v>
      </c>
      <c r="H132" s="222">
        <v>0</v>
      </c>
      <c r="I132" s="222">
        <v>0</v>
      </c>
      <c r="J132" s="222">
        <v>0</v>
      </c>
      <c r="K132" s="222">
        <v>0</v>
      </c>
      <c r="L132" s="222">
        <v>0</v>
      </c>
      <c r="M132" s="222">
        <v>0</v>
      </c>
      <c r="N132" s="222">
        <v>0</v>
      </c>
      <c r="O132" s="222">
        <v>0</v>
      </c>
      <c r="P132" s="226">
        <f t="shared" si="14"/>
        <v>20</v>
      </c>
      <c r="Q132" s="418">
        <f t="shared" si="13"/>
        <v>1.6666666666666667</v>
      </c>
    </row>
    <row r="133" spans="1:17" ht="14.25" customHeight="1" x14ac:dyDescent="0.2">
      <c r="A133" s="221"/>
      <c r="B133" s="400" t="s">
        <v>151</v>
      </c>
      <c r="C133" s="401"/>
      <c r="D133" s="222">
        <v>15</v>
      </c>
      <c r="E133" s="222">
        <v>12</v>
      </c>
      <c r="F133" s="222">
        <v>11</v>
      </c>
      <c r="G133" s="222">
        <v>10</v>
      </c>
      <c r="H133" s="222">
        <v>0</v>
      </c>
      <c r="I133" s="222">
        <v>0</v>
      </c>
      <c r="J133" s="222">
        <v>0</v>
      </c>
      <c r="K133" s="222">
        <v>0</v>
      </c>
      <c r="L133" s="222">
        <v>0</v>
      </c>
      <c r="M133" s="222">
        <v>0</v>
      </c>
      <c r="N133" s="222">
        <v>0</v>
      </c>
      <c r="O133" s="222">
        <v>0</v>
      </c>
      <c r="P133" s="226">
        <f t="shared" si="14"/>
        <v>48</v>
      </c>
      <c r="Q133" s="420">
        <f t="shared" si="13"/>
        <v>4</v>
      </c>
    </row>
    <row r="134" spans="1:17" ht="14.25" customHeight="1" x14ac:dyDescent="0.2">
      <c r="A134" s="221"/>
      <c r="B134" s="393" t="s">
        <v>152</v>
      </c>
      <c r="C134" s="394"/>
      <c r="D134" s="222"/>
      <c r="E134" s="222"/>
      <c r="F134" s="222"/>
      <c r="G134" s="222"/>
      <c r="H134" s="222"/>
      <c r="I134" s="222"/>
      <c r="J134" s="222"/>
      <c r="K134" s="222"/>
      <c r="L134" s="222"/>
      <c r="M134" s="222"/>
      <c r="N134" s="222"/>
      <c r="O134" s="222"/>
      <c r="P134" s="226"/>
      <c r="Q134" s="420"/>
    </row>
    <row r="135" spans="1:17" ht="14.25" customHeight="1" x14ac:dyDescent="0.2">
      <c r="A135" s="221"/>
      <c r="B135" s="224" t="s">
        <v>92</v>
      </c>
      <c r="C135" s="230" t="s">
        <v>34</v>
      </c>
      <c r="D135" s="222">
        <v>25</v>
      </c>
      <c r="E135" s="222">
        <v>21</v>
      </c>
      <c r="F135" s="222">
        <v>23</v>
      </c>
      <c r="G135" s="222">
        <v>21</v>
      </c>
      <c r="H135" s="222">
        <v>6</v>
      </c>
      <c r="I135" s="222">
        <v>5</v>
      </c>
      <c r="J135" s="222">
        <v>3</v>
      </c>
      <c r="K135" s="222">
        <v>6</v>
      </c>
      <c r="L135" s="222">
        <v>4</v>
      </c>
      <c r="M135" s="222">
        <v>3</v>
      </c>
      <c r="N135" s="222">
        <v>4</v>
      </c>
      <c r="O135" s="222">
        <v>9</v>
      </c>
      <c r="P135" s="226">
        <f t="shared" si="14"/>
        <v>130</v>
      </c>
      <c r="Q135" s="418">
        <f t="shared" si="13"/>
        <v>10.833333333333334</v>
      </c>
    </row>
    <row r="136" spans="1:17" ht="14.25" customHeight="1" thickBot="1" x14ac:dyDescent="0.25">
      <c r="A136" s="231"/>
      <c r="B136" s="232" t="s">
        <v>93</v>
      </c>
      <c r="C136" s="233" t="s">
        <v>36</v>
      </c>
      <c r="D136" s="234">
        <v>15</v>
      </c>
      <c r="E136" s="234">
        <v>23</v>
      </c>
      <c r="F136" s="234">
        <v>22</v>
      </c>
      <c r="G136" s="234">
        <v>24</v>
      </c>
      <c r="H136" s="234">
        <v>6</v>
      </c>
      <c r="I136" s="234">
        <v>6</v>
      </c>
      <c r="J136" s="234">
        <v>6</v>
      </c>
      <c r="K136" s="234">
        <v>9</v>
      </c>
      <c r="L136" s="234">
        <v>8</v>
      </c>
      <c r="M136" s="234">
        <v>8</v>
      </c>
      <c r="N136" s="234">
        <v>9</v>
      </c>
      <c r="O136" s="234">
        <v>12</v>
      </c>
      <c r="P136" s="235">
        <f t="shared" si="14"/>
        <v>148</v>
      </c>
      <c r="Q136" s="423">
        <f t="shared" si="13"/>
        <v>12.333333333333334</v>
      </c>
    </row>
    <row r="137" spans="1:17" ht="14.25" customHeight="1" thickBot="1" x14ac:dyDescent="0.25">
      <c r="A137" s="266"/>
      <c r="B137" s="267"/>
      <c r="C137" s="268"/>
      <c r="D137" s="269"/>
      <c r="E137" s="269"/>
      <c r="F137" s="269"/>
      <c r="G137" s="269"/>
      <c r="H137" s="269"/>
      <c r="I137" s="269"/>
      <c r="J137" s="269"/>
      <c r="K137" s="269"/>
      <c r="L137" s="269"/>
      <c r="M137" s="269"/>
      <c r="N137" s="269"/>
      <c r="O137" s="269"/>
      <c r="P137" s="424"/>
      <c r="Q137" s="425"/>
    </row>
    <row r="138" spans="1:17" ht="15" customHeight="1" thickBot="1" x14ac:dyDescent="0.25">
      <c r="A138" s="266"/>
      <c r="B138" s="267"/>
      <c r="C138" s="268"/>
      <c r="D138" s="269"/>
      <c r="E138" s="269"/>
      <c r="F138" s="269"/>
      <c r="G138" s="269"/>
      <c r="H138" s="269"/>
      <c r="I138" s="269"/>
      <c r="J138" s="269"/>
      <c r="K138" s="269"/>
      <c r="L138" s="269"/>
      <c r="M138" s="269"/>
      <c r="N138" s="269"/>
      <c r="O138" s="269"/>
      <c r="P138" s="270"/>
      <c r="Q138" s="271"/>
    </row>
    <row r="139" spans="1:17" ht="34.5" customHeight="1" thickBot="1" x14ac:dyDescent="0.25">
      <c r="A139" s="272"/>
      <c r="B139" s="412"/>
      <c r="C139" s="413"/>
      <c r="D139" s="273"/>
      <c r="E139" s="273"/>
      <c r="F139" s="273"/>
      <c r="G139" s="273"/>
      <c r="H139" s="273"/>
      <c r="I139" s="273"/>
      <c r="J139" s="273"/>
      <c r="K139" s="273"/>
      <c r="L139" s="273"/>
      <c r="M139" s="273"/>
      <c r="N139" s="273"/>
      <c r="O139" s="273"/>
      <c r="P139" s="273"/>
      <c r="Q139" s="244"/>
    </row>
    <row r="140" spans="1:17" ht="15" customHeight="1" x14ac:dyDescent="0.2">
      <c r="A140" s="253">
        <v>2.5</v>
      </c>
      <c r="B140" s="402" t="s">
        <v>114</v>
      </c>
      <c r="C140" s="403"/>
      <c r="D140" s="254"/>
      <c r="E140" s="254"/>
      <c r="F140" s="254"/>
      <c r="G140" s="254"/>
      <c r="H140" s="254"/>
      <c r="I140" s="254"/>
      <c r="J140" s="254"/>
      <c r="K140" s="254"/>
      <c r="L140" s="254"/>
      <c r="M140" s="254"/>
      <c r="N140" s="254"/>
      <c r="O140" s="254"/>
      <c r="P140" s="255"/>
      <c r="Q140" s="256"/>
    </row>
    <row r="141" spans="1:17" ht="27" customHeight="1" x14ac:dyDescent="0.2">
      <c r="A141" s="221"/>
      <c r="B141" s="414" t="s">
        <v>237</v>
      </c>
      <c r="C141" s="415"/>
      <c r="D141" s="222"/>
      <c r="E141" s="222"/>
      <c r="F141" s="222"/>
      <c r="G141" s="222"/>
      <c r="H141" s="222"/>
      <c r="I141" s="222"/>
      <c r="J141" s="222"/>
      <c r="K141" s="222"/>
      <c r="L141" s="222"/>
      <c r="M141" s="222"/>
      <c r="N141" s="222"/>
      <c r="O141" s="222"/>
      <c r="P141" s="226"/>
      <c r="Q141" s="223"/>
    </row>
    <row r="142" spans="1:17" ht="15" customHeight="1" x14ac:dyDescent="0.2">
      <c r="A142" s="221"/>
      <c r="B142" s="224" t="s">
        <v>115</v>
      </c>
      <c r="C142" s="225" t="s">
        <v>17</v>
      </c>
      <c r="D142" s="226">
        <v>189</v>
      </c>
      <c r="E142" s="226">
        <v>193</v>
      </c>
      <c r="F142" s="226">
        <v>123</v>
      </c>
      <c r="G142" s="226">
        <v>122</v>
      </c>
      <c r="H142" s="226">
        <v>199</v>
      </c>
      <c r="I142" s="226">
        <v>199</v>
      </c>
      <c r="J142" s="226">
        <v>234</v>
      </c>
      <c r="K142" s="226">
        <v>436</v>
      </c>
      <c r="L142" s="226">
        <v>521</v>
      </c>
      <c r="M142" s="226">
        <v>654</v>
      </c>
      <c r="N142" s="226">
        <v>756</v>
      </c>
      <c r="O142" s="226">
        <v>892</v>
      </c>
      <c r="P142" s="226">
        <f>SUM(D142:O142)</f>
        <v>4518</v>
      </c>
      <c r="Q142" s="418">
        <f>P142/12</f>
        <v>376.5</v>
      </c>
    </row>
    <row r="143" spans="1:17" ht="15" customHeight="1" x14ac:dyDescent="0.2">
      <c r="A143" s="221"/>
      <c r="B143" s="224" t="s">
        <v>116</v>
      </c>
      <c r="C143" s="224" t="s">
        <v>19</v>
      </c>
      <c r="D143" s="222">
        <v>7</v>
      </c>
      <c r="E143" s="222">
        <v>12</v>
      </c>
      <c r="F143" s="222">
        <v>6</v>
      </c>
      <c r="G143" s="222">
        <v>7</v>
      </c>
      <c r="H143" s="222">
        <v>0</v>
      </c>
      <c r="I143" s="222">
        <v>0</v>
      </c>
      <c r="J143" s="222">
        <v>0</v>
      </c>
      <c r="K143" s="222">
        <v>0</v>
      </c>
      <c r="L143" s="222">
        <v>0</v>
      </c>
      <c r="M143" s="222">
        <v>0</v>
      </c>
      <c r="N143" s="222">
        <v>0</v>
      </c>
      <c r="O143" s="222">
        <v>0</v>
      </c>
      <c r="P143" s="226">
        <f t="shared" ref="P143:P161" si="15">SUM(D143:O143)</f>
        <v>32</v>
      </c>
      <c r="Q143" s="418">
        <f t="shared" ref="Q143:Q161" si="16">P143/12</f>
        <v>2.6666666666666665</v>
      </c>
    </row>
    <row r="144" spans="1:17" ht="15" customHeight="1" x14ac:dyDescent="0.2">
      <c r="A144" s="221"/>
      <c r="B144" s="224" t="s">
        <v>117</v>
      </c>
      <c r="C144" s="225" t="s">
        <v>21</v>
      </c>
      <c r="D144" s="226">
        <v>7</v>
      </c>
      <c r="E144" s="226">
        <v>7</v>
      </c>
      <c r="F144" s="226">
        <v>5</v>
      </c>
      <c r="G144" s="226">
        <v>5</v>
      </c>
      <c r="H144" s="226">
        <v>5</v>
      </c>
      <c r="I144" s="226">
        <v>5</v>
      </c>
      <c r="J144" s="226">
        <v>6</v>
      </c>
      <c r="K144" s="226">
        <v>13</v>
      </c>
      <c r="L144" s="226">
        <v>14</v>
      </c>
      <c r="M144" s="226">
        <v>14</v>
      </c>
      <c r="N144" s="226">
        <v>17</v>
      </c>
      <c r="O144" s="226">
        <v>18</v>
      </c>
      <c r="P144" s="226">
        <f t="shared" si="15"/>
        <v>116</v>
      </c>
      <c r="Q144" s="418">
        <f t="shared" si="16"/>
        <v>9.6666666666666661</v>
      </c>
    </row>
    <row r="145" spans="1:17" ht="15" customHeight="1" x14ac:dyDescent="0.2">
      <c r="A145" s="221"/>
      <c r="B145" s="224" t="s">
        <v>118</v>
      </c>
      <c r="C145" s="224" t="s">
        <v>23</v>
      </c>
      <c r="D145" s="222">
        <v>3</v>
      </c>
      <c r="E145" s="222">
        <v>3</v>
      </c>
      <c r="F145" s="222">
        <v>3</v>
      </c>
      <c r="G145" s="222">
        <v>3</v>
      </c>
      <c r="H145" s="222">
        <v>7</v>
      </c>
      <c r="I145" s="222">
        <v>9</v>
      </c>
      <c r="J145" s="222">
        <v>9</v>
      </c>
      <c r="K145" s="222">
        <v>12</v>
      </c>
      <c r="L145" s="222">
        <v>11</v>
      </c>
      <c r="M145" s="222">
        <v>23</v>
      </c>
      <c r="N145" s="222">
        <v>25</v>
      </c>
      <c r="O145" s="222">
        <v>26</v>
      </c>
      <c r="P145" s="226">
        <f t="shared" si="15"/>
        <v>134</v>
      </c>
      <c r="Q145" s="418">
        <f t="shared" si="16"/>
        <v>11.166666666666666</v>
      </c>
    </row>
    <row r="146" spans="1:17" ht="15" customHeight="1" x14ac:dyDescent="0.2">
      <c r="A146" s="221"/>
      <c r="B146" s="224" t="s">
        <v>119</v>
      </c>
      <c r="C146" s="225" t="s">
        <v>140</v>
      </c>
      <c r="D146" s="226">
        <v>193</v>
      </c>
      <c r="E146" s="226">
        <v>193</v>
      </c>
      <c r="F146" s="226">
        <v>193</v>
      </c>
      <c r="G146" s="226">
        <v>193</v>
      </c>
      <c r="H146" s="226">
        <v>199</v>
      </c>
      <c r="I146" s="226">
        <v>223</v>
      </c>
      <c r="J146" s="226">
        <v>433</v>
      </c>
      <c r="K146" s="226">
        <v>544</v>
      </c>
      <c r="L146" s="226">
        <v>632</v>
      </c>
      <c r="M146" s="226">
        <v>789</v>
      </c>
      <c r="N146" s="226">
        <v>986</v>
      </c>
      <c r="O146" s="226">
        <v>679</v>
      </c>
      <c r="P146" s="226">
        <f t="shared" si="15"/>
        <v>5257</v>
      </c>
      <c r="Q146" s="418">
        <f t="shared" si="16"/>
        <v>438.08333333333331</v>
      </c>
    </row>
    <row r="147" spans="1:17" ht="15" customHeight="1" x14ac:dyDescent="0.2">
      <c r="A147" s="221"/>
      <c r="B147" s="224"/>
      <c r="C147" s="228" t="s">
        <v>30</v>
      </c>
      <c r="D147" s="228">
        <v>3</v>
      </c>
      <c r="E147" s="228">
        <v>3</v>
      </c>
      <c r="F147" s="228">
        <v>2</v>
      </c>
      <c r="G147" s="228">
        <v>2</v>
      </c>
      <c r="H147" s="228">
        <v>6</v>
      </c>
      <c r="I147" s="228">
        <v>8</v>
      </c>
      <c r="J147" s="228">
        <v>9</v>
      </c>
      <c r="K147" s="228">
        <v>12</v>
      </c>
      <c r="L147" s="228">
        <v>13</v>
      </c>
      <c r="M147" s="228">
        <v>13</v>
      </c>
      <c r="N147" s="228">
        <v>12</v>
      </c>
      <c r="O147" s="228">
        <v>12</v>
      </c>
      <c r="P147" s="226">
        <f t="shared" si="15"/>
        <v>95</v>
      </c>
      <c r="Q147" s="418">
        <f t="shared" si="16"/>
        <v>7.916666666666667</v>
      </c>
    </row>
    <row r="148" spans="1:17" ht="15" customHeight="1" x14ac:dyDescent="0.2">
      <c r="A148" s="221"/>
      <c r="B148" s="224"/>
      <c r="C148" s="228" t="s">
        <v>120</v>
      </c>
      <c r="D148" s="228">
        <v>0</v>
      </c>
      <c r="E148" s="228">
        <v>0</v>
      </c>
      <c r="F148" s="228">
        <v>0</v>
      </c>
      <c r="G148" s="228">
        <v>0</v>
      </c>
      <c r="H148" s="228">
        <v>0</v>
      </c>
      <c r="I148" s="228">
        <v>0</v>
      </c>
      <c r="J148" s="228">
        <v>0</v>
      </c>
      <c r="K148" s="228">
        <v>0</v>
      </c>
      <c r="L148" s="228">
        <v>0</v>
      </c>
      <c r="M148" s="228">
        <v>0</v>
      </c>
      <c r="N148" s="228">
        <v>0</v>
      </c>
      <c r="O148" s="228">
        <v>0</v>
      </c>
      <c r="P148" s="226">
        <f t="shared" si="15"/>
        <v>0</v>
      </c>
      <c r="Q148" s="418">
        <f t="shared" si="16"/>
        <v>0</v>
      </c>
    </row>
    <row r="149" spans="1:17" ht="31.5" customHeight="1" x14ac:dyDescent="0.2">
      <c r="A149" s="221"/>
      <c r="B149" s="398" t="s">
        <v>157</v>
      </c>
      <c r="C149" s="399"/>
      <c r="D149" s="222"/>
      <c r="E149" s="222"/>
      <c r="F149" s="222"/>
      <c r="G149" s="222"/>
      <c r="H149" s="222"/>
      <c r="I149" s="222"/>
      <c r="J149" s="222"/>
      <c r="K149" s="222"/>
      <c r="L149" s="222"/>
      <c r="M149" s="222"/>
      <c r="N149" s="222"/>
      <c r="O149" s="222"/>
      <c r="P149" s="226"/>
      <c r="Q149" s="418"/>
    </row>
    <row r="150" spans="1:17" ht="15" customHeight="1" x14ac:dyDescent="0.2">
      <c r="A150" s="221"/>
      <c r="B150" s="224" t="s">
        <v>121</v>
      </c>
      <c r="C150" s="225" t="s">
        <v>17</v>
      </c>
      <c r="D150" s="226">
        <v>143</v>
      </c>
      <c r="E150" s="226">
        <v>148</v>
      </c>
      <c r="F150" s="226">
        <v>146</v>
      </c>
      <c r="G150" s="226">
        <v>167</v>
      </c>
      <c r="H150" s="226">
        <v>199</v>
      </c>
      <c r="I150" s="226">
        <v>199</v>
      </c>
      <c r="J150" s="226">
        <v>219</v>
      </c>
      <c r="K150" s="226">
        <v>349</v>
      </c>
      <c r="L150" s="226">
        <v>456</v>
      </c>
      <c r="M150" s="226">
        <v>659</v>
      </c>
      <c r="N150" s="226">
        <v>765</v>
      </c>
      <c r="O150" s="226">
        <v>897</v>
      </c>
      <c r="P150" s="226">
        <f t="shared" si="15"/>
        <v>4347</v>
      </c>
      <c r="Q150" s="418">
        <f t="shared" si="16"/>
        <v>362.25</v>
      </c>
    </row>
    <row r="151" spans="1:17" ht="15" customHeight="1" x14ac:dyDescent="0.2">
      <c r="A151" s="221"/>
      <c r="B151" s="224" t="s">
        <v>122</v>
      </c>
      <c r="C151" s="224" t="s">
        <v>19</v>
      </c>
      <c r="D151" s="222">
        <v>8</v>
      </c>
      <c r="E151" s="222">
        <v>26</v>
      </c>
      <c r="F151" s="222">
        <v>21</v>
      </c>
      <c r="G151" s="222">
        <v>24</v>
      </c>
      <c r="H151" s="222">
        <v>11</v>
      </c>
      <c r="I151" s="222">
        <v>12</v>
      </c>
      <c r="J151" s="222">
        <v>15</v>
      </c>
      <c r="K151" s="222">
        <v>16</v>
      </c>
      <c r="L151" s="222">
        <v>16</v>
      </c>
      <c r="M151" s="222">
        <v>15</v>
      </c>
      <c r="N151" s="222">
        <v>17</v>
      </c>
      <c r="O151" s="222">
        <v>19</v>
      </c>
      <c r="P151" s="226">
        <f t="shared" si="15"/>
        <v>200</v>
      </c>
      <c r="Q151" s="418">
        <f t="shared" si="16"/>
        <v>16.666666666666668</v>
      </c>
    </row>
    <row r="152" spans="1:17" ht="15" customHeight="1" x14ac:dyDescent="0.2">
      <c r="A152" s="221"/>
      <c r="B152" s="224" t="s">
        <v>123</v>
      </c>
      <c r="C152" s="225" t="s">
        <v>21</v>
      </c>
      <c r="D152" s="226"/>
      <c r="E152" s="226"/>
      <c r="F152" s="226"/>
      <c r="G152" s="226"/>
      <c r="H152" s="226"/>
      <c r="I152" s="226"/>
      <c r="J152" s="226"/>
      <c r="K152" s="226"/>
      <c r="L152" s="226"/>
      <c r="M152" s="226"/>
      <c r="N152" s="226"/>
      <c r="O152" s="226"/>
      <c r="P152" s="226">
        <f t="shared" si="15"/>
        <v>0</v>
      </c>
      <c r="Q152" s="418">
        <f t="shared" si="16"/>
        <v>0</v>
      </c>
    </row>
    <row r="153" spans="1:17" ht="15" customHeight="1" x14ac:dyDescent="0.2">
      <c r="A153" s="221"/>
      <c r="B153" s="224" t="s">
        <v>124</v>
      </c>
      <c r="C153" s="224" t="s">
        <v>23</v>
      </c>
      <c r="D153" s="222">
        <v>3</v>
      </c>
      <c r="E153" s="222">
        <v>3</v>
      </c>
      <c r="F153" s="222">
        <v>3</v>
      </c>
      <c r="G153" s="222">
        <v>3</v>
      </c>
      <c r="H153" s="222">
        <v>3</v>
      </c>
      <c r="I153" s="222">
        <v>3</v>
      </c>
      <c r="J153" s="222">
        <v>4</v>
      </c>
      <c r="K153" s="222">
        <v>5</v>
      </c>
      <c r="L153" s="222">
        <v>5</v>
      </c>
      <c r="M153" s="222">
        <v>5</v>
      </c>
      <c r="N153" s="222">
        <v>6</v>
      </c>
      <c r="O153" s="222">
        <v>6</v>
      </c>
      <c r="P153" s="226">
        <f t="shared" si="15"/>
        <v>49</v>
      </c>
      <c r="Q153" s="418">
        <f t="shared" si="16"/>
        <v>4.083333333333333</v>
      </c>
    </row>
    <row r="154" spans="1:17" ht="15" customHeight="1" x14ac:dyDescent="0.2">
      <c r="A154" s="221"/>
      <c r="B154" s="224" t="s">
        <v>125</v>
      </c>
      <c r="C154" s="225" t="s">
        <v>140</v>
      </c>
      <c r="D154" s="226">
        <v>148</v>
      </c>
      <c r="E154" s="226">
        <v>174</v>
      </c>
      <c r="F154" s="226">
        <v>174</v>
      </c>
      <c r="G154" s="226">
        <v>174</v>
      </c>
      <c r="H154" s="226">
        <v>199</v>
      </c>
      <c r="I154" s="226">
        <v>278</v>
      </c>
      <c r="J154" s="226">
        <v>632</v>
      </c>
      <c r="K154" s="226">
        <v>765</v>
      </c>
      <c r="L154" s="226">
        <v>847</v>
      </c>
      <c r="M154" s="226">
        <v>897</v>
      </c>
      <c r="N154" s="226">
        <v>937</v>
      </c>
      <c r="O154" s="226">
        <v>9721</v>
      </c>
      <c r="P154" s="226">
        <f t="shared" si="15"/>
        <v>14946</v>
      </c>
      <c r="Q154" s="418">
        <f t="shared" si="16"/>
        <v>1245.5</v>
      </c>
    </row>
    <row r="155" spans="1:17" ht="15" customHeight="1" x14ac:dyDescent="0.2">
      <c r="A155" s="221" t="s">
        <v>184</v>
      </c>
      <c r="B155" s="224" t="s">
        <v>124</v>
      </c>
      <c r="C155" s="224" t="s">
        <v>126</v>
      </c>
      <c r="D155" s="316">
        <v>26644</v>
      </c>
      <c r="E155" s="316">
        <v>75425</v>
      </c>
      <c r="F155" s="317">
        <v>69177</v>
      </c>
      <c r="G155" s="316">
        <v>69177</v>
      </c>
      <c r="H155" s="316">
        <v>72511</v>
      </c>
      <c r="I155" s="316" t="s">
        <v>251</v>
      </c>
      <c r="J155" s="275">
        <v>27866</v>
      </c>
      <c r="K155" s="275">
        <v>27866</v>
      </c>
      <c r="L155" s="275">
        <v>11699</v>
      </c>
      <c r="M155" s="275">
        <v>83007</v>
      </c>
      <c r="N155" s="275">
        <v>53087</v>
      </c>
      <c r="O155" s="31">
        <v>5734</v>
      </c>
      <c r="P155" s="226">
        <f t="shared" si="15"/>
        <v>522193</v>
      </c>
      <c r="Q155" s="418">
        <f t="shared" si="16"/>
        <v>43516.083333333336</v>
      </c>
    </row>
    <row r="156" spans="1:17" ht="15" customHeight="1" x14ac:dyDescent="0.2">
      <c r="A156" s="221"/>
      <c r="B156" s="398" t="s">
        <v>158</v>
      </c>
      <c r="C156" s="399"/>
      <c r="D156" s="222"/>
      <c r="E156" s="222"/>
      <c r="F156" s="222"/>
      <c r="G156" s="222"/>
      <c r="H156" s="222"/>
      <c r="I156" s="222"/>
      <c r="J156" s="222"/>
      <c r="K156" s="222"/>
      <c r="L156" s="222"/>
      <c r="M156" s="222"/>
      <c r="N156" s="222"/>
      <c r="O156" s="222"/>
      <c r="P156" s="226"/>
      <c r="Q156" s="418"/>
    </row>
    <row r="157" spans="1:17" ht="15" customHeight="1" x14ac:dyDescent="0.25">
      <c r="A157" s="221"/>
      <c r="B157" s="224" t="s">
        <v>127</v>
      </c>
      <c r="C157" s="225" t="s">
        <v>17</v>
      </c>
      <c r="D157" s="277">
        <v>348</v>
      </c>
      <c r="E157" s="226">
        <v>345</v>
      </c>
      <c r="F157" s="226">
        <v>345</v>
      </c>
      <c r="G157" s="226">
        <v>345</v>
      </c>
      <c r="H157" s="226">
        <v>345</v>
      </c>
      <c r="I157" s="226">
        <v>345</v>
      </c>
      <c r="J157" s="226">
        <v>345</v>
      </c>
      <c r="K157" s="226">
        <v>459</v>
      </c>
      <c r="L157" s="226">
        <v>539</v>
      </c>
      <c r="M157" s="226">
        <v>894</v>
      </c>
      <c r="N157" s="226">
        <v>876</v>
      </c>
      <c r="O157" s="226">
        <v>872</v>
      </c>
      <c r="P157" s="226">
        <f t="shared" si="15"/>
        <v>6058</v>
      </c>
      <c r="Q157" s="418">
        <f t="shared" si="16"/>
        <v>504.83333333333331</v>
      </c>
    </row>
    <row r="158" spans="1:17" ht="15" customHeight="1" x14ac:dyDescent="0.2">
      <c r="A158" s="221"/>
      <c r="B158" s="224" t="s">
        <v>128</v>
      </c>
      <c r="C158" s="224" t="s">
        <v>19</v>
      </c>
      <c r="D158" s="222">
        <v>0</v>
      </c>
      <c r="E158" s="222">
        <v>0</v>
      </c>
      <c r="F158" s="222">
        <v>0</v>
      </c>
      <c r="G158" s="222">
        <v>0</v>
      </c>
      <c r="H158" s="222">
        <v>0</v>
      </c>
      <c r="I158" s="222">
        <v>0</v>
      </c>
      <c r="J158" s="222">
        <v>0</v>
      </c>
      <c r="K158" s="222">
        <v>0</v>
      </c>
      <c r="L158" s="222">
        <v>0</v>
      </c>
      <c r="M158" s="222">
        <v>0</v>
      </c>
      <c r="N158" s="222">
        <v>0</v>
      </c>
      <c r="O158" s="222">
        <v>0</v>
      </c>
      <c r="P158" s="226">
        <f t="shared" si="15"/>
        <v>0</v>
      </c>
      <c r="Q158" s="418">
        <f t="shared" si="16"/>
        <v>0</v>
      </c>
    </row>
    <row r="159" spans="1:17" ht="15" customHeight="1" x14ac:dyDescent="0.2">
      <c r="A159" s="221"/>
      <c r="B159" s="224" t="s">
        <v>129</v>
      </c>
      <c r="C159" s="225" t="s">
        <v>21</v>
      </c>
      <c r="D159" s="226">
        <v>0</v>
      </c>
      <c r="E159" s="226">
        <v>0</v>
      </c>
      <c r="F159" s="226">
        <v>0</v>
      </c>
      <c r="G159" s="226">
        <v>0</v>
      </c>
      <c r="H159" s="226">
        <v>0</v>
      </c>
      <c r="I159" s="226">
        <v>0</v>
      </c>
      <c r="J159" s="226">
        <v>0</v>
      </c>
      <c r="K159" s="226">
        <v>0</v>
      </c>
      <c r="L159" s="226">
        <v>0</v>
      </c>
      <c r="M159" s="226">
        <v>0</v>
      </c>
      <c r="N159" s="226">
        <v>0</v>
      </c>
      <c r="O159" s="226">
        <v>0</v>
      </c>
      <c r="P159" s="226">
        <f t="shared" si="15"/>
        <v>0</v>
      </c>
      <c r="Q159" s="418">
        <f t="shared" si="16"/>
        <v>0</v>
      </c>
    </row>
    <row r="160" spans="1:17" ht="15" customHeight="1" x14ac:dyDescent="0.2">
      <c r="A160" s="221"/>
      <c r="B160" s="224" t="s">
        <v>130</v>
      </c>
      <c r="C160" s="224" t="s">
        <v>131</v>
      </c>
      <c r="D160" s="222">
        <v>3</v>
      </c>
      <c r="E160" s="222">
        <v>3</v>
      </c>
      <c r="F160" s="222">
        <v>3</v>
      </c>
      <c r="G160" s="222">
        <v>3</v>
      </c>
      <c r="H160" s="222">
        <v>3</v>
      </c>
      <c r="I160" s="222">
        <v>3</v>
      </c>
      <c r="J160" s="222">
        <v>3</v>
      </c>
      <c r="K160" s="222">
        <v>5</v>
      </c>
      <c r="L160" s="222">
        <v>5</v>
      </c>
      <c r="M160" s="222">
        <v>7</v>
      </c>
      <c r="N160" s="222">
        <v>8</v>
      </c>
      <c r="O160" s="222">
        <v>10</v>
      </c>
      <c r="P160" s="226">
        <f t="shared" si="15"/>
        <v>56</v>
      </c>
      <c r="Q160" s="418">
        <f t="shared" si="16"/>
        <v>4.666666666666667</v>
      </c>
    </row>
    <row r="161" spans="1:17" ht="15" customHeight="1" x14ac:dyDescent="0.2">
      <c r="A161" s="221"/>
      <c r="B161" s="224" t="s">
        <v>132</v>
      </c>
      <c r="C161" s="225" t="s">
        <v>141</v>
      </c>
      <c r="D161" s="226">
        <v>0</v>
      </c>
      <c r="E161" s="226">
        <v>0</v>
      </c>
      <c r="F161" s="226">
        <v>0</v>
      </c>
      <c r="G161" s="226">
        <v>0</v>
      </c>
      <c r="H161" s="226">
        <v>0</v>
      </c>
      <c r="I161" s="226">
        <v>0</v>
      </c>
      <c r="J161" s="226">
        <v>0</v>
      </c>
      <c r="K161" s="226">
        <v>0</v>
      </c>
      <c r="L161" s="226">
        <v>0</v>
      </c>
      <c r="M161" s="226">
        <v>0</v>
      </c>
      <c r="N161" s="226">
        <v>0</v>
      </c>
      <c r="O161" s="226">
        <v>0</v>
      </c>
      <c r="P161" s="226">
        <f t="shared" si="15"/>
        <v>0</v>
      </c>
      <c r="Q161" s="418">
        <f t="shared" si="16"/>
        <v>0</v>
      </c>
    </row>
    <row r="162" spans="1:17" ht="13.5" x14ac:dyDescent="0.25">
      <c r="A162" s="278"/>
      <c r="B162" s="278"/>
      <c r="C162" s="278"/>
      <c r="D162" s="278"/>
      <c r="E162" s="278"/>
      <c r="F162" s="278"/>
      <c r="G162" s="278"/>
      <c r="H162" s="278"/>
      <c r="I162" s="278"/>
      <c r="J162" s="278"/>
      <c r="K162" s="278"/>
      <c r="L162" s="278"/>
      <c r="M162" s="278"/>
      <c r="N162" s="278"/>
      <c r="O162" s="278"/>
      <c r="P162" s="278"/>
      <c r="Q162" s="278"/>
    </row>
    <row r="163" spans="1:17" ht="15" customHeight="1" x14ac:dyDescent="0.2">
      <c r="A163" s="221"/>
      <c r="B163" s="400" t="s">
        <v>179</v>
      </c>
      <c r="C163" s="401"/>
      <c r="D163" s="222">
        <v>7</v>
      </c>
      <c r="E163" s="222">
        <v>3</v>
      </c>
      <c r="F163" s="222">
        <v>3</v>
      </c>
      <c r="G163" s="222">
        <v>2</v>
      </c>
      <c r="H163" s="222">
        <v>4</v>
      </c>
      <c r="I163" s="222">
        <v>4</v>
      </c>
      <c r="J163" s="222">
        <v>4</v>
      </c>
      <c r="K163" s="222">
        <v>6</v>
      </c>
      <c r="L163" s="222">
        <v>8</v>
      </c>
      <c r="M163" s="222">
        <v>9</v>
      </c>
      <c r="N163" s="222">
        <v>10</v>
      </c>
      <c r="O163" s="222">
        <v>15</v>
      </c>
      <c r="P163" s="226">
        <f>SUM(D163:O163)</f>
        <v>75</v>
      </c>
      <c r="Q163" s="420">
        <f>O163/12</f>
        <v>1.25</v>
      </c>
    </row>
    <row r="164" spans="1:17" ht="15" customHeight="1" x14ac:dyDescent="0.2">
      <c r="A164" s="221"/>
      <c r="B164" s="400" t="s">
        <v>160</v>
      </c>
      <c r="C164" s="401"/>
      <c r="D164" s="222">
        <v>3</v>
      </c>
      <c r="E164" s="222">
        <v>4</v>
      </c>
      <c r="F164" s="222">
        <v>0</v>
      </c>
      <c r="G164" s="222">
        <v>0</v>
      </c>
      <c r="H164" s="222">
        <v>0</v>
      </c>
      <c r="I164" s="222">
        <v>0</v>
      </c>
      <c r="J164" s="222">
        <v>0</v>
      </c>
      <c r="K164" s="222">
        <v>0</v>
      </c>
      <c r="L164" s="222">
        <v>0</v>
      </c>
      <c r="M164" s="222">
        <v>0</v>
      </c>
      <c r="N164" s="222">
        <v>0</v>
      </c>
      <c r="O164" s="222">
        <v>0</v>
      </c>
      <c r="P164" s="226">
        <f t="shared" ref="P164:P167" si="17">SUM(D164:O164)</f>
        <v>7</v>
      </c>
      <c r="Q164" s="420">
        <f t="shared" ref="Q164:Q167" si="18">O164/12</f>
        <v>0</v>
      </c>
    </row>
    <row r="165" spans="1:17" ht="15" customHeight="1" x14ac:dyDescent="0.2">
      <c r="A165" s="221"/>
      <c r="B165" s="393" t="s">
        <v>161</v>
      </c>
      <c r="C165" s="394"/>
      <c r="D165" s="222"/>
      <c r="E165" s="222"/>
      <c r="F165" s="222"/>
      <c r="G165" s="222"/>
      <c r="H165" s="222"/>
      <c r="I165" s="222"/>
      <c r="J165" s="222"/>
      <c r="K165" s="222"/>
      <c r="L165" s="222"/>
      <c r="M165" s="222"/>
      <c r="N165" s="222"/>
      <c r="O165" s="222"/>
      <c r="P165" s="226"/>
      <c r="Q165" s="420"/>
    </row>
    <row r="166" spans="1:17" ht="15" customHeight="1" x14ac:dyDescent="0.2">
      <c r="A166" s="221"/>
      <c r="B166" s="224" t="s">
        <v>133</v>
      </c>
      <c r="C166" s="230" t="s">
        <v>34</v>
      </c>
      <c r="D166" s="222">
        <v>92</v>
      </c>
      <c r="E166" s="222">
        <v>73</v>
      </c>
      <c r="F166" s="222">
        <v>34</v>
      </c>
      <c r="G166" s="222">
        <v>45</v>
      </c>
      <c r="H166" s="222">
        <v>45</v>
      </c>
      <c r="I166" s="222">
        <v>45</v>
      </c>
      <c r="J166" s="222">
        <v>56</v>
      </c>
      <c r="K166" s="222">
        <v>79</v>
      </c>
      <c r="L166" s="222">
        <v>89</v>
      </c>
      <c r="M166" s="222">
        <v>67</v>
      </c>
      <c r="N166" s="222">
        <v>56</v>
      </c>
      <c r="O166" s="222">
        <v>37</v>
      </c>
      <c r="P166" s="226">
        <f t="shared" si="17"/>
        <v>718</v>
      </c>
      <c r="Q166" s="420">
        <f t="shared" si="18"/>
        <v>3.0833333333333335</v>
      </c>
    </row>
    <row r="167" spans="1:17" ht="15" customHeight="1" thickBot="1" x14ac:dyDescent="0.25">
      <c r="A167" s="231"/>
      <c r="B167" s="232" t="s">
        <v>133</v>
      </c>
      <c r="C167" s="233" t="s">
        <v>36</v>
      </c>
      <c r="D167" s="234">
        <v>92</v>
      </c>
      <c r="E167" s="234">
        <v>77</v>
      </c>
      <c r="F167" s="234">
        <v>37</v>
      </c>
      <c r="G167" s="234">
        <v>45</v>
      </c>
      <c r="H167" s="234">
        <v>45</v>
      </c>
      <c r="I167" s="234">
        <v>45</v>
      </c>
      <c r="J167" s="234">
        <v>67</v>
      </c>
      <c r="K167" s="234">
        <v>74</v>
      </c>
      <c r="L167" s="234">
        <v>89</v>
      </c>
      <c r="M167" s="234">
        <v>28</v>
      </c>
      <c r="N167" s="234">
        <v>29</v>
      </c>
      <c r="O167" s="234">
        <v>39</v>
      </c>
      <c r="P167" s="235">
        <f t="shared" si="17"/>
        <v>667</v>
      </c>
      <c r="Q167" s="426">
        <f t="shared" si="18"/>
        <v>3.25</v>
      </c>
    </row>
    <row r="168" spans="1:17" s="280" customFormat="1" ht="15" hidden="1" customHeight="1" thickBot="1" x14ac:dyDescent="0.25">
      <c r="A168" s="237"/>
      <c r="B168" s="237"/>
      <c r="C168" s="238"/>
      <c r="D168" s="239"/>
      <c r="E168" s="239"/>
      <c r="F168" s="239"/>
      <c r="G168" s="239"/>
      <c r="H168" s="239"/>
      <c r="I168" s="239"/>
      <c r="J168" s="239"/>
      <c r="K168" s="239"/>
      <c r="L168" s="239"/>
      <c r="M168" s="239"/>
      <c r="N168" s="239"/>
      <c r="O168" s="239"/>
      <c r="P168" s="240"/>
      <c r="Q168" s="279"/>
    </row>
    <row r="169" spans="1:17" ht="15" hidden="1" customHeight="1" thickBot="1" x14ac:dyDescent="0.25">
      <c r="A169" s="281"/>
      <c r="B169" s="416"/>
      <c r="C169" s="417"/>
      <c r="D169" s="282"/>
      <c r="E169" s="282"/>
      <c r="F169" s="282"/>
      <c r="G169" s="282"/>
      <c r="H169" s="282"/>
      <c r="I169" s="282"/>
      <c r="J169" s="282"/>
      <c r="K169" s="282"/>
      <c r="L169" s="282"/>
      <c r="M169" s="282"/>
      <c r="N169" s="282"/>
      <c r="O169" s="282"/>
      <c r="P169" s="282"/>
      <c r="Q169" s="283"/>
    </row>
    <row r="170" spans="1:17" ht="15" hidden="1" customHeight="1" x14ac:dyDescent="0.2">
      <c r="A170" s="263"/>
      <c r="B170" s="402" t="s">
        <v>212</v>
      </c>
      <c r="C170" s="403"/>
      <c r="D170" s="254"/>
      <c r="E170" s="254"/>
      <c r="F170" s="254"/>
      <c r="G170" s="254"/>
      <c r="H170" s="254"/>
      <c r="I170" s="254"/>
      <c r="J170" s="254"/>
      <c r="K170" s="254"/>
      <c r="L170" s="254"/>
      <c r="M170" s="254"/>
      <c r="N170" s="254"/>
      <c r="O170" s="254"/>
      <c r="P170" s="255"/>
      <c r="Q170" s="256"/>
    </row>
    <row r="171" spans="1:17" ht="15" hidden="1" customHeight="1" x14ac:dyDescent="0.2">
      <c r="A171" s="221"/>
      <c r="B171" s="224" t="s">
        <v>213</v>
      </c>
      <c r="C171" s="225" t="s">
        <v>17</v>
      </c>
      <c r="D171" s="226"/>
      <c r="E171" s="226"/>
      <c r="F171" s="226"/>
      <c r="G171" s="226"/>
      <c r="H171" s="226"/>
      <c r="I171" s="226"/>
      <c r="J171" s="226"/>
      <c r="K171" s="226"/>
      <c r="L171" s="226"/>
      <c r="M171" s="226"/>
      <c r="N171" s="226"/>
      <c r="O171" s="226"/>
      <c r="P171" s="226"/>
      <c r="Q171" s="227"/>
    </row>
    <row r="172" spans="1:17" ht="15" hidden="1" customHeight="1" x14ac:dyDescent="0.2">
      <c r="A172" s="221"/>
      <c r="B172" s="224" t="s">
        <v>214</v>
      </c>
      <c r="C172" s="224" t="s">
        <v>19</v>
      </c>
      <c r="D172" s="222"/>
      <c r="E172" s="222"/>
      <c r="F172" s="222"/>
      <c r="G172" s="222"/>
      <c r="H172" s="222"/>
      <c r="I172" s="222"/>
      <c r="J172" s="222"/>
      <c r="K172" s="222"/>
      <c r="L172" s="222"/>
      <c r="M172" s="222"/>
      <c r="N172" s="222"/>
      <c r="O172" s="222"/>
      <c r="P172" s="226"/>
      <c r="Q172" s="227"/>
    </row>
    <row r="173" spans="1:17" ht="15" hidden="1" customHeight="1" x14ac:dyDescent="0.2">
      <c r="A173" s="221"/>
      <c r="B173" s="224" t="s">
        <v>215</v>
      </c>
      <c r="C173" s="225" t="s">
        <v>21</v>
      </c>
      <c r="D173" s="226"/>
      <c r="E173" s="226"/>
      <c r="F173" s="226"/>
      <c r="G173" s="226"/>
      <c r="H173" s="226"/>
      <c r="I173" s="226"/>
      <c r="J173" s="226"/>
      <c r="K173" s="226"/>
      <c r="L173" s="226"/>
      <c r="M173" s="226"/>
      <c r="N173" s="226"/>
      <c r="O173" s="226"/>
      <c r="P173" s="226"/>
      <c r="Q173" s="227"/>
    </row>
    <row r="174" spans="1:17" ht="15" hidden="1" customHeight="1" x14ac:dyDescent="0.2">
      <c r="A174" s="221"/>
      <c r="B174" s="224" t="s">
        <v>216</v>
      </c>
      <c r="C174" s="224" t="s">
        <v>23</v>
      </c>
      <c r="D174" s="222"/>
      <c r="E174" s="222"/>
      <c r="F174" s="222"/>
      <c r="G174" s="222"/>
      <c r="H174" s="222"/>
      <c r="I174" s="222"/>
      <c r="J174" s="222"/>
      <c r="K174" s="222"/>
      <c r="L174" s="222"/>
      <c r="M174" s="222"/>
      <c r="N174" s="222"/>
      <c r="O174" s="222"/>
      <c r="P174" s="226"/>
      <c r="Q174" s="227"/>
    </row>
    <row r="175" spans="1:17" ht="15" hidden="1" customHeight="1" x14ac:dyDescent="0.2">
      <c r="A175" s="221"/>
      <c r="B175" s="224"/>
      <c r="C175" s="228" t="s">
        <v>208</v>
      </c>
      <c r="D175" s="228"/>
      <c r="E175" s="228"/>
      <c r="F175" s="228"/>
      <c r="G175" s="228"/>
      <c r="H175" s="228"/>
      <c r="I175" s="228"/>
      <c r="J175" s="228"/>
      <c r="K175" s="228"/>
      <c r="L175" s="228"/>
      <c r="M175" s="228"/>
      <c r="N175" s="228"/>
      <c r="O175" s="222"/>
      <c r="P175" s="226"/>
      <c r="Q175" s="227"/>
    </row>
    <row r="176" spans="1:17" ht="15" hidden="1" customHeight="1" x14ac:dyDescent="0.2">
      <c r="A176" s="221"/>
      <c r="B176" s="224"/>
      <c r="C176" s="228" t="s">
        <v>209</v>
      </c>
      <c r="D176" s="228"/>
      <c r="E176" s="228"/>
      <c r="F176" s="228"/>
      <c r="G176" s="228"/>
      <c r="H176" s="228"/>
      <c r="I176" s="228"/>
      <c r="J176" s="228"/>
      <c r="K176" s="228"/>
      <c r="L176" s="228"/>
      <c r="M176" s="228"/>
      <c r="N176" s="228"/>
      <c r="O176" s="222"/>
      <c r="P176" s="226"/>
      <c r="Q176" s="227"/>
    </row>
    <row r="177" spans="1:17" ht="15" hidden="1" customHeight="1" x14ac:dyDescent="0.2">
      <c r="A177" s="221"/>
      <c r="B177" s="224"/>
      <c r="C177" s="228" t="s">
        <v>210</v>
      </c>
      <c r="D177" s="228"/>
      <c r="E177" s="228"/>
      <c r="F177" s="228"/>
      <c r="G177" s="228"/>
      <c r="H177" s="228"/>
      <c r="I177" s="228"/>
      <c r="J177" s="228"/>
      <c r="K177" s="228"/>
      <c r="L177" s="228"/>
      <c r="M177" s="228"/>
      <c r="N177" s="228"/>
      <c r="O177" s="222"/>
      <c r="P177" s="226"/>
      <c r="Q177" s="227"/>
    </row>
    <row r="178" spans="1:17" ht="15" hidden="1" customHeight="1" x14ac:dyDescent="0.2">
      <c r="A178" s="221"/>
      <c r="B178" s="224"/>
      <c r="C178" s="229" t="s">
        <v>240</v>
      </c>
      <c r="D178" s="228"/>
      <c r="E178" s="228"/>
      <c r="F178" s="228"/>
      <c r="G178" s="228"/>
      <c r="H178" s="228"/>
      <c r="I178" s="228"/>
      <c r="J178" s="228"/>
      <c r="K178" s="228"/>
      <c r="L178" s="228"/>
      <c r="M178" s="228"/>
      <c r="N178" s="228"/>
      <c r="O178" s="222"/>
      <c r="P178" s="226"/>
      <c r="Q178" s="227"/>
    </row>
    <row r="179" spans="1:17" ht="15" hidden="1" customHeight="1" thickBot="1" x14ac:dyDescent="0.25">
      <c r="A179" s="231"/>
      <c r="B179" s="232" t="s">
        <v>217</v>
      </c>
      <c r="C179" s="261" t="s">
        <v>140</v>
      </c>
      <c r="D179" s="235"/>
      <c r="E179" s="235"/>
      <c r="F179" s="235"/>
      <c r="G179" s="235"/>
      <c r="H179" s="235"/>
      <c r="I179" s="235"/>
      <c r="J179" s="235"/>
      <c r="K179" s="235"/>
      <c r="L179" s="235"/>
      <c r="M179" s="235"/>
      <c r="N179" s="235"/>
      <c r="O179" s="235"/>
      <c r="P179" s="235"/>
      <c r="Q179" s="236"/>
    </row>
    <row r="180" spans="1:17" ht="15" hidden="1" customHeight="1" x14ac:dyDescent="0.25">
      <c r="A180" s="246"/>
      <c r="B180" s="246"/>
      <c r="C180" s="246" t="s">
        <v>188</v>
      </c>
      <c r="D180" s="284"/>
      <c r="E180" s="284"/>
      <c r="F180" s="284"/>
      <c r="G180" s="247"/>
      <c r="H180" s="247"/>
      <c r="I180" s="247"/>
      <c r="J180" s="247"/>
      <c r="K180" s="247"/>
      <c r="L180" s="247"/>
      <c r="M180" s="247"/>
      <c r="N180" s="247"/>
      <c r="O180" s="247"/>
      <c r="P180" s="248"/>
      <c r="Q180" s="247"/>
    </row>
    <row r="181" spans="1:17" ht="15" hidden="1" customHeight="1" x14ac:dyDescent="0.2">
      <c r="A181" s="221"/>
      <c r="B181" s="410" t="s">
        <v>150</v>
      </c>
      <c r="C181" s="411"/>
      <c r="D181" s="222"/>
      <c r="E181" s="222"/>
      <c r="F181" s="222"/>
      <c r="G181" s="222"/>
      <c r="H181" s="222"/>
      <c r="I181" s="222"/>
      <c r="J181" s="222"/>
      <c r="K181" s="222"/>
      <c r="L181" s="222"/>
      <c r="M181" s="222"/>
      <c r="N181" s="222"/>
      <c r="O181" s="222"/>
      <c r="P181" s="226"/>
      <c r="Q181" s="223"/>
    </row>
    <row r="182" spans="1:17" ht="15" hidden="1" customHeight="1" x14ac:dyDescent="0.2">
      <c r="A182" s="221"/>
      <c r="B182" s="400" t="s">
        <v>151</v>
      </c>
      <c r="C182" s="401"/>
      <c r="D182" s="222"/>
      <c r="E182" s="222"/>
      <c r="F182" s="222"/>
      <c r="G182" s="222"/>
      <c r="H182" s="222"/>
      <c r="I182" s="222"/>
      <c r="J182" s="222"/>
      <c r="K182" s="222"/>
      <c r="L182" s="222"/>
      <c r="M182" s="222"/>
      <c r="N182" s="222"/>
      <c r="O182" s="222"/>
      <c r="P182" s="226"/>
      <c r="Q182" s="223"/>
    </row>
    <row r="183" spans="1:17" ht="15" hidden="1" customHeight="1" x14ac:dyDescent="0.2">
      <c r="A183" s="221"/>
      <c r="B183" s="393" t="s">
        <v>152</v>
      </c>
      <c r="C183" s="394"/>
      <c r="D183" s="222"/>
      <c r="E183" s="222"/>
      <c r="F183" s="222"/>
      <c r="G183" s="222"/>
      <c r="H183" s="222"/>
      <c r="I183" s="222"/>
      <c r="J183" s="222"/>
      <c r="K183" s="222"/>
      <c r="L183" s="222"/>
      <c r="M183" s="222"/>
      <c r="N183" s="222"/>
      <c r="O183" s="222"/>
      <c r="P183" s="226"/>
      <c r="Q183" s="223"/>
    </row>
    <row r="184" spans="1:17" ht="15" hidden="1" customHeight="1" x14ac:dyDescent="0.2">
      <c r="A184" s="221"/>
      <c r="B184" s="224" t="s">
        <v>92</v>
      </c>
      <c r="C184" s="230" t="s">
        <v>34</v>
      </c>
      <c r="D184" s="222"/>
      <c r="E184" s="222"/>
      <c r="F184" s="222"/>
      <c r="G184" s="222"/>
      <c r="H184" s="222"/>
      <c r="I184" s="222"/>
      <c r="J184" s="222"/>
      <c r="K184" s="222"/>
      <c r="L184" s="222"/>
      <c r="M184" s="222"/>
      <c r="N184" s="222"/>
      <c r="O184" s="222"/>
      <c r="P184" s="226"/>
      <c r="Q184" s="223"/>
    </row>
    <row r="185" spans="1:17" ht="15" hidden="1" customHeight="1" x14ac:dyDescent="0.2">
      <c r="A185" s="221"/>
      <c r="B185" s="224" t="s">
        <v>93</v>
      </c>
      <c r="C185" s="230" t="s">
        <v>36</v>
      </c>
      <c r="D185" s="222"/>
      <c r="E185" s="222"/>
      <c r="F185" s="222"/>
      <c r="G185" s="222"/>
      <c r="H185" s="222"/>
      <c r="I185" s="222"/>
      <c r="J185" s="222"/>
      <c r="K185" s="222"/>
      <c r="L185" s="222"/>
      <c r="M185" s="222"/>
      <c r="N185" s="222"/>
      <c r="O185" s="222"/>
      <c r="P185" s="226"/>
      <c r="Q185" s="223"/>
    </row>
    <row r="186" spans="1:17" ht="15" customHeight="1" x14ac:dyDescent="0.2">
      <c r="A186" s="221"/>
      <c r="B186" s="398" t="s">
        <v>234</v>
      </c>
      <c r="C186" s="399"/>
      <c r="D186" s="222"/>
      <c r="E186" s="222"/>
      <c r="F186" s="222"/>
      <c r="G186" s="222"/>
      <c r="H186" s="222"/>
      <c r="I186" s="222"/>
      <c r="J186" s="222"/>
      <c r="K186" s="222"/>
      <c r="L186" s="222"/>
      <c r="M186" s="222"/>
      <c r="N186" s="222"/>
      <c r="O186" s="222"/>
      <c r="P186" s="226"/>
      <c r="Q186" s="223"/>
    </row>
    <row r="187" spans="1:17" ht="15" customHeight="1" x14ac:dyDescent="0.2">
      <c r="A187" s="221"/>
      <c r="B187" s="224" t="s">
        <v>87</v>
      </c>
      <c r="C187" s="225" t="s">
        <v>17</v>
      </c>
      <c r="D187" s="226">
        <v>338</v>
      </c>
      <c r="E187" s="226">
        <v>335</v>
      </c>
      <c r="F187" s="226">
        <v>335</v>
      </c>
      <c r="G187" s="226">
        <v>335</v>
      </c>
      <c r="H187" s="226">
        <v>335</v>
      </c>
      <c r="I187" s="226">
        <v>356</v>
      </c>
      <c r="J187" s="226">
        <v>356</v>
      </c>
      <c r="K187" s="312">
        <v>476</v>
      </c>
      <c r="L187" s="226">
        <v>568</v>
      </c>
      <c r="M187" s="226">
        <v>689</v>
      </c>
      <c r="N187" s="226">
        <v>769</v>
      </c>
      <c r="O187" s="226">
        <v>798</v>
      </c>
      <c r="P187" s="226">
        <f>SUM(D187:O187)</f>
        <v>5690</v>
      </c>
      <c r="Q187" s="418">
        <f>P187/12</f>
        <v>474.16666666666669</v>
      </c>
    </row>
    <row r="188" spans="1:17" ht="15" customHeight="1" x14ac:dyDescent="0.2">
      <c r="A188" s="221"/>
      <c r="B188" s="224" t="s">
        <v>88</v>
      </c>
      <c r="C188" s="224" t="s">
        <v>19</v>
      </c>
      <c r="D188" s="222">
        <v>1</v>
      </c>
      <c r="E188" s="222">
        <v>1</v>
      </c>
      <c r="F188" s="222">
        <v>1</v>
      </c>
      <c r="G188" s="222">
        <v>1</v>
      </c>
      <c r="H188" s="222">
        <v>1</v>
      </c>
      <c r="I188" s="222">
        <v>2</v>
      </c>
      <c r="J188" s="222">
        <v>4</v>
      </c>
      <c r="K188" s="313">
        <v>5</v>
      </c>
      <c r="L188" s="222">
        <v>6</v>
      </c>
      <c r="M188" s="222">
        <v>7</v>
      </c>
      <c r="N188" s="222">
        <v>7</v>
      </c>
      <c r="O188" s="222">
        <v>8</v>
      </c>
      <c r="P188" s="226">
        <f t="shared" ref="P188:P198" si="19">SUM(D188:O188)</f>
        <v>44</v>
      </c>
      <c r="Q188" s="418">
        <f t="shared" ref="Q188:Q198" si="20">P188/12</f>
        <v>3.6666666666666665</v>
      </c>
    </row>
    <row r="189" spans="1:17" ht="15" customHeight="1" x14ac:dyDescent="0.2">
      <c r="A189" s="221"/>
      <c r="B189" s="224" t="s">
        <v>89</v>
      </c>
      <c r="C189" s="225" t="s">
        <v>21</v>
      </c>
      <c r="D189" s="226">
        <v>339</v>
      </c>
      <c r="E189" s="226">
        <v>338</v>
      </c>
      <c r="F189" s="226">
        <v>356</v>
      </c>
      <c r="G189" s="226">
        <v>356</v>
      </c>
      <c r="H189" s="226">
        <v>356</v>
      </c>
      <c r="I189" s="226">
        <v>256</v>
      </c>
      <c r="J189" s="226">
        <v>346</v>
      </c>
      <c r="K189" s="312">
        <v>491</v>
      </c>
      <c r="L189" s="226">
        <v>459</v>
      </c>
      <c r="M189" s="226">
        <v>560</v>
      </c>
      <c r="N189" s="226">
        <v>695</v>
      </c>
      <c r="O189" s="226">
        <v>725</v>
      </c>
      <c r="P189" s="226">
        <f t="shared" si="19"/>
        <v>5277</v>
      </c>
      <c r="Q189" s="418">
        <f t="shared" si="20"/>
        <v>439.75</v>
      </c>
    </row>
    <row r="190" spans="1:17" ht="15" customHeight="1" x14ac:dyDescent="0.2">
      <c r="A190" s="221"/>
      <c r="B190" s="224" t="s">
        <v>90</v>
      </c>
      <c r="C190" s="224" t="s">
        <v>82</v>
      </c>
      <c r="D190" s="222">
        <v>4</v>
      </c>
      <c r="E190" s="222">
        <v>4</v>
      </c>
      <c r="F190" s="222">
        <v>4</v>
      </c>
      <c r="G190" s="222">
        <v>4</v>
      </c>
      <c r="H190" s="222">
        <v>5</v>
      </c>
      <c r="I190" s="222">
        <v>6</v>
      </c>
      <c r="J190" s="222">
        <v>6</v>
      </c>
      <c r="K190" s="313">
        <v>4</v>
      </c>
      <c r="L190" s="222">
        <v>3</v>
      </c>
      <c r="M190" s="222">
        <v>2</v>
      </c>
      <c r="N190" s="222">
        <v>2</v>
      </c>
      <c r="O190" s="222">
        <v>4</v>
      </c>
      <c r="P190" s="226">
        <f t="shared" si="19"/>
        <v>48</v>
      </c>
      <c r="Q190" s="418">
        <f t="shared" si="20"/>
        <v>4</v>
      </c>
    </row>
    <row r="191" spans="1:17" ht="15" customHeight="1" x14ac:dyDescent="0.2">
      <c r="A191" s="285"/>
      <c r="B191" s="286"/>
      <c r="C191" s="287" t="s">
        <v>235</v>
      </c>
      <c r="D191" s="287">
        <v>0</v>
      </c>
      <c r="E191" s="287">
        <v>0</v>
      </c>
      <c r="F191" s="287">
        <v>4</v>
      </c>
      <c r="G191" s="287">
        <v>0</v>
      </c>
      <c r="H191" s="287">
        <v>0</v>
      </c>
      <c r="I191" s="287">
        <v>0</v>
      </c>
      <c r="J191" s="287">
        <v>0</v>
      </c>
      <c r="K191" s="314">
        <v>0</v>
      </c>
      <c r="L191" s="287">
        <v>0</v>
      </c>
      <c r="M191" s="287">
        <v>0</v>
      </c>
      <c r="N191" s="287">
        <v>0</v>
      </c>
      <c r="O191" s="287">
        <v>0</v>
      </c>
      <c r="P191" s="226">
        <f t="shared" si="19"/>
        <v>4</v>
      </c>
      <c r="Q191" s="418">
        <f t="shared" si="20"/>
        <v>0.33333333333333331</v>
      </c>
    </row>
    <row r="192" spans="1:17" ht="15" customHeight="1" x14ac:dyDescent="0.2">
      <c r="A192" s="285"/>
      <c r="B192" s="286"/>
      <c r="C192" s="287" t="s">
        <v>236</v>
      </c>
      <c r="D192" s="287">
        <v>0</v>
      </c>
      <c r="E192" s="287">
        <v>0</v>
      </c>
      <c r="F192" s="287">
        <v>0</v>
      </c>
      <c r="G192" s="287">
        <v>0</v>
      </c>
      <c r="H192" s="287">
        <v>0</v>
      </c>
      <c r="I192" s="287">
        <v>0</v>
      </c>
      <c r="J192" s="287">
        <v>0</v>
      </c>
      <c r="K192" s="314">
        <v>0</v>
      </c>
      <c r="L192" s="287">
        <v>0</v>
      </c>
      <c r="M192" s="287">
        <v>0</v>
      </c>
      <c r="N192" s="287">
        <v>0</v>
      </c>
      <c r="O192" s="287">
        <v>0</v>
      </c>
      <c r="P192" s="226">
        <f t="shared" si="19"/>
        <v>0</v>
      </c>
      <c r="Q192" s="418">
        <f t="shared" si="20"/>
        <v>0</v>
      </c>
    </row>
    <row r="193" spans="1:17" ht="15" customHeight="1" thickBot="1" x14ac:dyDescent="0.25">
      <c r="A193" s="231"/>
      <c r="B193" s="232" t="s">
        <v>60</v>
      </c>
      <c r="C193" s="261" t="s">
        <v>140</v>
      </c>
      <c r="D193" s="235">
        <v>339</v>
      </c>
      <c r="E193" s="235">
        <v>339</v>
      </c>
      <c r="F193" s="235">
        <v>339</v>
      </c>
      <c r="G193" s="235">
        <v>339</v>
      </c>
      <c r="H193" s="235">
        <v>335</v>
      </c>
      <c r="I193" s="235">
        <v>356</v>
      </c>
      <c r="J193" s="235">
        <v>356</v>
      </c>
      <c r="K193" s="315">
        <v>567</v>
      </c>
      <c r="L193" s="235">
        <v>568</v>
      </c>
      <c r="M193" s="235">
        <v>590</v>
      </c>
      <c r="N193" s="235">
        <v>590</v>
      </c>
      <c r="O193" s="235">
        <v>690</v>
      </c>
      <c r="P193" s="235">
        <f t="shared" si="19"/>
        <v>5408</v>
      </c>
      <c r="Q193" s="423">
        <f t="shared" si="20"/>
        <v>450.66666666666669</v>
      </c>
    </row>
    <row r="194" spans="1:17" ht="15" customHeight="1" x14ac:dyDescent="0.2">
      <c r="A194" s="221"/>
      <c r="B194" s="410" t="s">
        <v>238</v>
      </c>
      <c r="C194" s="411"/>
      <c r="D194" s="222">
        <v>0</v>
      </c>
      <c r="E194" s="222">
        <v>0</v>
      </c>
      <c r="F194" s="222">
        <v>0</v>
      </c>
      <c r="G194" s="222">
        <v>0</v>
      </c>
      <c r="H194" s="222">
        <v>0</v>
      </c>
      <c r="I194" s="222">
        <v>0</v>
      </c>
      <c r="J194" s="222">
        <v>0</v>
      </c>
      <c r="K194" s="313">
        <v>0</v>
      </c>
      <c r="L194" s="222">
        <v>0</v>
      </c>
      <c r="M194" s="222">
        <v>0</v>
      </c>
      <c r="N194" s="222">
        <v>0</v>
      </c>
      <c r="O194" s="222">
        <v>0</v>
      </c>
      <c r="P194" s="255">
        <f t="shared" si="19"/>
        <v>0</v>
      </c>
      <c r="Q194" s="422">
        <f t="shared" si="20"/>
        <v>0</v>
      </c>
    </row>
    <row r="195" spans="1:17" ht="15" customHeight="1" x14ac:dyDescent="0.2">
      <c r="A195" s="221"/>
      <c r="B195" s="400" t="s">
        <v>151</v>
      </c>
      <c r="C195" s="401"/>
      <c r="D195" s="222">
        <v>3</v>
      </c>
      <c r="E195" s="222">
        <v>3</v>
      </c>
      <c r="F195" s="222">
        <v>4</v>
      </c>
      <c r="G195" s="222">
        <v>4</v>
      </c>
      <c r="H195" s="222">
        <v>4</v>
      </c>
      <c r="I195" s="222">
        <v>4</v>
      </c>
      <c r="J195" s="222">
        <v>5</v>
      </c>
      <c r="K195" s="313">
        <v>6</v>
      </c>
      <c r="L195" s="222">
        <v>6</v>
      </c>
      <c r="M195" s="222">
        <v>6</v>
      </c>
      <c r="N195" s="222">
        <v>7</v>
      </c>
      <c r="O195" s="222">
        <v>5</v>
      </c>
      <c r="P195" s="226">
        <f t="shared" si="19"/>
        <v>57</v>
      </c>
      <c r="Q195" s="418">
        <f t="shared" si="20"/>
        <v>4.75</v>
      </c>
    </row>
    <row r="196" spans="1:17" ht="15" customHeight="1" x14ac:dyDescent="0.2">
      <c r="A196" s="221"/>
      <c r="B196" s="393" t="s">
        <v>152</v>
      </c>
      <c r="C196" s="394"/>
      <c r="D196" s="222"/>
      <c r="E196" s="222"/>
      <c r="F196" s="222"/>
      <c r="G196" s="222"/>
      <c r="H196" s="222"/>
      <c r="I196" s="222"/>
      <c r="J196" s="222"/>
      <c r="K196" s="313"/>
      <c r="L196" s="222"/>
      <c r="M196" s="222"/>
      <c r="N196" s="222"/>
      <c r="O196" s="222"/>
      <c r="P196" s="226">
        <f t="shared" si="19"/>
        <v>0</v>
      </c>
      <c r="Q196" s="418">
        <f t="shared" si="20"/>
        <v>0</v>
      </c>
    </row>
    <row r="197" spans="1:17" ht="15" customHeight="1" x14ac:dyDescent="0.2">
      <c r="A197" s="221"/>
      <c r="B197" s="224" t="s">
        <v>92</v>
      </c>
      <c r="C197" s="230" t="s">
        <v>34</v>
      </c>
      <c r="D197" s="222">
        <v>4</v>
      </c>
      <c r="E197" s="222">
        <v>4</v>
      </c>
      <c r="F197" s="222">
        <v>3</v>
      </c>
      <c r="G197" s="222">
        <v>2</v>
      </c>
      <c r="H197" s="222">
        <v>2</v>
      </c>
      <c r="I197" s="222">
        <v>2</v>
      </c>
      <c r="J197" s="222">
        <v>2</v>
      </c>
      <c r="K197" s="313">
        <v>2</v>
      </c>
      <c r="L197" s="222">
        <v>2</v>
      </c>
      <c r="M197" s="222">
        <v>2</v>
      </c>
      <c r="N197" s="222">
        <v>4</v>
      </c>
      <c r="O197" s="222">
        <v>3</v>
      </c>
      <c r="P197" s="226">
        <f t="shared" si="19"/>
        <v>32</v>
      </c>
      <c r="Q197" s="418">
        <f t="shared" si="20"/>
        <v>2.6666666666666665</v>
      </c>
    </row>
    <row r="198" spans="1:17" ht="15" customHeight="1" x14ac:dyDescent="0.2">
      <c r="A198" s="221"/>
      <c r="B198" s="224" t="s">
        <v>93</v>
      </c>
      <c r="C198" s="230" t="s">
        <v>36</v>
      </c>
      <c r="D198" s="222">
        <v>8</v>
      </c>
      <c r="E198" s="222">
        <v>48</v>
      </c>
      <c r="F198" s="222">
        <v>34</v>
      </c>
      <c r="G198" s="222">
        <v>23</v>
      </c>
      <c r="H198" s="222">
        <v>23</v>
      </c>
      <c r="I198" s="222">
        <v>23</v>
      </c>
      <c r="J198" s="222">
        <v>21</v>
      </c>
      <c r="K198" s="313">
        <v>21</v>
      </c>
      <c r="L198" s="222">
        <v>24</v>
      </c>
      <c r="M198" s="222">
        <v>23</v>
      </c>
      <c r="N198" s="222">
        <v>21</v>
      </c>
      <c r="O198" s="222">
        <v>15</v>
      </c>
      <c r="P198" s="226">
        <f t="shared" si="19"/>
        <v>284</v>
      </c>
      <c r="Q198" s="418">
        <f t="shared" si="20"/>
        <v>23.666666666666668</v>
      </c>
    </row>
    <row r="199" spans="1:17" ht="14.25" x14ac:dyDescent="0.2">
      <c r="A199" s="289"/>
      <c r="B199" s="289"/>
      <c r="C199" s="290"/>
      <c r="D199" s="291"/>
      <c r="E199" s="291"/>
      <c r="F199" s="291"/>
      <c r="G199" s="291"/>
      <c r="H199" s="291"/>
      <c r="I199" s="291"/>
      <c r="J199" s="291"/>
      <c r="K199" s="291"/>
      <c r="L199" s="291"/>
      <c r="M199" s="291"/>
      <c r="N199" s="292"/>
      <c r="O199" s="291"/>
      <c r="P199" s="293"/>
      <c r="Q199" s="294"/>
    </row>
    <row r="200" spans="1:17" x14ac:dyDescent="0.2">
      <c r="A200" s="295"/>
      <c r="B200" s="295"/>
      <c r="C200" s="296"/>
      <c r="D200" s="297"/>
      <c r="E200" s="297"/>
      <c r="F200" s="297"/>
      <c r="G200" s="297"/>
      <c r="H200" s="297"/>
      <c r="I200" s="297"/>
      <c r="J200" s="297"/>
      <c r="K200" s="297"/>
      <c r="L200" s="297"/>
      <c r="M200" s="297"/>
      <c r="N200" s="298"/>
      <c r="O200" s="297"/>
      <c r="P200" s="299"/>
      <c r="Q200" s="300"/>
    </row>
  </sheetData>
  <mergeCells count="59">
    <mergeCell ref="B15:C15"/>
    <mergeCell ref="A1:Q1"/>
    <mergeCell ref="B2:C2"/>
    <mergeCell ref="B3:C3"/>
    <mergeCell ref="B13:C13"/>
    <mergeCell ref="B14:C14"/>
    <mergeCell ref="B58:C58"/>
    <mergeCell ref="B18:C18"/>
    <mergeCell ref="B26:C26"/>
    <mergeCell ref="B27:C27"/>
    <mergeCell ref="B28:C28"/>
    <mergeCell ref="B33:C33"/>
    <mergeCell ref="B34:C34"/>
    <mergeCell ref="B35:C35"/>
    <mergeCell ref="B44:C44"/>
    <mergeCell ref="B45:C45"/>
    <mergeCell ref="B46:C46"/>
    <mergeCell ref="B49:C49"/>
    <mergeCell ref="B103:C103"/>
    <mergeCell ref="B59:C59"/>
    <mergeCell ref="B67:C67"/>
    <mergeCell ref="B68:C68"/>
    <mergeCell ref="B69:C69"/>
    <mergeCell ref="B70:C70"/>
    <mergeCell ref="B73:C73"/>
    <mergeCell ref="B82:C82"/>
    <mergeCell ref="B83:C83"/>
    <mergeCell ref="B84:C84"/>
    <mergeCell ref="B87:C87"/>
    <mergeCell ref="B95:C95"/>
    <mergeCell ref="B134:C134"/>
    <mergeCell ref="B104:C104"/>
    <mergeCell ref="B105:C105"/>
    <mergeCell ref="B106:C106"/>
    <mergeCell ref="B109:C109"/>
    <mergeCell ref="B118:C118"/>
    <mergeCell ref="B119:C119"/>
    <mergeCell ref="B120:C120"/>
    <mergeCell ref="B123:C123"/>
    <mergeCell ref="B124:C124"/>
    <mergeCell ref="B132:C132"/>
    <mergeCell ref="B133:C133"/>
    <mergeCell ref="B182:C182"/>
    <mergeCell ref="B139:C139"/>
    <mergeCell ref="B140:C140"/>
    <mergeCell ref="B141:C141"/>
    <mergeCell ref="B149:C149"/>
    <mergeCell ref="B156:C156"/>
    <mergeCell ref="B163:C163"/>
    <mergeCell ref="B164:C164"/>
    <mergeCell ref="B165:C165"/>
    <mergeCell ref="B169:C169"/>
    <mergeCell ref="B170:C170"/>
    <mergeCell ref="B181:C181"/>
    <mergeCell ref="B183:C183"/>
    <mergeCell ref="B186:C186"/>
    <mergeCell ref="B194:C194"/>
    <mergeCell ref="B195:C195"/>
    <mergeCell ref="B196:C196"/>
  </mergeCells>
  <pageMargins left="0.25" right="0.25" top="0.75" bottom="0.75" header="0.3" footer="0.3"/>
  <pageSetup paperSize="30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2012</vt:lpstr>
      <vt:lpstr>2013</vt:lpstr>
      <vt:lpstr>2016</vt:lpstr>
      <vt:lpstr>2017</vt:lpstr>
      <vt:lpstr>2018</vt:lpstr>
      <vt:lpstr>2019</vt:lpstr>
      <vt:lpstr>2020</vt:lpstr>
      <vt:lpstr>'2012'!Títulos_a_imprimir</vt:lpstr>
      <vt:lpstr>'2013'!Títulos_a_imprimir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Mildred</cp:lastModifiedBy>
  <cp:lastPrinted>2018-06-06T15:45:58Z</cp:lastPrinted>
  <dcterms:created xsi:type="dcterms:W3CDTF">1996-11-27T10:00:04Z</dcterms:created>
  <dcterms:modified xsi:type="dcterms:W3CDTF">2021-01-18T22:05:41Z</dcterms:modified>
</cp:coreProperties>
</file>