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sanchezf\Desktop\PE 2021\Anexos 2021\"/>
    </mc:Choice>
  </mc:AlternateContent>
  <bookViews>
    <workbookView xWindow="0" yWindow="0" windowWidth="20490" windowHeight="7755" tabRatio="817"/>
  </bookViews>
  <sheets>
    <sheet name="Presupuesto Obra " sheetId="1" r:id="rId1"/>
    <sheet name="1.FORTAMUN" sheetId="35" r:id="rId2"/>
    <sheet name="1.I INF.V" sheetId="19" r:id="rId3"/>
    <sheet name="1.II INF.H." sheetId="3" r:id="rId4"/>
    <sheet name="1.III INF. D" sheetId="6" r:id="rId5"/>
    <sheet name="2.III INF. D COMP" sheetId="30" state="hidden" r:id="rId6"/>
    <sheet name="1.IV IE." sheetId="7" r:id="rId7"/>
    <sheet name="1.V MOV" sheetId="11" r:id="rId8"/>
    <sheet name="1.VI EDIF." sheetId="8" r:id="rId9"/>
    <sheet name="1.VII CONT." sheetId="10" r:id="rId10"/>
    <sheet name="1.VIII DIF" sheetId="12" r:id="rId11"/>
    <sheet name="1.IX EST." sheetId="13" r:id="rId12"/>
    <sheet name="1.X CAL." sheetId="14" r:id="rId13"/>
    <sheet name="2. PP." sheetId="29" r:id="rId14"/>
    <sheet name="3. CUSMAX" sheetId="23" r:id="rId15"/>
    <sheet name="4. CRÉDITO" sheetId="37" r:id="rId16"/>
    <sheet name="5. FAIS GRAL" sheetId="33" r:id="rId17"/>
    <sheet name="6. CONV. EST." sheetId="36" r:id="rId18"/>
  </sheets>
  <externalReferences>
    <externalReference r:id="rId19"/>
    <externalReference r:id="rId20"/>
  </externalReferences>
  <definedNames>
    <definedName name="_xlnm.Print_Area" localSheetId="3">'1.II INF.H.'!$A$1:$G$7</definedName>
    <definedName name="_xlnm.Print_Area" localSheetId="11">'1.IX EST.'!$A$1:$G$10</definedName>
    <definedName name="_xlnm.Print_Area" localSheetId="8">'1.VI EDIF.'!$A$1:$H$8</definedName>
    <definedName name="_xlnm.Print_Area" localSheetId="12">'1.X CAL.'!$A$1:$G$9</definedName>
    <definedName name="_xlnm.Print_Area" localSheetId="16">'5. FAIS GRAL'!$A$1:$G$10</definedName>
    <definedName name="_xlnm.Print_Area" localSheetId="17">'6. CONV. EST.'!$A$1:$G$12</definedName>
    <definedName name="_xlnm.Print_Area" localSheetId="0">'Presupuesto Obra '!$A$1:$G$34</definedName>
    <definedName name="Croquiss" localSheetId="16">OFFSET([1]Base_Fotos!$F$2,MATCH('[1]Información gráfica'!$I$14,[0]!ListaCroquis,0)-1,0,1,1)</definedName>
    <definedName name="Croquiss" localSheetId="17">OFFSET([1]Base_Fotos!$F$2,MATCH('[1]Información gráfica'!$I$14,[0]!ListaCroquis,0)-1,0,1,1)</definedName>
    <definedName name="Croquiss">OFFSET([1]Base_Fotos!$F$2,MATCH('[1]Información gráfica'!$I$14,ListaCroquis,0)-1,0,1,1)</definedName>
    <definedName name="D" localSheetId="1">#REF!</definedName>
    <definedName name="D" localSheetId="13">#REF!</definedName>
    <definedName name="D" localSheetId="5">#REF!</definedName>
    <definedName name="D" localSheetId="14">#REF!</definedName>
    <definedName name="D" localSheetId="15">#REF!</definedName>
    <definedName name="D" localSheetId="16">#REF!</definedName>
    <definedName name="D" localSheetId="17">#REF!</definedName>
    <definedName name="D">#REF!</definedName>
    <definedName name="er" localSheetId="1">#REF!</definedName>
    <definedName name="er" localSheetId="13">#REF!</definedName>
    <definedName name="er" localSheetId="5">#REF!</definedName>
    <definedName name="er" localSheetId="14">#REF!</definedName>
    <definedName name="er" localSheetId="15">#REF!</definedName>
    <definedName name="er" localSheetId="16">#REF!</definedName>
    <definedName name="er" localSheetId="17">#REF!</definedName>
    <definedName name="er">#REF!</definedName>
    <definedName name="ESTADOS">[2]menu!$B$2:$B$34</definedName>
    <definedName name="FI" localSheetId="1">#REF!</definedName>
    <definedName name="FI" localSheetId="13">#REF!</definedName>
    <definedName name="FI" localSheetId="5">#REF!</definedName>
    <definedName name="FI" localSheetId="14">#REF!</definedName>
    <definedName name="FI" localSheetId="15">#REF!</definedName>
    <definedName name="FI" localSheetId="16">#REF!</definedName>
    <definedName name="FI" localSheetId="17">#REF!</definedName>
    <definedName name="FI">#REF!</definedName>
    <definedName name="FO" localSheetId="1">#REF!</definedName>
    <definedName name="FO" localSheetId="13">#REF!</definedName>
    <definedName name="FO" localSheetId="5">#REF!</definedName>
    <definedName name="FO" localSheetId="14">#REF!</definedName>
    <definedName name="FO" localSheetId="15">#REF!</definedName>
    <definedName name="FO" localSheetId="16">#REF!</definedName>
    <definedName name="FO" localSheetId="17">#REF!</definedName>
    <definedName name="FO">#REF!</definedName>
    <definedName name="ListaCroquis">OFFSET([1]Base_Fotos!$E$2,0,0,COUNTA([1]Base_Fotos!$E:$E)-1,1)</definedName>
    <definedName name="LÑ" localSheetId="1">#REF!</definedName>
    <definedName name="LÑ" localSheetId="13">#REF!</definedName>
    <definedName name="LÑ" localSheetId="5">#REF!</definedName>
    <definedName name="LÑ" localSheetId="14">#REF!</definedName>
    <definedName name="LÑ" localSheetId="15">#REF!</definedName>
    <definedName name="LÑ" localSheetId="16">#REF!</definedName>
    <definedName name="LÑ" localSheetId="17">#REF!</definedName>
    <definedName name="LÑ">#REF!</definedName>
    <definedName name="pft_sn">[2]Sector!$H$2:$H$3</definedName>
    <definedName name="Priorizacion">[2]Sector!$E$2:$E$4</definedName>
    <definedName name="S" localSheetId="1">#REF!</definedName>
    <definedName name="S" localSheetId="13">#REF!</definedName>
    <definedName name="S" localSheetId="5">#REF!</definedName>
    <definedName name="S" localSheetId="14">#REF!</definedName>
    <definedName name="S" localSheetId="15">#REF!</definedName>
    <definedName name="S" localSheetId="16">#REF!</definedName>
    <definedName name="S" localSheetId="17">#REF!</definedName>
    <definedName name="S">#REF!</definedName>
    <definedName name="SECTOR">[2]Sector!$A$2:$A$50</definedName>
    <definedName name="_xlnm.Print_Titles" localSheetId="16">'5. FAIS GRAL'!$1:$5</definedName>
    <definedName name="_xlnm.Print_Titles" localSheetId="17">'6. CONV. EST.'!$1:$5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7" l="1"/>
  <c r="D26" i="1"/>
  <c r="E26" i="1"/>
  <c r="E25" i="1"/>
  <c r="F7" i="37" l="1"/>
  <c r="D25" i="1" s="1"/>
  <c r="F8" i="23" l="1"/>
  <c r="F15" i="35" l="1"/>
  <c r="C28" i="1" l="1"/>
  <c r="C29" i="1" s="1"/>
  <c r="F11" i="36"/>
  <c r="G11" i="36" l="1"/>
  <c r="G16" i="35" l="1"/>
  <c r="G7" i="6"/>
  <c r="D12" i="1" l="1"/>
  <c r="F8" i="35"/>
  <c r="G10" i="12"/>
  <c r="D17" i="1" l="1"/>
  <c r="F13" i="35"/>
  <c r="D13" i="1"/>
  <c r="F9" i="35"/>
  <c r="F7" i="19"/>
  <c r="D10" i="1" l="1"/>
  <c r="F6" i="35"/>
  <c r="G7" i="19"/>
  <c r="F7" i="3" l="1"/>
  <c r="D11" i="1" l="1"/>
  <c r="F7" i="35"/>
  <c r="H7" i="6"/>
  <c r="H10" i="12"/>
  <c r="F8" i="8"/>
  <c r="D15" i="1" l="1"/>
  <c r="F11" i="35"/>
  <c r="D27" i="1"/>
  <c r="D29" i="1" s="1"/>
  <c r="G9" i="33"/>
  <c r="F8" i="33"/>
  <c r="F7" i="33"/>
  <c r="F6" i="33"/>
  <c r="I7" i="6" l="1"/>
  <c r="H44" i="30" l="1"/>
  <c r="G44" i="30"/>
  <c r="G7" i="29" l="1"/>
  <c r="D23" i="1" l="1"/>
  <c r="D24" i="1" l="1"/>
  <c r="C24" i="1"/>
  <c r="D22" i="1"/>
  <c r="C22" i="1"/>
  <c r="C20" i="1"/>
  <c r="C31" i="1" l="1"/>
  <c r="G7" i="3"/>
  <c r="H7" i="7" l="1"/>
  <c r="F10" i="12"/>
  <c r="E29" i="1"/>
  <c r="G6" i="11"/>
  <c r="F9" i="14"/>
  <c r="D19" i="1" s="1"/>
  <c r="F10" i="13"/>
  <c r="D18" i="1" l="1"/>
  <c r="F14" i="35"/>
  <c r="E27" i="1"/>
  <c r="G6" i="14"/>
  <c r="G9" i="14" s="1"/>
  <c r="G6" i="13"/>
  <c r="G10" i="13" s="1"/>
  <c r="G7" i="10"/>
  <c r="F11" i="11"/>
  <c r="F7" i="10"/>
  <c r="D16" i="1" l="1"/>
  <c r="E16" i="1" s="1"/>
  <c r="F16" i="1" s="1"/>
  <c r="F12" i="35"/>
  <c r="D14" i="1"/>
  <c r="F10" i="35"/>
  <c r="F16" i="35" s="1"/>
  <c r="F27" i="1"/>
  <c r="E23" i="1"/>
  <c r="F23" i="1" s="1"/>
  <c r="E21" i="1"/>
  <c r="F21" i="1" s="1"/>
  <c r="E19" i="1"/>
  <c r="F19" i="1" s="1"/>
  <c r="E18" i="1"/>
  <c r="F18" i="1" s="1"/>
  <c r="E17" i="1"/>
  <c r="F17" i="1" s="1"/>
  <c r="E15" i="1"/>
  <c r="F15" i="1" s="1"/>
  <c r="E13" i="1"/>
  <c r="F13" i="1" s="1"/>
  <c r="E12" i="1"/>
  <c r="F12" i="1" s="1"/>
  <c r="E11" i="1"/>
  <c r="F11" i="1" s="1"/>
  <c r="E10" i="1"/>
  <c r="F10" i="1" s="1"/>
  <c r="D20" i="1" l="1"/>
  <c r="D31" i="1" s="1"/>
  <c r="E14" i="1"/>
  <c r="F14" i="1" s="1"/>
  <c r="E22" i="1"/>
  <c r="E20" i="1"/>
  <c r="E31" i="1" s="1"/>
  <c r="E24" i="1"/>
</calcChain>
</file>

<file path=xl/sharedStrings.xml><?xml version="1.0" encoding="utf-8"?>
<sst xmlns="http://schemas.openxmlformats.org/spreadsheetml/2006/main" count="559" uniqueCount="213">
  <si>
    <t>DIRECCIÓN DE OBRAS PÚBLICAS E INFRAESTRUCTURA</t>
  </si>
  <si>
    <t>No.</t>
  </si>
  <si>
    <t>Proyecto</t>
  </si>
  <si>
    <t>Federal/Estatal</t>
  </si>
  <si>
    <t>Municipal</t>
  </si>
  <si>
    <t>SUB TOTAL</t>
  </si>
  <si>
    <t>Infraestructura Hidráulica</t>
  </si>
  <si>
    <t>Infraestructura Deportiva  y Parques</t>
  </si>
  <si>
    <t>Infraestructura Educativa ( Escuelas con Estrella)</t>
  </si>
  <si>
    <t>Movilidad No motorizada y Peatonalización</t>
  </si>
  <si>
    <t>Edificios Públicos</t>
  </si>
  <si>
    <t>Prevención y Atención a Contingencias</t>
  </si>
  <si>
    <t>DIF</t>
  </si>
  <si>
    <t>Estudios y Proyectos</t>
  </si>
  <si>
    <t>Control de Calidad</t>
  </si>
  <si>
    <t>TOTAL</t>
  </si>
  <si>
    <t xml:space="preserve">Total </t>
  </si>
  <si>
    <t>MUNICIPAL</t>
  </si>
  <si>
    <t>FORTAMUN HIDRÁULICA</t>
  </si>
  <si>
    <t>LA VENTA DEL ASTILLERO</t>
  </si>
  <si>
    <t>VARIAS COLONIAS</t>
  </si>
  <si>
    <t>UBICACIÓN</t>
  </si>
  <si>
    <t>MONTO</t>
  </si>
  <si>
    <t>BENEFICIARIOS</t>
  </si>
  <si>
    <t>RECURSO</t>
  </si>
  <si>
    <t>PROGRAMA</t>
  </si>
  <si>
    <t>PROYECTO</t>
  </si>
  <si>
    <t>NO.</t>
  </si>
  <si>
    <t>TOTALES</t>
  </si>
  <si>
    <t>FORTAMUN VIAL</t>
  </si>
  <si>
    <t>FORTAMUN DEPORTIVA</t>
  </si>
  <si>
    <t>FORTAMUN EDUCATIVA</t>
  </si>
  <si>
    <t>FORTAMUN MOVILIDAD</t>
  </si>
  <si>
    <t>FORTAMUN EDIFICIOS</t>
  </si>
  <si>
    <t>PREVENCIÓN Y ATENCIÓN DE CONTINGENCIAS EN VARIAS COLONIAS DEL MUNICIPIO DE ZAPOPAN, JALISCO.</t>
  </si>
  <si>
    <t>ZAPOPAN</t>
  </si>
  <si>
    <t>FORTAMUN DIF</t>
  </si>
  <si>
    <t>Observaciones</t>
  </si>
  <si>
    <t>FORTAMUN CONTINGENCIAS</t>
  </si>
  <si>
    <t>FORTAMUN ESTUDIOS</t>
  </si>
  <si>
    <t>DIAGNÓSTICO, DISEÑO Y PROYECTOS ARQUITECTÓNICOS DE VARIAS OBRAS, MUNICIPIO DE ZAPOPAN, JALISCO.</t>
  </si>
  <si>
    <t>PROYECTO EJECUTIVO PARA DIFERENTES OBRAS EN EL MUNICIPIO DE ZAPOPAN, JALISCO.</t>
  </si>
  <si>
    <t>FORTAMUN CALIDAD</t>
  </si>
  <si>
    <t>CONSTRUCCIÓN DE CRUCEROS SEGUROS EN DIVERSAS VIALIDADES DEL MUNICIPIO DE ZAPOPAN.</t>
  </si>
  <si>
    <t>CONSTRUCCIÓN DE CICLOVÍAS EN DIFERENTES COLONIAS DEL MUNICIPIO DE ZAPOPAN.</t>
  </si>
  <si>
    <t>CONSTRUCCIÓN DE BICI- ESTACIONAMIENTO.</t>
  </si>
  <si>
    <t>SEÑALAMIENTO HORIZONTALY VERTICAL EN DIVERSAS VIALIDADES DEL MUNICIPIO DE ZAPOPAN.</t>
  </si>
  <si>
    <t>PEATONALIZACIÓN EN DIFERENTES VIALIDADES DEL MUNICIPIO DE ZAPOPAN.</t>
  </si>
  <si>
    <t>FAISM (Ramo 33)</t>
  </si>
  <si>
    <t>Nota: Acciones por validar técnicamente.</t>
  </si>
  <si>
    <t>SANTA LUCÍA</t>
  </si>
  <si>
    <t>UNIDAD FOVISSSTE</t>
  </si>
  <si>
    <t>POR DEFINIR</t>
  </si>
  <si>
    <t>PRESUPUESTO PARTICIPATIVO</t>
  </si>
  <si>
    <t>POR ASIGNAR</t>
  </si>
  <si>
    <t>CUSMAX</t>
  </si>
  <si>
    <t>2.III INVERSIÓN INFRAESTRUCTURA DEPORTIVA 2019</t>
  </si>
  <si>
    <t xml:space="preserve">UBICACIÓN </t>
  </si>
  <si>
    <t>RAMO 33</t>
  </si>
  <si>
    <t>JARDINES DEL VERGEL</t>
  </si>
  <si>
    <t>ARENALES TAPATÍOS</t>
  </si>
  <si>
    <t>RECUPERACIÓN DE ESPACIOS PÚBLICOS (PARQUES), EN DIVERSAS COLONIAS DEL MUNICIPIO DE ZAPOPAN, JALISCO.</t>
  </si>
  <si>
    <t>VILLAS DE NUEVO MÉXICO</t>
  </si>
  <si>
    <t>EL VIGÍA</t>
  </si>
  <si>
    <t>PREDIO EL ZAPOTE</t>
  </si>
  <si>
    <t>LA PRIMAVERA</t>
  </si>
  <si>
    <t>NUEVO VERGEL</t>
  </si>
  <si>
    <t>INDÍGENA DE MEZQUITÁN</t>
  </si>
  <si>
    <t>DEL FRESNO</t>
  </si>
  <si>
    <t>LOMAS DE ZAPOPAN</t>
  </si>
  <si>
    <t>SANTA MARGARITA RESIDENCIAL</t>
  </si>
  <si>
    <t>PLAZA GUADALUPE</t>
  </si>
  <si>
    <t xml:space="preserve">SANTA MARGARITA </t>
  </si>
  <si>
    <t>REPÚBLICA</t>
  </si>
  <si>
    <t>JARDINES DE NUEVO MÉXICO</t>
  </si>
  <si>
    <t>RESIDENCIAL MOCTEZUMA</t>
  </si>
  <si>
    <t>PARQUES DE TESISTÁN</t>
  </si>
  <si>
    <t>VALLE DE LOS MOLINOS</t>
  </si>
  <si>
    <t>LAS ÁGUILAS</t>
  </si>
  <si>
    <t>JARDINES DEL IXTEPETE</t>
  </si>
  <si>
    <t>NUEVO MÉXICO</t>
  </si>
  <si>
    <t>LAS PALMAS</t>
  </si>
  <si>
    <t>TABACHINES</t>
  </si>
  <si>
    <t>REHABILITACIÓN DE LA UNIDAD DEPORTIVA TABACHINES, EN EL MUNICIPIO DE ZAPOPAN, JALISCO. (SEGUNDA ETAPA).</t>
  </si>
  <si>
    <t>REHABILITACIÓN DE LA UNIDAD DEPORTIVA RINCONADA DE LAS PALMAS, EN EL MUNICIPIO DE ZAPOPAN, JALISCO.(PRIMERA ETAPA).</t>
  </si>
  <si>
    <t>REHABILITACIÓN DE LA UNIDAD DEPORTIVA BASE AÉREA, EN EL MUNICIPIO DE ZAPOPAN, JALISCO. (PRIMERA ETAPA).</t>
  </si>
  <si>
    <t>REHABILITACIÓN DE LA UNIDAD DEPORTIVA EL BRISEÑO, EN EL MUNICIPIO DE ZAPOPAN, JALISCO. (PRIMERA ETAPA).</t>
  </si>
  <si>
    <t>REHABILITACIÓN DE LA UNIDAD DEPORTIVA LAS ÁGUILAS, EN EL MUNICIPIO DE ZAPOPAN, JALISCO.  (PRIMERA ETAPA).</t>
  </si>
  <si>
    <t>REHABILITACIÓN DE LA UNIDAD DEPORTIVA VALLE DE LOS MOLINOS, EN EL MUNICIPIO DE DE ZAPOPAN, JALISCO (SEGUNDA ETAPA).</t>
  </si>
  <si>
    <t>REHABILITACIÓN DE LA UNIDAD DEPORTIVA JARDINES DE NUEVO MÉXICO, EN EL MUNCIPIO DE ZAPOPAN, JALISCO. (SEGUNDA ETAPA).</t>
  </si>
  <si>
    <t>REHABILITACIÓN DE LA UNIDAD DEPORTIVA ARENALES TAPATÍOS, EN EL MUNICIPIO DE ZAPOPAN, JALISCO. (SEGUNDA ETAPA).</t>
  </si>
  <si>
    <t>REHABILITACIÓN DE LA UNIDAD DEPORTIVA SANTA LUCÍA, EN EL MUNICIPIO DE ZAPOPAN, JALISCO. (SEGUNDA ETAPA).</t>
  </si>
  <si>
    <t>REHABILITACIÓN DE LA UNIDAD DEPORTIVA REPÚBLICA, EN EL MUNICIPIO DE ZAPOPAN, JALISCO. (SEGUNDA ETAPA).</t>
  </si>
  <si>
    <t>REHABILITACIÓN DE LA UNIDAD DEPORTIVA TECOLANDIA, EN EL MUNICIPIO DE ZAPOPAN, JALISCO (SEGUNDA ETAPA).</t>
  </si>
  <si>
    <t>REHABILITACIÓN DE LA UNIDAD DEPORTIVA PADEL, EN EL MUNICIPIO DE ZAPOPAN, JALISCO. (SEGUNDA ETAPA).</t>
  </si>
  <si>
    <t>REHABILITACIÓN DE LA UNIDAD DEPORTIVA LAS MARGARITAS, EN EL MUNCIPIO DE ZAPOPAN, JALISCO. (PRIMERA ETAPA).</t>
  </si>
  <si>
    <t>REHABILITACIÓN DE LA UNIDAD DEPORTIVA LOMAS DE ZAPOPAN, EN EL MUNICIPIO DE ZAPOPAN, JALISCO. (PRIMERA ETAPA).</t>
  </si>
  <si>
    <t>REHABILITACIÓN DE LA UNIDAD DEPORTIVA HÉROES NACIONALES, EN EL MUNICIPIO DE ZAPOPAN, JALISCO. (PRIMERA ETAPA).</t>
  </si>
  <si>
    <t>REHABILITACIÓN DE LA UNIDAD DEPORTIVA INDÍGENA DE MEZQUITÁN, EN EL MUNCIPIO DE ZAPOPAN, JALISCO. (PRIMERA ETAPA).</t>
  </si>
  <si>
    <t>REHABILITACIÓN DE LA UNIDAD DEPORTIVA EL VERGEL, EN ELMUNICIPIO DE ZAPOPAN, JALISCO. (PRIMERA ETAPA).</t>
  </si>
  <si>
    <t>REHABILITACIÓN DE LA UNIDAD DEPORTIVA LA VENTA DEL ASTILLERO, EN EL MUNICIPIO DE ZAPOPAN, JALISCO. (PRIMERA ETAPA).</t>
  </si>
  <si>
    <t>REHABLITACIÓN DE LA UNIDAD DEPORTIVA LA PRIMAVERA, EN EL MUNICIPIO DE ZAPOPAN, JALISCO. (PRIMERA ETAPA).</t>
  </si>
  <si>
    <t>REHABILITACIÓN DE LA UNIDAD DEPORTIVA EL ZAPOTE, EN EL MUNICIPIO DE ZAPOPAN, JALISCO. (PRIMERA ETAPA).</t>
  </si>
  <si>
    <t>REHABILITACIÓN DE LA UNIDAD DEPORTIVA EL VIGÍA, EN EL MUNICIPIO DE ZAPOPAN, JALISCO. (PRIMERA ETAPA).</t>
  </si>
  <si>
    <t>REHABILITACIÓN DE LA UNIDAD DEPORTIVA VILLAS DE NUEVO MÉXICO, EN EL MUNICIPIO DE ZAPOPAN, JALISCO. (PRIMERA ETAPA).</t>
  </si>
  <si>
    <t>PROPUESTA EN BOLETA</t>
  </si>
  <si>
    <t>AV. DE LA MANCHA ENTRE VALDEPEÑAS Y MARBELLA A UN COSTADO DEL MERCADO.</t>
  </si>
  <si>
    <t>FRANCISCO VILLA FRENTE AL 4989, ESQ. RÍO CIHUATLÁN.</t>
  </si>
  <si>
    <t>REHABILITACIÓN DE LA UNIDAD DEPORTIVA FLORES MAGÓN, EN EL MUNICIPIO DE ZAPOPAN, JALISCO.</t>
  </si>
  <si>
    <t>VILLAS DE ZAPOPAN</t>
  </si>
  <si>
    <t>AV. ALTAGRACIA, ESQ. INDUSTRIA TEXTIL</t>
  </si>
  <si>
    <t>REHABILITACIÓN DE LA UNIDAD DEPORTIVA MOCTEZUMA RESIDENCIAL IV 2LAS PISTAS2 , EN EL MUNICIPIO DE ZAPOPAN, JALISCO. (SEGUNDA ETAPA).</t>
  </si>
  <si>
    <t>PLAYA DEL TESORO Y PLAYA SANTIAGO.</t>
  </si>
  <si>
    <t>REHABILITACIÓN DE LA UNIDAD DEPORTIVA CORDILLERAS RESINDENCIAL, EN EL MUNICIPIO DE ZAPOPAN, JALISCO.</t>
  </si>
  <si>
    <t>RESIDENCIAL CORDILLERAS</t>
  </si>
  <si>
    <t>GEORGE F. HANDEL 345 ENTRE CORDILLERAS Y HÉCTOR BERLIOZ.</t>
  </si>
  <si>
    <t>REHABILITACIÓN DE LA UNIDAD DEPORTIVA JOCOTÁN "VILLAS VALLARTA"., EN EL MUNICIPIO DE ZAPOPAN, JALISCO.</t>
  </si>
  <si>
    <t>VILLAS VALLARTA</t>
  </si>
  <si>
    <t>MANUEL M. DIÉGUEZ ENTRE RAMÓN CORONA Y ZARAGOZA.</t>
  </si>
  <si>
    <t>REHABILITACIÓN DE LA UNIDAD DEPORTIVA "GIRASOLES", EN EL MUNICIPIO DE ZAPOPAN, JALISCO.</t>
  </si>
  <si>
    <t>LOS GIRASOLES</t>
  </si>
  <si>
    <t>C. GIRASOLES ESQUINA SANTA ESTHER</t>
  </si>
  <si>
    <t>REHABILITACIÓN DE LA UNIDAD DEPORTIVA LAGOS DEL COUNTRY, EN EL MUNICIPIO DE ZAPOPAN, JALISCO.</t>
  </si>
  <si>
    <t>LAGOS DEL COUNTRY</t>
  </si>
  <si>
    <t>CERRADA LAGUNA DE TÉRMINOS Y LAGO TEQUESQUITENGO.</t>
  </si>
  <si>
    <t>AV. SAN MATEO ESQUINA FRAY MIGUEL PIERAS</t>
  </si>
  <si>
    <t>REHABILITACIÓN DE LA UNIDAD DEPORTIVA HACIENDAS TEPEYAC, EN EL MUNICIPIO DE ZAPOPAN, JALISCO (PRIMERA ETAPA).</t>
  </si>
  <si>
    <t>HACIENDAS TEPEYAC</t>
  </si>
  <si>
    <t>PICADOR Y CAPA</t>
  </si>
  <si>
    <t>REHABILITACIÓN DE LA UNIDAD DEPORTIVA PARQUES DE TESISTÁN, EN EL MUNICIPIO DE ZAPOPAN, JALISCO (PRIMERA ETAPA).</t>
  </si>
  <si>
    <t xml:space="preserve">REHABILITACIÓN DE LA UNIDAD DEPORTIVA LOMAS UNIVERSIDAD, EN EL MUNICIPIO DE ZAPOPAN, JALISCO. </t>
  </si>
  <si>
    <t>LOMAS UNIVERSIDAD</t>
  </si>
  <si>
    <t>ROSARIO CASTELLANOS ESQUINA MABUSE</t>
  </si>
  <si>
    <t xml:space="preserve">REHABILITACIÓN DE LA UNIDAD DEPORTIVA LAS BÓVEDAS, EN EL MUNICIPIO DE ZAPOPAN, JALISCO. </t>
  </si>
  <si>
    <t>GIRASOLES</t>
  </si>
  <si>
    <t>AV. ACUEDUCTO ESQUINA SAN PEDRO</t>
  </si>
  <si>
    <t>AV. FEDERALISTAS ENTRE DÁTIL Y OASIS</t>
  </si>
  <si>
    <t>REHABILITACIÓN DE LA UNIDAD DEPORTIVA JARDINES DEL VERGEL, EN ELMUNICIPIO DE ZAPOPAN, JALISCO. (PRIMERA ETAPA).</t>
  </si>
  <si>
    <t>JARDÍN DE LAS PALMAS Y JARDÍN DE LOS FRESNOS</t>
  </si>
  <si>
    <t>REHABILITACIÓN DE LA UNIDAD DEPORTIVA PLAZA GUADALUPE RESIDENCIAL I, EN EL MUNICIPIO DE ZAPOPAN, JALISCO.</t>
  </si>
  <si>
    <t>RESIDENCIAL GUADALUPE</t>
  </si>
  <si>
    <t>ENTRE LAS CALLES MISIÓN SAN ANTONIO Y MISION DE SAN PATRICIO</t>
  </si>
  <si>
    <t>REHABILITACIÓN DE LA UNIDAD DEPORTIVA COLINAS DE LAS ÁGUILAS</t>
  </si>
  <si>
    <t>RÍO COLOTLÁN ENTRE RÍO CUIXTLE Y RÍO ATENGUILLO</t>
  </si>
  <si>
    <t>COLINAS DE LAS ÁGUILAS</t>
  </si>
  <si>
    <t>DIRECCIÓN</t>
  </si>
  <si>
    <t>ACCIONES DE PAVIMENTACIÓN DENTRO DE ZONA ZAP, ACREDITACIÓN POR POBREZA EXTREMA, MUNICIPIO DE ZAPOPAN, JALISCO.</t>
  </si>
  <si>
    <t>ACCIONES DE INCIDENCIA DIRECTA DENTRO DE ZONA ZAP, ACREDITACIÓN POR POBREZA EXTREMA, EN EL MUNICIPIO DE ZAPOPAN, JALISCO.</t>
  </si>
  <si>
    <t>ACCIONES DE INCIDENCIA  COMPLEMENTARIAS DENTRO DE ZONA ZAP, ACREDITACIÓN POR POBREZA EXTREMA, MUNICIPIO DE ZAPOPAN, JALISCO.</t>
  </si>
  <si>
    <t>Por asignar</t>
  </si>
  <si>
    <t>COLONIA</t>
  </si>
  <si>
    <t>1.I</t>
  </si>
  <si>
    <t>1.II</t>
  </si>
  <si>
    <t>1.III</t>
  </si>
  <si>
    <t>1.IV</t>
  </si>
  <si>
    <t>1.V</t>
  </si>
  <si>
    <t>1.VI</t>
  </si>
  <si>
    <t>1.VII</t>
  </si>
  <si>
    <t>1.VIII</t>
  </si>
  <si>
    <t>1.IX</t>
  </si>
  <si>
    <t>1.X</t>
  </si>
  <si>
    <t>Por definir</t>
  </si>
  <si>
    <t>Inversión  2020</t>
  </si>
  <si>
    <t>ESTUDIOS DE MECÁNICA DE SUELOS Y DISEÑO DE PAVIMENTOS DE DIFERENTES OBRAS 2020, MUNICIPIO DE ZAPOPAN, JALISCO.</t>
  </si>
  <si>
    <t>ESTUDIOS DE IMPACTO AMBIENTAL, IMPACTO VIAL E IMPACTO URBANO DE DIFERENTES OBRAS 2020, MUNICIPIO DE ZAPOPAN, JALISCO.</t>
  </si>
  <si>
    <t>CONTROL DE CALIDAD DE DIFERENTES OBRAS 2020 DEL MUNICIPIO DE ZAPOPAN, JALISCO.</t>
  </si>
  <si>
    <t>CONTROL DE CALIDAD Y MUESTREO DE MEZCLAS ASFÁLTICAS EN PAVIMENTOS PARA LOS TRABAJOS DE BACHEO Y CALAFATEO 2020, MUNICIPIO DE ZAPOPAN, JALISCO.</t>
  </si>
  <si>
    <t>CONTROL TOPOGRÁFICO EN TRAZO Y NIVELACIÓN DE ELEMENTOS ESTRUCTURALES, URBANÍSTICOS PARA LA CONSTRUCCIÓN DE DIFERENTES OBRAS 2020, DEL MUNICIPIO DE ZAPOPAN, JALISCO.</t>
  </si>
  <si>
    <t>FAIS 2020</t>
  </si>
  <si>
    <t>Infraestructura Vial 2020</t>
  </si>
  <si>
    <t>VARIAS COLONIAS ZAPOPAN</t>
  </si>
  <si>
    <t>FORTAMUN HIDRÁULICO</t>
  </si>
  <si>
    <t>FORTAMUN DEPORTIVO</t>
  </si>
  <si>
    <t>FORTAMUN EDUCATIVO</t>
  </si>
  <si>
    <t xml:space="preserve">CUSMAX </t>
  </si>
  <si>
    <t>ANTEPROYECTO PRESUPUESTO DE OBRA 2021</t>
  </si>
  <si>
    <t>1. FORTAMUN 2021</t>
  </si>
  <si>
    <t>1. I INVERSIÓN INFRAESTRUCTURA VIAL 2021</t>
  </si>
  <si>
    <t>1.II INVERSIÓN INFRAESTRUCTURA HIDRÁULICA 2021</t>
  </si>
  <si>
    <t>1.III INVERSIÓN INFRAESTRUCTURA DEPORTIVA 2021</t>
  </si>
  <si>
    <t>1.IV INVERSIÓN INFRAESTRUCTURA EDUCATIVA 2021</t>
  </si>
  <si>
    <t>1.V INVERSIÓN INFRAESTRUCTURA DE MOVILIDAD 2021</t>
  </si>
  <si>
    <t>1.VI INVERSIÓN INFRAESTRUCTURA EDIFICIOS PÚBLICOS 2021</t>
  </si>
  <si>
    <t>1.VII INVERSIÓN CONTINGENCIAS 2021</t>
  </si>
  <si>
    <t>1.VIII INVERSIÓN DIF 2021</t>
  </si>
  <si>
    <t>1.IX INVERSIÓN ESTUDIOS Y PROYECTOS 2021</t>
  </si>
  <si>
    <t>1.X INVERSIÓN CONTROL DE CALIDAD 2021</t>
  </si>
  <si>
    <t>CONVENIO ESTATAL</t>
  </si>
  <si>
    <t>2. INVERSIÓN INFRAESTRUCTURA PRESUPUESTO PARTICIPATIVO 2021</t>
  </si>
  <si>
    <t>3. INVERSIÓN INFRAESTRUCTURA CUSMAX 2021</t>
  </si>
  <si>
    <t>5. FONDO DE APORTACIONES PARA INFRAESTRUCTURA SOCIAL MUNICIPAL FAISM (RAMO 33) 2021</t>
  </si>
  <si>
    <t>6. CONVENIO ESTATAL 2021</t>
  </si>
  <si>
    <t>ESTATAL</t>
  </si>
  <si>
    <t>CONVENIO EST.</t>
  </si>
  <si>
    <t>REHABILITACIÓN CON CONCRETO HIDRÁULICO DE LATERAL DE AV. LAURELES (LADO NORTE), INCLUYE: SISTITUCIÓN DE RED DE AGUA POTABLE, DRENAJE, BANQUETAS, ALUMBRADO PÚBLICO Y COMPLEMENTOS, FRENTE 1.</t>
  </si>
  <si>
    <t>REHABILITACIÓN CON CONCRETO HIDRÁULICO DE LATERAL DE AV. LAURELES (LADO SUR), INCLUYE: SISTITUCIÓN DE RED DE AGUA POTABLE, DRENAJE, BANQUETAS, ALUMBRADO PÚBLICO Y COMPLEMENTOS, FRENTE 1.</t>
  </si>
  <si>
    <t xml:space="preserve">REHABILITACIÓN CO CONCRETO HIDRÁULICO EN AV. VICENTE GUERRERO, INCLUYE: INTRODUCCIÓN DE LINEAS, SUSTITUCIÓN DE RED DE AGUA POTABLE, DRENAJE, BANQUETAS, ILUMINACIÓN Y COMPLEMENTOS, FRENTE 1. </t>
  </si>
  <si>
    <t xml:space="preserve">SEGUNDA ETAPA DE LA REHABILITACIÓN CON CONCRETO HIDRÁULICO DE LA AV. ZOQUIPAN, INCLUYE: SISTITUCIÓN DE RED DE AGUA POTABLE, DRENAJE, BANQUETAS, ILUMINACIÓN Y COMPLEMENTOS, FRENTE 1. </t>
  </si>
  <si>
    <t xml:space="preserve">SEGUNDA ETAPA DE LA REHABILITACIÓN CON CONCRETO HIDRÁULICO DE LA AV. ZOQUIPAN, INCLUYE: SISTITUCIÓN DE RED DE AGUA POTABLE, DRENAJE, BANQUETAS, ILUMINACIÓN Y COMPLEMENTOS, FRENTE 2. </t>
  </si>
  <si>
    <t xml:space="preserve">POR ASIGNAR </t>
  </si>
  <si>
    <t xml:space="preserve">VARIAS COLONIAS ZAPOPAN </t>
  </si>
  <si>
    <t xml:space="preserve">PARQUE ZAPOPAN CENTRAL </t>
  </si>
  <si>
    <t>CONSTRUCCIÓN DEL TALLER DEL ÁREA DE MAQUINARIA, EN EL MUNICIPIO DE ZAPOPAN, JALISCO. SEGUNDA ETAPA.</t>
  </si>
  <si>
    <t>CONSTRUCCIÓN DEL CENTRO INTEGRAL DE SALUD ANIMAL, EN EL MUNICIPIO DE ZAPOPAN,JALISCO. SEGUNDA ETAPA.</t>
  </si>
  <si>
    <t>CRÉDITO</t>
  </si>
  <si>
    <t>4. CRÉDITO MUNICIPAL 2021</t>
  </si>
  <si>
    <t>FORTAMUN 2020 (Capitulo 6000)</t>
  </si>
  <si>
    <t xml:space="preserve">OBRAS PROGRAMADAS CON CRÉDITO MUNICIPAL BANOBRAS </t>
  </si>
  <si>
    <t xml:space="preserve">ATEMAJAC DEL VALLE </t>
  </si>
  <si>
    <t xml:space="preserve">EL VIGÍA </t>
  </si>
  <si>
    <t xml:space="preserve">C.D.I No. 10 DEL MAR, BOULEVARD DE LA ESPUELA No. 91 </t>
  </si>
  <si>
    <t>C.D.I. No. 2 PABLO CASALS / ETAPA II, RAMON CORONA No. 220</t>
  </si>
  <si>
    <t>C.D.I. No. 3 DRA. IRENE ROBLEDO / ETAPA III, AVENIDA LAURELES No. 1151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</si>
</sst>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&quot;$&quot;#,##0.00"/>
    <numFmt numFmtId="165" formatCode="_-&quot;$&quot;* #,##0_-;\-&quot;$&quot;* #,##0_-;_-&quot;$&quot;* &quot;-&quot;??_-;_-@_-"/>
    <numFmt numFmtId="166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BCE3"/>
        <bgColor indexed="64"/>
      </patternFill>
    </fill>
    <fill>
      <patternFill patternType="solid">
        <fgColor rgb="FFFDE3F9"/>
        <bgColor indexed="64"/>
      </patternFill>
    </fill>
    <fill>
      <patternFill patternType="solid">
        <fgColor rgb="FFF290F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97D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B29D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5C381A"/>
        <bgColor indexed="64"/>
      </patternFill>
    </fill>
    <fill>
      <patternFill patternType="solid">
        <fgColor rgb="FFC9B191"/>
        <bgColor indexed="64"/>
      </patternFill>
    </fill>
    <fill>
      <patternFill patternType="solid">
        <fgColor rgb="FF739F7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9D7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6FBDA9"/>
        <bgColor indexed="64"/>
      </patternFill>
    </fill>
    <fill>
      <patternFill patternType="solid">
        <fgColor rgb="FF9BD1C3"/>
        <bgColor indexed="64"/>
      </patternFill>
    </fill>
    <fill>
      <patternFill patternType="solid">
        <fgColor rgb="FF59B39B"/>
        <bgColor indexed="64"/>
      </patternFill>
    </fill>
    <fill>
      <patternFill patternType="solid">
        <fgColor rgb="FFCBE7E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/>
    <xf numFmtId="0" fontId="1" fillId="0" borderId="0"/>
  </cellStyleXfs>
  <cellXfs count="30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164" fontId="0" fillId="2" borderId="0" xfId="0" applyNumberForma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49" fontId="3" fillId="2" borderId="0" xfId="0" applyNumberFormat="1" applyFont="1" applyFill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/>
    <xf numFmtId="44" fontId="0" fillId="0" borderId="0" xfId="0" applyNumberFormat="1"/>
    <xf numFmtId="165" fontId="0" fillId="0" borderId="12" xfId="1" applyNumberFormat="1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44" fontId="0" fillId="0" borderId="0" xfId="1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44" fontId="9" fillId="0" borderId="0" xfId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44" fontId="9" fillId="0" borderId="12" xfId="1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44" fontId="10" fillId="0" borderId="4" xfId="1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 wrapText="1"/>
    </xf>
    <xf numFmtId="44" fontId="9" fillId="0" borderId="13" xfId="1" applyFont="1" applyBorder="1" applyAlignment="1">
      <alignment horizontal="left" vertical="center"/>
    </xf>
    <xf numFmtId="44" fontId="0" fillId="2" borderId="0" xfId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11" fillId="3" borderId="15" xfId="0" applyFont="1" applyFill="1" applyBorder="1" applyAlignment="1">
      <alignment horizontal="center" vertical="center"/>
    </xf>
    <xf numFmtId="44" fontId="11" fillId="3" borderId="19" xfId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 wrapText="1"/>
    </xf>
    <xf numFmtId="0" fontId="11" fillId="10" borderId="17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19" borderId="15" xfId="0" applyFont="1" applyFill="1" applyBorder="1" applyAlignment="1">
      <alignment horizontal="center" vertical="center"/>
    </xf>
    <xf numFmtId="0" fontId="11" fillId="19" borderId="19" xfId="0" applyFont="1" applyFill="1" applyBorder="1" applyAlignment="1">
      <alignment horizontal="center" vertical="center"/>
    </xf>
    <xf numFmtId="0" fontId="11" fillId="16" borderId="19" xfId="0" applyFont="1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44" fontId="11" fillId="7" borderId="19" xfId="1" applyFont="1" applyFill="1" applyBorder="1" applyAlignment="1">
      <alignment horizontal="center" vertical="center"/>
    </xf>
    <xf numFmtId="0" fontId="11" fillId="20" borderId="19" xfId="0" applyFont="1" applyFill="1" applyBorder="1" applyAlignment="1">
      <alignment horizontal="center" vertical="center" wrapText="1"/>
    </xf>
    <xf numFmtId="0" fontId="11" fillId="20" borderId="17" xfId="0" applyFont="1" applyFill="1" applyBorder="1" applyAlignment="1">
      <alignment horizontal="center" vertical="center"/>
    </xf>
    <xf numFmtId="0" fontId="11" fillId="22" borderId="15" xfId="0" applyFont="1" applyFill="1" applyBorder="1" applyAlignment="1">
      <alignment horizontal="center" vertical="center"/>
    </xf>
    <xf numFmtId="0" fontId="11" fillId="14" borderId="15" xfId="0" applyFont="1" applyFill="1" applyBorder="1" applyAlignment="1">
      <alignment horizontal="center" vertical="center"/>
    </xf>
    <xf numFmtId="0" fontId="11" fillId="23" borderId="19" xfId="0" applyFont="1" applyFill="1" applyBorder="1" applyAlignment="1">
      <alignment horizontal="center" vertical="center"/>
    </xf>
    <xf numFmtId="0" fontId="11" fillId="24" borderId="1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1" fillId="25" borderId="19" xfId="0" applyFont="1" applyFill="1" applyBorder="1" applyAlignment="1">
      <alignment horizontal="center" vertical="center" wrapText="1"/>
    </xf>
    <xf numFmtId="0" fontId="11" fillId="25" borderId="17" xfId="0" applyFont="1" applyFill="1" applyBorder="1" applyAlignment="1">
      <alignment horizontal="center" vertical="center"/>
    </xf>
    <xf numFmtId="0" fontId="11" fillId="24" borderId="15" xfId="0" applyFont="1" applyFill="1" applyBorder="1" applyAlignment="1">
      <alignment horizontal="center" vertical="center"/>
    </xf>
    <xf numFmtId="0" fontId="11" fillId="21" borderId="15" xfId="0" applyFont="1" applyFill="1" applyBorder="1" applyAlignment="1">
      <alignment horizontal="center" vertical="center"/>
    </xf>
    <xf numFmtId="44" fontId="11" fillId="21" borderId="19" xfId="1" applyFont="1" applyFill="1" applyBorder="1" applyAlignment="1">
      <alignment horizontal="center" vertical="center"/>
    </xf>
    <xf numFmtId="0" fontId="11" fillId="26" borderId="19" xfId="0" applyFont="1" applyFill="1" applyBorder="1" applyAlignment="1">
      <alignment horizontal="center" vertical="center"/>
    </xf>
    <xf numFmtId="0" fontId="11" fillId="28" borderId="19" xfId="0" applyFont="1" applyFill="1" applyBorder="1" applyAlignment="1">
      <alignment horizontal="center" vertical="center" wrapText="1"/>
    </xf>
    <xf numFmtId="0" fontId="11" fillId="28" borderId="17" xfId="0" applyFont="1" applyFill="1" applyBorder="1" applyAlignment="1">
      <alignment horizontal="center" vertical="center"/>
    </xf>
    <xf numFmtId="0" fontId="11" fillId="27" borderId="15" xfId="0" applyFont="1" applyFill="1" applyBorder="1" applyAlignment="1">
      <alignment horizontal="center" vertical="center"/>
    </xf>
    <xf numFmtId="0" fontId="11" fillId="27" borderId="19" xfId="0" applyFont="1" applyFill="1" applyBorder="1" applyAlignment="1">
      <alignment horizontal="center" vertical="center"/>
    </xf>
    <xf numFmtId="0" fontId="11" fillId="30" borderId="19" xfId="0" applyFont="1" applyFill="1" applyBorder="1" applyAlignment="1">
      <alignment horizontal="center" vertical="center"/>
    </xf>
    <xf numFmtId="0" fontId="11" fillId="31" borderId="15" xfId="0" applyFont="1" applyFill="1" applyBorder="1" applyAlignment="1">
      <alignment horizontal="center" vertical="center"/>
    </xf>
    <xf numFmtId="44" fontId="11" fillId="31" borderId="19" xfId="1" applyFont="1" applyFill="1" applyBorder="1" applyAlignment="1">
      <alignment horizontal="center" vertical="center"/>
    </xf>
    <xf numFmtId="0" fontId="11" fillId="30" borderId="15" xfId="0" applyFont="1" applyFill="1" applyBorder="1" applyAlignment="1">
      <alignment horizontal="center" vertical="center"/>
    </xf>
    <xf numFmtId="0" fontId="11" fillId="32" borderId="19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11" fillId="33" borderId="15" xfId="0" applyFont="1" applyFill="1" applyBorder="1" applyAlignment="1">
      <alignment horizontal="center" vertical="center"/>
    </xf>
    <xf numFmtId="44" fontId="11" fillId="33" borderId="19" xfId="1" applyFont="1" applyFill="1" applyBorder="1" applyAlignment="1">
      <alignment horizontal="center" vertical="center"/>
    </xf>
    <xf numFmtId="0" fontId="11" fillId="18" borderId="19" xfId="0" applyFont="1" applyFill="1" applyBorder="1" applyAlignment="1">
      <alignment horizontal="center" vertical="center" wrapText="1"/>
    </xf>
    <xf numFmtId="0" fontId="11" fillId="18" borderId="17" xfId="0" applyFont="1" applyFill="1" applyBorder="1" applyAlignment="1">
      <alignment horizontal="center" vertical="center"/>
    </xf>
    <xf numFmtId="0" fontId="11" fillId="34" borderId="19" xfId="0" applyFont="1" applyFill="1" applyBorder="1" applyAlignment="1">
      <alignment horizontal="center" vertical="center" wrapText="1"/>
    </xf>
    <xf numFmtId="0" fontId="11" fillId="34" borderId="17" xfId="0" applyFont="1" applyFill="1" applyBorder="1" applyAlignment="1">
      <alignment horizontal="center" vertical="center"/>
    </xf>
    <xf numFmtId="4" fontId="0" fillId="0" borderId="13" xfId="0" applyNumberFormat="1" applyBorder="1" applyAlignment="1">
      <alignment horizontal="center" vertical="center"/>
    </xf>
    <xf numFmtId="44" fontId="3" fillId="0" borderId="4" xfId="1" applyFont="1" applyBorder="1" applyAlignment="1">
      <alignment horizontal="left" vertical="center"/>
    </xf>
    <xf numFmtId="0" fontId="11" fillId="11" borderId="19" xfId="0" applyFont="1" applyFill="1" applyBorder="1" applyAlignment="1">
      <alignment horizontal="center" vertical="center"/>
    </xf>
    <xf numFmtId="0" fontId="11" fillId="35" borderId="15" xfId="0" applyFont="1" applyFill="1" applyBorder="1" applyAlignment="1">
      <alignment horizontal="center" vertical="center"/>
    </xf>
    <xf numFmtId="44" fontId="11" fillId="35" borderId="19" xfId="1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2" fillId="17" borderId="19" xfId="0" applyFont="1" applyFill="1" applyBorder="1" applyAlignment="1">
      <alignment horizontal="center" vertical="center" wrapText="1"/>
    </xf>
    <xf numFmtId="0" fontId="12" fillId="17" borderId="17" xfId="0" applyFont="1" applyFill="1" applyBorder="1" applyAlignment="1">
      <alignment horizontal="center" vertical="center"/>
    </xf>
    <xf numFmtId="0" fontId="7" fillId="2" borderId="0" xfId="0" applyFont="1" applyFill="1"/>
    <xf numFmtId="0" fontId="12" fillId="15" borderId="19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/>
    </xf>
    <xf numFmtId="44" fontId="11" fillId="22" borderId="19" xfId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justify" vertical="top" wrapText="1"/>
    </xf>
    <xf numFmtId="0" fontId="9" fillId="2" borderId="21" xfId="0" applyFont="1" applyFill="1" applyBorder="1" applyAlignment="1">
      <alignment horizontal="justify" vertical="top" wrapText="1"/>
    </xf>
    <xf numFmtId="0" fontId="13" fillId="0" borderId="21" xfId="0" applyFont="1" applyFill="1" applyBorder="1" applyAlignment="1">
      <alignment horizontal="justify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44" fontId="3" fillId="0" borderId="10" xfId="1" applyFont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11" fillId="36" borderId="3" xfId="0" applyFont="1" applyFill="1" applyBorder="1" applyAlignment="1">
      <alignment horizontal="center" vertical="center"/>
    </xf>
    <xf numFmtId="0" fontId="11" fillId="37" borderId="3" xfId="0" applyFont="1" applyFill="1" applyBorder="1" applyAlignment="1">
      <alignment horizontal="center" vertical="center" wrapText="1"/>
    </xf>
    <xf numFmtId="0" fontId="11" fillId="37" borderId="28" xfId="0" applyFont="1" applyFill="1" applyBorder="1" applyAlignment="1">
      <alignment horizontal="center" vertical="center"/>
    </xf>
    <xf numFmtId="0" fontId="12" fillId="38" borderId="27" xfId="0" applyFont="1" applyFill="1" applyBorder="1" applyAlignment="1">
      <alignment horizontal="center" vertical="center"/>
    </xf>
    <xf numFmtId="0" fontId="12" fillId="38" borderId="3" xfId="0" applyFont="1" applyFill="1" applyBorder="1" applyAlignment="1">
      <alignment horizontal="center" vertical="center"/>
    </xf>
    <xf numFmtId="0" fontId="11" fillId="39" borderId="27" xfId="0" applyFont="1" applyFill="1" applyBorder="1" applyAlignment="1">
      <alignment horizontal="center" vertical="center"/>
    </xf>
    <xf numFmtId="44" fontId="11" fillId="39" borderId="3" xfId="1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justify" vertical="top" wrapText="1"/>
    </xf>
    <xf numFmtId="0" fontId="0" fillId="0" borderId="31" xfId="0" applyFont="1" applyFill="1" applyBorder="1" applyAlignment="1">
      <alignment horizontal="justify" vertical="top" wrapText="1"/>
    </xf>
    <xf numFmtId="0" fontId="0" fillId="0" borderId="32" xfId="0" applyFont="1" applyFill="1" applyBorder="1" applyAlignment="1">
      <alignment horizontal="justify" vertical="top" wrapText="1"/>
    </xf>
    <xf numFmtId="166" fontId="10" fillId="0" borderId="4" xfId="1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/>
    </xf>
    <xf numFmtId="165" fontId="0" fillId="2" borderId="12" xfId="1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wrapText="1"/>
    </xf>
    <xf numFmtId="44" fontId="6" fillId="6" borderId="15" xfId="1" applyFont="1" applyFill="1" applyBorder="1" applyAlignment="1">
      <alignment horizontal="center" vertical="center" wrapText="1"/>
    </xf>
    <xf numFmtId="164" fontId="6" fillId="6" borderId="17" xfId="0" applyNumberFormat="1" applyFont="1" applyFill="1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164" fontId="6" fillId="2" borderId="23" xfId="0" applyNumberFormat="1" applyFont="1" applyFill="1" applyBorder="1" applyAlignment="1">
      <alignment horizontal="center" vertical="center" wrapText="1"/>
    </xf>
    <xf numFmtId="44" fontId="8" fillId="14" borderId="15" xfId="1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8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4" fontId="9" fillId="0" borderId="12" xfId="1" applyFont="1" applyBorder="1" applyAlignment="1">
      <alignment horizontal="center" vertical="center"/>
    </xf>
    <xf numFmtId="42" fontId="10" fillId="2" borderId="12" xfId="1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 vertical="center" wrapText="1"/>
    </xf>
    <xf numFmtId="42" fontId="9" fillId="0" borderId="12" xfId="1" applyNumberFormat="1" applyFont="1" applyBorder="1" applyAlignment="1">
      <alignment horizontal="center" vertical="center"/>
    </xf>
    <xf numFmtId="0" fontId="17" fillId="15" borderId="19" xfId="0" applyFont="1" applyFill="1" applyBorder="1" applyAlignment="1">
      <alignment horizontal="center" vertical="center" wrapText="1"/>
    </xf>
    <xf numFmtId="0" fontId="17" fillId="28" borderId="19" xfId="0" applyFont="1" applyFill="1" applyBorder="1" applyAlignment="1">
      <alignment horizontal="center" vertical="center" wrapText="1"/>
    </xf>
    <xf numFmtId="0" fontId="17" fillId="28" borderId="16" xfId="0" applyFont="1" applyFill="1" applyBorder="1" applyAlignment="1">
      <alignment horizontal="center" vertical="center" wrapText="1"/>
    </xf>
    <xf numFmtId="0" fontId="17" fillId="15" borderId="16" xfId="0" applyFont="1" applyFill="1" applyBorder="1" applyAlignment="1">
      <alignment horizontal="center" vertical="center" wrapText="1"/>
    </xf>
    <xf numFmtId="0" fontId="16" fillId="19" borderId="38" xfId="0" applyFont="1" applyFill="1" applyBorder="1" applyAlignment="1">
      <alignment horizontal="center" vertical="center"/>
    </xf>
    <xf numFmtId="0" fontId="16" fillId="19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" fillId="0" borderId="16" xfId="0" applyFont="1" applyBorder="1" applyAlignment="1">
      <alignment horizontal="right" vertical="center"/>
    </xf>
    <xf numFmtId="44" fontId="10" fillId="0" borderId="10" xfId="1" applyFont="1" applyBorder="1" applyAlignment="1">
      <alignment horizontal="left" vertical="center"/>
    </xf>
    <xf numFmtId="0" fontId="11" fillId="20" borderId="16" xfId="0" applyFont="1" applyFill="1" applyBorder="1" applyAlignment="1">
      <alignment horizontal="center" vertical="center" wrapText="1"/>
    </xf>
    <xf numFmtId="0" fontId="11" fillId="21" borderId="1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16" fillId="41" borderId="19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42" fontId="0" fillId="2" borderId="0" xfId="0" applyNumberFormat="1" applyFill="1"/>
    <xf numFmtId="42" fontId="0" fillId="0" borderId="0" xfId="0" applyNumberFormat="1"/>
    <xf numFmtId="0" fontId="2" fillId="2" borderId="0" xfId="0" applyFont="1" applyFill="1" applyAlignment="1">
      <alignment horizontal="left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 vertical="center"/>
    </xf>
    <xf numFmtId="44" fontId="6" fillId="6" borderId="38" xfId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/>
    </xf>
    <xf numFmtId="165" fontId="0" fillId="0" borderId="39" xfId="1" applyNumberFormat="1" applyFont="1" applyBorder="1" applyAlignment="1">
      <alignment horizontal="center" vertical="center"/>
    </xf>
    <xf numFmtId="164" fontId="6" fillId="2" borderId="40" xfId="0" applyNumberFormat="1" applyFont="1" applyFill="1" applyBorder="1" applyAlignment="1">
      <alignment horizontal="center" vertical="center" wrapText="1"/>
    </xf>
    <xf numFmtId="44" fontId="8" fillId="14" borderId="38" xfId="1" applyFont="1" applyFill="1" applyBorder="1" applyAlignment="1">
      <alignment horizontal="center" vertical="center" wrapText="1"/>
    </xf>
    <xf numFmtId="165" fontId="2" fillId="0" borderId="39" xfId="1" applyNumberFormat="1" applyFont="1" applyBorder="1" applyAlignment="1">
      <alignment horizontal="center" vertical="center"/>
    </xf>
    <xf numFmtId="165" fontId="1" fillId="0" borderId="12" xfId="1" applyNumberFormat="1" applyFont="1" applyBorder="1" applyAlignment="1">
      <alignment horizontal="center" vertical="center"/>
    </xf>
    <xf numFmtId="165" fontId="1" fillId="2" borderId="12" xfId="1" applyNumberFormat="1" applyFont="1" applyFill="1" applyBorder="1" applyAlignment="1">
      <alignment horizontal="center" vertical="center"/>
    </xf>
    <xf numFmtId="44" fontId="9" fillId="0" borderId="15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4" fontId="9" fillId="0" borderId="25" xfId="1" applyFont="1" applyBorder="1" applyAlignment="1">
      <alignment vertical="center"/>
    </xf>
    <xf numFmtId="0" fontId="11" fillId="23" borderId="3" xfId="0" applyFont="1" applyFill="1" applyBorder="1" applyAlignment="1">
      <alignment horizontal="center" vertical="center"/>
    </xf>
    <xf numFmtId="0" fontId="11" fillId="25" borderId="3" xfId="0" applyFont="1" applyFill="1" applyBorder="1" applyAlignment="1">
      <alignment horizontal="center" vertical="center" wrapText="1"/>
    </xf>
    <xf numFmtId="0" fontId="11" fillId="24" borderId="27" xfId="0" applyFont="1" applyFill="1" applyBorder="1" applyAlignment="1">
      <alignment horizontal="center" vertical="center"/>
    </xf>
    <xf numFmtId="0" fontId="11" fillId="24" borderId="3" xfId="0" applyFont="1" applyFill="1" applyBorder="1" applyAlignment="1">
      <alignment horizontal="center" vertical="center"/>
    </xf>
    <xf numFmtId="0" fontId="11" fillId="21" borderId="41" xfId="0" applyFont="1" applyFill="1" applyBorder="1" applyAlignment="1">
      <alignment horizontal="center" vertical="center"/>
    </xf>
    <xf numFmtId="0" fontId="11" fillId="21" borderId="3" xfId="0" applyFont="1" applyFill="1" applyBorder="1" applyAlignment="1">
      <alignment horizontal="center" vertical="center"/>
    </xf>
    <xf numFmtId="44" fontId="11" fillId="21" borderId="3" xfId="1" applyFont="1" applyFill="1" applyBorder="1" applyAlignment="1">
      <alignment horizontal="center" vertical="center"/>
    </xf>
    <xf numFmtId="0" fontId="11" fillId="25" borderId="28" xfId="0" applyFont="1" applyFill="1" applyBorder="1" applyAlignment="1">
      <alignment horizontal="center" vertical="center"/>
    </xf>
    <xf numFmtId="166" fontId="10" fillId="0" borderId="10" xfId="1" applyNumberFormat="1" applyFont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4" fontId="7" fillId="0" borderId="0" xfId="0" applyNumberFormat="1" applyFont="1"/>
    <xf numFmtId="44" fontId="7" fillId="2" borderId="0" xfId="0" applyNumberFormat="1" applyFont="1" applyFill="1"/>
    <xf numFmtId="0" fontId="11" fillId="34" borderId="3" xfId="0" applyFont="1" applyFill="1" applyBorder="1" applyAlignment="1">
      <alignment horizontal="center" vertical="center"/>
    </xf>
    <xf numFmtId="0" fontId="11" fillId="34" borderId="3" xfId="0" applyFont="1" applyFill="1" applyBorder="1" applyAlignment="1">
      <alignment horizontal="center" vertical="center" wrapText="1"/>
    </xf>
    <xf numFmtId="0" fontId="11" fillId="42" borderId="27" xfId="0" applyFont="1" applyFill="1" applyBorder="1" applyAlignment="1">
      <alignment horizontal="center" vertical="center"/>
    </xf>
    <xf numFmtId="0" fontId="11" fillId="42" borderId="3" xfId="0" applyFont="1" applyFill="1" applyBorder="1" applyAlignment="1">
      <alignment horizontal="center" vertical="center"/>
    </xf>
    <xf numFmtId="44" fontId="11" fillId="42" borderId="3" xfId="1" applyFont="1" applyFill="1" applyBorder="1" applyAlignment="1">
      <alignment horizontal="center" vertical="center"/>
    </xf>
    <xf numFmtId="0" fontId="11" fillId="34" borderId="28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165" fontId="0" fillId="0" borderId="23" xfId="1" applyNumberFormat="1" applyFont="1" applyBorder="1" applyAlignment="1">
      <alignment horizontal="center" vertical="center"/>
    </xf>
    <xf numFmtId="165" fontId="0" fillId="0" borderId="40" xfId="1" applyNumberFormat="1" applyFont="1" applyBorder="1" applyAlignment="1">
      <alignment horizontal="center" vertical="center"/>
    </xf>
    <xf numFmtId="165" fontId="0" fillId="0" borderId="43" xfId="1" applyNumberFormat="1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4" fontId="9" fillId="0" borderId="27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11" fillId="20" borderId="4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15" fillId="44" borderId="12" xfId="2" applyFont="1" applyFill="1" applyBorder="1" applyAlignment="1">
      <alignment horizontal="justify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43" borderId="15" xfId="0" applyFont="1" applyFill="1" applyBorder="1" applyAlignment="1">
      <alignment horizontal="center" vertical="center"/>
    </xf>
    <xf numFmtId="0" fontId="11" fillId="43" borderId="1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left" vertical="center" wrapText="1"/>
    </xf>
    <xf numFmtId="0" fontId="11" fillId="45" borderId="15" xfId="0" applyFont="1" applyFill="1" applyBorder="1" applyAlignment="1">
      <alignment horizontal="center" vertical="center"/>
    </xf>
    <xf numFmtId="0" fontId="11" fillId="45" borderId="19" xfId="0" applyFont="1" applyFill="1" applyBorder="1" applyAlignment="1">
      <alignment horizontal="center" vertical="center"/>
    </xf>
    <xf numFmtId="0" fontId="11" fillId="46" borderId="15" xfId="0" applyFont="1" applyFill="1" applyBorder="1" applyAlignment="1">
      <alignment horizontal="center" vertical="center"/>
    </xf>
    <xf numFmtId="0" fontId="11" fillId="47" borderId="19" xfId="0" applyFont="1" applyFill="1" applyBorder="1" applyAlignment="1">
      <alignment horizontal="center" vertical="center" wrapText="1"/>
    </xf>
    <xf numFmtId="0" fontId="11" fillId="47" borderId="19" xfId="0" applyFont="1" applyFill="1" applyBorder="1" applyAlignment="1">
      <alignment horizontal="center" vertical="center"/>
    </xf>
    <xf numFmtId="44" fontId="11" fillId="48" borderId="19" xfId="1" applyFont="1" applyFill="1" applyBorder="1" applyAlignment="1">
      <alignment horizontal="center" vertical="center"/>
    </xf>
    <xf numFmtId="0" fontId="5" fillId="33" borderId="9" xfId="0" applyFont="1" applyFill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2" fillId="9" borderId="45" xfId="0" applyFont="1" applyFill="1" applyBorder="1" applyAlignment="1">
      <alignment horizontal="center" vertical="center"/>
    </xf>
    <xf numFmtId="4" fontId="9" fillId="0" borderId="37" xfId="0" applyNumberFormat="1" applyFont="1" applyBorder="1" applyAlignment="1">
      <alignment horizontal="center" vertical="center" wrapText="1"/>
    </xf>
    <xf numFmtId="165" fontId="0" fillId="2" borderId="46" xfId="1" applyNumberFormat="1" applyFont="1" applyFill="1" applyBorder="1" applyAlignment="1">
      <alignment horizontal="center" vertical="center"/>
    </xf>
    <xf numFmtId="44" fontId="10" fillId="0" borderId="19" xfId="1" applyFont="1" applyBorder="1" applyAlignment="1">
      <alignment horizontal="left" vertical="center"/>
    </xf>
    <xf numFmtId="4" fontId="9" fillId="0" borderId="5" xfId="0" applyNumberFormat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right" vertical="center"/>
    </xf>
    <xf numFmtId="44" fontId="11" fillId="29" borderId="3" xfId="1" applyFont="1" applyFill="1" applyBorder="1" applyAlignment="1">
      <alignment horizontal="center" vertical="center"/>
    </xf>
    <xf numFmtId="44" fontId="3" fillId="0" borderId="19" xfId="1" applyFont="1" applyBorder="1" applyAlignment="1">
      <alignment horizontal="left" vertical="center"/>
    </xf>
    <xf numFmtId="44" fontId="11" fillId="35" borderId="2" xfId="1" applyFont="1" applyFill="1" applyBorder="1" applyAlignment="1">
      <alignment horizontal="center" vertical="center"/>
    </xf>
    <xf numFmtId="44" fontId="9" fillId="0" borderId="14" xfId="1" applyFont="1" applyBorder="1" applyAlignment="1">
      <alignment horizontal="center" vertical="center" wrapText="1"/>
    </xf>
    <xf numFmtId="4" fontId="10" fillId="0" borderId="21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 wrapText="1"/>
    </xf>
    <xf numFmtId="0" fontId="9" fillId="0" borderId="14" xfId="0" applyFont="1" applyFill="1" applyBorder="1" applyAlignment="1">
      <alignment horizontal="center" vertical="center" wrapText="1"/>
    </xf>
    <xf numFmtId="42" fontId="9" fillId="0" borderId="14" xfId="1" applyNumberFormat="1" applyFont="1" applyBorder="1" applyAlignment="1">
      <alignment horizontal="center" vertical="center"/>
    </xf>
    <xf numFmtId="42" fontId="10" fillId="2" borderId="5" xfId="1" applyNumberFormat="1" applyFont="1" applyFill="1" applyBorder="1" applyAlignment="1">
      <alignment horizontal="center" vertical="center" wrapText="1"/>
    </xf>
    <xf numFmtId="0" fontId="6" fillId="40" borderId="33" xfId="0" applyFont="1" applyFill="1" applyBorder="1" applyAlignment="1">
      <alignment horizontal="center" vertical="center" wrapText="1"/>
    </xf>
    <xf numFmtId="0" fontId="6" fillId="4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8" fillId="14" borderId="33" xfId="0" applyFont="1" applyFill="1" applyBorder="1" applyAlignment="1">
      <alignment horizontal="center" vertical="center" wrapText="1"/>
    </xf>
    <xf numFmtId="0" fontId="8" fillId="14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40" borderId="2" xfId="0" applyFont="1" applyFill="1" applyBorder="1" applyAlignment="1">
      <alignment horizontal="center" vertical="center" wrapText="1"/>
    </xf>
    <xf numFmtId="0" fontId="5" fillId="40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9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40" borderId="3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0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center" vertical="center" wrapText="1"/>
    </xf>
    <xf numFmtId="3" fontId="9" fillId="0" borderId="23" xfId="0" applyNumberFormat="1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4" fontId="9" fillId="0" borderId="27" xfId="1" applyFont="1" applyBorder="1" applyAlignment="1">
      <alignment horizontal="center" vertical="center"/>
    </xf>
    <xf numFmtId="44" fontId="9" fillId="0" borderId="23" xfId="1" applyFont="1" applyBorder="1" applyAlignment="1">
      <alignment horizontal="center" vertical="center"/>
    </xf>
    <xf numFmtId="44" fontId="9" fillId="0" borderId="26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44" fontId="9" fillId="0" borderId="12" xfId="1" applyFont="1" applyBorder="1" applyAlignment="1">
      <alignment horizontal="center" vertical="center"/>
    </xf>
    <xf numFmtId="44" fontId="9" fillId="0" borderId="14" xfId="1" applyFon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23" xfId="0" applyNumberForma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4" fontId="0" fillId="0" borderId="14" xfId="0" applyNumberForma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right" vertical="center"/>
    </xf>
    <xf numFmtId="0" fontId="10" fillId="2" borderId="5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wrapText="1"/>
    </xf>
    <xf numFmtId="0" fontId="10" fillId="2" borderId="20" xfId="0" applyFont="1" applyFill="1" applyBorder="1" applyAlignment="1">
      <alignment horizontal="right" vertical="center"/>
    </xf>
    <xf numFmtId="0" fontId="10" fillId="2" borderId="22" xfId="0" applyFont="1" applyFill="1" applyBorder="1" applyAlignment="1">
      <alignment horizontal="right" vertical="center"/>
    </xf>
    <xf numFmtId="0" fontId="10" fillId="2" borderId="21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left" wrapText="1"/>
    </xf>
  </cellXfs>
  <cellStyles count="4">
    <cellStyle name="Moneda" xfId="1" builtinId="4"/>
    <cellStyle name="Normal" xfId="0" builtinId="0"/>
    <cellStyle name="Normal 2" xfId="3"/>
    <cellStyle name="Normal 2 2" xfId="2"/>
  </cellStyles>
  <dxfs count="1">
    <dxf>
      <font>
        <b/>
        <i val="0"/>
        <condense val="0"/>
        <extend val="0"/>
        <color indexed="16"/>
      </font>
      <fill>
        <patternFill>
          <bgColor indexed="43"/>
        </patternFill>
      </fill>
    </dxf>
  </dxfs>
  <tableStyles count="0" defaultTableStyle="TableStyleMedium2" defaultPivotStyle="PivotStyleLight16"/>
  <colors>
    <mruColors>
      <color rgb="FFCBE7E0"/>
      <color rgb="FF59B39B"/>
      <color rgb="FF9BD1C3"/>
      <color rgb="FF6FBDA9"/>
      <color rgb="FF5FB5C1"/>
      <color rgb="FF50AEB0"/>
      <color rgb="FFF197D3"/>
      <color rgb="FFF9D7F2"/>
      <color rgb="FF739F71"/>
      <color rgb="FF5A82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300568</xdr:colOff>
      <xdr:row>0</xdr:row>
      <xdr:rowOff>99482</xdr:rowOff>
    </xdr:from>
    <xdr:to>
      <xdr:col>1</xdr:col>
      <xdr:colOff>419101</xdr:colOff>
      <xdr:row>3</xdr:row>
      <xdr:rowOff>28575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568" y="99482"/>
          <a:ext cx="509058" cy="738718"/>
        </a:xfrm>
        <a:prstGeom prst="rect">
          <a:avLst/>
        </a:prstGeom>
      </xdr:spPr>
    </xdr:pic>
    <xdr:clientData/>
  </xdr:twoCellAnchor>
  <xdr:twoCellAnchor editAs="oneCell">
    <xdr:from>
      <xdr:col>4</xdr:col>
      <xdr:colOff>1209675</xdr:colOff>
      <xdr:row>0</xdr:row>
      <xdr:rowOff>173046</xdr:rowOff>
    </xdr:from>
    <xdr:to>
      <xdr:col>6</xdr:col>
      <xdr:colOff>940905</xdr:colOff>
      <xdr:row>3</xdr:row>
      <xdr:rowOff>0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286750" y="173046"/>
          <a:ext cx="1400176" cy="6365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1000125</xdr:colOff>
      <xdr:row>0</xdr:row>
      <xdr:rowOff>181779</xdr:rowOff>
    </xdr:from>
    <xdr:to>
      <xdr:col>5</xdr:col>
      <xdr:colOff>466138</xdr:colOff>
      <xdr:row>2</xdr:row>
      <xdr:rowOff>99221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86675" y="181779"/>
          <a:ext cx="980488" cy="5937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3</xdr:row>
      <xdr:rowOff>73819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7584" cy="676806"/>
        </a:xfrm>
        <a:prstGeom prst="rect">
          <a:avLst/>
        </a:prstGeom>
      </xdr:spPr>
    </xdr:pic>
    <xdr:clientData/>
  </xdr:twoCellAnchor>
  <xdr:twoCellAnchor editAs="oneCell">
    <xdr:from>
      <xdr:col>4</xdr:col>
      <xdr:colOff>1459706</xdr:colOff>
      <xdr:row>0</xdr:row>
      <xdr:rowOff>162729</xdr:rowOff>
    </xdr:from>
    <xdr:to>
      <xdr:col>6</xdr:col>
      <xdr:colOff>925719</xdr:colOff>
      <xdr:row>3</xdr:row>
      <xdr:rowOff>23021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46256" y="162729"/>
          <a:ext cx="980488" cy="5937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2</xdr:row>
      <xdr:rowOff>130969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2821" cy="686331"/>
        </a:xfrm>
        <a:prstGeom prst="rect">
          <a:avLst/>
        </a:prstGeom>
      </xdr:spPr>
    </xdr:pic>
    <xdr:clientData/>
  </xdr:twoCellAnchor>
  <xdr:twoCellAnchor editAs="oneCell">
    <xdr:from>
      <xdr:col>4</xdr:col>
      <xdr:colOff>1228725</xdr:colOff>
      <xdr:row>0</xdr:row>
      <xdr:rowOff>191304</xdr:rowOff>
    </xdr:from>
    <xdr:to>
      <xdr:col>5</xdr:col>
      <xdr:colOff>694738</xdr:colOff>
      <xdr:row>2</xdr:row>
      <xdr:rowOff>108746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15275" y="191304"/>
          <a:ext cx="980488" cy="59371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241036</xdr:colOff>
      <xdr:row>0</xdr:row>
      <xdr:rowOff>120913</xdr:rowOff>
    </xdr:from>
    <xdr:to>
      <xdr:col>1</xdr:col>
      <xdr:colOff>616682</xdr:colOff>
      <xdr:row>2</xdr:row>
      <xdr:rowOff>130969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036" y="120913"/>
          <a:ext cx="632821" cy="686331"/>
        </a:xfrm>
        <a:prstGeom prst="rect">
          <a:avLst/>
        </a:prstGeom>
      </xdr:spPr>
    </xdr:pic>
    <xdr:clientData/>
  </xdr:twoCellAnchor>
  <xdr:twoCellAnchor editAs="oneCell">
    <xdr:from>
      <xdr:col>4</xdr:col>
      <xdr:colOff>1352550</xdr:colOff>
      <xdr:row>0</xdr:row>
      <xdr:rowOff>267504</xdr:rowOff>
    </xdr:from>
    <xdr:to>
      <xdr:col>5</xdr:col>
      <xdr:colOff>818563</xdr:colOff>
      <xdr:row>2</xdr:row>
      <xdr:rowOff>184946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9100" y="267504"/>
          <a:ext cx="980488" cy="59371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1143000</xdr:colOff>
      <xdr:row>0</xdr:row>
      <xdr:rowOff>188922</xdr:rowOff>
    </xdr:from>
    <xdr:to>
      <xdr:col>6</xdr:col>
      <xdr:colOff>818563</xdr:colOff>
      <xdr:row>2</xdr:row>
      <xdr:rowOff>101601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4425" y="188922"/>
          <a:ext cx="980488" cy="58895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0</xdr:row>
      <xdr:rowOff>141297</xdr:rowOff>
    </xdr:from>
    <xdr:to>
      <xdr:col>5</xdr:col>
      <xdr:colOff>713788</xdr:colOff>
      <xdr:row>2</xdr:row>
      <xdr:rowOff>53976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141297"/>
          <a:ext cx="980488" cy="58895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0</xdr:row>
      <xdr:rowOff>141297</xdr:rowOff>
    </xdr:from>
    <xdr:to>
      <xdr:col>5</xdr:col>
      <xdr:colOff>713788</xdr:colOff>
      <xdr:row>2</xdr:row>
      <xdr:rowOff>53976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141297"/>
          <a:ext cx="980488" cy="5889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246692</xdr:colOff>
      <xdr:row>0</xdr:row>
      <xdr:rowOff>138209</xdr:rowOff>
    </xdr:from>
    <xdr:to>
      <xdr:col>1</xdr:col>
      <xdr:colOff>390918</xdr:colOff>
      <xdr:row>3</xdr:row>
      <xdr:rowOff>60707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2" y="138209"/>
          <a:ext cx="438635" cy="641203"/>
        </a:xfrm>
        <a:prstGeom prst="rect">
          <a:avLst/>
        </a:prstGeom>
      </xdr:spPr>
    </xdr:pic>
    <xdr:clientData/>
  </xdr:twoCellAnchor>
  <xdr:twoCellAnchor editAs="oneCell">
    <xdr:from>
      <xdr:col>4</xdr:col>
      <xdr:colOff>1123733</xdr:colOff>
      <xdr:row>0</xdr:row>
      <xdr:rowOff>110512</xdr:rowOff>
    </xdr:from>
    <xdr:to>
      <xdr:col>5</xdr:col>
      <xdr:colOff>1137978</xdr:colOff>
      <xdr:row>2</xdr:row>
      <xdr:rowOff>100495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181758" y="110512"/>
          <a:ext cx="1138195" cy="50433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38873</xdr:colOff>
      <xdr:row>1</xdr:row>
      <xdr:rowOff>86255</xdr:rowOff>
    </xdr:from>
    <xdr:to>
      <xdr:col>1</xdr:col>
      <xdr:colOff>588818</xdr:colOff>
      <xdr:row>3</xdr:row>
      <xdr:rowOff>199253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282" y="276755"/>
          <a:ext cx="549945" cy="641203"/>
        </a:xfrm>
        <a:prstGeom prst="rect">
          <a:avLst/>
        </a:prstGeom>
      </xdr:spPr>
    </xdr:pic>
    <xdr:clientData/>
  </xdr:twoCellAnchor>
  <xdr:twoCellAnchor editAs="oneCell">
    <xdr:from>
      <xdr:col>4</xdr:col>
      <xdr:colOff>999042</xdr:colOff>
      <xdr:row>1</xdr:row>
      <xdr:rowOff>154673</xdr:rowOff>
    </xdr:from>
    <xdr:to>
      <xdr:col>5</xdr:col>
      <xdr:colOff>1013287</xdr:colOff>
      <xdr:row>3</xdr:row>
      <xdr:rowOff>127337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47542" y="345173"/>
          <a:ext cx="1139927" cy="500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403452</xdr:colOff>
      <xdr:row>3</xdr:row>
      <xdr:rowOff>103043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1151660</xdr:colOff>
      <xdr:row>0</xdr:row>
      <xdr:rowOff>155151</xdr:rowOff>
    </xdr:from>
    <xdr:to>
      <xdr:col>5</xdr:col>
      <xdr:colOff>703398</xdr:colOff>
      <xdr:row>3</xdr:row>
      <xdr:rowOff>8948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15796" y="155151"/>
          <a:ext cx="980488" cy="5898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85725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969819</xdr:colOff>
      <xdr:row>0</xdr:row>
      <xdr:rowOff>236547</xdr:rowOff>
    </xdr:from>
    <xdr:to>
      <xdr:col>5</xdr:col>
      <xdr:colOff>521557</xdr:colOff>
      <xdr:row>3</xdr:row>
      <xdr:rowOff>73026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4069" y="236547"/>
          <a:ext cx="980488" cy="5898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1085850</xdr:colOff>
      <xdr:row>0</xdr:row>
      <xdr:rowOff>217497</xdr:rowOff>
    </xdr:from>
    <xdr:to>
      <xdr:col>5</xdr:col>
      <xdr:colOff>551863</xdr:colOff>
      <xdr:row>3</xdr:row>
      <xdr:rowOff>15876</xdr:rowOff>
    </xdr:to>
    <xdr:pic>
      <xdr:nvPicPr>
        <xdr:cNvPr id="5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72400" y="217497"/>
          <a:ext cx="980488" cy="5889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6</xdr:col>
      <xdr:colOff>140495</xdr:colOff>
      <xdr:row>0</xdr:row>
      <xdr:rowOff>165110</xdr:rowOff>
    </xdr:from>
    <xdr:to>
      <xdr:col>6</xdr:col>
      <xdr:colOff>1120983</xdr:colOff>
      <xdr:row>2</xdr:row>
      <xdr:rowOff>82552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70245" y="165110"/>
          <a:ext cx="980488" cy="58419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0</xdr:row>
      <xdr:rowOff>236547</xdr:rowOff>
    </xdr:from>
    <xdr:to>
      <xdr:col>7</xdr:col>
      <xdr:colOff>1037638</xdr:colOff>
      <xdr:row>3</xdr:row>
      <xdr:rowOff>34926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77725" y="236547"/>
          <a:ext cx="980488" cy="5889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5</xdr:col>
      <xdr:colOff>1331119</xdr:colOff>
      <xdr:row>0</xdr:row>
      <xdr:rowOff>177016</xdr:rowOff>
    </xdr:from>
    <xdr:to>
      <xdr:col>6</xdr:col>
      <xdr:colOff>799513</xdr:colOff>
      <xdr:row>2</xdr:row>
      <xdr:rowOff>94458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34525" y="177016"/>
          <a:ext cx="980488" cy="58419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416718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520964" cy="676806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0</xdr:row>
      <xdr:rowOff>131772</xdr:rowOff>
    </xdr:from>
    <xdr:to>
      <xdr:col>5</xdr:col>
      <xdr:colOff>713788</xdr:colOff>
      <xdr:row>2</xdr:row>
      <xdr:rowOff>44451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34325" y="131772"/>
          <a:ext cx="980488" cy="5889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157692</xdr:colOff>
      <xdr:row>0</xdr:row>
      <xdr:rowOff>156632</xdr:rowOff>
    </xdr:from>
    <xdr:to>
      <xdr:col>1</xdr:col>
      <xdr:colOff>533338</xdr:colOff>
      <xdr:row>3</xdr:row>
      <xdr:rowOff>47625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692" y="156632"/>
          <a:ext cx="632821" cy="681568"/>
        </a:xfrm>
        <a:prstGeom prst="rect">
          <a:avLst/>
        </a:prstGeom>
      </xdr:spPr>
    </xdr:pic>
    <xdr:clientData/>
  </xdr:twoCellAnchor>
  <xdr:twoCellAnchor editAs="oneCell">
    <xdr:from>
      <xdr:col>4</xdr:col>
      <xdr:colOff>433820</xdr:colOff>
      <xdr:row>0</xdr:row>
      <xdr:rowOff>119650</xdr:rowOff>
    </xdr:from>
    <xdr:to>
      <xdr:col>5</xdr:col>
      <xdr:colOff>684347</xdr:colOff>
      <xdr:row>2</xdr:row>
      <xdr:rowOff>30597</xdr:rowOff>
    </xdr:to>
    <xdr:pic>
      <xdr:nvPicPr>
        <xdr:cNvPr id="3" name="2 Imagen" descr="LOGO OBRAS_PÚBLICA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0370" y="119650"/>
          <a:ext cx="983952" cy="5872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tika/Downloads/Users/CGONZA~1/AppData/Local/Temp/DropOL/C&#233;dula_4_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Verde/Informacion/Imprimir/Anexo%202%20General%20zapopan%20&#250;ltimaaa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grama"/>
      <sheetName val="Cédula"/>
      <sheetName val="Información básica"/>
      <sheetName val="Información gráfica"/>
      <sheetName val="Análisis de la zona"/>
      <sheetName val="Potencialidad"/>
      <sheetName val="Dictámen"/>
      <sheetName val="Tenencia de la tierra"/>
      <sheetName val="Integración documental"/>
      <sheetName val="INDAABIN"/>
      <sheetName val="Interés de Negocio"/>
      <sheetName val="Datos físicos"/>
      <sheetName val="Características del sitio"/>
      <sheetName val="Mercado y Productos turísticos"/>
      <sheetName val="Infraestructura"/>
      <sheetName val="Análisis de potencialidad"/>
      <sheetName val="Características de la zona"/>
      <sheetName val="Accesibilidad"/>
      <sheetName val="Listas"/>
      <sheetName val="LaN"/>
      <sheetName val="Base_Fotos"/>
    </sheetNames>
    <sheetDataSet>
      <sheetData sheetId="0" refreshError="1"/>
      <sheetData sheetId="1" refreshError="1"/>
      <sheetData sheetId="2" refreshError="1"/>
      <sheetData sheetId="3">
        <row r="14">
          <cell r="I14">
            <v>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E1" t="str">
            <v>No.</v>
          </cell>
        </row>
        <row r="2">
          <cell r="E2">
            <v>1</v>
          </cell>
        </row>
        <row r="3">
          <cell r="E3">
            <v>2</v>
          </cell>
        </row>
        <row r="4">
          <cell r="E4">
            <v>3</v>
          </cell>
        </row>
        <row r="5">
          <cell r="E5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ANEXO 2"/>
      <sheetName val="Sector"/>
      <sheetName val="menu"/>
      <sheetName val="cat_municipio_MAY2014"/>
      <sheetName val="ARCHIVO GENERADO PARA IMPRESION"/>
      <sheetName val="HABILITAR LAS MACROS EN EXCEL"/>
      <sheetName val="Hoja1"/>
    </sheetNames>
    <sheetDataSet>
      <sheetData sheetId="0"/>
      <sheetData sheetId="1">
        <row r="2">
          <cell r="A2" t="str">
            <v>.</v>
          </cell>
          <cell r="E2" t="str">
            <v>Muy Alto</v>
          </cell>
          <cell r="H2" t="str">
            <v>SI</v>
          </cell>
        </row>
        <row r="3">
          <cell r="A3" t="str">
            <v>AGRICULTURA Y SISTEMAS DE RIEGO</v>
          </cell>
          <cell r="E3" t="str">
            <v>Alta</v>
          </cell>
          <cell r="H3" t="str">
            <v>NO</v>
          </cell>
        </row>
        <row r="4">
          <cell r="A4" t="str">
            <v>AGUA POTABLE Y SANEAMIENTO</v>
          </cell>
          <cell r="E4" t="str">
            <v>Normal</v>
          </cell>
        </row>
        <row r="5">
          <cell r="A5" t="str">
            <v>ASUNTOS FRONTERA NORTE</v>
          </cell>
        </row>
        <row r="6">
          <cell r="A6" t="str">
            <v>ASUNTOS FRONTERA SUR-SURESTE</v>
          </cell>
        </row>
        <row r="7">
          <cell r="A7" t="str">
            <v>ASUNTOS INDIGENAS</v>
          </cell>
        </row>
        <row r="8">
          <cell r="A8" t="str">
            <v>ASUNTOS MIGRATORIOS</v>
          </cell>
        </row>
        <row r="9">
          <cell r="A9" t="str">
            <v>ATENCION A GRUPOS VULNERABLES</v>
          </cell>
        </row>
        <row r="10">
          <cell r="A10" t="str">
            <v>CAMBIO CLIMATICO</v>
          </cell>
        </row>
        <row r="11">
          <cell r="A11" t="str">
            <v>CIENCIA Y TECNOLOGIA</v>
          </cell>
        </row>
        <row r="12">
          <cell r="A12" t="str">
            <v>COMPETITIVIDAD</v>
          </cell>
        </row>
        <row r="13">
          <cell r="A13" t="str">
            <v>COMUNICACIONES</v>
          </cell>
        </row>
        <row r="14">
          <cell r="A14" t="str">
            <v>CULTURA Y CINEMATOGRAFIA</v>
          </cell>
        </row>
        <row r="15">
          <cell r="A15" t="str">
            <v>DEFENSA NACIONAL</v>
          </cell>
        </row>
        <row r="16">
          <cell r="A16" t="str">
            <v>DEPORTE</v>
          </cell>
        </row>
        <row r="17">
          <cell r="A17" t="str">
            <v>DERECHOS DE LA NIÑEZ</v>
          </cell>
        </row>
        <row r="18">
          <cell r="A18" t="str">
            <v>DERECHOS HUMANOS</v>
          </cell>
        </row>
        <row r="19">
          <cell r="A19" t="str">
            <v>DESARROLLO METROPOLITANO</v>
          </cell>
        </row>
        <row r="20">
          <cell r="A20" t="str">
            <v>DESARROLLO MUNICIPAL</v>
          </cell>
        </row>
        <row r="21">
          <cell r="A21" t="str">
            <v>DESARROLLO RURAL</v>
          </cell>
        </row>
        <row r="22">
          <cell r="A22" t="str">
            <v>DESARROLLO SOCIAL</v>
          </cell>
        </row>
        <row r="23">
          <cell r="A23" t="str">
            <v>DESARROLLO URBANO Y ORDENAMIENTO TERRITORIAL</v>
          </cell>
        </row>
        <row r="24">
          <cell r="A24" t="str">
            <v>DISTRITO FEDERAL</v>
          </cell>
        </row>
        <row r="25">
          <cell r="A25" t="str">
            <v>ECONOMIA</v>
          </cell>
        </row>
        <row r="26">
          <cell r="A26" t="str">
            <v>EDUCACION PUBLICA Y SERVICIOS EDUCATIVOS</v>
          </cell>
        </row>
        <row r="27">
          <cell r="A27" t="str">
            <v>ENERGIA</v>
          </cell>
        </row>
        <row r="28">
          <cell r="A28" t="str">
            <v>FOMENTO COOPERATIVO Y ECONOMIA SOCIAL</v>
          </cell>
        </row>
        <row r="29">
          <cell r="A29" t="str">
            <v>GANADERIA</v>
          </cell>
        </row>
        <row r="30">
          <cell r="A30" t="str">
            <v>IGUALDAD DE GENERO</v>
          </cell>
        </row>
        <row r="31">
          <cell r="A31" t="str">
            <v>INFRAESTRUCTURA</v>
          </cell>
        </row>
        <row r="32">
          <cell r="A32" t="str">
            <v>JUSTICIA</v>
          </cell>
        </row>
        <row r="33">
          <cell r="A33" t="str">
            <v>JUVENTUD</v>
          </cell>
        </row>
        <row r="34">
          <cell r="A34" t="str">
            <v>MARINA</v>
          </cell>
        </row>
        <row r="35">
          <cell r="A35" t="str">
            <v>MEDIO AMBIENTE Y RECURSOS NATURALES</v>
          </cell>
        </row>
        <row r="36">
          <cell r="A36" t="str">
            <v>PESCA</v>
          </cell>
        </row>
        <row r="37">
          <cell r="A37" t="str">
            <v>PROTECCION CIVIL</v>
          </cell>
        </row>
        <row r="38">
          <cell r="A38" t="str">
            <v>RADIO Y TELEVISION</v>
          </cell>
        </row>
        <row r="39">
          <cell r="A39" t="str">
            <v>RECURSOS HIDRAULICOS</v>
          </cell>
        </row>
        <row r="40">
          <cell r="A40" t="str">
            <v>REFORMA AGRARIA</v>
          </cell>
        </row>
        <row r="41">
          <cell r="A41" t="str">
            <v>RELACIONES EXTERIORES</v>
          </cell>
        </row>
        <row r="42">
          <cell r="A42" t="str">
            <v>SALUD</v>
          </cell>
        </row>
        <row r="43">
          <cell r="A43" t="str">
            <v>SEGURIDAD PUBLICA</v>
          </cell>
        </row>
        <row r="44">
          <cell r="A44" t="str">
            <v>SEGURIDAD SOCIAL</v>
          </cell>
        </row>
        <row r="45">
          <cell r="A45" t="str">
            <v>TRABAJO Y PREVISION SOCIAL</v>
          </cell>
        </row>
        <row r="46">
          <cell r="A46" t="str">
            <v>TRANSPARENCIA Y ANTICORRUPCION</v>
          </cell>
        </row>
        <row r="47">
          <cell r="A47" t="str">
            <v>TRANSPORTES</v>
          </cell>
        </row>
        <row r="48">
          <cell r="A48" t="str">
            <v>TURISMO</v>
          </cell>
        </row>
        <row r="49">
          <cell r="A49" t="str">
            <v>VIGILANCIA DE LA AUDITORIA SUPERIOR DE LA FEDERACION</v>
          </cell>
        </row>
        <row r="50">
          <cell r="A50" t="str">
            <v>VIVIENDA</v>
          </cell>
        </row>
      </sheetData>
      <sheetData sheetId="2">
        <row r="2">
          <cell r="B2" t="str">
            <v>.</v>
          </cell>
        </row>
        <row r="3">
          <cell r="B3" t="str">
            <v>Aguascalientes</v>
          </cell>
        </row>
        <row r="4">
          <cell r="B4" t="str">
            <v>Baja_California</v>
          </cell>
        </row>
        <row r="5">
          <cell r="B5" t="str">
            <v>Baja_California_Sur</v>
          </cell>
        </row>
        <row r="6">
          <cell r="B6" t="str">
            <v>Campeche</v>
          </cell>
        </row>
        <row r="7">
          <cell r="B7" t="str">
            <v>Coahuila_de_Zaragoza</v>
          </cell>
        </row>
        <row r="8">
          <cell r="B8" t="str">
            <v>Colima</v>
          </cell>
        </row>
        <row r="9">
          <cell r="B9" t="str">
            <v>Chiapas</v>
          </cell>
        </row>
        <row r="10">
          <cell r="B10" t="str">
            <v>Chihuahua</v>
          </cell>
        </row>
        <row r="11">
          <cell r="B11" t="str">
            <v>Distrito_Federal</v>
          </cell>
        </row>
        <row r="12">
          <cell r="B12" t="str">
            <v>Durango</v>
          </cell>
        </row>
        <row r="13">
          <cell r="B13" t="str">
            <v>Guanajuato</v>
          </cell>
        </row>
        <row r="14">
          <cell r="B14" t="str">
            <v>Guerrero</v>
          </cell>
        </row>
        <row r="15">
          <cell r="B15" t="str">
            <v>Hidalgo</v>
          </cell>
        </row>
        <row r="16">
          <cell r="B16" t="str">
            <v>Jalisco</v>
          </cell>
        </row>
        <row r="17">
          <cell r="B17" t="str">
            <v>México</v>
          </cell>
        </row>
        <row r="18">
          <cell r="B18" t="str">
            <v>Michoacán_de_Ocampo</v>
          </cell>
        </row>
        <row r="19">
          <cell r="B19" t="str">
            <v>Morelos</v>
          </cell>
        </row>
        <row r="20">
          <cell r="B20" t="str">
            <v>Nayarit</v>
          </cell>
        </row>
        <row r="21">
          <cell r="B21" t="str">
            <v>Nuevo_León</v>
          </cell>
        </row>
        <row r="22">
          <cell r="B22" t="str">
            <v>Oaxaca</v>
          </cell>
        </row>
        <row r="23">
          <cell r="B23" t="str">
            <v>Puebla</v>
          </cell>
        </row>
        <row r="24">
          <cell r="B24" t="str">
            <v>Querétaro</v>
          </cell>
        </row>
        <row r="25">
          <cell r="B25" t="str">
            <v>Quintana_Roo</v>
          </cell>
        </row>
        <row r="26">
          <cell r="B26" t="str">
            <v>San_Luis_Potosí</v>
          </cell>
        </row>
        <row r="27">
          <cell r="B27" t="str">
            <v>Sinaloa</v>
          </cell>
        </row>
        <row r="28">
          <cell r="B28" t="str">
            <v>Sonora</v>
          </cell>
        </row>
        <row r="29">
          <cell r="B29" t="str">
            <v>Tabasco</v>
          </cell>
        </row>
        <row r="30">
          <cell r="B30" t="str">
            <v>Tamaulipas</v>
          </cell>
        </row>
        <row r="31">
          <cell r="B31" t="str">
            <v>Tlaxcala</v>
          </cell>
        </row>
        <row r="32">
          <cell r="B32" t="str">
            <v>Veracruz_de_Ignacio_de_la_Llave</v>
          </cell>
        </row>
        <row r="33">
          <cell r="B33" t="str">
            <v>Yucatán</v>
          </cell>
        </row>
        <row r="34">
          <cell r="B34" t="str">
            <v>Zacatecas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34"/>
  <sheetViews>
    <sheetView tabSelected="1" view="pageBreakPreview" topLeftCell="B1" zoomScaleNormal="100" zoomScaleSheetLayoutView="100" workbookViewId="0">
      <selection activeCell="H6" sqref="H6"/>
    </sheetView>
  </sheetViews>
  <sheetFormatPr baseColWidth="10" defaultRowHeight="15" outlineLevelRow="1" x14ac:dyDescent="0.25"/>
  <cols>
    <col min="1" max="1" width="5.85546875" customWidth="1"/>
    <col min="2" max="2" width="47.85546875" style="12" bestFit="1" customWidth="1"/>
    <col min="3" max="3" width="23.140625" style="13" customWidth="1"/>
    <col min="4" max="4" width="24.140625" style="14" customWidth="1"/>
    <col min="5" max="5" width="25" style="13" bestFit="1" customWidth="1"/>
    <col min="6" max="6" width="25" style="13" hidden="1" customWidth="1"/>
    <col min="7" max="7" width="20" bestFit="1" customWidth="1"/>
    <col min="9" max="9" width="18" bestFit="1" customWidth="1"/>
    <col min="11" max="11" width="22.85546875" customWidth="1"/>
  </cols>
  <sheetData>
    <row r="1" spans="1:7" x14ac:dyDescent="0.25">
      <c r="A1" s="1"/>
      <c r="B1" s="2"/>
      <c r="C1" s="3"/>
      <c r="D1" s="4"/>
      <c r="E1" s="3"/>
      <c r="F1" s="3"/>
      <c r="G1" s="1"/>
    </row>
    <row r="2" spans="1:7" ht="30" customHeight="1" x14ac:dyDescent="0.25">
      <c r="A2" s="255" t="s">
        <v>0</v>
      </c>
      <c r="B2" s="255"/>
      <c r="C2" s="255"/>
      <c r="D2" s="255"/>
      <c r="E2" s="255"/>
      <c r="F2" s="255"/>
      <c r="G2" s="255"/>
    </row>
    <row r="3" spans="1:7" ht="18.75" customHeight="1" x14ac:dyDescent="0.25">
      <c r="A3" s="256" t="s">
        <v>175</v>
      </c>
      <c r="B3" s="256"/>
      <c r="C3" s="256"/>
      <c r="D3" s="256"/>
      <c r="E3" s="256"/>
      <c r="F3" s="256"/>
      <c r="G3" s="256"/>
    </row>
    <row r="4" spans="1:7" ht="18.75" customHeight="1" thickBot="1" x14ac:dyDescent="0.3">
      <c r="A4" s="5"/>
      <c r="B4" s="5"/>
      <c r="C4" s="6"/>
      <c r="D4" s="6"/>
      <c r="E4" s="6"/>
      <c r="F4" s="6"/>
      <c r="G4" s="1"/>
    </row>
    <row r="5" spans="1:7" ht="24.95" hidden="1" customHeight="1" thickBot="1" x14ac:dyDescent="0.3">
      <c r="A5" s="259"/>
      <c r="B5" s="259"/>
      <c r="C5" s="7"/>
      <c r="D5" s="7"/>
      <c r="E5" s="7"/>
      <c r="F5" s="7"/>
      <c r="G5" s="1"/>
    </row>
    <row r="6" spans="1:7" s="8" customFormat="1" ht="18.75" customHeight="1" thickBot="1" x14ac:dyDescent="0.3">
      <c r="A6" s="260" t="s">
        <v>1</v>
      </c>
      <c r="B6" s="249" t="s">
        <v>2</v>
      </c>
      <c r="C6" s="251" t="s">
        <v>162</v>
      </c>
      <c r="D6" s="252"/>
      <c r="E6" s="253" t="s">
        <v>16</v>
      </c>
      <c r="F6" s="159"/>
      <c r="G6" s="253" t="s">
        <v>37</v>
      </c>
    </row>
    <row r="7" spans="1:7" s="8" customFormat="1" ht="15" customHeight="1" x14ac:dyDescent="0.25">
      <c r="A7" s="261"/>
      <c r="B7" s="250"/>
      <c r="C7" s="257" t="s">
        <v>3</v>
      </c>
      <c r="D7" s="257" t="s">
        <v>4</v>
      </c>
      <c r="E7" s="254"/>
      <c r="F7" s="160"/>
      <c r="G7" s="254"/>
    </row>
    <row r="8" spans="1:7" s="8" customFormat="1" ht="15.75" thickBot="1" x14ac:dyDescent="0.3">
      <c r="A8" s="262"/>
      <c r="B8" s="250"/>
      <c r="C8" s="258"/>
      <c r="D8" s="258"/>
      <c r="E8" s="254"/>
      <c r="F8" s="220"/>
      <c r="G8" s="254"/>
    </row>
    <row r="9" spans="1:7" ht="28.5" customHeight="1" x14ac:dyDescent="0.25">
      <c r="A9" s="224">
        <v>1</v>
      </c>
      <c r="B9" s="243" t="s">
        <v>206</v>
      </c>
      <c r="C9" s="243"/>
      <c r="D9" s="243"/>
      <c r="E9" s="243"/>
      <c r="F9" s="243"/>
      <c r="G9" s="243"/>
    </row>
    <row r="10" spans="1:7" ht="30" customHeight="1" outlineLevel="1" x14ac:dyDescent="0.25">
      <c r="A10" s="130" t="s">
        <v>151</v>
      </c>
      <c r="B10" s="129" t="s">
        <v>169</v>
      </c>
      <c r="C10" s="119">
        <v>0</v>
      </c>
      <c r="D10" s="119">
        <f>+'1.I INF.V'!F7</f>
        <v>135000000</v>
      </c>
      <c r="E10" s="118">
        <f t="shared" ref="E10:E21" si="0">SUM(C10:D10)</f>
        <v>135000000</v>
      </c>
      <c r="F10" s="166" t="b">
        <f>E10='1.I INF.V'!F7</f>
        <v>1</v>
      </c>
      <c r="G10" s="119"/>
    </row>
    <row r="11" spans="1:7" ht="29.25" customHeight="1" outlineLevel="1" x14ac:dyDescent="0.25">
      <c r="A11" s="130" t="s">
        <v>152</v>
      </c>
      <c r="B11" s="129" t="s">
        <v>6</v>
      </c>
      <c r="C11" s="119">
        <v>0</v>
      </c>
      <c r="D11" s="119">
        <f>+'1.II INF.H.'!F7</f>
        <v>30000000</v>
      </c>
      <c r="E11" s="118">
        <f t="shared" si="0"/>
        <v>30000000</v>
      </c>
      <c r="F11" s="166" t="b">
        <f>E11='1.II INF.H.'!F7</f>
        <v>1</v>
      </c>
      <c r="G11" s="119"/>
    </row>
    <row r="12" spans="1:7" ht="24.75" customHeight="1" outlineLevel="1" x14ac:dyDescent="0.25">
      <c r="A12" s="130" t="s">
        <v>153</v>
      </c>
      <c r="B12" s="129" t="s">
        <v>7</v>
      </c>
      <c r="C12" s="119">
        <v>0</v>
      </c>
      <c r="D12" s="119">
        <f>+'1.III INF. D'!G7</f>
        <v>40000000</v>
      </c>
      <c r="E12" s="118">
        <f t="shared" si="0"/>
        <v>40000000</v>
      </c>
      <c r="F12" s="166" t="b">
        <f>E12='1.III INF. D'!G7</f>
        <v>1</v>
      </c>
      <c r="G12" s="119"/>
    </row>
    <row r="13" spans="1:7" ht="28.5" customHeight="1" outlineLevel="1" x14ac:dyDescent="0.25">
      <c r="A13" s="130" t="s">
        <v>154</v>
      </c>
      <c r="B13" s="129" t="s">
        <v>8</v>
      </c>
      <c r="C13" s="119">
        <v>0</v>
      </c>
      <c r="D13" s="119">
        <f>+'1.IV IE.'!G7</f>
        <v>30000000</v>
      </c>
      <c r="E13" s="118">
        <f t="shared" si="0"/>
        <v>30000000</v>
      </c>
      <c r="F13" s="166" t="b">
        <f>E13='1.IV IE.'!G7</f>
        <v>1</v>
      </c>
      <c r="G13" s="119"/>
    </row>
    <row r="14" spans="1:7" ht="28.5" customHeight="1" outlineLevel="1" x14ac:dyDescent="0.25">
      <c r="A14" s="130" t="s">
        <v>155</v>
      </c>
      <c r="B14" s="129" t="s">
        <v>9</v>
      </c>
      <c r="C14" s="119">
        <v>0</v>
      </c>
      <c r="D14" s="119">
        <f>+'1.V MOV'!F11</f>
        <v>5000000</v>
      </c>
      <c r="E14" s="118">
        <f t="shared" si="0"/>
        <v>5000000</v>
      </c>
      <c r="F14" s="166" t="b">
        <f>E14='1.V MOV'!F11</f>
        <v>1</v>
      </c>
      <c r="G14" s="119"/>
    </row>
    <row r="15" spans="1:7" ht="28.5" customHeight="1" outlineLevel="1" x14ac:dyDescent="0.25">
      <c r="A15" s="130" t="s">
        <v>156</v>
      </c>
      <c r="B15" s="129" t="s">
        <v>10</v>
      </c>
      <c r="C15" s="119">
        <v>0</v>
      </c>
      <c r="D15" s="119">
        <f>+'1.VI EDIF.'!F8</f>
        <v>60000000</v>
      </c>
      <c r="E15" s="118">
        <f t="shared" si="0"/>
        <v>60000000</v>
      </c>
      <c r="F15" s="166" t="b">
        <f>E15='1.VI EDIF.'!F8</f>
        <v>1</v>
      </c>
      <c r="G15" s="119"/>
    </row>
    <row r="16" spans="1:7" ht="28.5" customHeight="1" outlineLevel="1" x14ac:dyDescent="0.25">
      <c r="A16" s="130" t="s">
        <v>157</v>
      </c>
      <c r="B16" s="129" t="s">
        <v>11</v>
      </c>
      <c r="C16" s="119">
        <v>0</v>
      </c>
      <c r="D16" s="119">
        <f>+'1.VII CONT.'!F7</f>
        <v>8000000</v>
      </c>
      <c r="E16" s="118">
        <f t="shared" si="0"/>
        <v>8000000</v>
      </c>
      <c r="F16" s="166" t="b">
        <f>E16='1.VII CONT.'!F7</f>
        <v>1</v>
      </c>
      <c r="G16" s="119"/>
    </row>
    <row r="17" spans="1:9" ht="28.5" customHeight="1" outlineLevel="1" x14ac:dyDescent="0.25">
      <c r="A17" s="130" t="s">
        <v>158</v>
      </c>
      <c r="B17" s="129" t="s">
        <v>12</v>
      </c>
      <c r="C17" s="119">
        <v>0</v>
      </c>
      <c r="D17" s="119">
        <f>+'1.VIII DIF'!G10</f>
        <v>20000000</v>
      </c>
      <c r="E17" s="118">
        <f t="shared" si="0"/>
        <v>20000000</v>
      </c>
      <c r="F17" s="166" t="b">
        <f>E17='1.VIII DIF'!G10</f>
        <v>1</v>
      </c>
      <c r="G17" s="119"/>
    </row>
    <row r="18" spans="1:9" ht="28.5" customHeight="1" outlineLevel="1" x14ac:dyDescent="0.25">
      <c r="A18" s="130" t="s">
        <v>159</v>
      </c>
      <c r="B18" s="129" t="s">
        <v>13</v>
      </c>
      <c r="C18" s="119">
        <v>0</v>
      </c>
      <c r="D18" s="119">
        <f>+'1.IX EST.'!F10</f>
        <v>7000000</v>
      </c>
      <c r="E18" s="118">
        <f t="shared" si="0"/>
        <v>7000000</v>
      </c>
      <c r="F18" s="166" t="b">
        <f>E18='1.IX EST.'!F10</f>
        <v>1</v>
      </c>
      <c r="G18" s="119"/>
    </row>
    <row r="19" spans="1:9" ht="28.5" customHeight="1" outlineLevel="1" thickBot="1" x14ac:dyDescent="0.3">
      <c r="A19" s="130" t="s">
        <v>160</v>
      </c>
      <c r="B19" s="129" t="s">
        <v>14</v>
      </c>
      <c r="C19" s="119">
        <v>0</v>
      </c>
      <c r="D19" s="119">
        <f>+'1.X CAL.'!F9</f>
        <v>4000000</v>
      </c>
      <c r="E19" s="118">
        <f t="shared" si="0"/>
        <v>4000000</v>
      </c>
      <c r="F19" s="166" t="b">
        <f>E19='1.X CAL.'!F9</f>
        <v>1</v>
      </c>
      <c r="G19" s="119"/>
    </row>
    <row r="20" spans="1:9" s="11" customFormat="1" ht="16.5" thickBot="1" x14ac:dyDescent="0.3">
      <c r="A20" s="241" t="s">
        <v>5</v>
      </c>
      <c r="B20" s="242"/>
      <c r="C20" s="121">
        <f>SUM(C10:C19)</f>
        <v>0</v>
      </c>
      <c r="D20" s="121">
        <f>SUM(D10:D19)</f>
        <v>339000000</v>
      </c>
      <c r="E20" s="121">
        <f>SUM(E10:E19)</f>
        <v>339000000</v>
      </c>
      <c r="F20" s="165"/>
      <c r="G20" s="122"/>
    </row>
    <row r="21" spans="1:9" ht="19.5" customHeight="1" thickBot="1" x14ac:dyDescent="0.3">
      <c r="A21" s="133">
        <v>2</v>
      </c>
      <c r="B21" s="120" t="s">
        <v>53</v>
      </c>
      <c r="C21" s="10">
        <v>0</v>
      </c>
      <c r="D21" s="171">
        <v>200000000</v>
      </c>
      <c r="E21" s="172">
        <f t="shared" si="0"/>
        <v>200000000</v>
      </c>
      <c r="F21" s="166" t="b">
        <f>E21='2. PP.'!G7</f>
        <v>1</v>
      </c>
      <c r="G21" s="119"/>
    </row>
    <row r="22" spans="1:9" s="11" customFormat="1" ht="16.5" thickBot="1" x14ac:dyDescent="0.3">
      <c r="A22" s="241" t="s">
        <v>5</v>
      </c>
      <c r="B22" s="242"/>
      <c r="C22" s="121">
        <f>SUM(C21:C21)</f>
        <v>0</v>
      </c>
      <c r="D22" s="121">
        <f>SUM(D21:D21)</f>
        <v>200000000</v>
      </c>
      <c r="E22" s="121">
        <f>SUM(E21:E21)</f>
        <v>200000000</v>
      </c>
      <c r="F22" s="165"/>
      <c r="G22" s="122"/>
    </row>
    <row r="23" spans="1:9" ht="24" customHeight="1" thickBot="1" x14ac:dyDescent="0.3">
      <c r="A23" s="132">
        <v>3</v>
      </c>
      <c r="B23" s="131" t="s">
        <v>174</v>
      </c>
      <c r="C23" s="123">
        <v>0</v>
      </c>
      <c r="D23" s="123">
        <f>+'3. CUSMAX'!F8</f>
        <v>100000000</v>
      </c>
      <c r="E23" s="123">
        <f>SUM(C23:D23)</f>
        <v>100000000</v>
      </c>
      <c r="F23" s="170" t="b">
        <f>E23='3. CUSMAX'!F8</f>
        <v>1</v>
      </c>
      <c r="G23" s="119"/>
    </row>
    <row r="24" spans="1:9" s="11" customFormat="1" ht="16.5" thickBot="1" x14ac:dyDescent="0.3">
      <c r="A24" s="241" t="s">
        <v>5</v>
      </c>
      <c r="B24" s="242"/>
      <c r="C24" s="121">
        <f>SUM(C23:C23)</f>
        <v>0</v>
      </c>
      <c r="D24" s="121">
        <f>SUM(D23:D23)</f>
        <v>100000000</v>
      </c>
      <c r="E24" s="121">
        <f>SUM(E23:E23)</f>
        <v>100000000</v>
      </c>
      <c r="F24" s="165"/>
      <c r="G24" s="122"/>
    </row>
    <row r="25" spans="1:9" ht="18.75" customHeight="1" thickBot="1" x14ac:dyDescent="0.3">
      <c r="A25" s="132">
        <v>4</v>
      </c>
      <c r="B25" s="202" t="s">
        <v>204</v>
      </c>
      <c r="C25" s="124">
        <v>0</v>
      </c>
      <c r="D25" s="10">
        <f>+'4. CRÉDITO'!F7</f>
        <v>200000000</v>
      </c>
      <c r="E25" s="10">
        <f>D25+C25</f>
        <v>200000000</v>
      </c>
      <c r="F25" s="167"/>
      <c r="G25" s="119"/>
    </row>
    <row r="26" spans="1:9" s="11" customFormat="1" ht="16.5" thickBot="1" x14ac:dyDescent="0.3">
      <c r="A26" s="241"/>
      <c r="B26" s="242"/>
      <c r="C26" s="121">
        <v>0</v>
      </c>
      <c r="D26" s="121">
        <f>D25</f>
        <v>200000000</v>
      </c>
      <c r="E26" s="121">
        <f>E25</f>
        <v>200000000</v>
      </c>
      <c r="F26" s="165"/>
      <c r="G26" s="122"/>
    </row>
    <row r="27" spans="1:9" ht="15.75" thickBot="1" x14ac:dyDescent="0.3">
      <c r="A27" s="132">
        <v>5</v>
      </c>
      <c r="B27" s="213" t="s">
        <v>48</v>
      </c>
      <c r="C27" s="124">
        <v>0</v>
      </c>
      <c r="D27" s="10">
        <f>+'5. FAIS GRAL'!F9</f>
        <v>110000000</v>
      </c>
      <c r="E27" s="10">
        <f>+D27</f>
        <v>110000000</v>
      </c>
      <c r="F27" s="167" t="b">
        <f>E27='5. FAIS GRAL'!F9</f>
        <v>1</v>
      </c>
      <c r="G27" s="119"/>
    </row>
    <row r="28" spans="1:9" ht="15.75" thickBot="1" x14ac:dyDescent="0.3">
      <c r="A28" s="198">
        <v>6</v>
      </c>
      <c r="B28" s="203" t="s">
        <v>187</v>
      </c>
      <c r="C28" s="201">
        <f>+'6. CONV. EST.'!F11</f>
        <v>112000000.00000001</v>
      </c>
      <c r="D28" s="10"/>
      <c r="E28" s="199">
        <v>112000000</v>
      </c>
      <c r="F28" s="200"/>
      <c r="G28" s="119"/>
    </row>
    <row r="29" spans="1:9" s="11" customFormat="1" ht="16.5" thickBot="1" x14ac:dyDescent="0.3">
      <c r="A29" s="241" t="s">
        <v>5</v>
      </c>
      <c r="B29" s="242"/>
      <c r="C29" s="121">
        <f>SUM(C27:C28)</f>
        <v>112000000.00000001</v>
      </c>
      <c r="D29" s="121">
        <f>SUM(D27:D27)</f>
        <v>110000000</v>
      </c>
      <c r="E29" s="121">
        <f>SUM(C29:D29)</f>
        <v>222000000</v>
      </c>
      <c r="F29" s="165"/>
      <c r="G29" s="122"/>
      <c r="I29" s="189"/>
    </row>
    <row r="30" spans="1:9" s="94" customFormat="1" ht="11.25" customHeight="1" thickBot="1" x14ac:dyDescent="0.3">
      <c r="A30" s="125"/>
      <c r="B30" s="126"/>
      <c r="C30" s="127"/>
      <c r="D30" s="127"/>
      <c r="E30" s="127"/>
      <c r="F30" s="168"/>
      <c r="G30" s="119"/>
      <c r="I30" s="190"/>
    </row>
    <row r="31" spans="1:9" s="11" customFormat="1" ht="19.5" thickBot="1" x14ac:dyDescent="0.3">
      <c r="A31" s="245" t="s">
        <v>15</v>
      </c>
      <c r="B31" s="246"/>
      <c r="C31" s="128">
        <f>C20+C22+C24+C29</f>
        <v>112000000.00000001</v>
      </c>
      <c r="D31" s="128">
        <f>D20+D22+D24+D29+D26</f>
        <v>949000000</v>
      </c>
      <c r="E31" s="128">
        <f>E20+E22+E24+E29+E26</f>
        <v>1061000000</v>
      </c>
      <c r="F31" s="169"/>
      <c r="G31" s="122"/>
      <c r="I31" s="189"/>
    </row>
    <row r="32" spans="1:9" ht="24.75" hidden="1" customHeight="1" x14ac:dyDescent="0.25">
      <c r="A32" s="247"/>
      <c r="B32" s="248"/>
      <c r="C32" s="248"/>
      <c r="D32" s="248"/>
      <c r="E32" s="248"/>
      <c r="F32" s="248"/>
      <c r="G32" s="248"/>
    </row>
    <row r="33" spans="1:7" ht="3" hidden="1" customHeight="1" x14ac:dyDescent="0.25">
      <c r="A33" s="1"/>
      <c r="B33" s="2"/>
      <c r="C33" s="3"/>
      <c r="D33" s="4"/>
      <c r="E33" s="3"/>
      <c r="F33" s="3"/>
      <c r="G33" s="1"/>
    </row>
    <row r="34" spans="1:7" ht="17.25" customHeight="1" x14ac:dyDescent="0.25">
      <c r="A34" s="244"/>
      <c r="B34" s="244"/>
      <c r="C34" s="244"/>
      <c r="D34" s="244"/>
      <c r="E34" s="244"/>
      <c r="F34" s="158"/>
      <c r="G34" s="1"/>
    </row>
  </sheetData>
  <sheetProtection algorithmName="SHA-512" hashValue="ovX5NcyO1xzuBBz2Gn4g+RiF0BcwlyAgOWHl/PT1KpacrrMgEruOO2ejI0VAvXssHGbvRQap98TF41nv1X/5FQ==" saltValue="9WGO3b5ITjTyvrM1jAgH2w==" spinCount="100000" sheet="1" objects="1" scenarios="1"/>
  <dataConsolidate/>
  <mergeCells count="19">
    <mergeCell ref="B6:B8"/>
    <mergeCell ref="C6:D6"/>
    <mergeCell ref="E6:E8"/>
    <mergeCell ref="A2:G2"/>
    <mergeCell ref="A3:G3"/>
    <mergeCell ref="G6:G8"/>
    <mergeCell ref="C7:C8"/>
    <mergeCell ref="D7:D8"/>
    <mergeCell ref="A5:B5"/>
    <mergeCell ref="A6:A8"/>
    <mergeCell ref="A20:B20"/>
    <mergeCell ref="A29:B29"/>
    <mergeCell ref="B9:G9"/>
    <mergeCell ref="A34:E34"/>
    <mergeCell ref="A24:B24"/>
    <mergeCell ref="A31:B31"/>
    <mergeCell ref="A22:B22"/>
    <mergeCell ref="A32:G32"/>
    <mergeCell ref="A26:B2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E20 E22:E23 D23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theme="7" tint="0.39997558519241921"/>
    <pageSetUpPr fitToPage="1"/>
  </sheetPr>
  <dimension ref="A1:G30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8.14062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183</v>
      </c>
      <c r="B2" s="264"/>
      <c r="C2" s="264"/>
      <c r="D2" s="264"/>
      <c r="E2" s="264"/>
      <c r="F2" s="264"/>
      <c r="G2" s="264"/>
    </row>
    <row r="3" spans="1:7" ht="9" customHeight="1" x14ac:dyDescent="0.25">
      <c r="A3" s="15"/>
      <c r="B3" s="15"/>
      <c r="C3" s="15"/>
      <c r="D3" s="15"/>
      <c r="E3" s="15"/>
      <c r="F3" s="37"/>
      <c r="G3" s="38"/>
    </row>
    <row r="4" spans="1:7" ht="15.75" thickBot="1" x14ac:dyDescent="0.3">
      <c r="A4" s="39"/>
      <c r="B4" s="40"/>
      <c r="C4" s="38"/>
      <c r="D4" s="38"/>
      <c r="E4" s="39"/>
      <c r="F4" s="37"/>
      <c r="G4" s="38"/>
    </row>
    <row r="5" spans="1:7" s="26" customFormat="1" ht="23.25" customHeight="1" thickBot="1" x14ac:dyDescent="0.3">
      <c r="A5" s="87" t="s">
        <v>27</v>
      </c>
      <c r="B5" s="92" t="s">
        <v>26</v>
      </c>
      <c r="C5" s="90" t="s">
        <v>24</v>
      </c>
      <c r="D5" s="91" t="s">
        <v>25</v>
      </c>
      <c r="E5" s="88" t="s">
        <v>21</v>
      </c>
      <c r="F5" s="89" t="s">
        <v>22</v>
      </c>
      <c r="G5" s="93" t="s">
        <v>23</v>
      </c>
    </row>
    <row r="6" spans="1:7" ht="34.5" customHeight="1" thickBot="1" x14ac:dyDescent="0.3">
      <c r="A6" s="34">
        <v>1</v>
      </c>
      <c r="B6" s="35" t="s">
        <v>34</v>
      </c>
      <c r="C6" s="34" t="s">
        <v>17</v>
      </c>
      <c r="D6" s="61" t="s">
        <v>38</v>
      </c>
      <c r="E6" s="34" t="s">
        <v>35</v>
      </c>
      <c r="F6" s="36">
        <v>8000000</v>
      </c>
      <c r="G6" s="85">
        <v>1444000</v>
      </c>
    </row>
    <row r="7" spans="1:7" ht="16.5" thickBot="1" x14ac:dyDescent="0.3">
      <c r="A7" s="283" t="s">
        <v>28</v>
      </c>
      <c r="B7" s="284"/>
      <c r="C7" s="284"/>
      <c r="D7" s="284"/>
      <c r="E7" s="285"/>
      <c r="F7" s="232">
        <f>SUM(F6:F6)</f>
        <v>8000000</v>
      </c>
      <c r="G7" s="86">
        <f>SUM(G6:G6)</f>
        <v>1444000</v>
      </c>
    </row>
    <row r="8" spans="1:7" x14ac:dyDescent="0.25">
      <c r="B8" s="23"/>
      <c r="C8" s="24"/>
      <c r="D8" s="24"/>
      <c r="E8" s="22"/>
      <c r="F8" s="25"/>
    </row>
    <row r="9" spans="1:7" x14ac:dyDescent="0.25">
      <c r="B9" s="23"/>
      <c r="C9" s="24"/>
      <c r="D9" s="24"/>
      <c r="E9" s="22"/>
      <c r="F9" s="25"/>
    </row>
    <row r="10" spans="1:7" x14ac:dyDescent="0.25">
      <c r="B10" s="23"/>
      <c r="C10" s="24"/>
      <c r="D10" s="24"/>
      <c r="E10" s="22"/>
      <c r="F10" s="25"/>
    </row>
    <row r="11" spans="1:7" x14ac:dyDescent="0.25">
      <c r="B11" s="23"/>
      <c r="C11" s="24"/>
      <c r="D11" s="24"/>
      <c r="E11" s="22"/>
      <c r="F11" s="25"/>
    </row>
    <row r="12" spans="1:7" x14ac:dyDescent="0.25">
      <c r="B12" s="23"/>
      <c r="C12" s="24"/>
      <c r="D12" s="24"/>
      <c r="E12" s="22"/>
      <c r="F12" s="25"/>
    </row>
    <row r="13" spans="1:7" x14ac:dyDescent="0.25">
      <c r="B13" s="23"/>
      <c r="C13" s="24"/>
      <c r="D13" s="24"/>
      <c r="E13" s="22"/>
      <c r="F13" s="25"/>
    </row>
    <row r="14" spans="1:7" x14ac:dyDescent="0.25">
      <c r="B14" s="23"/>
      <c r="C14" s="24"/>
      <c r="D14" s="24"/>
      <c r="E14" s="22"/>
      <c r="F14" s="25"/>
    </row>
    <row r="15" spans="1:7" x14ac:dyDescent="0.25">
      <c r="B15" s="23"/>
      <c r="C15" s="24"/>
      <c r="D15" s="24"/>
      <c r="E15" s="22"/>
      <c r="F15" s="25"/>
    </row>
    <row r="16" spans="1:7" x14ac:dyDescent="0.25">
      <c r="B16" s="23"/>
      <c r="C16" s="24"/>
      <c r="D16" s="24"/>
      <c r="E16" s="22"/>
      <c r="F16" s="25"/>
    </row>
    <row r="17" spans="1:6" x14ac:dyDescent="0.25">
      <c r="B17" s="23"/>
      <c r="C17" s="24"/>
      <c r="D17" s="24"/>
      <c r="E17" s="22"/>
      <c r="F17" s="25"/>
    </row>
    <row r="18" spans="1:6" x14ac:dyDescent="0.25">
      <c r="B18" s="23"/>
      <c r="C18" s="24"/>
      <c r="D18" s="24"/>
      <c r="E18" s="22"/>
      <c r="F18" s="25"/>
    </row>
    <row r="19" spans="1:6" x14ac:dyDescent="0.25">
      <c r="B19" s="23"/>
      <c r="C19" s="24"/>
      <c r="D19" s="24"/>
      <c r="E19" s="22"/>
      <c r="F19" s="25"/>
    </row>
    <row r="20" spans="1:6" x14ac:dyDescent="0.25">
      <c r="B20" s="23"/>
      <c r="C20" s="24"/>
      <c r="D20" s="24"/>
      <c r="E20" s="22"/>
      <c r="F20" s="25"/>
    </row>
    <row r="21" spans="1:6" s="20" customFormat="1" x14ac:dyDescent="0.25">
      <c r="A21" s="18"/>
      <c r="B21" s="23"/>
      <c r="C21" s="24"/>
      <c r="D21" s="24"/>
      <c r="E21" s="22"/>
      <c r="F21" s="25"/>
    </row>
    <row r="22" spans="1:6" s="20" customFormat="1" x14ac:dyDescent="0.25">
      <c r="A22" s="18"/>
      <c r="B22" s="23"/>
      <c r="C22" s="24"/>
      <c r="D22" s="24"/>
      <c r="E22" s="22"/>
      <c r="F22" s="25"/>
    </row>
    <row r="23" spans="1:6" s="20" customFormat="1" x14ac:dyDescent="0.25">
      <c r="A23" s="18"/>
      <c r="B23" s="23"/>
      <c r="C23" s="24"/>
      <c r="D23" s="24"/>
      <c r="E23" s="22"/>
      <c r="F23" s="25"/>
    </row>
    <row r="24" spans="1:6" s="20" customFormat="1" x14ac:dyDescent="0.25">
      <c r="A24" s="18"/>
      <c r="B24" s="23"/>
      <c r="C24" s="24"/>
      <c r="D24" s="24"/>
      <c r="E24" s="22"/>
      <c r="F24" s="25"/>
    </row>
    <row r="25" spans="1:6" s="20" customFormat="1" x14ac:dyDescent="0.25">
      <c r="A25" s="18"/>
      <c r="B25" s="23"/>
      <c r="C25" s="24"/>
      <c r="D25" s="24"/>
      <c r="E25" s="22"/>
      <c r="F25" s="25"/>
    </row>
    <row r="26" spans="1:6" s="20" customFormat="1" x14ac:dyDescent="0.25">
      <c r="A26" s="18"/>
      <c r="B26" s="23"/>
      <c r="C26" s="24"/>
      <c r="D26" s="24"/>
      <c r="E26" s="22"/>
      <c r="F26" s="25"/>
    </row>
    <row r="27" spans="1:6" s="20" customFormat="1" x14ac:dyDescent="0.25">
      <c r="A27" s="18"/>
      <c r="B27" s="23"/>
      <c r="E27" s="18"/>
      <c r="F27" s="21"/>
    </row>
    <row r="28" spans="1:6" s="20" customFormat="1" x14ac:dyDescent="0.25">
      <c r="A28" s="18"/>
      <c r="B28" s="23"/>
      <c r="E28" s="18"/>
      <c r="F28" s="21"/>
    </row>
    <row r="29" spans="1:6" s="20" customFormat="1" x14ac:dyDescent="0.25">
      <c r="A29" s="18"/>
      <c r="B29" s="23"/>
      <c r="E29" s="18"/>
      <c r="F29" s="21"/>
    </row>
    <row r="30" spans="1:6" s="20" customFormat="1" x14ac:dyDescent="0.25">
      <c r="A30" s="18"/>
      <c r="B30" s="23"/>
      <c r="E30" s="18"/>
      <c r="F30" s="21"/>
    </row>
  </sheetData>
  <sheetProtection algorithmName="SHA-512" hashValue="pUWF5R3n/FcqioR4iEEyDpga/LOxrLbDMQvkLh4hyHaj0E0lMI9c2BVBvhCgXQMDzXSxqXogXyFdB3OCWunx8A==" saltValue="JrlaXt971qrsK7594uzKqQ==" spinCount="100000" sheet="1" objects="1" scenarios="1"/>
  <mergeCells count="3">
    <mergeCell ref="A1:G1"/>
    <mergeCell ref="A2:G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7" tint="0.39997558519241921"/>
    <pageSetUpPr fitToPage="1"/>
  </sheetPr>
  <dimension ref="A1:H33"/>
  <sheetViews>
    <sheetView view="pageBreakPreview" zoomScaleNormal="100" zoomScaleSheetLayoutView="100" workbookViewId="0">
      <selection activeCell="C8" sqref="C8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8.140625" style="21" hidden="1" customWidth="1"/>
    <col min="7" max="7" width="16.85546875" style="21" bestFit="1" customWidth="1"/>
    <col min="8" max="8" width="20.140625" style="20" hidden="1" customWidth="1"/>
  </cols>
  <sheetData>
    <row r="1" spans="1:8" ht="32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</row>
    <row r="2" spans="1:8" ht="21" customHeight="1" x14ac:dyDescent="0.25">
      <c r="A2" s="264" t="s">
        <v>184</v>
      </c>
      <c r="B2" s="264"/>
      <c r="C2" s="264"/>
      <c r="D2" s="264"/>
      <c r="E2" s="264"/>
      <c r="F2" s="264"/>
      <c r="G2" s="264"/>
      <c r="H2" s="264"/>
    </row>
    <row r="3" spans="1:8" ht="4.5" customHeight="1" x14ac:dyDescent="0.25">
      <c r="A3" s="15"/>
      <c r="B3" s="15"/>
      <c r="C3" s="15"/>
      <c r="D3" s="15"/>
      <c r="E3" s="15"/>
      <c r="F3" s="37"/>
      <c r="G3" s="37"/>
      <c r="H3" s="38"/>
    </row>
    <row r="4" spans="1:8" ht="15.75" thickBot="1" x14ac:dyDescent="0.3">
      <c r="A4" s="39"/>
      <c r="B4" s="40"/>
      <c r="C4" s="38"/>
      <c r="D4" s="38"/>
      <c r="E4" s="39"/>
      <c r="F4" s="37"/>
      <c r="G4" s="37"/>
      <c r="H4" s="38"/>
    </row>
    <row r="5" spans="1:8" s="26" customFormat="1" ht="23.25" customHeight="1" thickBot="1" x14ac:dyDescent="0.3">
      <c r="A5" s="87" t="s">
        <v>27</v>
      </c>
      <c r="B5" s="92" t="s">
        <v>26</v>
      </c>
      <c r="C5" s="90" t="s">
        <v>24</v>
      </c>
      <c r="D5" s="91" t="s">
        <v>25</v>
      </c>
      <c r="E5" s="88" t="s">
        <v>150</v>
      </c>
      <c r="F5" s="89" t="s">
        <v>22</v>
      </c>
      <c r="G5" s="233" t="s">
        <v>22</v>
      </c>
      <c r="H5" s="93" t="s">
        <v>23</v>
      </c>
    </row>
    <row r="6" spans="1:8" ht="34.5" customHeight="1" x14ac:dyDescent="0.25">
      <c r="A6" s="222">
        <v>1</v>
      </c>
      <c r="B6" s="223" t="s">
        <v>212</v>
      </c>
      <c r="C6" s="222" t="s">
        <v>17</v>
      </c>
      <c r="D6" s="222" t="s">
        <v>36</v>
      </c>
      <c r="E6" s="222" t="s">
        <v>51</v>
      </c>
      <c r="F6" s="36">
        <v>1400000</v>
      </c>
      <c r="G6" s="286">
        <v>20000000</v>
      </c>
      <c r="H6" s="164">
        <v>2285</v>
      </c>
    </row>
    <row r="7" spans="1:8" ht="34.5" customHeight="1" x14ac:dyDescent="0.25">
      <c r="A7" s="222">
        <v>2</v>
      </c>
      <c r="B7" s="223" t="s">
        <v>211</v>
      </c>
      <c r="C7" s="222" t="s">
        <v>17</v>
      </c>
      <c r="D7" s="222" t="s">
        <v>36</v>
      </c>
      <c r="E7" s="222" t="s">
        <v>208</v>
      </c>
      <c r="F7" s="36">
        <v>1200000</v>
      </c>
      <c r="G7" s="286"/>
      <c r="H7" s="164">
        <v>1350</v>
      </c>
    </row>
    <row r="8" spans="1:8" ht="34.5" customHeight="1" x14ac:dyDescent="0.25">
      <c r="A8" s="222">
        <v>3</v>
      </c>
      <c r="B8" s="223" t="s">
        <v>210</v>
      </c>
      <c r="C8" s="222" t="s">
        <v>17</v>
      </c>
      <c r="D8" s="222" t="s">
        <v>36</v>
      </c>
      <c r="E8" s="222" t="s">
        <v>209</v>
      </c>
      <c r="F8" s="36">
        <v>1400000</v>
      </c>
      <c r="G8" s="286"/>
      <c r="H8" s="164">
        <v>28619</v>
      </c>
    </row>
    <row r="9" spans="1:8" ht="34.5" customHeight="1" thickBot="1" x14ac:dyDescent="0.3">
      <c r="A9" s="222">
        <v>4</v>
      </c>
      <c r="B9" s="223" t="s">
        <v>54</v>
      </c>
      <c r="C9" s="222" t="s">
        <v>17</v>
      </c>
      <c r="D9" s="222" t="s">
        <v>36</v>
      </c>
      <c r="E9" s="222" t="s">
        <v>170</v>
      </c>
      <c r="F9" s="36">
        <v>2500000</v>
      </c>
      <c r="G9" s="287"/>
      <c r="H9" s="164">
        <v>9305</v>
      </c>
    </row>
    <row r="10" spans="1:8" ht="16.5" thickBot="1" x14ac:dyDescent="0.3">
      <c r="A10" s="283" t="s">
        <v>28</v>
      </c>
      <c r="B10" s="284"/>
      <c r="C10" s="284"/>
      <c r="D10" s="284"/>
      <c r="E10" s="285"/>
      <c r="F10" s="86">
        <f>SUM(F6:F9)</f>
        <v>6500000</v>
      </c>
      <c r="G10" s="232">
        <f>SUM(G6:G9)</f>
        <v>20000000</v>
      </c>
      <c r="H10" s="86">
        <f>SUM(H6:H9)</f>
        <v>41559</v>
      </c>
    </row>
    <row r="11" spans="1:8" x14ac:dyDescent="0.25">
      <c r="B11" s="23"/>
      <c r="C11" s="24"/>
      <c r="D11" s="24"/>
      <c r="E11" s="22"/>
      <c r="F11" s="25"/>
      <c r="G11" s="25"/>
    </row>
    <row r="12" spans="1:8" x14ac:dyDescent="0.25">
      <c r="B12" s="23"/>
      <c r="C12" s="24"/>
      <c r="D12" s="24"/>
      <c r="E12" s="22"/>
      <c r="F12" s="25"/>
      <c r="G12" s="25"/>
    </row>
    <row r="13" spans="1:8" x14ac:dyDescent="0.25">
      <c r="B13" s="23"/>
      <c r="C13" s="24"/>
      <c r="D13" s="24"/>
      <c r="E13" s="22"/>
      <c r="F13" s="25"/>
      <c r="G13" s="25"/>
    </row>
    <row r="14" spans="1:8" x14ac:dyDescent="0.25">
      <c r="B14" s="23"/>
      <c r="C14" s="24"/>
      <c r="D14" s="24"/>
      <c r="E14" s="22"/>
      <c r="F14" s="25"/>
      <c r="G14" s="25"/>
    </row>
    <row r="15" spans="1:8" x14ac:dyDescent="0.25">
      <c r="B15" s="23"/>
      <c r="C15" s="24"/>
      <c r="D15" s="24"/>
      <c r="E15" s="22"/>
      <c r="F15" s="25"/>
      <c r="G15" s="25"/>
    </row>
    <row r="16" spans="1:8" x14ac:dyDescent="0.25">
      <c r="B16" s="23"/>
      <c r="C16" s="24"/>
      <c r="D16" s="24"/>
      <c r="E16" s="22"/>
      <c r="F16" s="25"/>
      <c r="G16" s="25"/>
    </row>
    <row r="17" spans="1:7" x14ac:dyDescent="0.25">
      <c r="B17" s="23"/>
      <c r="C17" s="24"/>
      <c r="D17" s="24"/>
      <c r="E17" s="22"/>
      <c r="F17" s="25"/>
      <c r="G17" s="25"/>
    </row>
    <row r="18" spans="1:7" x14ac:dyDescent="0.25">
      <c r="B18" s="23"/>
      <c r="C18" s="24"/>
      <c r="D18" s="24"/>
      <c r="E18" s="22"/>
      <c r="F18" s="25"/>
      <c r="G18" s="25"/>
    </row>
    <row r="19" spans="1:7" x14ac:dyDescent="0.25">
      <c r="B19" s="23"/>
      <c r="C19" s="24"/>
      <c r="D19" s="24"/>
      <c r="E19" s="22"/>
      <c r="F19" s="25"/>
      <c r="G19" s="25"/>
    </row>
    <row r="20" spans="1:7" s="20" customFormat="1" x14ac:dyDescent="0.25">
      <c r="A20" s="18"/>
      <c r="B20" s="23"/>
      <c r="C20" s="24"/>
      <c r="D20" s="24"/>
      <c r="E20" s="22"/>
      <c r="F20" s="25"/>
      <c r="G20" s="25"/>
    </row>
    <row r="21" spans="1:7" s="20" customFormat="1" x14ac:dyDescent="0.25">
      <c r="A21" s="18"/>
      <c r="B21" s="23"/>
      <c r="C21" s="24"/>
      <c r="D21" s="24"/>
      <c r="E21" s="22"/>
      <c r="F21" s="25"/>
      <c r="G21" s="25"/>
    </row>
    <row r="22" spans="1:7" s="20" customFormat="1" x14ac:dyDescent="0.25">
      <c r="A22" s="18"/>
      <c r="B22" s="23"/>
      <c r="C22" s="24"/>
      <c r="D22" s="24"/>
      <c r="E22" s="22"/>
      <c r="F22" s="25"/>
      <c r="G22" s="25"/>
    </row>
    <row r="23" spans="1:7" s="20" customFormat="1" x14ac:dyDescent="0.25">
      <c r="A23" s="18"/>
      <c r="B23" s="23"/>
      <c r="C23" s="24"/>
      <c r="D23" s="24"/>
      <c r="E23" s="22"/>
      <c r="F23" s="25"/>
      <c r="G23" s="25"/>
    </row>
    <row r="24" spans="1:7" s="20" customFormat="1" x14ac:dyDescent="0.25">
      <c r="A24" s="18"/>
      <c r="B24" s="23"/>
      <c r="C24" s="24"/>
      <c r="D24" s="24"/>
      <c r="E24" s="22"/>
      <c r="F24" s="25"/>
      <c r="G24" s="25"/>
    </row>
    <row r="25" spans="1:7" s="20" customFormat="1" x14ac:dyDescent="0.25">
      <c r="A25" s="18"/>
      <c r="B25" s="23"/>
      <c r="C25" s="24"/>
      <c r="D25" s="24"/>
      <c r="E25" s="22"/>
      <c r="F25" s="25"/>
      <c r="G25" s="25"/>
    </row>
    <row r="26" spans="1:7" s="20" customFormat="1" x14ac:dyDescent="0.25">
      <c r="A26" s="18"/>
      <c r="B26" s="23"/>
      <c r="C26" s="24"/>
      <c r="D26" s="24"/>
      <c r="E26" s="22"/>
      <c r="F26" s="25"/>
      <c r="G26" s="25"/>
    </row>
    <row r="27" spans="1:7" s="20" customFormat="1" x14ac:dyDescent="0.25">
      <c r="A27" s="18"/>
      <c r="B27" s="23"/>
      <c r="C27" s="24"/>
      <c r="D27" s="24"/>
      <c r="E27" s="22"/>
      <c r="F27" s="25"/>
      <c r="G27" s="25"/>
    </row>
    <row r="28" spans="1:7" s="20" customFormat="1" x14ac:dyDescent="0.25">
      <c r="A28" s="18"/>
      <c r="B28" s="23"/>
      <c r="C28" s="24"/>
      <c r="D28" s="24"/>
      <c r="E28" s="22"/>
      <c r="F28" s="25"/>
      <c r="G28" s="25"/>
    </row>
    <row r="29" spans="1:7" s="20" customFormat="1" x14ac:dyDescent="0.25">
      <c r="A29" s="18"/>
      <c r="B29" s="23"/>
      <c r="C29" s="24"/>
      <c r="D29" s="24"/>
      <c r="E29" s="22"/>
      <c r="F29" s="25"/>
      <c r="G29" s="25"/>
    </row>
    <row r="30" spans="1:7" s="20" customFormat="1" x14ac:dyDescent="0.25">
      <c r="A30" s="18"/>
      <c r="B30" s="23"/>
      <c r="E30" s="18"/>
      <c r="F30" s="21"/>
      <c r="G30" s="21"/>
    </row>
    <row r="31" spans="1:7" s="20" customFormat="1" x14ac:dyDescent="0.25">
      <c r="A31" s="18"/>
      <c r="B31" s="23"/>
      <c r="E31" s="18"/>
      <c r="F31" s="21"/>
      <c r="G31" s="21"/>
    </row>
    <row r="32" spans="1:7" s="20" customFormat="1" x14ac:dyDescent="0.25">
      <c r="A32" s="18"/>
      <c r="B32" s="23"/>
      <c r="E32" s="18"/>
      <c r="F32" s="21"/>
      <c r="G32" s="21"/>
    </row>
    <row r="33" spans="1:7" s="20" customFormat="1" x14ac:dyDescent="0.25">
      <c r="A33" s="18"/>
      <c r="B33" s="23"/>
      <c r="E33" s="18"/>
      <c r="F33" s="21"/>
      <c r="G33" s="21"/>
    </row>
  </sheetData>
  <sheetProtection algorithmName="SHA-512" hashValue="h6NCEHAu0z+yR6E3rqn40+/QNl8WBxathN0NfwpuBOfoiiF+Mc/0+FxwTFoW+k+QjlTiqMxXN3yY4MzqTyQYCg==" saltValue="jNnmu/AYxGuFnn1TidGMRg==" spinCount="100000" sheet="1" objects="1" scenarios="1"/>
  <mergeCells count="4">
    <mergeCell ref="A1:H1"/>
    <mergeCell ref="A2:H2"/>
    <mergeCell ref="A10:E10"/>
    <mergeCell ref="G6:G9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ignoredErrors>
    <ignoredError sqref="G10" 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7" tint="0.39997558519241921"/>
    <pageSetUpPr fitToPage="1"/>
  </sheetPr>
  <dimension ref="A1:I33"/>
  <sheetViews>
    <sheetView view="pageBreakPreview" zoomScaleNormal="100" zoomScaleSheetLayoutView="100" workbookViewId="0">
      <selection activeCell="C8" sqref="C8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8.140625" style="21" bestFit="1" customWidth="1"/>
    <col min="7" max="7" width="20.140625" style="20" hidden="1" customWidth="1"/>
    <col min="9" max="9" width="15" bestFit="1" customWidth="1"/>
  </cols>
  <sheetData>
    <row r="1" spans="1:9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9" ht="21" customHeight="1" x14ac:dyDescent="0.25">
      <c r="A2" s="264" t="s">
        <v>185</v>
      </c>
      <c r="B2" s="264"/>
      <c r="C2" s="264"/>
      <c r="D2" s="264"/>
      <c r="E2" s="264"/>
      <c r="F2" s="264"/>
      <c r="G2" s="264"/>
    </row>
    <row r="3" spans="1:9" ht="17.25" customHeight="1" x14ac:dyDescent="0.25">
      <c r="A3" s="15"/>
      <c r="B3" s="15"/>
      <c r="C3" s="15"/>
      <c r="D3" s="15"/>
      <c r="E3" s="15"/>
      <c r="F3" s="37"/>
      <c r="G3" s="38"/>
    </row>
    <row r="4" spans="1:9" ht="15.75" thickBot="1" x14ac:dyDescent="0.3">
      <c r="A4" s="39"/>
      <c r="B4" s="40"/>
      <c r="C4" s="38"/>
      <c r="D4" s="38"/>
      <c r="E4" s="39"/>
      <c r="F4" s="37"/>
      <c r="G4" s="38"/>
    </row>
    <row r="5" spans="1:9" s="26" customFormat="1" ht="23.25" customHeight="1" thickBot="1" x14ac:dyDescent="0.3">
      <c r="A5" s="87" t="s">
        <v>27</v>
      </c>
      <c r="B5" s="95" t="s">
        <v>26</v>
      </c>
      <c r="C5" s="48" t="s">
        <v>24</v>
      </c>
      <c r="D5" s="49" t="s">
        <v>25</v>
      </c>
      <c r="E5" s="56" t="s">
        <v>21</v>
      </c>
      <c r="F5" s="97" t="s">
        <v>22</v>
      </c>
      <c r="G5" s="96" t="s">
        <v>23</v>
      </c>
    </row>
    <row r="6" spans="1:9" ht="34.5" customHeight="1" x14ac:dyDescent="0.25">
      <c r="A6" s="101">
        <v>1</v>
      </c>
      <c r="B6" s="98" t="s">
        <v>40</v>
      </c>
      <c r="C6" s="34" t="s">
        <v>17</v>
      </c>
      <c r="D6" s="34" t="s">
        <v>39</v>
      </c>
      <c r="E6" s="34" t="s">
        <v>52</v>
      </c>
      <c r="F6" s="278">
        <v>7000000</v>
      </c>
      <c r="G6" s="288">
        <f>+'1.VII CONT.'!G6</f>
        <v>1444000</v>
      </c>
    </row>
    <row r="7" spans="1:9" ht="34.5" customHeight="1" x14ac:dyDescent="0.25">
      <c r="A7" s="34">
        <v>2</v>
      </c>
      <c r="B7" s="99" t="s">
        <v>163</v>
      </c>
      <c r="C7" s="34" t="s">
        <v>17</v>
      </c>
      <c r="D7" s="34" t="s">
        <v>39</v>
      </c>
      <c r="E7" s="34" t="s">
        <v>52</v>
      </c>
      <c r="F7" s="279"/>
      <c r="G7" s="289"/>
      <c r="I7" s="17"/>
    </row>
    <row r="8" spans="1:9" ht="34.5" customHeight="1" x14ac:dyDescent="0.25">
      <c r="A8" s="34">
        <v>3</v>
      </c>
      <c r="B8" s="98" t="s">
        <v>41</v>
      </c>
      <c r="C8" s="34" t="s">
        <v>17</v>
      </c>
      <c r="D8" s="34" t="s">
        <v>39</v>
      </c>
      <c r="E8" s="34" t="s">
        <v>52</v>
      </c>
      <c r="F8" s="279"/>
      <c r="G8" s="289"/>
    </row>
    <row r="9" spans="1:9" ht="34.5" customHeight="1" thickBot="1" x14ac:dyDescent="0.3">
      <c r="A9" s="102">
        <v>4</v>
      </c>
      <c r="B9" s="100" t="s">
        <v>164</v>
      </c>
      <c r="C9" s="34" t="s">
        <v>17</v>
      </c>
      <c r="D9" s="34" t="s">
        <v>39</v>
      </c>
      <c r="E9" s="34" t="s">
        <v>52</v>
      </c>
      <c r="F9" s="280"/>
      <c r="G9" s="290"/>
    </row>
    <row r="10" spans="1:9" ht="16.5" thickBot="1" x14ac:dyDescent="0.3">
      <c r="A10" s="283" t="s">
        <v>28</v>
      </c>
      <c r="B10" s="284"/>
      <c r="C10" s="284"/>
      <c r="D10" s="284"/>
      <c r="E10" s="285"/>
      <c r="F10" s="232">
        <f>SUM(F6:F9)</f>
        <v>7000000</v>
      </c>
      <c r="G10" s="86">
        <f>SUM(G6)</f>
        <v>1444000</v>
      </c>
    </row>
    <row r="11" spans="1:9" x14ac:dyDescent="0.25">
      <c r="B11" s="23"/>
      <c r="C11" s="24"/>
      <c r="D11" s="24"/>
      <c r="E11" s="22"/>
      <c r="F11" s="25"/>
    </row>
    <row r="12" spans="1:9" x14ac:dyDescent="0.25">
      <c r="B12" s="23"/>
      <c r="C12" s="24"/>
      <c r="D12" s="24"/>
      <c r="E12" s="22"/>
      <c r="F12" s="25"/>
    </row>
    <row r="13" spans="1:9" x14ac:dyDescent="0.25">
      <c r="B13" s="23"/>
      <c r="C13" s="24"/>
      <c r="D13" s="24"/>
      <c r="E13" s="22"/>
      <c r="F13" s="25"/>
    </row>
    <row r="14" spans="1:9" x14ac:dyDescent="0.25">
      <c r="B14" s="23"/>
      <c r="C14" s="24"/>
      <c r="D14" s="24"/>
      <c r="E14" s="22"/>
      <c r="F14" s="25"/>
    </row>
    <row r="15" spans="1:9" x14ac:dyDescent="0.25">
      <c r="B15" s="23"/>
      <c r="C15" s="24"/>
      <c r="D15" s="24"/>
      <c r="E15" s="22"/>
      <c r="F15" s="25"/>
    </row>
    <row r="16" spans="1:9" x14ac:dyDescent="0.25">
      <c r="B16" s="23"/>
      <c r="C16" s="24"/>
      <c r="D16" s="24"/>
      <c r="E16" s="22"/>
      <c r="F16" s="25"/>
    </row>
    <row r="17" spans="1:6" x14ac:dyDescent="0.25">
      <c r="B17" s="23"/>
      <c r="C17" s="24"/>
      <c r="D17" s="24"/>
      <c r="E17" s="22"/>
      <c r="F17" s="25"/>
    </row>
    <row r="18" spans="1:6" x14ac:dyDescent="0.25">
      <c r="B18" s="23"/>
      <c r="C18" s="24"/>
      <c r="D18" s="24"/>
      <c r="E18" s="22"/>
      <c r="F18" s="25"/>
    </row>
    <row r="19" spans="1:6" x14ac:dyDescent="0.25">
      <c r="B19" s="23"/>
      <c r="C19" s="24"/>
      <c r="D19" s="24"/>
      <c r="E19" s="22"/>
      <c r="F19" s="25"/>
    </row>
    <row r="20" spans="1:6" s="20" customFormat="1" x14ac:dyDescent="0.25">
      <c r="A20" s="18"/>
      <c r="B20" s="23"/>
      <c r="C20" s="24"/>
      <c r="D20" s="24"/>
      <c r="E20" s="22"/>
      <c r="F20" s="25"/>
    </row>
    <row r="21" spans="1:6" s="20" customFormat="1" x14ac:dyDescent="0.25">
      <c r="A21" s="18"/>
      <c r="B21" s="23"/>
      <c r="C21" s="24"/>
      <c r="D21" s="24"/>
      <c r="E21" s="22"/>
      <c r="F21" s="25"/>
    </row>
    <row r="22" spans="1:6" s="20" customFormat="1" x14ac:dyDescent="0.25">
      <c r="A22" s="18"/>
      <c r="B22" s="23"/>
      <c r="C22" s="24"/>
      <c r="D22" s="24"/>
      <c r="E22" s="22"/>
      <c r="F22" s="25"/>
    </row>
    <row r="23" spans="1:6" s="20" customFormat="1" x14ac:dyDescent="0.25">
      <c r="A23" s="18"/>
      <c r="B23" s="23"/>
      <c r="C23" s="24"/>
      <c r="D23" s="24"/>
      <c r="E23" s="22"/>
      <c r="F23" s="25"/>
    </row>
    <row r="24" spans="1:6" s="20" customFormat="1" x14ac:dyDescent="0.25">
      <c r="A24" s="18"/>
      <c r="B24" s="23"/>
      <c r="C24" s="24"/>
      <c r="D24" s="24"/>
      <c r="E24" s="22"/>
      <c r="F24" s="25"/>
    </row>
    <row r="25" spans="1:6" s="20" customFormat="1" x14ac:dyDescent="0.25">
      <c r="A25" s="18"/>
      <c r="B25" s="23"/>
      <c r="C25" s="24"/>
      <c r="D25" s="24"/>
      <c r="E25" s="22"/>
      <c r="F25" s="25"/>
    </row>
    <row r="26" spans="1:6" s="20" customFormat="1" x14ac:dyDescent="0.25">
      <c r="A26" s="18"/>
      <c r="B26" s="23"/>
      <c r="C26" s="24"/>
      <c r="D26" s="24"/>
      <c r="E26" s="22"/>
      <c r="F26" s="25"/>
    </row>
    <row r="27" spans="1:6" s="20" customFormat="1" x14ac:dyDescent="0.25">
      <c r="A27" s="18"/>
      <c r="B27" s="23"/>
      <c r="C27" s="24"/>
      <c r="D27" s="24"/>
      <c r="E27" s="22"/>
      <c r="F27" s="25"/>
    </row>
    <row r="28" spans="1:6" s="20" customFormat="1" x14ac:dyDescent="0.25">
      <c r="A28" s="18"/>
      <c r="B28" s="23"/>
      <c r="C28" s="24"/>
      <c r="D28" s="24"/>
      <c r="E28" s="22"/>
      <c r="F28" s="25"/>
    </row>
    <row r="29" spans="1:6" s="20" customFormat="1" x14ac:dyDescent="0.25">
      <c r="A29" s="18"/>
      <c r="B29" s="23"/>
      <c r="C29" s="24"/>
      <c r="D29" s="24"/>
      <c r="E29" s="22"/>
      <c r="F29" s="25"/>
    </row>
    <row r="30" spans="1:6" s="20" customFormat="1" x14ac:dyDescent="0.25">
      <c r="A30" s="18"/>
      <c r="B30" s="23"/>
      <c r="E30" s="18"/>
      <c r="F30" s="21"/>
    </row>
    <row r="31" spans="1:6" s="20" customFormat="1" x14ac:dyDescent="0.25">
      <c r="A31" s="18"/>
      <c r="B31" s="23"/>
      <c r="E31" s="18"/>
      <c r="F31" s="21"/>
    </row>
    <row r="32" spans="1:6" s="20" customFormat="1" x14ac:dyDescent="0.25">
      <c r="A32" s="18"/>
      <c r="B32" s="23"/>
      <c r="E32" s="18"/>
      <c r="F32" s="21"/>
    </row>
    <row r="33" spans="1:6" s="20" customFormat="1" x14ac:dyDescent="0.25">
      <c r="A33" s="18"/>
      <c r="B33" s="23"/>
      <c r="E33" s="18"/>
      <c r="F33" s="21"/>
    </row>
  </sheetData>
  <sheetProtection algorithmName="SHA-512" hashValue="63g5+l/HAFak6spEDZdktofKEjQYyXhnjpWsmmJKsdUPcI19NbfSr7U3lhpP+doIx/vsDVgNum/N0R9Xy5kjdQ==" saltValue="3se4KZaqgtoIQz89nLf2Og==" spinCount="100000" sheet="1" objects="1" scenarios="1"/>
  <mergeCells count="5">
    <mergeCell ref="A1:G1"/>
    <mergeCell ref="A2:G2"/>
    <mergeCell ref="A10:E10"/>
    <mergeCell ref="G6:G9"/>
    <mergeCell ref="F6:F9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7" tint="0.39997558519241921"/>
    <pageSetUpPr fitToPage="1"/>
  </sheetPr>
  <dimension ref="A1:J32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8.140625" style="21" bestFit="1" customWidth="1"/>
    <col min="7" max="7" width="20.140625" style="20" hidden="1" customWidth="1"/>
    <col min="10" max="10" width="15" bestFit="1" customWidth="1"/>
  </cols>
  <sheetData>
    <row r="1" spans="1:10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10" ht="21" customHeight="1" x14ac:dyDescent="0.25">
      <c r="A2" s="264" t="s">
        <v>186</v>
      </c>
      <c r="B2" s="264"/>
      <c r="C2" s="264"/>
      <c r="D2" s="264"/>
      <c r="E2" s="264"/>
      <c r="F2" s="264"/>
      <c r="G2" s="264"/>
    </row>
    <row r="3" spans="1:10" ht="17.25" customHeight="1" x14ac:dyDescent="0.25">
      <c r="A3" s="15"/>
      <c r="B3" s="15"/>
      <c r="C3" s="15"/>
      <c r="D3" s="15"/>
      <c r="E3" s="15"/>
      <c r="F3" s="37"/>
      <c r="G3" s="38"/>
    </row>
    <row r="4" spans="1:10" ht="15.75" thickBot="1" x14ac:dyDescent="0.3">
      <c r="A4" s="39"/>
      <c r="B4" s="40"/>
      <c r="C4" s="38"/>
      <c r="D4" s="38"/>
      <c r="E4" s="39"/>
      <c r="F4" s="37"/>
      <c r="G4" s="38"/>
    </row>
    <row r="5" spans="1:10" s="26" customFormat="1" ht="23.25" customHeight="1" x14ac:dyDescent="0.25">
      <c r="A5" s="105" t="s">
        <v>27</v>
      </c>
      <c r="B5" s="106" t="s">
        <v>26</v>
      </c>
      <c r="C5" s="108" t="s">
        <v>24</v>
      </c>
      <c r="D5" s="109" t="s">
        <v>25</v>
      </c>
      <c r="E5" s="110" t="s">
        <v>21</v>
      </c>
      <c r="F5" s="111" t="s">
        <v>22</v>
      </c>
      <c r="G5" s="107" t="s">
        <v>23</v>
      </c>
    </row>
    <row r="6" spans="1:10" ht="34.5" customHeight="1" x14ac:dyDescent="0.25">
      <c r="A6" s="27">
        <v>1</v>
      </c>
      <c r="B6" s="112" t="s">
        <v>165</v>
      </c>
      <c r="C6" s="27" t="s">
        <v>17</v>
      </c>
      <c r="D6" s="27" t="s">
        <v>42</v>
      </c>
      <c r="E6" s="27" t="s">
        <v>35</v>
      </c>
      <c r="F6" s="287">
        <v>4000000</v>
      </c>
      <c r="G6" s="294">
        <f>+'1.VII CONT.'!G6</f>
        <v>1444000</v>
      </c>
    </row>
    <row r="7" spans="1:10" ht="45" x14ac:dyDescent="0.25">
      <c r="A7" s="27">
        <v>2</v>
      </c>
      <c r="B7" s="113" t="s">
        <v>167</v>
      </c>
      <c r="C7" s="31" t="s">
        <v>17</v>
      </c>
      <c r="D7" s="31" t="s">
        <v>42</v>
      </c>
      <c r="E7" s="27" t="s">
        <v>35</v>
      </c>
      <c r="F7" s="279"/>
      <c r="G7" s="289"/>
    </row>
    <row r="8" spans="1:10" ht="45" customHeight="1" thickBot="1" x14ac:dyDescent="0.3">
      <c r="A8" s="104">
        <v>3</v>
      </c>
      <c r="B8" s="114" t="s">
        <v>166</v>
      </c>
      <c r="C8" s="104" t="s">
        <v>17</v>
      </c>
      <c r="D8" s="104" t="s">
        <v>42</v>
      </c>
      <c r="E8" s="104" t="s">
        <v>35</v>
      </c>
      <c r="F8" s="280"/>
      <c r="G8" s="290"/>
    </row>
    <row r="9" spans="1:10" ht="16.5" thickBot="1" x14ac:dyDescent="0.3">
      <c r="A9" s="291" t="s">
        <v>28</v>
      </c>
      <c r="B9" s="292"/>
      <c r="C9" s="292"/>
      <c r="D9" s="292"/>
      <c r="E9" s="293"/>
      <c r="F9" s="232">
        <f>SUM(F6:F8)</f>
        <v>4000000</v>
      </c>
      <c r="G9" s="103">
        <f>SUM(G6)</f>
        <v>1444000</v>
      </c>
      <c r="J9" s="17"/>
    </row>
    <row r="10" spans="1:10" x14ac:dyDescent="0.25">
      <c r="B10" s="23"/>
      <c r="C10" s="24"/>
      <c r="D10" s="24"/>
      <c r="E10" s="22"/>
      <c r="F10" s="25"/>
    </row>
    <row r="11" spans="1:10" x14ac:dyDescent="0.25">
      <c r="B11" s="23"/>
      <c r="C11" s="24"/>
      <c r="D11" s="24"/>
      <c r="E11" s="22"/>
      <c r="F11" s="25"/>
    </row>
    <row r="12" spans="1:10" x14ac:dyDescent="0.25">
      <c r="B12" s="23"/>
      <c r="C12" s="24"/>
      <c r="D12" s="24"/>
      <c r="E12" s="22"/>
      <c r="F12" s="25"/>
    </row>
    <row r="13" spans="1:10" x14ac:dyDescent="0.25">
      <c r="B13" s="23"/>
      <c r="C13" s="24"/>
      <c r="D13" s="24"/>
      <c r="E13" s="22"/>
      <c r="F13" s="25"/>
    </row>
    <row r="14" spans="1:10" x14ac:dyDescent="0.25">
      <c r="B14" s="23"/>
      <c r="C14" s="24"/>
      <c r="D14" s="24"/>
      <c r="E14" s="22"/>
      <c r="F14" s="25"/>
    </row>
    <row r="15" spans="1:10" x14ac:dyDescent="0.25">
      <c r="B15" s="23"/>
      <c r="C15" s="24"/>
      <c r="D15" s="24"/>
      <c r="E15" s="22"/>
      <c r="F15" s="25"/>
    </row>
    <row r="16" spans="1:10" x14ac:dyDescent="0.25">
      <c r="B16" s="23"/>
      <c r="C16" s="24"/>
      <c r="D16" s="24"/>
      <c r="E16" s="22"/>
      <c r="F16" s="25"/>
    </row>
    <row r="17" spans="1:6" x14ac:dyDescent="0.25">
      <c r="B17" s="23"/>
      <c r="C17" s="24"/>
      <c r="D17" s="24"/>
      <c r="E17" s="22"/>
      <c r="F17" s="25"/>
    </row>
    <row r="18" spans="1:6" x14ac:dyDescent="0.25">
      <c r="B18" s="23"/>
      <c r="C18" s="24"/>
      <c r="D18" s="24"/>
      <c r="E18" s="22"/>
      <c r="F18" s="25"/>
    </row>
    <row r="19" spans="1:6" s="20" customFormat="1" x14ac:dyDescent="0.25">
      <c r="A19" s="18"/>
      <c r="B19" s="23"/>
      <c r="C19" s="24"/>
      <c r="D19" s="24"/>
      <c r="E19" s="22"/>
      <c r="F19" s="25"/>
    </row>
    <row r="20" spans="1:6" s="20" customFormat="1" x14ac:dyDescent="0.25">
      <c r="A20" s="18"/>
      <c r="B20" s="23"/>
      <c r="C20" s="24"/>
      <c r="D20" s="24"/>
      <c r="E20" s="22"/>
      <c r="F20" s="25"/>
    </row>
    <row r="21" spans="1:6" s="20" customFormat="1" x14ac:dyDescent="0.25">
      <c r="A21" s="18"/>
      <c r="B21" s="23"/>
      <c r="C21" s="24"/>
      <c r="D21" s="24"/>
      <c r="E21" s="22"/>
      <c r="F21" s="25"/>
    </row>
    <row r="22" spans="1:6" s="20" customFormat="1" x14ac:dyDescent="0.25">
      <c r="A22" s="18"/>
      <c r="B22" s="23"/>
      <c r="C22" s="24"/>
      <c r="D22" s="24"/>
      <c r="E22" s="22"/>
      <c r="F22" s="25"/>
    </row>
    <row r="23" spans="1:6" s="20" customFormat="1" x14ac:dyDescent="0.25">
      <c r="A23" s="18"/>
      <c r="B23" s="23"/>
      <c r="C23" s="24"/>
      <c r="D23" s="24"/>
      <c r="E23" s="22"/>
      <c r="F23" s="25"/>
    </row>
    <row r="24" spans="1:6" s="20" customFormat="1" x14ac:dyDescent="0.25">
      <c r="A24" s="18"/>
      <c r="B24" s="23"/>
      <c r="C24" s="24"/>
      <c r="D24" s="24"/>
      <c r="E24" s="22"/>
      <c r="F24" s="25"/>
    </row>
    <row r="25" spans="1:6" s="20" customFormat="1" x14ac:dyDescent="0.25">
      <c r="A25" s="18"/>
      <c r="B25" s="23"/>
      <c r="C25" s="24"/>
      <c r="D25" s="24"/>
      <c r="E25" s="22"/>
      <c r="F25" s="25"/>
    </row>
    <row r="26" spans="1:6" s="20" customFormat="1" x14ac:dyDescent="0.25">
      <c r="A26" s="18"/>
      <c r="B26" s="23"/>
      <c r="C26" s="24"/>
      <c r="D26" s="24"/>
      <c r="E26" s="22"/>
      <c r="F26" s="25"/>
    </row>
    <row r="27" spans="1:6" s="20" customFormat="1" x14ac:dyDescent="0.25">
      <c r="A27" s="18"/>
      <c r="B27" s="23"/>
      <c r="C27" s="24"/>
      <c r="D27" s="24"/>
      <c r="E27" s="22"/>
      <c r="F27" s="25"/>
    </row>
    <row r="28" spans="1:6" s="20" customFormat="1" x14ac:dyDescent="0.25">
      <c r="A28" s="18"/>
      <c r="B28" s="23"/>
      <c r="C28" s="24"/>
      <c r="D28" s="24"/>
      <c r="E28" s="22"/>
      <c r="F28" s="25"/>
    </row>
    <row r="29" spans="1:6" s="20" customFormat="1" x14ac:dyDescent="0.25">
      <c r="A29" s="18"/>
      <c r="B29" s="23"/>
      <c r="E29" s="18"/>
      <c r="F29" s="21"/>
    </row>
    <row r="30" spans="1:6" s="20" customFormat="1" x14ac:dyDescent="0.25">
      <c r="A30" s="18"/>
      <c r="B30" s="23"/>
      <c r="E30" s="18"/>
      <c r="F30" s="21"/>
    </row>
    <row r="31" spans="1:6" s="20" customFormat="1" x14ac:dyDescent="0.25">
      <c r="A31" s="18"/>
      <c r="B31" s="23"/>
      <c r="E31" s="18"/>
      <c r="F31" s="21"/>
    </row>
    <row r="32" spans="1:6" s="20" customFormat="1" x14ac:dyDescent="0.25">
      <c r="A32" s="18"/>
      <c r="B32" s="23"/>
      <c r="E32" s="18"/>
      <c r="F32" s="21"/>
    </row>
  </sheetData>
  <sheetProtection algorithmName="SHA-512" hashValue="OwY+td0ZQKzSE+79GOix4oHDxL0TceKTk7/ilyZShNAJ7ZZlQrqPhf96ABJk0mjBjtoi7ce/kG1DOgDVAH771w==" saltValue="YNM9s09NOi4c5wtIUnoWcg==" spinCount="100000" sheet="1" objects="1" scenarios="1"/>
  <mergeCells count="5">
    <mergeCell ref="A1:G1"/>
    <mergeCell ref="A2:G2"/>
    <mergeCell ref="A9:E9"/>
    <mergeCell ref="G6:G8"/>
    <mergeCell ref="F6:F8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7" tint="0.39997558519241921"/>
    <pageSetUpPr fitToPage="1"/>
  </sheetPr>
  <dimension ref="A1:H30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37.28515625" style="19" customWidth="1"/>
    <col min="3" max="3" width="47.140625" style="19" customWidth="1"/>
    <col min="4" max="4" width="11.42578125" style="20"/>
    <col min="5" max="5" width="14.140625" style="20" customWidth="1"/>
    <col min="6" max="6" width="19.5703125" style="18" bestFit="1" customWidth="1"/>
    <col min="7" max="7" width="16.7109375" style="21" bestFit="1" customWidth="1"/>
    <col min="8" max="8" width="20.140625" style="20" hidden="1" customWidth="1"/>
  </cols>
  <sheetData>
    <row r="1" spans="1:8" ht="32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</row>
    <row r="2" spans="1:8" ht="21" customHeight="1" x14ac:dyDescent="0.25">
      <c r="A2" s="264" t="s">
        <v>188</v>
      </c>
      <c r="B2" s="264"/>
      <c r="C2" s="264"/>
      <c r="D2" s="264"/>
      <c r="E2" s="264"/>
      <c r="F2" s="264"/>
      <c r="G2" s="264"/>
      <c r="H2" s="264"/>
    </row>
    <row r="3" spans="1:8" ht="9" customHeight="1" x14ac:dyDescent="0.25">
      <c r="A3" s="146"/>
      <c r="B3" s="146"/>
      <c r="C3" s="146"/>
      <c r="D3" s="146"/>
      <c r="E3" s="146"/>
      <c r="F3" s="146"/>
      <c r="G3" s="37"/>
      <c r="H3" s="38"/>
    </row>
    <row r="4" spans="1:8" ht="15.75" thickBot="1" x14ac:dyDescent="0.3">
      <c r="A4" s="39"/>
      <c r="B4" s="40"/>
      <c r="C4" s="40"/>
      <c r="D4" s="38"/>
      <c r="E4" s="38"/>
      <c r="F4" s="39"/>
      <c r="G4" s="37"/>
      <c r="H4" s="38"/>
    </row>
    <row r="5" spans="1:8" s="26" customFormat="1" ht="23.25" customHeight="1" thickBot="1" x14ac:dyDescent="0.3">
      <c r="A5" s="50" t="s">
        <v>27</v>
      </c>
      <c r="B5" s="54" t="s">
        <v>26</v>
      </c>
      <c r="C5" s="149" t="s">
        <v>105</v>
      </c>
      <c r="D5" s="57" t="s">
        <v>24</v>
      </c>
      <c r="E5" s="51" t="s">
        <v>25</v>
      </c>
      <c r="F5" s="52" t="s">
        <v>21</v>
      </c>
      <c r="G5" s="53" t="s">
        <v>22</v>
      </c>
      <c r="H5" s="55" t="s">
        <v>23</v>
      </c>
    </row>
    <row r="6" spans="1:8" s="12" customFormat="1" ht="26.25" thickBot="1" x14ac:dyDescent="0.3">
      <c r="A6" s="174">
        <v>1</v>
      </c>
      <c r="B6" s="175" t="s">
        <v>54</v>
      </c>
      <c r="C6" s="176" t="s">
        <v>54</v>
      </c>
      <c r="D6" s="174" t="s">
        <v>17</v>
      </c>
      <c r="E6" s="174" t="s">
        <v>53</v>
      </c>
      <c r="F6" s="174" t="s">
        <v>200</v>
      </c>
      <c r="G6" s="173">
        <v>200000000</v>
      </c>
      <c r="H6" s="174"/>
    </row>
    <row r="7" spans="1:8" ht="15.75" thickBot="1" x14ac:dyDescent="0.3">
      <c r="A7" s="265" t="s">
        <v>28</v>
      </c>
      <c r="B7" s="266"/>
      <c r="C7" s="266"/>
      <c r="D7" s="266"/>
      <c r="E7" s="266"/>
      <c r="F7" s="267"/>
      <c r="G7" s="227">
        <f>SUM(G6:G6)</f>
        <v>200000000</v>
      </c>
      <c r="H7" s="152"/>
    </row>
    <row r="8" spans="1:8" x14ac:dyDescent="0.25">
      <c r="B8" s="23"/>
      <c r="C8" s="23"/>
      <c r="D8" s="24"/>
      <c r="E8" s="24"/>
      <c r="F8" s="22"/>
      <c r="G8" s="25"/>
    </row>
    <row r="9" spans="1:8" x14ac:dyDescent="0.25">
      <c r="B9" s="23"/>
      <c r="C9" s="23"/>
      <c r="D9" s="24"/>
      <c r="E9" s="24"/>
      <c r="F9" s="22"/>
      <c r="G9" s="25"/>
    </row>
    <row r="10" spans="1:8" x14ac:dyDescent="0.25">
      <c r="B10" s="23"/>
      <c r="C10" s="23"/>
      <c r="D10" s="24"/>
      <c r="E10" s="24"/>
      <c r="F10" s="22"/>
      <c r="G10" s="25"/>
    </row>
    <row r="11" spans="1:8" x14ac:dyDescent="0.25">
      <c r="B11" s="23"/>
      <c r="C11" s="23"/>
      <c r="D11" s="24"/>
      <c r="E11" s="24"/>
      <c r="F11" s="22"/>
      <c r="G11" s="25"/>
    </row>
    <row r="12" spans="1:8" x14ac:dyDescent="0.25">
      <c r="B12" s="23"/>
      <c r="C12" s="23"/>
      <c r="D12" s="24"/>
      <c r="E12" s="24"/>
      <c r="F12" s="22"/>
      <c r="G12" s="25"/>
    </row>
    <row r="13" spans="1:8" x14ac:dyDescent="0.25">
      <c r="B13" s="23"/>
      <c r="C13" s="23"/>
      <c r="D13" s="24"/>
      <c r="E13" s="24"/>
      <c r="F13" s="22"/>
      <c r="G13" s="25"/>
    </row>
    <row r="14" spans="1:8" x14ac:dyDescent="0.25">
      <c r="B14" s="23"/>
      <c r="C14" s="23"/>
      <c r="D14" s="24"/>
      <c r="E14" s="24"/>
      <c r="F14" s="22"/>
      <c r="G14" s="25"/>
    </row>
    <row r="15" spans="1:8" x14ac:dyDescent="0.25">
      <c r="B15" s="23"/>
      <c r="C15" s="23"/>
      <c r="D15" s="24"/>
      <c r="E15" s="24"/>
      <c r="F15" s="22"/>
      <c r="G15" s="25"/>
    </row>
    <row r="16" spans="1:8" x14ac:dyDescent="0.25">
      <c r="B16" s="23"/>
      <c r="C16" s="23"/>
      <c r="D16" s="24"/>
      <c r="E16" s="24"/>
      <c r="F16" s="22"/>
      <c r="G16" s="25"/>
    </row>
    <row r="17" spans="2:7" x14ac:dyDescent="0.25">
      <c r="B17" s="23"/>
      <c r="C17" s="23"/>
      <c r="D17" s="24"/>
      <c r="E17" s="24"/>
      <c r="F17" s="22"/>
      <c r="G17" s="25"/>
    </row>
    <row r="18" spans="2:7" x14ac:dyDescent="0.25">
      <c r="B18" s="23"/>
      <c r="C18" s="23"/>
      <c r="D18" s="24"/>
      <c r="E18" s="24"/>
      <c r="F18" s="22"/>
      <c r="G18" s="25"/>
    </row>
    <row r="19" spans="2:7" x14ac:dyDescent="0.25">
      <c r="B19" s="23"/>
      <c r="C19" s="23"/>
      <c r="D19" s="24"/>
      <c r="E19" s="24"/>
      <c r="F19" s="22"/>
      <c r="G19" s="25"/>
    </row>
    <row r="20" spans="2:7" x14ac:dyDescent="0.25">
      <c r="B20" s="23"/>
      <c r="C20" s="23"/>
      <c r="D20" s="24"/>
      <c r="E20" s="24"/>
      <c r="F20" s="22"/>
      <c r="G20" s="25"/>
    </row>
    <row r="21" spans="2:7" x14ac:dyDescent="0.25">
      <c r="B21" s="23"/>
      <c r="C21" s="23"/>
      <c r="D21" s="24"/>
      <c r="E21" s="24"/>
      <c r="F21" s="22"/>
      <c r="G21" s="25"/>
    </row>
    <row r="22" spans="2:7" x14ac:dyDescent="0.25">
      <c r="B22" s="23"/>
      <c r="C22" s="23"/>
      <c r="D22" s="24"/>
      <c r="E22" s="24"/>
      <c r="F22" s="22"/>
      <c r="G22" s="25"/>
    </row>
    <row r="23" spans="2:7" x14ac:dyDescent="0.25">
      <c r="B23" s="23"/>
      <c r="C23" s="23"/>
      <c r="D23" s="24"/>
      <c r="E23" s="24"/>
      <c r="F23" s="22"/>
      <c r="G23" s="25"/>
    </row>
    <row r="24" spans="2:7" x14ac:dyDescent="0.25">
      <c r="B24" s="23"/>
      <c r="C24" s="23"/>
      <c r="D24" s="24"/>
      <c r="E24" s="24"/>
      <c r="F24" s="22"/>
      <c r="G24" s="25"/>
    </row>
    <row r="25" spans="2:7" x14ac:dyDescent="0.25">
      <c r="B25" s="23"/>
      <c r="C25" s="23"/>
      <c r="D25" s="24"/>
      <c r="E25" s="24"/>
      <c r="F25" s="22"/>
      <c r="G25" s="25"/>
    </row>
    <row r="26" spans="2:7" x14ac:dyDescent="0.25">
      <c r="B26" s="23"/>
      <c r="C26" s="23"/>
      <c r="D26" s="24"/>
      <c r="E26" s="24"/>
      <c r="F26" s="22"/>
      <c r="G26" s="25"/>
    </row>
    <row r="27" spans="2:7" x14ac:dyDescent="0.25">
      <c r="B27" s="23"/>
      <c r="C27" s="23"/>
    </row>
    <row r="28" spans="2:7" x14ac:dyDescent="0.25">
      <c r="B28" s="23"/>
      <c r="C28" s="23"/>
    </row>
    <row r="29" spans="2:7" x14ac:dyDescent="0.25">
      <c r="B29" s="23"/>
      <c r="C29" s="23"/>
    </row>
    <row r="30" spans="2:7" x14ac:dyDescent="0.25">
      <c r="B30" s="23"/>
      <c r="C30" s="23"/>
    </row>
  </sheetData>
  <sheetProtection algorithmName="SHA-512" hashValue="OZol76AWLDGxEBLOgcT/9fnk6RJVDX1qQYFVmlmAerprw6gmR2D65/jHulg+10e/DtzOV/RxSjS/5VBCoou+DQ==" saltValue="tBDXxLSm8ICYuisS4le55g==" spinCount="100000" sheet="1" objects="1" scenarios="1"/>
  <mergeCells count="3">
    <mergeCell ref="A1:H1"/>
    <mergeCell ref="A2:H2"/>
    <mergeCell ref="A7:F7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7" tint="0.39997558519241921"/>
    <pageSetUpPr fitToPage="1"/>
  </sheetPr>
  <dimension ref="A1:G31"/>
  <sheetViews>
    <sheetView view="pageBreakPreview" zoomScaleNormal="100" zoomScaleSheetLayoutView="100" workbookViewId="0">
      <selection activeCell="C7" sqref="C7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20" customWidth="1"/>
    <col min="6" max="6" width="16.710937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189</v>
      </c>
      <c r="B2" s="264"/>
      <c r="C2" s="264"/>
      <c r="D2" s="264"/>
      <c r="E2" s="264"/>
      <c r="F2" s="264"/>
      <c r="G2" s="264"/>
    </row>
    <row r="3" spans="1:7" ht="9" customHeight="1" x14ac:dyDescent="0.25">
      <c r="A3" s="16"/>
      <c r="B3" s="16"/>
      <c r="C3" s="16"/>
      <c r="D3" s="16"/>
      <c r="E3" s="16"/>
      <c r="F3" s="37"/>
      <c r="G3" s="38"/>
    </row>
    <row r="4" spans="1:7" ht="15.75" thickBot="1" x14ac:dyDescent="0.3">
      <c r="A4" s="39"/>
      <c r="B4" s="40"/>
      <c r="C4" s="38"/>
      <c r="D4" s="38"/>
      <c r="E4" s="38"/>
      <c r="F4" s="37"/>
      <c r="G4" s="38"/>
    </row>
    <row r="5" spans="1:7" s="26" customFormat="1" ht="23.25" customHeight="1" thickBot="1" x14ac:dyDescent="0.3">
      <c r="A5" s="50" t="s">
        <v>27</v>
      </c>
      <c r="B5" s="54" t="s">
        <v>26</v>
      </c>
      <c r="C5" s="57" t="s">
        <v>24</v>
      </c>
      <c r="D5" s="51" t="s">
        <v>25</v>
      </c>
      <c r="E5" s="52" t="s">
        <v>21</v>
      </c>
      <c r="F5" s="53" t="s">
        <v>22</v>
      </c>
      <c r="G5" s="55" t="s">
        <v>23</v>
      </c>
    </row>
    <row r="6" spans="1:7" s="26" customFormat="1" ht="23.25" customHeight="1" x14ac:dyDescent="0.25">
      <c r="A6" s="61">
        <v>1</v>
      </c>
      <c r="B6" s="60" t="s">
        <v>201</v>
      </c>
      <c r="C6" s="60" t="s">
        <v>17</v>
      </c>
      <c r="D6" s="60" t="s">
        <v>55</v>
      </c>
      <c r="E6" s="34" t="s">
        <v>35</v>
      </c>
      <c r="F6" s="117">
        <v>60000000</v>
      </c>
      <c r="G6" s="206"/>
    </row>
    <row r="7" spans="1:7" s="12" customFormat="1" ht="48" customHeight="1" thickBot="1" x14ac:dyDescent="0.3">
      <c r="A7" s="61">
        <v>2</v>
      </c>
      <c r="B7" s="60" t="s">
        <v>54</v>
      </c>
      <c r="C7" s="60" t="s">
        <v>17</v>
      </c>
      <c r="D7" s="60" t="s">
        <v>55</v>
      </c>
      <c r="E7" s="60" t="s">
        <v>200</v>
      </c>
      <c r="F7" s="117">
        <v>40000000</v>
      </c>
      <c r="G7" s="60"/>
    </row>
    <row r="8" spans="1:7" ht="15.75" thickBot="1" x14ac:dyDescent="0.3">
      <c r="A8" s="271" t="s">
        <v>28</v>
      </c>
      <c r="B8" s="272"/>
      <c r="C8" s="272"/>
      <c r="D8" s="272"/>
      <c r="E8" s="273"/>
      <c r="F8" s="227">
        <f>SUM(F6:F7)</f>
        <v>100000000</v>
      </c>
      <c r="G8" s="32"/>
    </row>
    <row r="9" spans="1:7" x14ac:dyDescent="0.25">
      <c r="B9" s="23"/>
      <c r="C9" s="24"/>
      <c r="D9" s="24"/>
      <c r="E9" s="24"/>
      <c r="F9" s="25"/>
    </row>
    <row r="10" spans="1:7" s="20" customFormat="1" x14ac:dyDescent="0.25">
      <c r="A10" s="18"/>
      <c r="B10" s="23"/>
      <c r="C10" s="24"/>
      <c r="D10" s="24"/>
      <c r="E10" s="24"/>
      <c r="F10" s="25"/>
    </row>
    <row r="11" spans="1:7" s="20" customFormat="1" x14ac:dyDescent="0.25">
      <c r="A11" s="18"/>
      <c r="B11" s="23"/>
      <c r="C11" s="24"/>
      <c r="D11" s="24"/>
      <c r="E11" s="24"/>
      <c r="F11" s="25"/>
    </row>
    <row r="12" spans="1:7" s="20" customFormat="1" x14ac:dyDescent="0.25">
      <c r="A12" s="18"/>
      <c r="B12" s="23"/>
      <c r="C12" s="24"/>
      <c r="D12" s="24"/>
      <c r="E12" s="24"/>
      <c r="F12" s="25"/>
    </row>
    <row r="13" spans="1:7" s="20" customFormat="1" x14ac:dyDescent="0.25">
      <c r="A13" s="18"/>
      <c r="B13" s="23"/>
      <c r="C13" s="24"/>
      <c r="D13" s="24"/>
      <c r="E13" s="24"/>
      <c r="F13" s="25"/>
    </row>
    <row r="14" spans="1:7" s="20" customFormat="1" x14ac:dyDescent="0.25">
      <c r="A14" s="18"/>
      <c r="B14" s="23"/>
      <c r="C14" s="24"/>
      <c r="D14" s="24"/>
      <c r="E14" s="24"/>
      <c r="F14" s="25"/>
    </row>
    <row r="15" spans="1:7" s="20" customFormat="1" x14ac:dyDescent="0.25">
      <c r="A15" s="18"/>
      <c r="B15" s="23"/>
      <c r="C15" s="24"/>
      <c r="D15" s="24"/>
      <c r="E15" s="24"/>
      <c r="F15" s="25"/>
    </row>
    <row r="16" spans="1:7" s="20" customFormat="1" x14ac:dyDescent="0.25">
      <c r="A16" s="18"/>
      <c r="B16" s="23"/>
      <c r="C16" s="24"/>
      <c r="D16" s="24"/>
      <c r="E16" s="24"/>
      <c r="F16" s="25"/>
    </row>
    <row r="17" spans="1:6" s="20" customFormat="1" x14ac:dyDescent="0.25">
      <c r="A17" s="18"/>
      <c r="B17" s="23"/>
      <c r="C17" s="24"/>
      <c r="D17" s="24"/>
      <c r="E17" s="24"/>
      <c r="F17" s="25"/>
    </row>
    <row r="18" spans="1:6" s="20" customFormat="1" x14ac:dyDescent="0.25">
      <c r="A18" s="18"/>
      <c r="B18" s="23"/>
      <c r="C18" s="24"/>
      <c r="D18" s="24"/>
      <c r="E18" s="24"/>
      <c r="F18" s="25"/>
    </row>
    <row r="19" spans="1:6" s="20" customFormat="1" x14ac:dyDescent="0.25">
      <c r="A19" s="18"/>
      <c r="B19" s="23"/>
      <c r="C19" s="24"/>
      <c r="D19" s="24"/>
      <c r="E19" s="24"/>
      <c r="F19" s="25"/>
    </row>
    <row r="20" spans="1:6" s="20" customFormat="1" x14ac:dyDescent="0.25">
      <c r="A20" s="18"/>
      <c r="B20" s="23"/>
      <c r="C20" s="24"/>
      <c r="D20" s="24"/>
      <c r="E20" s="24"/>
      <c r="F20" s="25"/>
    </row>
    <row r="21" spans="1:6" s="20" customFormat="1" x14ac:dyDescent="0.25">
      <c r="A21" s="18"/>
      <c r="B21" s="23"/>
      <c r="C21" s="24"/>
      <c r="D21" s="24"/>
      <c r="E21" s="24"/>
      <c r="F21" s="25"/>
    </row>
    <row r="22" spans="1:6" s="20" customFormat="1" x14ac:dyDescent="0.25">
      <c r="A22" s="18"/>
      <c r="B22" s="23"/>
      <c r="C22" s="24"/>
      <c r="D22" s="24"/>
      <c r="E22" s="24"/>
      <c r="F22" s="25"/>
    </row>
    <row r="23" spans="1:6" s="20" customFormat="1" x14ac:dyDescent="0.25">
      <c r="A23" s="18"/>
      <c r="B23" s="23"/>
      <c r="C23" s="24"/>
      <c r="D23" s="24"/>
      <c r="E23" s="24"/>
      <c r="F23" s="25"/>
    </row>
    <row r="24" spans="1:6" s="20" customFormat="1" x14ac:dyDescent="0.25">
      <c r="A24" s="18"/>
      <c r="B24" s="23"/>
      <c r="C24" s="24"/>
      <c r="D24" s="24"/>
      <c r="E24" s="24"/>
      <c r="F24" s="25"/>
    </row>
    <row r="25" spans="1:6" s="20" customFormat="1" x14ac:dyDescent="0.25">
      <c r="A25" s="18"/>
      <c r="B25" s="23"/>
      <c r="C25" s="24"/>
      <c r="D25" s="24"/>
      <c r="E25" s="24"/>
      <c r="F25" s="25"/>
    </row>
    <row r="26" spans="1:6" s="20" customFormat="1" x14ac:dyDescent="0.25">
      <c r="A26" s="18"/>
      <c r="B26" s="23"/>
      <c r="C26" s="24"/>
      <c r="D26" s="24"/>
      <c r="E26" s="24"/>
      <c r="F26" s="25"/>
    </row>
    <row r="27" spans="1:6" s="20" customFormat="1" x14ac:dyDescent="0.25">
      <c r="A27" s="18"/>
      <c r="B27" s="23"/>
      <c r="C27" s="24"/>
      <c r="D27" s="24"/>
      <c r="E27" s="24"/>
      <c r="F27" s="25"/>
    </row>
    <row r="28" spans="1:6" s="20" customFormat="1" x14ac:dyDescent="0.25">
      <c r="A28" s="18"/>
      <c r="B28" s="23"/>
      <c r="F28" s="21"/>
    </row>
    <row r="29" spans="1:6" s="20" customFormat="1" x14ac:dyDescent="0.25">
      <c r="A29" s="18"/>
      <c r="B29" s="23"/>
      <c r="F29" s="21"/>
    </row>
    <row r="30" spans="1:6" s="20" customFormat="1" x14ac:dyDescent="0.25">
      <c r="A30" s="18"/>
      <c r="B30" s="23"/>
      <c r="F30" s="21"/>
    </row>
    <row r="31" spans="1:6" s="20" customFormat="1" x14ac:dyDescent="0.25">
      <c r="A31" s="18"/>
      <c r="B31" s="23"/>
      <c r="F31" s="21"/>
    </row>
  </sheetData>
  <sheetProtection algorithmName="SHA-512" hashValue="A7EJ0MZNA5ixEZOxelTvwkBX0bPfJ3jGFFSMg9XVk/kFoQjhasJaORyeA1XhtuLuNvEnZ+Vk6me6F/tkUFhfWA==" saltValue="TNtOx8F4h0JStGLAOK/mQg==" spinCount="100000" sheet="1" objects="1" scenarios="1"/>
  <mergeCells count="3">
    <mergeCell ref="A1:G1"/>
    <mergeCell ref="A2:G2"/>
    <mergeCell ref="A8:E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G30"/>
  <sheetViews>
    <sheetView view="pageBreakPreview" zoomScaleNormal="100" zoomScaleSheetLayoutView="100" workbookViewId="0">
      <selection activeCell="C6" sqref="C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20" customWidth="1"/>
    <col min="6" max="6" width="16.710937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205</v>
      </c>
      <c r="B2" s="264"/>
      <c r="C2" s="264"/>
      <c r="D2" s="264"/>
      <c r="E2" s="264"/>
      <c r="F2" s="264"/>
      <c r="G2" s="264"/>
    </row>
    <row r="3" spans="1:7" ht="9" customHeight="1" x14ac:dyDescent="0.25">
      <c r="A3" s="207"/>
      <c r="B3" s="207"/>
      <c r="C3" s="207"/>
      <c r="D3" s="207"/>
      <c r="E3" s="207"/>
      <c r="F3" s="37"/>
      <c r="G3" s="38"/>
    </row>
    <row r="4" spans="1:7" ht="15.75" thickBot="1" x14ac:dyDescent="0.3">
      <c r="A4" s="39"/>
      <c r="B4" s="40"/>
      <c r="C4" s="38"/>
      <c r="D4" s="38"/>
      <c r="E4" s="38"/>
      <c r="F4" s="37"/>
      <c r="G4" s="38"/>
    </row>
    <row r="5" spans="1:7" s="26" customFormat="1" ht="23.25" customHeight="1" thickBot="1" x14ac:dyDescent="0.3">
      <c r="A5" s="218" t="s">
        <v>27</v>
      </c>
      <c r="B5" s="217" t="s">
        <v>26</v>
      </c>
      <c r="C5" s="214" t="s">
        <v>24</v>
      </c>
      <c r="D5" s="215" t="s">
        <v>25</v>
      </c>
      <c r="E5" s="216" t="s">
        <v>21</v>
      </c>
      <c r="F5" s="219" t="s">
        <v>22</v>
      </c>
      <c r="G5" s="55" t="s">
        <v>23</v>
      </c>
    </row>
    <row r="6" spans="1:7" s="26" customFormat="1" ht="23.25" customHeight="1" thickBot="1" x14ac:dyDescent="0.3">
      <c r="A6" s="61">
        <v>1</v>
      </c>
      <c r="B6" s="60" t="s">
        <v>207</v>
      </c>
      <c r="C6" s="60" t="s">
        <v>17</v>
      </c>
      <c r="D6" s="60" t="s">
        <v>204</v>
      </c>
      <c r="E6" s="34" t="s">
        <v>35</v>
      </c>
      <c r="F6" s="234">
        <v>200000000</v>
      </c>
      <c r="G6" s="206"/>
    </row>
    <row r="7" spans="1:7" ht="15.75" thickBot="1" x14ac:dyDescent="0.3">
      <c r="A7" s="265" t="s">
        <v>28</v>
      </c>
      <c r="B7" s="266"/>
      <c r="C7" s="266"/>
      <c r="D7" s="266"/>
      <c r="E7" s="267"/>
      <c r="F7" s="227">
        <f>SUM(F6:F6)</f>
        <v>200000000</v>
      </c>
      <c r="G7" s="32"/>
    </row>
    <row r="8" spans="1:7" x14ac:dyDescent="0.25">
      <c r="B8" s="23"/>
      <c r="C8" s="24"/>
      <c r="D8" s="24"/>
      <c r="E8" s="24"/>
      <c r="F8" s="25"/>
    </row>
    <row r="9" spans="1:7" s="20" customFormat="1" x14ac:dyDescent="0.25">
      <c r="A9" s="18"/>
      <c r="B9" s="23"/>
      <c r="C9" s="24"/>
      <c r="D9" s="24"/>
      <c r="E9" s="24"/>
      <c r="F9" s="25"/>
    </row>
    <row r="10" spans="1:7" s="20" customFormat="1" x14ac:dyDescent="0.25">
      <c r="A10" s="18"/>
      <c r="B10" s="23"/>
      <c r="C10" s="24"/>
      <c r="D10" s="24"/>
      <c r="E10" s="24"/>
      <c r="F10" s="25"/>
    </row>
    <row r="11" spans="1:7" s="20" customFormat="1" x14ac:dyDescent="0.25">
      <c r="A11" s="18"/>
      <c r="B11" s="23"/>
      <c r="C11" s="24"/>
      <c r="D11" s="24"/>
      <c r="E11" s="24"/>
      <c r="F11" s="25"/>
    </row>
    <row r="12" spans="1:7" s="20" customFormat="1" x14ac:dyDescent="0.25">
      <c r="A12" s="18"/>
      <c r="B12" s="23"/>
      <c r="C12" s="24"/>
      <c r="D12" s="24"/>
      <c r="E12" s="24"/>
      <c r="F12" s="25"/>
    </row>
    <row r="13" spans="1:7" s="20" customFormat="1" x14ac:dyDescent="0.25">
      <c r="A13" s="18"/>
      <c r="B13" s="23"/>
      <c r="C13" s="24"/>
      <c r="D13" s="24"/>
      <c r="E13" s="24"/>
      <c r="F13" s="25"/>
    </row>
    <row r="14" spans="1:7" s="20" customFormat="1" x14ac:dyDescent="0.25">
      <c r="A14" s="18"/>
      <c r="B14" s="23"/>
      <c r="C14" s="24"/>
      <c r="D14" s="24"/>
      <c r="E14" s="24"/>
      <c r="F14" s="25"/>
    </row>
    <row r="15" spans="1:7" s="20" customFormat="1" x14ac:dyDescent="0.25">
      <c r="A15" s="18"/>
      <c r="B15" s="23"/>
      <c r="C15" s="24"/>
      <c r="D15" s="24"/>
      <c r="E15" s="24"/>
      <c r="F15" s="25"/>
    </row>
    <row r="16" spans="1:7" s="20" customFormat="1" x14ac:dyDescent="0.25">
      <c r="A16" s="18"/>
      <c r="B16" s="23"/>
      <c r="C16" s="24"/>
      <c r="D16" s="24"/>
      <c r="E16" s="24"/>
      <c r="F16" s="25"/>
    </row>
    <row r="17" spans="1:6" s="20" customFormat="1" x14ac:dyDescent="0.25">
      <c r="A17" s="18"/>
      <c r="B17" s="23"/>
      <c r="C17" s="24"/>
      <c r="D17" s="24"/>
      <c r="E17" s="24"/>
      <c r="F17" s="25"/>
    </row>
    <row r="18" spans="1:6" s="20" customFormat="1" x14ac:dyDescent="0.25">
      <c r="A18" s="18"/>
      <c r="B18" s="23"/>
      <c r="C18" s="24"/>
      <c r="D18" s="24"/>
      <c r="E18" s="24"/>
      <c r="F18" s="25"/>
    </row>
    <row r="19" spans="1:6" s="20" customFormat="1" x14ac:dyDescent="0.25">
      <c r="A19" s="18"/>
      <c r="B19" s="23"/>
      <c r="C19" s="24"/>
      <c r="D19" s="24"/>
      <c r="E19" s="24"/>
      <c r="F19" s="25"/>
    </row>
    <row r="20" spans="1:6" s="20" customFormat="1" x14ac:dyDescent="0.25">
      <c r="A20" s="18"/>
      <c r="B20" s="23"/>
      <c r="C20" s="24"/>
      <c r="D20" s="24"/>
      <c r="E20" s="24"/>
      <c r="F20" s="25"/>
    </row>
    <row r="21" spans="1:6" s="20" customFormat="1" x14ac:dyDescent="0.25">
      <c r="A21" s="18"/>
      <c r="B21" s="23"/>
      <c r="C21" s="24"/>
      <c r="D21" s="24"/>
      <c r="E21" s="24"/>
      <c r="F21" s="25"/>
    </row>
    <row r="22" spans="1:6" s="20" customFormat="1" x14ac:dyDescent="0.25">
      <c r="A22" s="18"/>
      <c r="B22" s="23"/>
      <c r="C22" s="24"/>
      <c r="D22" s="24"/>
      <c r="E22" s="24"/>
      <c r="F22" s="25"/>
    </row>
    <row r="23" spans="1:6" s="20" customFormat="1" x14ac:dyDescent="0.25">
      <c r="A23" s="18"/>
      <c r="B23" s="23"/>
      <c r="C23" s="24"/>
      <c r="D23" s="24"/>
      <c r="E23" s="24"/>
      <c r="F23" s="25"/>
    </row>
    <row r="24" spans="1:6" s="20" customFormat="1" x14ac:dyDescent="0.25">
      <c r="A24" s="18"/>
      <c r="B24" s="23"/>
      <c r="C24" s="24"/>
      <c r="D24" s="24"/>
      <c r="E24" s="24"/>
      <c r="F24" s="25"/>
    </row>
    <row r="25" spans="1:6" s="20" customFormat="1" x14ac:dyDescent="0.25">
      <c r="A25" s="18"/>
      <c r="B25" s="23"/>
      <c r="C25" s="24"/>
      <c r="D25" s="24"/>
      <c r="E25" s="24"/>
      <c r="F25" s="25"/>
    </row>
    <row r="26" spans="1:6" s="20" customFormat="1" x14ac:dyDescent="0.25">
      <c r="A26" s="18"/>
      <c r="B26" s="23"/>
      <c r="C26" s="24"/>
      <c r="D26" s="24"/>
      <c r="E26" s="24"/>
      <c r="F26" s="25"/>
    </row>
    <row r="27" spans="1:6" s="20" customFormat="1" x14ac:dyDescent="0.25">
      <c r="A27" s="18"/>
      <c r="B27" s="23"/>
      <c r="F27" s="21"/>
    </row>
    <row r="28" spans="1:6" s="20" customFormat="1" x14ac:dyDescent="0.25">
      <c r="A28" s="18"/>
      <c r="B28" s="23"/>
      <c r="F28" s="21"/>
    </row>
    <row r="29" spans="1:6" s="20" customFormat="1" x14ac:dyDescent="0.25">
      <c r="A29" s="18"/>
      <c r="B29" s="23"/>
      <c r="F29" s="21"/>
    </row>
    <row r="30" spans="1:6" s="20" customFormat="1" x14ac:dyDescent="0.25">
      <c r="A30" s="18"/>
      <c r="B30" s="23"/>
      <c r="F30" s="21"/>
    </row>
  </sheetData>
  <sheetProtection algorithmName="SHA-512" hashValue="jMyifxf0p4hgvl9+RXSBh18HrUU5QRp7FzVSTrlgww2PIkcYfRDX2wRDFUqeVWbbKdUOgPEbmzRE9lftE1Pqnw==" saltValue="Ql+J+dnQuysVi0yIuC5BNQ==" spinCount="100000" sheet="1" objects="1" scenarios="1"/>
  <mergeCells count="3">
    <mergeCell ref="A1:G1"/>
    <mergeCell ref="A2:G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7" tint="0.39997558519241921"/>
    <pageSetUpPr fitToPage="1"/>
  </sheetPr>
  <dimension ref="A1:G11"/>
  <sheetViews>
    <sheetView view="pageBreakPreview" zoomScaleNormal="130" zoomScaleSheetLayoutView="100" workbookViewId="0">
      <selection activeCell="D8" sqref="D8"/>
    </sheetView>
  </sheetViews>
  <sheetFormatPr baseColWidth="10" defaultRowHeight="15" x14ac:dyDescent="0.25"/>
  <cols>
    <col min="1" max="1" width="4.42578125" bestFit="1" customWidth="1"/>
    <col min="2" max="2" width="70.5703125" customWidth="1"/>
    <col min="3" max="3" width="16.140625" customWidth="1"/>
    <col min="4" max="4" width="14.7109375" customWidth="1"/>
    <col min="5" max="5" width="16.85546875" customWidth="1"/>
    <col min="6" max="6" width="19.28515625" customWidth="1"/>
    <col min="7" max="7" width="15.7109375" hidden="1" customWidth="1"/>
  </cols>
  <sheetData>
    <row r="1" spans="1:7" x14ac:dyDescent="0.25">
      <c r="A1" s="1"/>
      <c r="B1" s="1"/>
      <c r="C1" s="1"/>
      <c r="D1" s="1"/>
      <c r="E1" s="1"/>
      <c r="F1" s="1"/>
    </row>
    <row r="2" spans="1:7" ht="25.5" customHeight="1" x14ac:dyDescent="0.25">
      <c r="A2" s="1"/>
      <c r="B2" s="1"/>
      <c r="C2" s="1"/>
      <c r="D2" s="1"/>
      <c r="E2" s="1"/>
      <c r="F2" s="1"/>
      <c r="G2" s="1"/>
    </row>
    <row r="3" spans="1:7" ht="16.5" customHeight="1" x14ac:dyDescent="0.25">
      <c r="A3" s="295" t="s">
        <v>0</v>
      </c>
      <c r="B3" s="295"/>
      <c r="C3" s="295"/>
      <c r="D3" s="295"/>
      <c r="E3" s="295"/>
      <c r="F3" s="295"/>
      <c r="G3" s="295"/>
    </row>
    <row r="4" spans="1:7" ht="33" customHeight="1" thickBot="1" x14ac:dyDescent="0.3">
      <c r="A4" s="296" t="s">
        <v>190</v>
      </c>
      <c r="B4" s="296"/>
      <c r="C4" s="296"/>
      <c r="D4" s="296"/>
      <c r="E4" s="296"/>
      <c r="F4" s="296"/>
      <c r="G4" s="296"/>
    </row>
    <row r="5" spans="1:7" s="12" customFormat="1" ht="16.5" thickBot="1" x14ac:dyDescent="0.3">
      <c r="A5" s="154" t="s">
        <v>27</v>
      </c>
      <c r="B5" s="140" t="s">
        <v>26</v>
      </c>
      <c r="C5" s="141" t="s">
        <v>24</v>
      </c>
      <c r="D5" s="142" t="s">
        <v>25</v>
      </c>
      <c r="E5" s="143" t="s">
        <v>57</v>
      </c>
      <c r="F5" s="144" t="s">
        <v>22</v>
      </c>
      <c r="G5" s="145" t="s">
        <v>23</v>
      </c>
    </row>
    <row r="6" spans="1:7" s="12" customFormat="1" ht="42.75" customHeight="1" x14ac:dyDescent="0.25">
      <c r="A6" s="60">
        <v>1</v>
      </c>
      <c r="B6" s="155" t="s">
        <v>146</v>
      </c>
      <c r="C6" s="136" t="s">
        <v>58</v>
      </c>
      <c r="D6" s="136" t="s">
        <v>168</v>
      </c>
      <c r="E6" s="136" t="s">
        <v>149</v>
      </c>
      <c r="F6" s="139">
        <f>+F9*0.15</f>
        <v>16500000</v>
      </c>
      <c r="G6" s="138"/>
    </row>
    <row r="7" spans="1:7" s="12" customFormat="1" ht="42.75" customHeight="1" x14ac:dyDescent="0.25">
      <c r="A7" s="60">
        <v>2</v>
      </c>
      <c r="B7" s="155" t="s">
        <v>147</v>
      </c>
      <c r="C7" s="136" t="s">
        <v>58</v>
      </c>
      <c r="D7" s="136" t="s">
        <v>168</v>
      </c>
      <c r="E7" s="136" t="s">
        <v>149</v>
      </c>
      <c r="F7" s="139">
        <f>+F9*0.7</f>
        <v>77000000</v>
      </c>
      <c r="G7" s="138"/>
    </row>
    <row r="8" spans="1:7" s="12" customFormat="1" ht="42.75" customHeight="1" thickBot="1" x14ac:dyDescent="0.3">
      <c r="A8" s="236">
        <v>3</v>
      </c>
      <c r="B8" s="237" t="s">
        <v>148</v>
      </c>
      <c r="C8" s="238" t="s">
        <v>58</v>
      </c>
      <c r="D8" s="238" t="s">
        <v>168</v>
      </c>
      <c r="E8" s="238" t="s">
        <v>149</v>
      </c>
      <c r="F8" s="239">
        <f>+F9*0.15</f>
        <v>16500000</v>
      </c>
      <c r="G8" s="138"/>
    </row>
    <row r="9" spans="1:7" ht="15.75" thickBot="1" x14ac:dyDescent="0.3">
      <c r="A9" s="297" t="s">
        <v>15</v>
      </c>
      <c r="B9" s="298"/>
      <c r="C9" s="298"/>
      <c r="D9" s="298"/>
      <c r="E9" s="299"/>
      <c r="F9" s="240">
        <v>110000000</v>
      </c>
      <c r="G9" s="235">
        <f>SUM(G6:G8)</f>
        <v>0</v>
      </c>
    </row>
    <row r="10" spans="1:7" ht="23.25" customHeight="1" x14ac:dyDescent="0.25">
      <c r="A10" s="300" t="s">
        <v>49</v>
      </c>
      <c r="B10" s="300"/>
      <c r="C10" s="153"/>
      <c r="D10" s="153"/>
      <c r="E10" s="153"/>
      <c r="F10" s="156"/>
      <c r="G10" s="1"/>
    </row>
    <row r="11" spans="1:7" x14ac:dyDescent="0.25">
      <c r="F11" s="157"/>
    </row>
  </sheetData>
  <sheetProtection algorithmName="SHA-512" hashValue="dzcmwrGYMHapRrze36n/+6F65kF7aszU0ppPCs4+2SuQoMSsW/PyB8gY8PrbGnMhoHUanskF/GkIEAaQSVsfvQ==" saltValue="P2+72Nv344wDJruvuxb8IQ==" spinCount="100000" sheet="1" objects="1" scenarios="1"/>
  <mergeCells count="4">
    <mergeCell ref="A3:G3"/>
    <mergeCell ref="A4:G4"/>
    <mergeCell ref="A9:E9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7" tint="0.39997558519241921"/>
    <pageSetUpPr fitToPage="1"/>
  </sheetPr>
  <dimension ref="A1:G13"/>
  <sheetViews>
    <sheetView view="pageBreakPreview" topLeftCell="A4" zoomScale="130" zoomScaleNormal="130" zoomScaleSheetLayoutView="130" workbookViewId="0">
      <selection activeCell="B8" sqref="B8"/>
    </sheetView>
  </sheetViews>
  <sheetFormatPr baseColWidth="10" defaultRowHeight="15" x14ac:dyDescent="0.25"/>
  <cols>
    <col min="1" max="1" width="4.42578125" bestFit="1" customWidth="1"/>
    <col min="2" max="2" width="70.5703125" customWidth="1"/>
    <col min="3" max="3" width="16.140625" customWidth="1"/>
    <col min="4" max="4" width="14.7109375" customWidth="1"/>
    <col min="5" max="5" width="16.85546875" customWidth="1"/>
    <col min="6" max="6" width="19.28515625" customWidth="1"/>
    <col min="7" max="7" width="15.7109375" hidden="1" customWidth="1"/>
  </cols>
  <sheetData>
    <row r="1" spans="1:7" x14ac:dyDescent="0.25">
      <c r="A1" s="1"/>
      <c r="B1" s="1"/>
      <c r="C1" s="1"/>
      <c r="D1" s="1"/>
      <c r="E1" s="1"/>
      <c r="F1" s="1"/>
    </row>
    <row r="2" spans="1:7" ht="25.5" customHeight="1" x14ac:dyDescent="0.25">
      <c r="A2" s="1"/>
      <c r="B2" s="1"/>
      <c r="C2" s="1"/>
      <c r="D2" s="1"/>
      <c r="E2" s="1"/>
      <c r="F2" s="1"/>
      <c r="G2" s="1"/>
    </row>
    <row r="3" spans="1:7" ht="16.5" customHeight="1" x14ac:dyDescent="0.25">
      <c r="A3" s="295" t="s">
        <v>0</v>
      </c>
      <c r="B3" s="295"/>
      <c r="C3" s="295"/>
      <c r="D3" s="295"/>
      <c r="E3" s="295"/>
      <c r="F3" s="295"/>
      <c r="G3" s="295"/>
    </row>
    <row r="4" spans="1:7" ht="33" customHeight="1" thickBot="1" x14ac:dyDescent="0.3">
      <c r="A4" s="296" t="s">
        <v>191</v>
      </c>
      <c r="B4" s="296"/>
      <c r="C4" s="296"/>
      <c r="D4" s="296"/>
      <c r="E4" s="296"/>
      <c r="F4" s="296"/>
      <c r="G4" s="296"/>
    </row>
    <row r="5" spans="1:7" s="12" customFormat="1" ht="16.5" thickBot="1" x14ac:dyDescent="0.3">
      <c r="A5" s="154" t="s">
        <v>27</v>
      </c>
      <c r="B5" s="140" t="s">
        <v>26</v>
      </c>
      <c r="C5" s="141" t="s">
        <v>24</v>
      </c>
      <c r="D5" s="142" t="s">
        <v>25</v>
      </c>
      <c r="E5" s="143" t="s">
        <v>57</v>
      </c>
      <c r="F5" s="144" t="s">
        <v>22</v>
      </c>
      <c r="G5" s="145" t="s">
        <v>23</v>
      </c>
    </row>
    <row r="6" spans="1:7" s="12" customFormat="1" ht="42.75" customHeight="1" x14ac:dyDescent="0.25">
      <c r="A6" s="60">
        <v>1</v>
      </c>
      <c r="B6" s="155" t="s">
        <v>194</v>
      </c>
      <c r="C6" s="136" t="s">
        <v>192</v>
      </c>
      <c r="D6" s="136" t="s">
        <v>193</v>
      </c>
      <c r="E6" s="136"/>
      <c r="F6" s="139">
        <v>25791612.343000002</v>
      </c>
      <c r="G6" s="138"/>
    </row>
    <row r="7" spans="1:7" s="12" customFormat="1" ht="42.75" customHeight="1" x14ac:dyDescent="0.25">
      <c r="A7" s="60">
        <v>2</v>
      </c>
      <c r="B7" s="155" t="s">
        <v>195</v>
      </c>
      <c r="C7" s="136" t="s">
        <v>192</v>
      </c>
      <c r="D7" s="136" t="s">
        <v>193</v>
      </c>
      <c r="E7" s="136"/>
      <c r="F7" s="139">
        <v>23658473.398000002</v>
      </c>
      <c r="G7" s="138"/>
    </row>
    <row r="8" spans="1:7" s="12" customFormat="1" ht="42.75" customHeight="1" x14ac:dyDescent="0.25">
      <c r="A8" s="60">
        <v>3</v>
      </c>
      <c r="B8" s="155" t="s">
        <v>196</v>
      </c>
      <c r="C8" s="136" t="s">
        <v>192</v>
      </c>
      <c r="D8" s="136" t="s">
        <v>193</v>
      </c>
      <c r="E8" s="136"/>
      <c r="F8" s="139">
        <v>33917321.836999997</v>
      </c>
      <c r="G8" s="138"/>
    </row>
    <row r="9" spans="1:7" s="12" customFormat="1" ht="42.75" customHeight="1" x14ac:dyDescent="0.25">
      <c r="A9" s="60">
        <v>4</v>
      </c>
      <c r="B9" s="155" t="s">
        <v>197</v>
      </c>
      <c r="C9" s="136" t="s">
        <v>192</v>
      </c>
      <c r="D9" s="136" t="s">
        <v>193</v>
      </c>
      <c r="E9" s="136"/>
      <c r="F9" s="139">
        <v>16615666.353999998</v>
      </c>
      <c r="G9" s="138"/>
    </row>
    <row r="10" spans="1:7" s="12" customFormat="1" ht="42.75" customHeight="1" x14ac:dyDescent="0.25">
      <c r="A10" s="60">
        <v>5</v>
      </c>
      <c r="B10" s="155" t="s">
        <v>198</v>
      </c>
      <c r="C10" s="136" t="s">
        <v>192</v>
      </c>
      <c r="D10" s="136" t="s">
        <v>193</v>
      </c>
      <c r="E10" s="136"/>
      <c r="F10" s="139">
        <v>12016926.068</v>
      </c>
      <c r="G10" s="138"/>
    </row>
    <row r="11" spans="1:7" x14ac:dyDescent="0.25">
      <c r="A11" s="301" t="s">
        <v>15</v>
      </c>
      <c r="B11" s="302"/>
      <c r="C11" s="302"/>
      <c r="D11" s="302"/>
      <c r="E11" s="303"/>
      <c r="F11" s="135">
        <f>SUM(F6:F10)</f>
        <v>112000000.00000001</v>
      </c>
      <c r="G11" s="137">
        <f>SUM(G6:G8)</f>
        <v>0</v>
      </c>
    </row>
    <row r="12" spans="1:7" ht="23.25" customHeight="1" x14ac:dyDescent="0.25">
      <c r="A12" s="304"/>
      <c r="B12" s="304"/>
      <c r="C12" s="153"/>
      <c r="D12" s="153"/>
      <c r="E12" s="153"/>
      <c r="F12" s="156"/>
      <c r="G12" s="1"/>
    </row>
    <row r="13" spans="1:7" x14ac:dyDescent="0.25">
      <c r="F13" s="157"/>
    </row>
  </sheetData>
  <sheetProtection algorithmName="SHA-512" hashValue="s28X+HCEhsVILYNAb6896InlQsEn5J8XCM03gbNQnNnLniyMQIEivQ6VrRwe7lJ56R1l/W6pnHdaVf2oiRMXXA==" saltValue="flPm0TEmsn1cRtSBTx+dJw==" spinCount="100000" sheet="1" objects="1" scenarios="1"/>
  <mergeCells count="4">
    <mergeCell ref="A3:G3"/>
    <mergeCell ref="A4:G4"/>
    <mergeCell ref="A11:E11"/>
    <mergeCell ref="A12:B1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7" tint="0.39997558519241921"/>
    <pageSetUpPr fitToPage="1"/>
  </sheetPr>
  <dimension ref="A1:G39"/>
  <sheetViews>
    <sheetView view="pageLayout" topLeftCell="A22" zoomScaleNormal="100" zoomScaleSheetLayoutView="110" workbookViewId="0">
      <selection activeCell="B19" sqref="B19"/>
    </sheetView>
  </sheetViews>
  <sheetFormatPr baseColWidth="10" defaultRowHeight="15" x14ac:dyDescent="0.25"/>
  <cols>
    <col min="1" max="1" width="5.85546875" style="18" customWidth="1"/>
    <col min="2" max="2" width="81" style="19" customWidth="1"/>
    <col min="3" max="3" width="11.42578125" style="20"/>
    <col min="4" max="4" width="13.5703125" style="20" bestFit="1" customWidth="1"/>
    <col min="5" max="5" width="21.42578125" style="20" bestFit="1" customWidth="1"/>
    <col min="6" max="6" width="15.42578125" style="21" bestFit="1" customWidth="1"/>
    <col min="7" max="7" width="20.140625" style="20" hidden="1" customWidth="1"/>
  </cols>
  <sheetData>
    <row r="1" spans="1:7" ht="15.75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x14ac:dyDescent="0.25">
      <c r="A2" s="264" t="s">
        <v>176</v>
      </c>
      <c r="B2" s="264"/>
      <c r="C2" s="264"/>
      <c r="D2" s="264"/>
      <c r="E2" s="264"/>
      <c r="F2" s="264"/>
      <c r="G2" s="264"/>
    </row>
    <row r="3" spans="1:7" ht="21" x14ac:dyDescent="0.25">
      <c r="A3" s="188"/>
      <c r="B3" s="188"/>
      <c r="C3" s="188"/>
      <c r="D3" s="188"/>
      <c r="E3" s="188"/>
      <c r="F3" s="37"/>
      <c r="G3" s="38"/>
    </row>
    <row r="4" spans="1:7" ht="15.75" thickBot="1" x14ac:dyDescent="0.3">
      <c r="A4" s="39"/>
      <c r="B4" s="40"/>
      <c r="C4" s="38"/>
      <c r="D4" s="38"/>
      <c r="E4" s="38"/>
      <c r="F4" s="37"/>
      <c r="G4" s="38"/>
    </row>
    <row r="5" spans="1:7" s="26" customFormat="1" ht="12.75" x14ac:dyDescent="0.25">
      <c r="A5" s="191" t="s">
        <v>27</v>
      </c>
      <c r="B5" s="192" t="s">
        <v>26</v>
      </c>
      <c r="C5" s="193" t="s">
        <v>24</v>
      </c>
      <c r="D5" s="194" t="s">
        <v>25</v>
      </c>
      <c r="E5" s="193" t="s">
        <v>21</v>
      </c>
      <c r="F5" s="195" t="s">
        <v>22</v>
      </c>
      <c r="G5" s="196" t="s">
        <v>23</v>
      </c>
    </row>
    <row r="6" spans="1:7" s="12" customFormat="1" ht="25.5" x14ac:dyDescent="0.25">
      <c r="A6" s="197" t="s">
        <v>151</v>
      </c>
      <c r="B6" s="28" t="s">
        <v>169</v>
      </c>
      <c r="C6" s="60" t="s">
        <v>17</v>
      </c>
      <c r="D6" s="60" t="s">
        <v>29</v>
      </c>
      <c r="E6" s="60" t="s">
        <v>170</v>
      </c>
      <c r="F6" s="134">
        <f>+'1.I INF.V'!F7</f>
        <v>135000000</v>
      </c>
      <c r="G6" s="268">
        <v>1444000</v>
      </c>
    </row>
    <row r="7" spans="1:7" s="12" customFormat="1" ht="25.5" x14ac:dyDescent="0.25">
      <c r="A7" s="197" t="s">
        <v>152</v>
      </c>
      <c r="B7" s="28" t="s">
        <v>6</v>
      </c>
      <c r="C7" s="60" t="s">
        <v>17</v>
      </c>
      <c r="D7" s="60" t="s">
        <v>171</v>
      </c>
      <c r="E7" s="60" t="s">
        <v>170</v>
      </c>
      <c r="F7" s="119">
        <f>+'1.II INF.H.'!F7</f>
        <v>30000000</v>
      </c>
      <c r="G7" s="269"/>
    </row>
    <row r="8" spans="1:7" s="12" customFormat="1" ht="25.5" x14ac:dyDescent="0.25">
      <c r="A8" s="197" t="s">
        <v>153</v>
      </c>
      <c r="B8" s="28" t="s">
        <v>7</v>
      </c>
      <c r="C8" s="60" t="s">
        <v>17</v>
      </c>
      <c r="D8" s="60" t="s">
        <v>172</v>
      </c>
      <c r="E8" s="60" t="s">
        <v>170</v>
      </c>
      <c r="F8" s="119">
        <f>+'1.III INF. D'!G7</f>
        <v>40000000</v>
      </c>
      <c r="G8" s="269"/>
    </row>
    <row r="9" spans="1:7" s="12" customFormat="1" ht="25.5" x14ac:dyDescent="0.25">
      <c r="A9" s="197" t="s">
        <v>154</v>
      </c>
      <c r="B9" s="28" t="s">
        <v>8</v>
      </c>
      <c r="C9" s="60" t="s">
        <v>17</v>
      </c>
      <c r="D9" s="60" t="s">
        <v>173</v>
      </c>
      <c r="E9" s="60" t="s">
        <v>170</v>
      </c>
      <c r="F9" s="119">
        <f>+'1.IV IE.'!G7</f>
        <v>30000000</v>
      </c>
      <c r="G9" s="269"/>
    </row>
    <row r="10" spans="1:7" s="12" customFormat="1" ht="25.5" x14ac:dyDescent="0.25">
      <c r="A10" s="197" t="s">
        <v>155</v>
      </c>
      <c r="B10" s="28" t="s">
        <v>9</v>
      </c>
      <c r="C10" s="60" t="s">
        <v>17</v>
      </c>
      <c r="D10" s="60" t="s">
        <v>32</v>
      </c>
      <c r="E10" s="60" t="s">
        <v>170</v>
      </c>
      <c r="F10" s="119">
        <f>+'1.V MOV'!F11</f>
        <v>5000000</v>
      </c>
      <c r="G10" s="269"/>
    </row>
    <row r="11" spans="1:7" s="12" customFormat="1" ht="25.5" x14ac:dyDescent="0.25">
      <c r="A11" s="197" t="s">
        <v>156</v>
      </c>
      <c r="B11" s="28" t="s">
        <v>10</v>
      </c>
      <c r="C11" s="60" t="s">
        <v>17</v>
      </c>
      <c r="D11" s="60" t="s">
        <v>33</v>
      </c>
      <c r="E11" s="60" t="s">
        <v>170</v>
      </c>
      <c r="F11" s="119">
        <f>+'1.VI EDIF.'!F8</f>
        <v>60000000</v>
      </c>
      <c r="G11" s="269"/>
    </row>
    <row r="12" spans="1:7" s="12" customFormat="1" ht="25.5" x14ac:dyDescent="0.25">
      <c r="A12" s="197" t="s">
        <v>157</v>
      </c>
      <c r="B12" s="28" t="s">
        <v>11</v>
      </c>
      <c r="C12" s="60" t="s">
        <v>17</v>
      </c>
      <c r="D12" s="60" t="s">
        <v>38</v>
      </c>
      <c r="E12" s="60" t="s">
        <v>170</v>
      </c>
      <c r="F12" s="119">
        <f>+'1.VII CONT.'!F7</f>
        <v>8000000</v>
      </c>
      <c r="G12" s="269"/>
    </row>
    <row r="13" spans="1:7" s="12" customFormat="1" ht="25.5" x14ac:dyDescent="0.25">
      <c r="A13" s="197" t="s">
        <v>158</v>
      </c>
      <c r="B13" s="28" t="s">
        <v>12</v>
      </c>
      <c r="C13" s="60" t="s">
        <v>17</v>
      </c>
      <c r="D13" s="60" t="s">
        <v>36</v>
      </c>
      <c r="E13" s="60" t="s">
        <v>170</v>
      </c>
      <c r="F13" s="119">
        <f>+'1.VIII DIF'!G10</f>
        <v>20000000</v>
      </c>
      <c r="G13" s="269"/>
    </row>
    <row r="14" spans="1:7" s="12" customFormat="1" ht="25.5" x14ac:dyDescent="0.25">
      <c r="A14" s="197" t="s">
        <v>159</v>
      </c>
      <c r="B14" s="28" t="s">
        <v>13</v>
      </c>
      <c r="C14" s="60" t="s">
        <v>17</v>
      </c>
      <c r="D14" s="60" t="s">
        <v>39</v>
      </c>
      <c r="E14" s="60" t="s">
        <v>170</v>
      </c>
      <c r="F14" s="119">
        <f>+'1.IX EST.'!F10</f>
        <v>7000000</v>
      </c>
      <c r="G14" s="269"/>
    </row>
    <row r="15" spans="1:7" s="12" customFormat="1" ht="25.5" x14ac:dyDescent="0.25">
      <c r="A15" s="197" t="s">
        <v>160</v>
      </c>
      <c r="B15" s="28" t="s">
        <v>14</v>
      </c>
      <c r="C15" s="60" t="s">
        <v>17</v>
      </c>
      <c r="D15" s="60" t="s">
        <v>42</v>
      </c>
      <c r="E15" s="60" t="s">
        <v>170</v>
      </c>
      <c r="F15" s="119">
        <f>+'1.X CAL.'!F9</f>
        <v>4000000</v>
      </c>
      <c r="G15" s="270"/>
    </row>
    <row r="16" spans="1:7" ht="15.75" thickBot="1" x14ac:dyDescent="0.3">
      <c r="A16" s="265" t="s">
        <v>28</v>
      </c>
      <c r="B16" s="266"/>
      <c r="C16" s="266"/>
      <c r="D16" s="266"/>
      <c r="E16" s="267"/>
      <c r="F16" s="226">
        <f>SUM(F6:F15)</f>
        <v>339000000</v>
      </c>
      <c r="G16" s="138">
        <f>SUM(G6:G6)</f>
        <v>1444000</v>
      </c>
    </row>
    <row r="17" spans="1:6" x14ac:dyDescent="0.25">
      <c r="B17" s="23"/>
      <c r="C17" s="24"/>
      <c r="D17" s="24"/>
      <c r="E17" s="24"/>
      <c r="F17" s="25"/>
    </row>
    <row r="18" spans="1:6" x14ac:dyDescent="0.25">
      <c r="B18" s="23"/>
      <c r="C18" s="24"/>
      <c r="D18" s="24"/>
      <c r="E18" s="24"/>
      <c r="F18" s="25"/>
    </row>
    <row r="19" spans="1:6" x14ac:dyDescent="0.25">
      <c r="B19" s="23"/>
      <c r="C19" s="24"/>
      <c r="D19" s="24"/>
      <c r="E19" s="24"/>
      <c r="F19" s="25"/>
    </row>
    <row r="20" spans="1:6" x14ac:dyDescent="0.25">
      <c r="B20" s="23"/>
      <c r="C20" s="24"/>
      <c r="D20" s="24"/>
      <c r="E20" s="24"/>
      <c r="F20" s="25"/>
    </row>
    <row r="21" spans="1:6" x14ac:dyDescent="0.25">
      <c r="B21" s="23"/>
      <c r="C21" s="24"/>
      <c r="D21" s="24"/>
      <c r="E21" s="24"/>
      <c r="F21" s="25"/>
    </row>
    <row r="22" spans="1:6" x14ac:dyDescent="0.25">
      <c r="B22" s="23"/>
      <c r="C22" s="24"/>
      <c r="D22" s="24"/>
      <c r="E22" s="24"/>
      <c r="F22" s="25"/>
    </row>
    <row r="23" spans="1:6" x14ac:dyDescent="0.25">
      <c r="B23" s="23"/>
      <c r="C23" s="24"/>
      <c r="D23" s="24"/>
      <c r="E23" s="24"/>
      <c r="F23" s="25"/>
    </row>
    <row r="24" spans="1:6" x14ac:dyDescent="0.25">
      <c r="B24" s="23"/>
      <c r="C24" s="24"/>
      <c r="D24" s="24"/>
      <c r="E24" s="24"/>
      <c r="F24" s="25"/>
    </row>
    <row r="25" spans="1:6" x14ac:dyDescent="0.25">
      <c r="B25" s="23"/>
      <c r="C25" s="24"/>
      <c r="D25" s="24"/>
      <c r="E25" s="24"/>
      <c r="F25" s="25"/>
    </row>
    <row r="26" spans="1:6" s="20" customFormat="1" x14ac:dyDescent="0.25">
      <c r="A26" s="18"/>
      <c r="B26" s="23"/>
      <c r="C26" s="24"/>
      <c r="D26" s="24"/>
      <c r="E26" s="24"/>
      <c r="F26" s="25"/>
    </row>
    <row r="27" spans="1:6" s="20" customFormat="1" x14ac:dyDescent="0.25">
      <c r="A27" s="18"/>
      <c r="B27" s="23"/>
      <c r="C27" s="24"/>
      <c r="D27" s="24"/>
      <c r="E27" s="24"/>
      <c r="F27" s="25"/>
    </row>
    <row r="28" spans="1:6" s="20" customFormat="1" x14ac:dyDescent="0.25">
      <c r="A28" s="18"/>
      <c r="B28" s="23"/>
      <c r="C28" s="24"/>
      <c r="D28" s="24"/>
      <c r="E28" s="24"/>
      <c r="F28" s="25"/>
    </row>
    <row r="29" spans="1:6" s="20" customFormat="1" x14ac:dyDescent="0.25">
      <c r="A29" s="18"/>
      <c r="B29" s="23"/>
      <c r="C29" s="24"/>
      <c r="D29" s="24"/>
      <c r="E29" s="24"/>
      <c r="F29" s="25"/>
    </row>
    <row r="30" spans="1:6" s="20" customFormat="1" x14ac:dyDescent="0.25">
      <c r="A30" s="18"/>
      <c r="B30" s="23"/>
      <c r="C30" s="24"/>
      <c r="D30" s="24"/>
      <c r="E30" s="24"/>
      <c r="F30" s="25"/>
    </row>
    <row r="31" spans="1:6" s="20" customFormat="1" x14ac:dyDescent="0.25">
      <c r="A31" s="18"/>
      <c r="B31" s="23"/>
      <c r="C31" s="24"/>
      <c r="D31" s="24"/>
      <c r="E31" s="24"/>
      <c r="F31" s="25"/>
    </row>
    <row r="32" spans="1:6" s="20" customFormat="1" x14ac:dyDescent="0.25">
      <c r="A32" s="18"/>
      <c r="B32" s="23"/>
      <c r="C32" s="24"/>
      <c r="D32" s="24"/>
      <c r="E32" s="24"/>
      <c r="F32" s="25"/>
    </row>
    <row r="33" spans="1:6" s="20" customFormat="1" x14ac:dyDescent="0.25">
      <c r="A33" s="18"/>
      <c r="B33" s="23"/>
      <c r="C33" s="24"/>
      <c r="D33" s="24"/>
      <c r="E33" s="24"/>
      <c r="F33" s="25"/>
    </row>
    <row r="34" spans="1:6" s="20" customFormat="1" x14ac:dyDescent="0.25">
      <c r="A34" s="18"/>
      <c r="B34" s="23"/>
      <c r="C34" s="24"/>
      <c r="D34" s="24"/>
      <c r="E34" s="24"/>
      <c r="F34" s="25"/>
    </row>
    <row r="35" spans="1:6" s="20" customFormat="1" x14ac:dyDescent="0.25">
      <c r="A35" s="18"/>
      <c r="B35" s="23"/>
      <c r="C35" s="24"/>
      <c r="D35" s="24"/>
      <c r="E35" s="24"/>
      <c r="F35" s="25"/>
    </row>
    <row r="36" spans="1:6" s="20" customFormat="1" x14ac:dyDescent="0.25">
      <c r="A36" s="18"/>
      <c r="B36" s="23"/>
      <c r="F36" s="21"/>
    </row>
    <row r="37" spans="1:6" s="20" customFormat="1" x14ac:dyDescent="0.25">
      <c r="A37" s="18"/>
      <c r="B37" s="23"/>
      <c r="F37" s="21"/>
    </row>
    <row r="38" spans="1:6" s="20" customFormat="1" x14ac:dyDescent="0.25">
      <c r="A38" s="18"/>
      <c r="B38" s="23"/>
      <c r="F38" s="21"/>
    </row>
    <row r="39" spans="1:6" s="20" customFormat="1" x14ac:dyDescent="0.25">
      <c r="A39" s="18"/>
      <c r="B39" s="23"/>
      <c r="F39" s="21"/>
    </row>
  </sheetData>
  <sheetProtection algorithmName="SHA-512" hashValue="uf//9QMYY/UNLs+CEPSxUgEW72DvC3RjywnUnDgzA0eXRYj//H3dTG3uJ+uQPv/kv3Y9tuUh9yzt+K8r9CC+fA==" saltValue="MN83h/EjKEUjlQVNH+x9SQ==" spinCount="100000" sheet="1" objects="1" scenarios="1"/>
  <mergeCells count="4">
    <mergeCell ref="A1:G1"/>
    <mergeCell ref="A2:G2"/>
    <mergeCell ref="A16:E16"/>
    <mergeCell ref="G6:G15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7" tint="0.39997558519241921"/>
    <pageSetUpPr fitToPage="1"/>
  </sheetPr>
  <dimension ref="A1:G30"/>
  <sheetViews>
    <sheetView view="pageBreakPreview" zoomScale="110" zoomScaleNormal="100" zoomScaleSheetLayoutView="110" workbookViewId="0">
      <selection activeCell="C6" sqref="C6"/>
    </sheetView>
  </sheetViews>
  <sheetFormatPr baseColWidth="10" defaultRowHeight="15" x14ac:dyDescent="0.25"/>
  <cols>
    <col min="1" max="1" width="3.85546875" style="18" customWidth="1"/>
    <col min="2" max="2" width="81" style="19" customWidth="1"/>
    <col min="3" max="3" width="11.42578125" style="20"/>
    <col min="4" max="4" width="13.5703125" style="20" bestFit="1" customWidth="1"/>
    <col min="5" max="5" width="21.42578125" style="20" bestFit="1" customWidth="1"/>
    <col min="6" max="6" width="15.4257812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177</v>
      </c>
      <c r="B2" s="264"/>
      <c r="C2" s="264"/>
      <c r="D2" s="264"/>
      <c r="E2" s="264"/>
      <c r="F2" s="264"/>
      <c r="G2" s="264"/>
    </row>
    <row r="3" spans="1:7" ht="6" customHeight="1" x14ac:dyDescent="0.25">
      <c r="A3" s="15"/>
      <c r="B3" s="15"/>
      <c r="C3" s="15"/>
      <c r="D3" s="15"/>
      <c r="E3" s="15"/>
      <c r="F3" s="37"/>
      <c r="G3" s="38"/>
    </row>
    <row r="4" spans="1:7" ht="15.75" thickBot="1" x14ac:dyDescent="0.3">
      <c r="A4" s="39"/>
      <c r="B4" s="40"/>
      <c r="C4" s="38"/>
      <c r="D4" s="38"/>
      <c r="E4" s="38"/>
      <c r="F4" s="37"/>
      <c r="G4" s="38"/>
    </row>
    <row r="5" spans="1:7" s="26" customFormat="1" ht="23.25" customHeight="1" thickBot="1" x14ac:dyDescent="0.3">
      <c r="A5" s="50" t="s">
        <v>27</v>
      </c>
      <c r="B5" s="54" t="s">
        <v>26</v>
      </c>
      <c r="C5" s="57" t="s">
        <v>24</v>
      </c>
      <c r="D5" s="51" t="s">
        <v>25</v>
      </c>
      <c r="E5" s="52" t="s">
        <v>21</v>
      </c>
      <c r="F5" s="53" t="s">
        <v>22</v>
      </c>
      <c r="G5" s="55" t="s">
        <v>23</v>
      </c>
    </row>
    <row r="6" spans="1:7" s="12" customFormat="1" ht="42.75" customHeight="1" thickBot="1" x14ac:dyDescent="0.3">
      <c r="A6" s="162">
        <v>1</v>
      </c>
      <c r="B6" s="28" t="s">
        <v>54</v>
      </c>
      <c r="C6" s="60" t="s">
        <v>17</v>
      </c>
      <c r="D6" s="60" t="s">
        <v>29</v>
      </c>
      <c r="E6" s="60" t="s">
        <v>170</v>
      </c>
      <c r="F6" s="134">
        <v>135000000</v>
      </c>
      <c r="G6" s="163">
        <v>1444000</v>
      </c>
    </row>
    <row r="7" spans="1:7" ht="15.75" thickBot="1" x14ac:dyDescent="0.3">
      <c r="A7" s="271" t="s">
        <v>28</v>
      </c>
      <c r="B7" s="272"/>
      <c r="C7" s="272"/>
      <c r="D7" s="272"/>
      <c r="E7" s="273"/>
      <c r="F7" s="227">
        <f>SUM(F6:F6)</f>
        <v>135000000</v>
      </c>
      <c r="G7" s="225">
        <f>SUM(G6:G6)</f>
        <v>1444000</v>
      </c>
    </row>
    <row r="8" spans="1:7" x14ac:dyDescent="0.25">
      <c r="B8" s="23"/>
      <c r="C8" s="24"/>
      <c r="D8" s="24"/>
      <c r="E8" s="24"/>
      <c r="F8" s="25"/>
    </row>
    <row r="9" spans="1:7" x14ac:dyDescent="0.25">
      <c r="B9" s="23"/>
      <c r="C9" s="24"/>
      <c r="D9" s="24"/>
      <c r="E9" s="24"/>
      <c r="F9" s="25"/>
    </row>
    <row r="10" spans="1:7" x14ac:dyDescent="0.25">
      <c r="B10" s="23"/>
      <c r="C10" s="24"/>
      <c r="D10" s="24"/>
      <c r="E10" s="24"/>
      <c r="F10" s="25"/>
    </row>
    <row r="11" spans="1:7" x14ac:dyDescent="0.25">
      <c r="B11" s="23"/>
      <c r="C11" s="24"/>
      <c r="D11" s="24"/>
      <c r="E11" s="24"/>
      <c r="F11" s="25"/>
    </row>
    <row r="12" spans="1:7" x14ac:dyDescent="0.25">
      <c r="B12" s="23"/>
      <c r="C12" s="24"/>
      <c r="D12" s="24"/>
      <c r="E12" s="24"/>
      <c r="F12" s="25"/>
    </row>
    <row r="13" spans="1:7" x14ac:dyDescent="0.25">
      <c r="B13" s="23"/>
      <c r="C13" s="24"/>
      <c r="D13" s="24"/>
      <c r="E13" s="24"/>
      <c r="F13" s="25"/>
    </row>
    <row r="14" spans="1:7" x14ac:dyDescent="0.25">
      <c r="B14" s="23"/>
      <c r="C14" s="24"/>
      <c r="D14" s="24"/>
      <c r="E14" s="24"/>
      <c r="F14" s="25"/>
    </row>
    <row r="15" spans="1:7" x14ac:dyDescent="0.25">
      <c r="B15" s="23"/>
      <c r="C15" s="24"/>
      <c r="D15" s="24"/>
      <c r="E15" s="24"/>
      <c r="F15" s="25"/>
    </row>
    <row r="16" spans="1:7" x14ac:dyDescent="0.25">
      <c r="B16" s="23"/>
      <c r="C16" s="24"/>
      <c r="D16" s="24"/>
      <c r="E16" s="24"/>
      <c r="F16" s="25"/>
    </row>
    <row r="17" spans="2:6" x14ac:dyDescent="0.25">
      <c r="B17" s="23"/>
      <c r="C17" s="24"/>
      <c r="D17" s="24"/>
      <c r="E17" s="24"/>
      <c r="F17" s="25"/>
    </row>
    <row r="18" spans="2:6" x14ac:dyDescent="0.25">
      <c r="B18" s="23"/>
      <c r="C18" s="24"/>
      <c r="D18" s="24"/>
      <c r="E18" s="24"/>
      <c r="F18" s="25"/>
    </row>
    <row r="19" spans="2:6" x14ac:dyDescent="0.25">
      <c r="B19" s="23"/>
      <c r="C19" s="24"/>
      <c r="D19" s="24"/>
      <c r="E19" s="24"/>
      <c r="F19" s="25"/>
    </row>
    <row r="20" spans="2:6" x14ac:dyDescent="0.25">
      <c r="B20" s="23"/>
      <c r="C20" s="24"/>
      <c r="D20" s="24"/>
      <c r="E20" s="24"/>
      <c r="F20" s="25"/>
    </row>
    <row r="21" spans="2:6" x14ac:dyDescent="0.25">
      <c r="B21" s="23"/>
      <c r="C21" s="24"/>
      <c r="D21" s="24"/>
      <c r="E21" s="24"/>
      <c r="F21" s="25"/>
    </row>
    <row r="22" spans="2:6" x14ac:dyDescent="0.25">
      <c r="B22" s="23"/>
      <c r="C22" s="24"/>
      <c r="D22" s="24"/>
      <c r="E22" s="24"/>
      <c r="F22" s="25"/>
    </row>
    <row r="23" spans="2:6" x14ac:dyDescent="0.25">
      <c r="B23" s="23"/>
      <c r="C23" s="24"/>
      <c r="D23" s="24"/>
      <c r="E23" s="24"/>
      <c r="F23" s="25"/>
    </row>
    <row r="24" spans="2:6" x14ac:dyDescent="0.25">
      <c r="B24" s="23"/>
      <c r="C24" s="24"/>
      <c r="D24" s="24"/>
      <c r="E24" s="24"/>
      <c r="F24" s="25"/>
    </row>
    <row r="25" spans="2:6" x14ac:dyDescent="0.25">
      <c r="B25" s="23"/>
      <c r="C25" s="24"/>
      <c r="D25" s="24"/>
      <c r="E25" s="24"/>
      <c r="F25" s="25"/>
    </row>
    <row r="26" spans="2:6" x14ac:dyDescent="0.25">
      <c r="B26" s="23"/>
      <c r="C26" s="24"/>
      <c r="D26" s="24"/>
      <c r="E26" s="24"/>
      <c r="F26" s="25"/>
    </row>
    <row r="27" spans="2:6" x14ac:dyDescent="0.25">
      <c r="B27" s="23"/>
    </row>
    <row r="28" spans="2:6" x14ac:dyDescent="0.25">
      <c r="B28" s="23"/>
    </row>
    <row r="29" spans="2:6" x14ac:dyDescent="0.25">
      <c r="B29" s="23"/>
    </row>
    <row r="30" spans="2:6" x14ac:dyDescent="0.25">
      <c r="B30" s="23"/>
    </row>
  </sheetData>
  <sheetProtection algorithmName="SHA-512" hashValue="gdV720vrtFDovdJhY44f1yNk4hNJW86TOaEjcUzHrEveFnX3gVMcIgtKkWwe7RVIe82BGVmGmMGxhcSiDb5KDg==" saltValue="xnwPwSxUKoew0uYU0+8DGA==" spinCount="100000" sheet="1" objects="1" scenarios="1"/>
  <mergeCells count="3">
    <mergeCell ref="A1:G1"/>
    <mergeCell ref="A2:G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0.39997558519241921"/>
    <pageSetUpPr fitToPage="1"/>
  </sheetPr>
  <dimension ref="A1:G30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6.2851562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178</v>
      </c>
      <c r="B2" s="264"/>
      <c r="C2" s="264"/>
      <c r="D2" s="264"/>
      <c r="E2" s="264"/>
      <c r="F2" s="264"/>
      <c r="G2" s="264"/>
    </row>
    <row r="3" spans="1:7" ht="9" customHeight="1" x14ac:dyDescent="0.25">
      <c r="A3" s="15"/>
      <c r="B3" s="15"/>
      <c r="C3" s="15"/>
      <c r="D3" s="15"/>
      <c r="E3" s="15"/>
      <c r="F3" s="37"/>
      <c r="G3" s="38"/>
    </row>
    <row r="4" spans="1:7" ht="15.75" thickBot="1" x14ac:dyDescent="0.3">
      <c r="A4" s="39"/>
      <c r="B4" s="40"/>
      <c r="C4" s="38"/>
      <c r="D4" s="38"/>
      <c r="E4" s="39"/>
      <c r="F4" s="37"/>
      <c r="G4" s="38"/>
    </row>
    <row r="5" spans="1:7" s="26" customFormat="1" ht="23.25" customHeight="1" thickBot="1" x14ac:dyDescent="0.3">
      <c r="A5" s="43" t="s">
        <v>27</v>
      </c>
      <c r="B5" s="45" t="s">
        <v>26</v>
      </c>
      <c r="C5" s="44" t="s">
        <v>24</v>
      </c>
      <c r="D5" s="43" t="s">
        <v>25</v>
      </c>
      <c r="E5" s="41" t="s">
        <v>21</v>
      </c>
      <c r="F5" s="42" t="s">
        <v>22</v>
      </c>
      <c r="G5" s="46" t="s">
        <v>23</v>
      </c>
    </row>
    <row r="6" spans="1:7" ht="15.75" thickBot="1" x14ac:dyDescent="0.3">
      <c r="A6" s="34">
        <v>1</v>
      </c>
      <c r="B6" s="35" t="s">
        <v>199</v>
      </c>
      <c r="C6" s="34" t="s">
        <v>17</v>
      </c>
      <c r="D6" s="34" t="s">
        <v>18</v>
      </c>
      <c r="E6" s="34" t="s">
        <v>35</v>
      </c>
      <c r="F6" s="177">
        <v>30000000</v>
      </c>
      <c r="G6" s="204">
        <v>1440000</v>
      </c>
    </row>
    <row r="7" spans="1:7" ht="15.75" thickBot="1" x14ac:dyDescent="0.3">
      <c r="A7" s="271" t="s">
        <v>28</v>
      </c>
      <c r="B7" s="272"/>
      <c r="C7" s="272"/>
      <c r="D7" s="272"/>
      <c r="E7" s="273"/>
      <c r="F7" s="227">
        <f>SUM(F6:F6)</f>
        <v>30000000</v>
      </c>
      <c r="G7" s="228">
        <f>SUM(G6:G6)</f>
        <v>1440000</v>
      </c>
    </row>
    <row r="8" spans="1:7" x14ac:dyDescent="0.25">
      <c r="B8" s="23"/>
      <c r="C8" s="24"/>
      <c r="D8" s="24"/>
      <c r="E8" s="22"/>
      <c r="F8" s="25"/>
    </row>
    <row r="9" spans="1:7" x14ac:dyDescent="0.25">
      <c r="B9" s="23"/>
      <c r="C9" s="24"/>
      <c r="D9" s="24"/>
      <c r="E9" s="22"/>
      <c r="F9" s="25"/>
    </row>
    <row r="10" spans="1:7" x14ac:dyDescent="0.25">
      <c r="B10" s="23"/>
      <c r="C10" s="24"/>
      <c r="D10" s="24"/>
      <c r="E10" s="22"/>
      <c r="F10" s="25"/>
    </row>
    <row r="11" spans="1:7" x14ac:dyDescent="0.25">
      <c r="B11" s="23"/>
      <c r="C11" s="24"/>
      <c r="D11" s="24"/>
      <c r="E11" s="22"/>
      <c r="F11" s="25"/>
    </row>
    <row r="12" spans="1:7" x14ac:dyDescent="0.25">
      <c r="B12" s="23"/>
      <c r="C12" s="24"/>
      <c r="D12" s="24"/>
      <c r="E12" s="22"/>
      <c r="F12" s="25"/>
    </row>
    <row r="13" spans="1:7" x14ac:dyDescent="0.25">
      <c r="B13" s="23"/>
      <c r="C13" s="24"/>
      <c r="D13" s="24"/>
      <c r="E13" s="22"/>
      <c r="F13" s="25"/>
    </row>
    <row r="14" spans="1:7" x14ac:dyDescent="0.25">
      <c r="B14" s="23"/>
      <c r="C14" s="24"/>
      <c r="D14" s="24"/>
      <c r="E14" s="22"/>
      <c r="F14" s="25"/>
    </row>
    <row r="15" spans="1:7" x14ac:dyDescent="0.25">
      <c r="B15" s="23"/>
      <c r="C15" s="24"/>
      <c r="D15" s="24"/>
      <c r="E15" s="22"/>
      <c r="F15" s="25"/>
    </row>
    <row r="16" spans="1:7" x14ac:dyDescent="0.25">
      <c r="B16" s="23"/>
      <c r="C16" s="24"/>
      <c r="D16" s="24"/>
      <c r="E16" s="22"/>
      <c r="F16" s="25"/>
    </row>
    <row r="17" spans="2:6" x14ac:dyDescent="0.25">
      <c r="B17" s="23"/>
      <c r="C17" s="24"/>
      <c r="D17" s="24"/>
      <c r="E17" s="22"/>
      <c r="F17" s="25"/>
    </row>
    <row r="18" spans="2:6" x14ac:dyDescent="0.25">
      <c r="B18" s="23"/>
      <c r="C18" s="24"/>
      <c r="D18" s="24"/>
      <c r="E18" s="22"/>
      <c r="F18" s="25"/>
    </row>
    <row r="19" spans="2:6" x14ac:dyDescent="0.25">
      <c r="B19" s="23"/>
      <c r="C19" s="24"/>
      <c r="D19" s="24"/>
      <c r="E19" s="22"/>
      <c r="F19" s="25"/>
    </row>
    <row r="20" spans="2:6" x14ac:dyDescent="0.25">
      <c r="B20" s="23"/>
      <c r="C20" s="24"/>
      <c r="D20" s="24"/>
      <c r="E20" s="22"/>
      <c r="F20" s="25"/>
    </row>
    <row r="21" spans="2:6" x14ac:dyDescent="0.25">
      <c r="B21" s="23"/>
      <c r="C21" s="24"/>
      <c r="D21" s="24"/>
      <c r="E21" s="22"/>
      <c r="F21" s="25"/>
    </row>
    <row r="22" spans="2:6" x14ac:dyDescent="0.25">
      <c r="B22" s="23"/>
      <c r="C22" s="24"/>
      <c r="D22" s="24"/>
      <c r="E22" s="22"/>
      <c r="F22" s="25"/>
    </row>
    <row r="23" spans="2:6" x14ac:dyDescent="0.25">
      <c r="B23" s="23"/>
      <c r="C23" s="24"/>
      <c r="D23" s="24"/>
      <c r="E23" s="22"/>
      <c r="F23" s="25"/>
    </row>
    <row r="24" spans="2:6" x14ac:dyDescent="0.25">
      <c r="B24" s="23"/>
      <c r="C24" s="24"/>
      <c r="D24" s="24"/>
      <c r="E24" s="22"/>
      <c r="F24" s="25"/>
    </row>
    <row r="25" spans="2:6" x14ac:dyDescent="0.25">
      <c r="B25" s="23"/>
      <c r="C25" s="24"/>
      <c r="D25" s="24"/>
      <c r="E25" s="22"/>
      <c r="F25" s="25"/>
    </row>
    <row r="26" spans="2:6" x14ac:dyDescent="0.25">
      <c r="B26" s="23"/>
      <c r="C26" s="24"/>
      <c r="D26" s="24"/>
      <c r="E26" s="22"/>
      <c r="F26" s="25"/>
    </row>
    <row r="27" spans="2:6" x14ac:dyDescent="0.25">
      <c r="B27" s="23"/>
    </row>
    <row r="28" spans="2:6" x14ac:dyDescent="0.25">
      <c r="B28" s="23"/>
    </row>
    <row r="29" spans="2:6" x14ac:dyDescent="0.25">
      <c r="B29" s="23"/>
    </row>
    <row r="30" spans="2:6" x14ac:dyDescent="0.25">
      <c r="B30" s="23"/>
    </row>
  </sheetData>
  <sheetProtection algorithmName="SHA-512" hashValue="Zacq7MgJWlKdClX3UEG3zwV5vCOvV9FWVtmWnweY7MhXBha3kRSMHtVm0Sa14YYjO5E9Mxis+Jli4mHIbqcU1A==" saltValue="FLcFZ+9fd5vX7f6YLOoxcw==" spinCount="100000" sheet="1" objects="1" scenarios="1"/>
  <mergeCells count="3">
    <mergeCell ref="A7:E7"/>
    <mergeCell ref="A1:G1"/>
    <mergeCell ref="A2:G2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7" tint="0.39997558519241921"/>
    <pageSetUpPr fitToPage="1"/>
  </sheetPr>
  <dimension ref="A1:I30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78" style="19" customWidth="1"/>
    <col min="3" max="3" width="11.42578125" style="20"/>
    <col min="4" max="4" width="22.7109375" style="20" bestFit="1" customWidth="1"/>
    <col min="5" max="5" width="25.28515625" style="18" bestFit="1" customWidth="1"/>
    <col min="6" max="6" width="25.28515625" style="18" hidden="1" customWidth="1"/>
    <col min="7" max="7" width="25.28515625" style="18" customWidth="1"/>
    <col min="8" max="8" width="16.7109375" style="21" hidden="1" customWidth="1"/>
    <col min="9" max="9" width="20.140625" style="20" hidden="1" customWidth="1"/>
    <col min="11" max="11" width="16" bestFit="1" customWidth="1"/>
    <col min="13" max="13" width="15" bestFit="1" customWidth="1"/>
    <col min="15" max="15" width="16" bestFit="1" customWidth="1"/>
  </cols>
  <sheetData>
    <row r="1" spans="1:9" ht="32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  <c r="I1" s="263"/>
    </row>
    <row r="2" spans="1:9" ht="21" customHeight="1" x14ac:dyDescent="0.25">
      <c r="A2" s="264" t="s">
        <v>179</v>
      </c>
      <c r="B2" s="264"/>
      <c r="C2" s="264"/>
      <c r="D2" s="264"/>
      <c r="E2" s="264"/>
      <c r="F2" s="264"/>
      <c r="G2" s="264"/>
      <c r="H2" s="264"/>
      <c r="I2" s="264"/>
    </row>
    <row r="3" spans="1:9" ht="9" customHeight="1" x14ac:dyDescent="0.25">
      <c r="A3" s="15"/>
      <c r="B3" s="15"/>
      <c r="C3" s="15"/>
      <c r="D3" s="15"/>
      <c r="E3" s="15"/>
      <c r="F3" s="146"/>
      <c r="G3" s="161"/>
      <c r="H3" s="37"/>
      <c r="I3" s="38"/>
    </row>
    <row r="4" spans="1:9" ht="15.75" thickBot="1" x14ac:dyDescent="0.3">
      <c r="A4" s="39"/>
      <c r="B4" s="40"/>
      <c r="C4" s="38"/>
      <c r="D4" s="38"/>
      <c r="E4" s="39"/>
      <c r="F4" s="39"/>
      <c r="G4" s="39"/>
      <c r="H4" s="37"/>
      <c r="I4" s="38"/>
    </row>
    <row r="5" spans="1:9" s="26" customFormat="1" ht="30" customHeight="1" x14ac:dyDescent="0.25">
      <c r="A5" s="178" t="s">
        <v>27</v>
      </c>
      <c r="B5" s="179" t="s">
        <v>26</v>
      </c>
      <c r="C5" s="180" t="s">
        <v>24</v>
      </c>
      <c r="D5" s="181" t="s">
        <v>25</v>
      </c>
      <c r="E5" s="182" t="s">
        <v>150</v>
      </c>
      <c r="F5" s="183" t="s">
        <v>145</v>
      </c>
      <c r="G5" s="183" t="s">
        <v>22</v>
      </c>
      <c r="H5" s="184" t="s">
        <v>22</v>
      </c>
      <c r="I5" s="185" t="s">
        <v>23</v>
      </c>
    </row>
    <row r="6" spans="1:9" ht="31.5" customHeight="1" thickBot="1" x14ac:dyDescent="0.3">
      <c r="A6" s="31">
        <v>1</v>
      </c>
      <c r="B6" s="31" t="s">
        <v>199</v>
      </c>
      <c r="C6" s="31" t="s">
        <v>17</v>
      </c>
      <c r="D6" s="31" t="s">
        <v>30</v>
      </c>
      <c r="E6" s="31" t="s">
        <v>200</v>
      </c>
      <c r="F6" s="30"/>
      <c r="G6" s="229">
        <v>40000000</v>
      </c>
      <c r="H6" s="29"/>
      <c r="I6" s="187"/>
    </row>
    <row r="7" spans="1:9" ht="15.75" thickBot="1" x14ac:dyDescent="0.3">
      <c r="A7" s="271" t="s">
        <v>161</v>
      </c>
      <c r="B7" s="272"/>
      <c r="C7" s="272"/>
      <c r="D7" s="272"/>
      <c r="E7" s="273"/>
      <c r="F7" s="151"/>
      <c r="G7" s="230">
        <f>SUM(G6:G6)</f>
        <v>40000000</v>
      </c>
      <c r="H7" s="148" t="e">
        <f>+#REF!+#REF!+#REF!+#REF!+#REF!+#REF!+#REF!+#REF!+#REF!+#REF!+#REF!+#REF!+#REF!+#REF!+#REF!+#REF!</f>
        <v>#REF!</v>
      </c>
      <c r="I7" s="186" t="e">
        <f>SUM(#REF!)</f>
        <v>#REF!</v>
      </c>
    </row>
    <row r="8" spans="1:9" x14ac:dyDescent="0.25">
      <c r="B8" s="23"/>
      <c r="C8" s="24"/>
      <c r="D8" s="24"/>
      <c r="E8" s="22"/>
      <c r="F8" s="22"/>
      <c r="G8" s="22"/>
      <c r="H8" s="25"/>
    </row>
    <row r="9" spans="1:9" x14ac:dyDescent="0.25">
      <c r="B9" s="23"/>
      <c r="C9" s="24"/>
      <c r="D9" s="24"/>
      <c r="E9" s="22"/>
      <c r="F9" s="22"/>
      <c r="G9" s="22"/>
      <c r="H9" s="25"/>
    </row>
    <row r="10" spans="1:9" x14ac:dyDescent="0.25">
      <c r="B10" s="23"/>
      <c r="C10" s="24"/>
      <c r="D10" s="24"/>
      <c r="E10" s="22"/>
      <c r="F10" s="22"/>
      <c r="G10" s="22"/>
      <c r="H10" s="25"/>
    </row>
    <row r="11" spans="1:9" x14ac:dyDescent="0.25">
      <c r="B11" s="23"/>
      <c r="C11" s="24"/>
      <c r="D11" s="24"/>
      <c r="E11" s="22"/>
      <c r="F11" s="22"/>
      <c r="G11" s="22"/>
      <c r="H11" s="25"/>
    </row>
    <row r="12" spans="1:9" x14ac:dyDescent="0.25">
      <c r="B12" s="23"/>
      <c r="C12" s="24"/>
      <c r="D12" s="24"/>
      <c r="E12" s="22"/>
      <c r="F12" s="22"/>
      <c r="G12" s="22"/>
      <c r="H12" s="25"/>
    </row>
    <row r="13" spans="1:9" x14ac:dyDescent="0.25">
      <c r="B13" s="23"/>
      <c r="C13" s="24"/>
      <c r="D13" s="24"/>
      <c r="E13" s="22"/>
      <c r="F13" s="22"/>
      <c r="G13" s="22"/>
      <c r="H13" s="25"/>
    </row>
    <row r="14" spans="1:9" x14ac:dyDescent="0.25">
      <c r="B14" s="23"/>
      <c r="C14" s="24"/>
      <c r="D14" s="24"/>
      <c r="E14" s="22"/>
      <c r="F14" s="22"/>
      <c r="G14" s="22"/>
      <c r="H14" s="25"/>
    </row>
    <row r="15" spans="1:9" x14ac:dyDescent="0.25">
      <c r="B15" s="23"/>
      <c r="C15" s="24"/>
      <c r="D15" s="24"/>
      <c r="E15" s="22"/>
      <c r="F15" s="22"/>
      <c r="G15" s="22"/>
      <c r="H15" s="25"/>
    </row>
    <row r="16" spans="1:9" x14ac:dyDescent="0.25">
      <c r="B16" s="23"/>
      <c r="C16" s="24"/>
      <c r="D16" s="24"/>
      <c r="E16" s="22"/>
      <c r="F16" s="22"/>
      <c r="G16" s="22"/>
      <c r="H16" s="25"/>
    </row>
    <row r="17" spans="1:8" x14ac:dyDescent="0.25">
      <c r="B17" s="23"/>
      <c r="C17" s="24"/>
      <c r="D17" s="24"/>
      <c r="E17" s="22"/>
      <c r="F17" s="22"/>
      <c r="G17" s="22"/>
      <c r="H17" s="25"/>
    </row>
    <row r="18" spans="1:8" x14ac:dyDescent="0.25">
      <c r="B18" s="23"/>
      <c r="C18" s="24"/>
      <c r="D18" s="24"/>
      <c r="E18" s="22"/>
      <c r="F18" s="22"/>
      <c r="G18" s="22"/>
      <c r="H18" s="25"/>
    </row>
    <row r="19" spans="1:8" x14ac:dyDescent="0.25">
      <c r="B19" s="23"/>
      <c r="C19" s="24"/>
      <c r="D19" s="24"/>
      <c r="E19" s="22"/>
      <c r="F19" s="22"/>
      <c r="G19" s="22"/>
      <c r="H19" s="25"/>
    </row>
    <row r="20" spans="1:8" x14ac:dyDescent="0.25">
      <c r="B20" s="23"/>
      <c r="C20" s="24"/>
      <c r="D20" s="24"/>
      <c r="E20" s="22"/>
      <c r="F20" s="22"/>
      <c r="G20" s="22"/>
      <c r="H20" s="25"/>
    </row>
    <row r="21" spans="1:8" s="20" customFormat="1" x14ac:dyDescent="0.25">
      <c r="A21" s="18"/>
      <c r="B21" s="23"/>
      <c r="C21" s="24"/>
      <c r="D21" s="24"/>
      <c r="E21" s="22"/>
      <c r="F21" s="22"/>
      <c r="G21" s="22"/>
      <c r="H21" s="25"/>
    </row>
    <row r="22" spans="1:8" s="20" customFormat="1" x14ac:dyDescent="0.25">
      <c r="A22" s="18"/>
      <c r="B22" s="23"/>
      <c r="C22" s="24"/>
      <c r="D22" s="24"/>
      <c r="E22" s="22"/>
      <c r="F22" s="22"/>
      <c r="G22" s="22"/>
      <c r="H22" s="25"/>
    </row>
    <row r="23" spans="1:8" s="20" customFormat="1" x14ac:dyDescent="0.25">
      <c r="A23" s="18"/>
      <c r="B23" s="23"/>
      <c r="C23" s="24"/>
      <c r="D23" s="24"/>
      <c r="E23" s="22"/>
      <c r="F23" s="22"/>
      <c r="G23" s="22"/>
      <c r="H23" s="25"/>
    </row>
    <row r="24" spans="1:8" s="20" customFormat="1" x14ac:dyDescent="0.25">
      <c r="A24" s="18"/>
      <c r="B24" s="23"/>
      <c r="C24" s="24"/>
      <c r="D24" s="24"/>
      <c r="E24" s="22"/>
      <c r="F24" s="22"/>
      <c r="G24" s="22"/>
      <c r="H24" s="25"/>
    </row>
    <row r="25" spans="1:8" s="20" customFormat="1" x14ac:dyDescent="0.25">
      <c r="A25" s="18"/>
      <c r="B25" s="23"/>
      <c r="C25" s="24"/>
      <c r="D25" s="24"/>
      <c r="E25" s="22"/>
      <c r="F25" s="22"/>
      <c r="G25" s="22"/>
      <c r="H25" s="25"/>
    </row>
    <row r="26" spans="1:8" s="20" customFormat="1" x14ac:dyDescent="0.25">
      <c r="A26" s="18"/>
      <c r="B26" s="23"/>
      <c r="C26" s="24"/>
      <c r="D26" s="24"/>
      <c r="E26" s="22"/>
      <c r="F26" s="22"/>
      <c r="G26" s="22"/>
      <c r="H26" s="25"/>
    </row>
    <row r="27" spans="1:8" s="20" customFormat="1" x14ac:dyDescent="0.25">
      <c r="A27" s="18"/>
      <c r="B27" s="23"/>
      <c r="E27" s="18"/>
      <c r="F27" s="18"/>
      <c r="G27" s="18"/>
      <c r="H27" s="21"/>
    </row>
    <row r="28" spans="1:8" s="20" customFormat="1" x14ac:dyDescent="0.25">
      <c r="A28" s="18"/>
      <c r="B28" s="23"/>
      <c r="E28" s="18"/>
      <c r="F28" s="18"/>
      <c r="G28" s="18"/>
      <c r="H28" s="21"/>
    </row>
    <row r="29" spans="1:8" s="20" customFormat="1" x14ac:dyDescent="0.25">
      <c r="A29" s="18"/>
      <c r="B29" s="23"/>
      <c r="E29" s="18"/>
      <c r="F29" s="18"/>
      <c r="G29" s="18"/>
      <c r="H29" s="21"/>
    </row>
    <row r="30" spans="1:8" s="20" customFormat="1" x14ac:dyDescent="0.25">
      <c r="A30" s="18"/>
      <c r="B30" s="23"/>
      <c r="E30" s="18"/>
      <c r="F30" s="18"/>
      <c r="G30" s="18"/>
      <c r="H30" s="21"/>
    </row>
  </sheetData>
  <sheetProtection algorithmName="SHA-512" hashValue="0W4BTmoEgiKv9gZSP822LlEJJ67E03OlHZQBgtnMvSh31Y3pmxlXGDTWvXyCKewakn0otYHOWDpPGQCvGm3QAA==" saltValue="kYnRQppU5yO5c+aAMz+obQ==" spinCount="100000" sheet="1" objects="1" scenarios="1" selectLockedCells="1" selectUnlockedCells="1"/>
  <mergeCells count="3">
    <mergeCell ref="A1:I1"/>
    <mergeCell ref="A2:I2"/>
    <mergeCell ref="A7:E7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</sheetPr>
  <dimension ref="A1:J67"/>
  <sheetViews>
    <sheetView view="pageBreakPreview" topLeftCell="A22" zoomScale="80" zoomScaleNormal="100" zoomScaleSheetLayoutView="80" workbookViewId="0">
      <selection activeCell="D35" sqref="D35"/>
    </sheetView>
  </sheetViews>
  <sheetFormatPr baseColWidth="10" defaultRowHeight="15" x14ac:dyDescent="0.25"/>
  <cols>
    <col min="1" max="1" width="3.85546875" style="18" customWidth="1"/>
    <col min="2" max="2" width="78" style="19" customWidth="1"/>
    <col min="3" max="3" width="11.42578125" style="20"/>
    <col min="4" max="4" width="22.7109375" style="20" bestFit="1" customWidth="1"/>
    <col min="5" max="5" width="25.28515625" style="18" bestFit="1" customWidth="1"/>
    <col min="6" max="6" width="25.28515625" style="18" customWidth="1"/>
    <col min="7" max="7" width="16.7109375" style="21" bestFit="1" customWidth="1"/>
    <col min="8" max="8" width="20.140625" style="20" bestFit="1" customWidth="1"/>
    <col min="10" max="10" width="16" bestFit="1" customWidth="1"/>
  </cols>
  <sheetData>
    <row r="1" spans="1:8" ht="32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</row>
    <row r="2" spans="1:8" ht="21" customHeight="1" x14ac:dyDescent="0.25">
      <c r="A2" s="264" t="s">
        <v>56</v>
      </c>
      <c r="B2" s="264"/>
      <c r="C2" s="264"/>
      <c r="D2" s="264"/>
      <c r="E2" s="264"/>
      <c r="F2" s="264"/>
      <c r="G2" s="264"/>
      <c r="H2" s="264"/>
    </row>
    <row r="3" spans="1:8" ht="9" customHeight="1" x14ac:dyDescent="0.25">
      <c r="A3" s="146"/>
      <c r="B3" s="146"/>
      <c r="C3" s="146"/>
      <c r="D3" s="146"/>
      <c r="E3" s="146"/>
      <c r="F3" s="146"/>
      <c r="G3" s="37"/>
      <c r="H3" s="38"/>
    </row>
    <row r="4" spans="1:8" ht="15.75" thickBot="1" x14ac:dyDescent="0.3">
      <c r="A4" s="39"/>
      <c r="B4" s="40"/>
      <c r="C4" s="38"/>
      <c r="D4" s="38"/>
      <c r="E4" s="39"/>
      <c r="F4" s="39"/>
      <c r="G4" s="37"/>
      <c r="H4" s="38"/>
    </row>
    <row r="5" spans="1:8" s="26" customFormat="1" ht="30" customHeight="1" thickBot="1" x14ac:dyDescent="0.3">
      <c r="A5" s="58" t="s">
        <v>27</v>
      </c>
      <c r="B5" s="62" t="s">
        <v>26</v>
      </c>
      <c r="C5" s="64" t="s">
        <v>24</v>
      </c>
      <c r="D5" s="59" t="s">
        <v>25</v>
      </c>
      <c r="E5" s="65" t="s">
        <v>21</v>
      </c>
      <c r="F5" s="150"/>
      <c r="G5" s="66" t="s">
        <v>22</v>
      </c>
      <c r="H5" s="63" t="s">
        <v>23</v>
      </c>
    </row>
    <row r="6" spans="1:8" ht="39" customHeight="1" x14ac:dyDescent="0.25">
      <c r="A6" s="34">
        <v>1</v>
      </c>
      <c r="B6" s="35" t="s">
        <v>96</v>
      </c>
      <c r="C6" s="27" t="s">
        <v>17</v>
      </c>
      <c r="D6" s="34" t="s">
        <v>30</v>
      </c>
      <c r="E6" s="34" t="s">
        <v>69</v>
      </c>
      <c r="F6" s="61" t="s">
        <v>106</v>
      </c>
      <c r="G6" s="36">
        <v>2687073.16</v>
      </c>
      <c r="H6" s="116">
        <v>18480</v>
      </c>
    </row>
    <row r="7" spans="1:8" ht="35.25" customHeight="1" x14ac:dyDescent="0.25">
      <c r="A7" s="34">
        <v>2</v>
      </c>
      <c r="B7" s="35" t="s">
        <v>87</v>
      </c>
      <c r="C7" s="27" t="s">
        <v>17</v>
      </c>
      <c r="D7" s="34" t="s">
        <v>30</v>
      </c>
      <c r="E7" s="34" t="s">
        <v>78</v>
      </c>
      <c r="F7" s="61" t="s">
        <v>107</v>
      </c>
      <c r="G7" s="36">
        <v>3125000</v>
      </c>
      <c r="H7" s="116">
        <v>11818</v>
      </c>
    </row>
    <row r="8" spans="1:8" ht="35.25" customHeight="1" x14ac:dyDescent="0.25">
      <c r="A8" s="34">
        <v>3</v>
      </c>
      <c r="B8" s="35" t="s">
        <v>108</v>
      </c>
      <c r="C8" s="34" t="s">
        <v>17</v>
      </c>
      <c r="D8" s="34" t="s">
        <v>30</v>
      </c>
      <c r="E8" s="34" t="s">
        <v>109</v>
      </c>
      <c r="F8" s="61" t="s">
        <v>110</v>
      </c>
      <c r="G8" s="36">
        <v>2000000</v>
      </c>
      <c r="H8" s="116"/>
    </row>
    <row r="9" spans="1:8" ht="35.25" customHeight="1" x14ac:dyDescent="0.25">
      <c r="A9" s="34">
        <v>4</v>
      </c>
      <c r="B9" s="35" t="s">
        <v>111</v>
      </c>
      <c r="C9" s="27" t="s">
        <v>17</v>
      </c>
      <c r="D9" s="34" t="s">
        <v>30</v>
      </c>
      <c r="E9" s="34" t="s">
        <v>75</v>
      </c>
      <c r="F9" s="61" t="s">
        <v>112</v>
      </c>
      <c r="G9" s="36">
        <v>8549186.2424242422</v>
      </c>
      <c r="H9" s="116">
        <v>3166</v>
      </c>
    </row>
    <row r="10" spans="1:8" ht="35.25" customHeight="1" x14ac:dyDescent="0.25">
      <c r="A10" s="34">
        <v>5</v>
      </c>
      <c r="B10" s="35" t="s">
        <v>113</v>
      </c>
      <c r="C10" s="34" t="s">
        <v>17</v>
      </c>
      <c r="D10" s="34" t="s">
        <v>30</v>
      </c>
      <c r="E10" s="34" t="s">
        <v>114</v>
      </c>
      <c r="F10" s="61" t="s">
        <v>115</v>
      </c>
      <c r="G10" s="36">
        <v>3500000</v>
      </c>
      <c r="H10" s="116"/>
    </row>
    <row r="11" spans="1:8" ht="35.25" customHeight="1" x14ac:dyDescent="0.25">
      <c r="A11" s="34">
        <v>6</v>
      </c>
      <c r="B11" s="35" t="s">
        <v>116</v>
      </c>
      <c r="C11" s="34" t="s">
        <v>17</v>
      </c>
      <c r="D11" s="34" t="s">
        <v>30</v>
      </c>
      <c r="E11" s="34" t="s">
        <v>117</v>
      </c>
      <c r="F11" s="61" t="s">
        <v>118</v>
      </c>
      <c r="G11" s="36">
        <v>2500000</v>
      </c>
      <c r="H11" s="116"/>
    </row>
    <row r="12" spans="1:8" ht="35.25" customHeight="1" x14ac:dyDescent="0.25">
      <c r="A12" s="34">
        <v>7</v>
      </c>
      <c r="B12" s="35" t="s">
        <v>119</v>
      </c>
      <c r="C12" s="34" t="s">
        <v>17</v>
      </c>
      <c r="D12" s="34" t="s">
        <v>30</v>
      </c>
      <c r="E12" s="34" t="s">
        <v>120</v>
      </c>
      <c r="F12" s="61" t="s">
        <v>121</v>
      </c>
      <c r="G12" s="36">
        <v>2500000</v>
      </c>
      <c r="H12" s="116"/>
    </row>
    <row r="13" spans="1:8" ht="43.5" customHeight="1" x14ac:dyDescent="0.25">
      <c r="A13" s="34">
        <v>8</v>
      </c>
      <c r="B13" s="35" t="s">
        <v>122</v>
      </c>
      <c r="C13" s="27" t="s">
        <v>17</v>
      </c>
      <c r="D13" s="34" t="s">
        <v>30</v>
      </c>
      <c r="E13" s="34" t="s">
        <v>123</v>
      </c>
      <c r="F13" s="61" t="s">
        <v>124</v>
      </c>
      <c r="G13" s="36">
        <v>3500000</v>
      </c>
      <c r="H13" s="116"/>
    </row>
    <row r="14" spans="1:8" ht="35.25" customHeight="1" x14ac:dyDescent="0.25">
      <c r="A14" s="34">
        <v>9</v>
      </c>
      <c r="B14" s="35" t="s">
        <v>129</v>
      </c>
      <c r="C14" s="27" t="s">
        <v>17</v>
      </c>
      <c r="D14" s="34" t="s">
        <v>30</v>
      </c>
      <c r="E14" s="34" t="s">
        <v>76</v>
      </c>
      <c r="F14" s="61" t="s">
        <v>125</v>
      </c>
      <c r="G14" s="36">
        <v>3849553.16</v>
      </c>
      <c r="H14" s="116">
        <v>4263</v>
      </c>
    </row>
    <row r="15" spans="1:8" ht="35.25" customHeight="1" x14ac:dyDescent="0.25">
      <c r="A15" s="34">
        <v>10</v>
      </c>
      <c r="B15" s="35" t="s">
        <v>126</v>
      </c>
      <c r="C15" s="34" t="s">
        <v>17</v>
      </c>
      <c r="D15" s="34" t="s">
        <v>30</v>
      </c>
      <c r="E15" s="34" t="s">
        <v>127</v>
      </c>
      <c r="F15" s="34" t="s">
        <v>128</v>
      </c>
      <c r="G15" s="36">
        <v>2500000</v>
      </c>
      <c r="H15" s="116"/>
    </row>
    <row r="16" spans="1:8" ht="35.25" customHeight="1" x14ac:dyDescent="0.25">
      <c r="A16" s="34">
        <v>11</v>
      </c>
      <c r="B16" s="35" t="s">
        <v>130</v>
      </c>
      <c r="C16" s="34" t="s">
        <v>17</v>
      </c>
      <c r="D16" s="34" t="s">
        <v>30</v>
      </c>
      <c r="E16" s="34" t="s">
        <v>131</v>
      </c>
      <c r="F16" s="61" t="s">
        <v>132</v>
      </c>
      <c r="G16" s="36">
        <v>4000000</v>
      </c>
      <c r="H16" s="116"/>
    </row>
    <row r="17" spans="1:8" ht="35.25" customHeight="1" x14ac:dyDescent="0.25">
      <c r="A17" s="34">
        <v>12</v>
      </c>
      <c r="B17" s="35" t="s">
        <v>133</v>
      </c>
      <c r="C17" s="34" t="s">
        <v>17</v>
      </c>
      <c r="D17" s="34" t="s">
        <v>30</v>
      </c>
      <c r="E17" s="34" t="s">
        <v>134</v>
      </c>
      <c r="F17" s="61" t="s">
        <v>135</v>
      </c>
      <c r="G17" s="36">
        <v>3500000</v>
      </c>
      <c r="H17" s="116"/>
    </row>
    <row r="18" spans="1:8" ht="35.25" customHeight="1" x14ac:dyDescent="0.25">
      <c r="A18" s="34">
        <v>13</v>
      </c>
      <c r="B18" s="35" t="s">
        <v>84</v>
      </c>
      <c r="C18" s="27" t="s">
        <v>17</v>
      </c>
      <c r="D18" s="34" t="s">
        <v>30</v>
      </c>
      <c r="E18" s="34" t="s">
        <v>81</v>
      </c>
      <c r="F18" s="61" t="s">
        <v>136</v>
      </c>
      <c r="G18" s="36">
        <v>5108000</v>
      </c>
      <c r="H18" s="116">
        <v>4316</v>
      </c>
    </row>
    <row r="19" spans="1:8" ht="35.25" customHeight="1" x14ac:dyDescent="0.25">
      <c r="A19" s="34">
        <v>14</v>
      </c>
      <c r="B19" s="35" t="s">
        <v>137</v>
      </c>
      <c r="C19" s="27" t="s">
        <v>17</v>
      </c>
      <c r="D19" s="34" t="s">
        <v>30</v>
      </c>
      <c r="E19" s="34" t="s">
        <v>59</v>
      </c>
      <c r="F19" s="61" t="s">
        <v>138</v>
      </c>
      <c r="G19" s="36">
        <v>2800000</v>
      </c>
      <c r="H19" s="116"/>
    </row>
    <row r="20" spans="1:8" ht="46.5" customHeight="1" x14ac:dyDescent="0.25">
      <c r="A20" s="34">
        <v>15</v>
      </c>
      <c r="B20" s="35" t="s">
        <v>139</v>
      </c>
      <c r="C20" s="34" t="s">
        <v>17</v>
      </c>
      <c r="D20" s="34" t="s">
        <v>30</v>
      </c>
      <c r="E20" s="34" t="s">
        <v>140</v>
      </c>
      <c r="F20" s="61" t="s">
        <v>141</v>
      </c>
      <c r="G20" s="36">
        <v>3500000</v>
      </c>
      <c r="H20" s="116"/>
    </row>
    <row r="21" spans="1:8" ht="35.25" customHeight="1" x14ac:dyDescent="0.25">
      <c r="A21" s="34">
        <v>16</v>
      </c>
      <c r="B21" s="35" t="s">
        <v>142</v>
      </c>
      <c r="C21" s="34" t="s">
        <v>17</v>
      </c>
      <c r="D21" s="34" t="s">
        <v>30</v>
      </c>
      <c r="E21" s="61" t="s">
        <v>144</v>
      </c>
      <c r="F21" s="61" t="s">
        <v>143</v>
      </c>
      <c r="G21" s="36">
        <v>2500000</v>
      </c>
      <c r="H21" s="116"/>
    </row>
    <row r="22" spans="1:8" ht="35.25" customHeight="1" x14ac:dyDescent="0.25">
      <c r="A22" s="34">
        <v>17</v>
      </c>
      <c r="B22" s="35" t="s">
        <v>85</v>
      </c>
      <c r="C22" s="27" t="s">
        <v>17</v>
      </c>
      <c r="D22" s="34" t="s">
        <v>30</v>
      </c>
      <c r="E22" s="34" t="s">
        <v>80</v>
      </c>
      <c r="F22" s="34"/>
      <c r="G22" s="36">
        <v>11250000</v>
      </c>
      <c r="H22" s="116">
        <v>4258</v>
      </c>
    </row>
    <row r="23" spans="1:8" ht="53.25" customHeight="1" x14ac:dyDescent="0.25">
      <c r="A23" s="27">
        <v>18</v>
      </c>
      <c r="B23" s="35" t="s">
        <v>83</v>
      </c>
      <c r="C23" s="34" t="s">
        <v>17</v>
      </c>
      <c r="D23" s="34" t="s">
        <v>30</v>
      </c>
      <c r="E23" s="34" t="s">
        <v>82</v>
      </c>
      <c r="F23" s="34"/>
      <c r="G23" s="36">
        <v>11900000</v>
      </c>
      <c r="H23" s="116">
        <v>16313</v>
      </c>
    </row>
    <row r="24" spans="1:8" ht="30" customHeight="1" x14ac:dyDescent="0.25">
      <c r="A24" s="27">
        <v>19</v>
      </c>
      <c r="B24" s="35" t="s">
        <v>86</v>
      </c>
      <c r="C24" s="27" t="s">
        <v>17</v>
      </c>
      <c r="D24" s="34" t="s">
        <v>30</v>
      </c>
      <c r="E24" s="34" t="s">
        <v>79</v>
      </c>
      <c r="F24" s="34"/>
      <c r="G24" s="36">
        <v>19912073.16</v>
      </c>
      <c r="H24" s="116">
        <v>1251</v>
      </c>
    </row>
    <row r="25" spans="1:8" ht="41.25" customHeight="1" x14ac:dyDescent="0.25">
      <c r="A25" s="27">
        <v>20</v>
      </c>
      <c r="B25" s="35" t="s">
        <v>88</v>
      </c>
      <c r="C25" s="27" t="s">
        <v>17</v>
      </c>
      <c r="D25" s="34" t="s">
        <v>30</v>
      </c>
      <c r="E25" s="34" t="s">
        <v>77</v>
      </c>
      <c r="F25" s="34"/>
      <c r="G25" s="36">
        <v>6850000</v>
      </c>
      <c r="H25" s="116">
        <v>4811</v>
      </c>
    </row>
    <row r="26" spans="1:8" ht="44.25" customHeight="1" x14ac:dyDescent="0.25">
      <c r="A26" s="27">
        <v>21</v>
      </c>
      <c r="B26" s="35" t="s">
        <v>89</v>
      </c>
      <c r="C26" s="27" t="s">
        <v>17</v>
      </c>
      <c r="D26" s="34" t="s">
        <v>30</v>
      </c>
      <c r="E26" s="34" t="s">
        <v>74</v>
      </c>
      <c r="F26" s="34"/>
      <c r="G26" s="36">
        <v>7099366.5873242384</v>
      </c>
      <c r="H26" s="116">
        <v>17133</v>
      </c>
    </row>
    <row r="27" spans="1:8" ht="44.25" customHeight="1" x14ac:dyDescent="0.25">
      <c r="A27" s="27"/>
      <c r="B27" s="35" t="s">
        <v>61</v>
      </c>
      <c r="C27" s="27" t="s">
        <v>17</v>
      </c>
      <c r="D27" s="34" t="s">
        <v>30</v>
      </c>
      <c r="E27" s="34" t="s">
        <v>20</v>
      </c>
      <c r="F27" s="34"/>
      <c r="G27" s="36">
        <v>15000000</v>
      </c>
      <c r="H27" s="116">
        <v>0</v>
      </c>
    </row>
    <row r="28" spans="1:8" ht="44.25" customHeight="1" x14ac:dyDescent="0.25">
      <c r="A28" s="27"/>
      <c r="B28" s="35"/>
      <c r="C28" s="27"/>
      <c r="D28" s="34"/>
      <c r="E28" s="34"/>
      <c r="F28" s="34"/>
      <c r="G28" s="36"/>
      <c r="H28" s="116"/>
    </row>
    <row r="29" spans="1:8" ht="41.25" customHeight="1" x14ac:dyDescent="0.25">
      <c r="A29" s="30">
        <v>10</v>
      </c>
      <c r="B29" s="35" t="s">
        <v>90</v>
      </c>
      <c r="C29" s="27" t="s">
        <v>17</v>
      </c>
      <c r="D29" s="34" t="s">
        <v>30</v>
      </c>
      <c r="E29" s="34" t="s">
        <v>60</v>
      </c>
      <c r="F29" s="34"/>
      <c r="G29" s="36">
        <v>2337073.16</v>
      </c>
      <c r="H29" s="116">
        <v>26309</v>
      </c>
    </row>
    <row r="30" spans="1:8" ht="32.25" customHeight="1" x14ac:dyDescent="0.25">
      <c r="A30" s="27">
        <v>11</v>
      </c>
      <c r="B30" s="35" t="s">
        <v>91</v>
      </c>
      <c r="C30" s="27" t="s">
        <v>17</v>
      </c>
      <c r="D30" s="34" t="s">
        <v>30</v>
      </c>
      <c r="E30" s="34" t="s">
        <v>50</v>
      </c>
      <c r="F30" s="34"/>
      <c r="G30" s="36">
        <v>2501553.16</v>
      </c>
      <c r="H30" s="116">
        <v>28619</v>
      </c>
    </row>
    <row r="31" spans="1:8" ht="29.25" customHeight="1" x14ac:dyDescent="0.25">
      <c r="A31" s="27">
        <v>12</v>
      </c>
      <c r="B31" s="35" t="s">
        <v>92</v>
      </c>
      <c r="C31" s="27" t="s">
        <v>17</v>
      </c>
      <c r="D31" s="34" t="s">
        <v>30</v>
      </c>
      <c r="E31" s="34" t="s">
        <v>73</v>
      </c>
      <c r="F31" s="34"/>
      <c r="G31" s="36">
        <v>2360000</v>
      </c>
      <c r="H31" s="116">
        <v>1952</v>
      </c>
    </row>
    <row r="32" spans="1:8" ht="25.5" x14ac:dyDescent="0.25">
      <c r="A32" s="27">
        <v>13</v>
      </c>
      <c r="B32" s="35" t="s">
        <v>93</v>
      </c>
      <c r="C32" s="27" t="s">
        <v>17</v>
      </c>
      <c r="D32" s="34" t="s">
        <v>30</v>
      </c>
      <c r="E32" s="34" t="s">
        <v>72</v>
      </c>
      <c r="F32" s="34"/>
      <c r="G32" s="36">
        <v>5775553.1600000001</v>
      </c>
      <c r="H32" s="116">
        <v>25492</v>
      </c>
    </row>
    <row r="33" spans="1:10" ht="31.5" customHeight="1" x14ac:dyDescent="0.25">
      <c r="A33" s="27">
        <v>14</v>
      </c>
      <c r="B33" s="35" t="s">
        <v>94</v>
      </c>
      <c r="C33" s="27" t="s">
        <v>17</v>
      </c>
      <c r="D33" s="34" t="s">
        <v>30</v>
      </c>
      <c r="E33" s="34" t="s">
        <v>71</v>
      </c>
      <c r="F33" s="34"/>
      <c r="G33" s="36">
        <v>4425553.16</v>
      </c>
      <c r="H33" s="116">
        <v>11358</v>
      </c>
    </row>
    <row r="34" spans="1:10" ht="29.25" customHeight="1" x14ac:dyDescent="0.25">
      <c r="A34" s="27">
        <v>15</v>
      </c>
      <c r="B34" s="35" t="s">
        <v>95</v>
      </c>
      <c r="C34" s="27" t="s">
        <v>17</v>
      </c>
      <c r="D34" s="34" t="s">
        <v>30</v>
      </c>
      <c r="E34" s="61" t="s">
        <v>70</v>
      </c>
      <c r="F34" s="61"/>
      <c r="G34" s="36">
        <v>6400000</v>
      </c>
      <c r="H34" s="116">
        <v>11434</v>
      </c>
    </row>
    <row r="35" spans="1:10" ht="33" customHeight="1" x14ac:dyDescent="0.25">
      <c r="A35" s="27">
        <v>17</v>
      </c>
      <c r="B35" s="35" t="s">
        <v>97</v>
      </c>
      <c r="C35" s="27" t="s">
        <v>17</v>
      </c>
      <c r="D35" s="34" t="s">
        <v>30</v>
      </c>
      <c r="E35" s="34" t="s">
        <v>68</v>
      </c>
      <c r="F35" s="34"/>
      <c r="G35" s="36">
        <v>3791553.16</v>
      </c>
      <c r="H35" s="116">
        <v>1550</v>
      </c>
    </row>
    <row r="36" spans="1:10" ht="35.25" customHeight="1" x14ac:dyDescent="0.25">
      <c r="A36" s="27">
        <v>18</v>
      </c>
      <c r="B36" s="35" t="s">
        <v>98</v>
      </c>
      <c r="C36" s="27" t="s">
        <v>17</v>
      </c>
      <c r="D36" s="34" t="s">
        <v>30</v>
      </c>
      <c r="E36" s="34" t="s">
        <v>67</v>
      </c>
      <c r="F36" s="34"/>
      <c r="G36" s="36">
        <v>5400000</v>
      </c>
      <c r="H36" s="116">
        <v>6932</v>
      </c>
    </row>
    <row r="37" spans="1:10" ht="29.25" customHeight="1" x14ac:dyDescent="0.25">
      <c r="A37" s="27">
        <v>19</v>
      </c>
      <c r="B37" s="35" t="s">
        <v>99</v>
      </c>
      <c r="C37" s="27" t="s">
        <v>17</v>
      </c>
      <c r="D37" s="34" t="s">
        <v>30</v>
      </c>
      <c r="E37" s="34" t="s">
        <v>66</v>
      </c>
      <c r="F37" s="34"/>
      <c r="G37" s="36">
        <v>2800000</v>
      </c>
      <c r="H37" s="116">
        <v>6095</v>
      </c>
    </row>
    <row r="38" spans="1:10" ht="44.25" customHeight="1" x14ac:dyDescent="0.25">
      <c r="A38" s="27">
        <v>20</v>
      </c>
      <c r="B38" s="35" t="s">
        <v>100</v>
      </c>
      <c r="C38" s="27" t="s">
        <v>17</v>
      </c>
      <c r="D38" s="34" t="s">
        <v>30</v>
      </c>
      <c r="E38" s="34" t="s">
        <v>19</v>
      </c>
      <c r="F38" s="34"/>
      <c r="G38" s="36">
        <v>2500000</v>
      </c>
      <c r="H38" s="116">
        <v>6666</v>
      </c>
    </row>
    <row r="39" spans="1:10" ht="25.5" x14ac:dyDescent="0.25">
      <c r="A39" s="27">
        <v>21</v>
      </c>
      <c r="B39" s="35" t="s">
        <v>101</v>
      </c>
      <c r="C39" s="27" t="s">
        <v>17</v>
      </c>
      <c r="D39" s="34" t="s">
        <v>30</v>
      </c>
      <c r="E39" s="34" t="s">
        <v>65</v>
      </c>
      <c r="F39" s="34"/>
      <c r="G39" s="36">
        <v>4150000</v>
      </c>
      <c r="H39" s="116">
        <v>885</v>
      </c>
    </row>
    <row r="40" spans="1:10" ht="25.5" x14ac:dyDescent="0.25">
      <c r="A40" s="30">
        <v>22</v>
      </c>
      <c r="B40" s="35" t="s">
        <v>102</v>
      </c>
      <c r="C40" s="27" t="s">
        <v>17</v>
      </c>
      <c r="D40" s="34" t="s">
        <v>30</v>
      </c>
      <c r="E40" s="34" t="s">
        <v>64</v>
      </c>
      <c r="F40" s="34"/>
      <c r="G40" s="36">
        <v>3375000</v>
      </c>
      <c r="H40" s="116">
        <v>2158</v>
      </c>
    </row>
    <row r="41" spans="1:10" ht="35.25" customHeight="1" x14ac:dyDescent="0.25">
      <c r="A41" s="27">
        <v>23</v>
      </c>
      <c r="B41" s="35" t="s">
        <v>103</v>
      </c>
      <c r="C41" s="27" t="s">
        <v>17</v>
      </c>
      <c r="D41" s="34" t="s">
        <v>30</v>
      </c>
      <c r="E41" s="34" t="s">
        <v>63</v>
      </c>
      <c r="F41" s="34"/>
      <c r="G41" s="36">
        <v>6775553.1600000001</v>
      </c>
      <c r="H41" s="116">
        <v>8945</v>
      </c>
    </row>
    <row r="42" spans="1:10" ht="39.75" customHeight="1" x14ac:dyDescent="0.25">
      <c r="A42" s="27">
        <v>24</v>
      </c>
      <c r="B42" s="35" t="s">
        <v>104</v>
      </c>
      <c r="C42" s="27" t="s">
        <v>17</v>
      </c>
      <c r="D42" s="34" t="s">
        <v>30</v>
      </c>
      <c r="E42" s="34" t="s">
        <v>62</v>
      </c>
      <c r="F42" s="34"/>
      <c r="G42" s="36">
        <v>2958000</v>
      </c>
      <c r="H42" s="116">
        <v>4824</v>
      </c>
      <c r="J42" s="9"/>
    </row>
    <row r="43" spans="1:10" ht="42.75" customHeight="1" thickBot="1" x14ac:dyDescent="0.3">
      <c r="A43" s="27">
        <v>25</v>
      </c>
    </row>
    <row r="44" spans="1:10" ht="15.75" thickBot="1" x14ac:dyDescent="0.3">
      <c r="A44" s="271" t="s">
        <v>28</v>
      </c>
      <c r="B44" s="272"/>
      <c r="C44" s="272"/>
      <c r="D44" s="272"/>
      <c r="E44" s="273"/>
      <c r="F44" s="147"/>
      <c r="G44" s="33">
        <f>SUM(G23:G42)</f>
        <v>116311278.70732422</v>
      </c>
      <c r="H44" s="115">
        <f>SUM(H23:H42)</f>
        <v>182727</v>
      </c>
    </row>
    <row r="45" spans="1:10" x14ac:dyDescent="0.25">
      <c r="B45" s="23"/>
      <c r="C45" s="24"/>
      <c r="D45" s="24"/>
      <c r="E45" s="22"/>
      <c r="F45" s="22"/>
      <c r="G45" s="25"/>
    </row>
    <row r="46" spans="1:10" x14ac:dyDescent="0.25">
      <c r="B46" s="23"/>
      <c r="C46" s="24"/>
      <c r="D46" s="24"/>
      <c r="E46" s="22"/>
      <c r="F46" s="22"/>
      <c r="G46" s="25"/>
    </row>
    <row r="47" spans="1:10" x14ac:dyDescent="0.25">
      <c r="B47" s="23"/>
      <c r="C47" s="24"/>
      <c r="D47" s="24"/>
      <c r="E47" s="22"/>
      <c r="F47" s="22"/>
      <c r="G47" s="25"/>
    </row>
    <row r="48" spans="1:10" x14ac:dyDescent="0.25">
      <c r="B48" s="23"/>
      <c r="C48" s="24"/>
      <c r="D48" s="24"/>
      <c r="E48" s="22"/>
      <c r="F48" s="22"/>
      <c r="G48" s="25"/>
    </row>
    <row r="49" spans="1:7" x14ac:dyDescent="0.25">
      <c r="B49" s="23"/>
      <c r="C49" s="24"/>
      <c r="D49" s="24"/>
      <c r="E49" s="22"/>
      <c r="F49" s="22"/>
      <c r="G49" s="25"/>
    </row>
    <row r="50" spans="1:7" x14ac:dyDescent="0.25">
      <c r="B50" s="23"/>
      <c r="C50" s="24"/>
      <c r="D50" s="24"/>
      <c r="E50" s="22"/>
      <c r="F50" s="22"/>
      <c r="G50" s="25"/>
    </row>
    <row r="51" spans="1:7" x14ac:dyDescent="0.25">
      <c r="B51" s="23"/>
      <c r="C51" s="24"/>
      <c r="D51" s="24"/>
      <c r="E51" s="22"/>
      <c r="F51" s="22"/>
      <c r="G51" s="25"/>
    </row>
    <row r="52" spans="1:7" x14ac:dyDescent="0.25">
      <c r="B52" s="23"/>
      <c r="C52" s="24"/>
      <c r="D52" s="24"/>
      <c r="E52" s="22"/>
      <c r="F52" s="22"/>
      <c r="G52" s="25"/>
    </row>
    <row r="53" spans="1:7" x14ac:dyDescent="0.25">
      <c r="B53" s="23"/>
      <c r="C53" s="24"/>
      <c r="D53" s="24"/>
      <c r="E53" s="22"/>
      <c r="F53" s="22"/>
      <c r="G53" s="25"/>
    </row>
    <row r="54" spans="1:7" x14ac:dyDescent="0.25">
      <c r="B54" s="23"/>
      <c r="C54" s="24"/>
      <c r="D54" s="24"/>
      <c r="E54" s="22"/>
      <c r="F54" s="22"/>
      <c r="G54" s="25"/>
    </row>
    <row r="55" spans="1:7" x14ac:dyDescent="0.25">
      <c r="B55" s="23"/>
      <c r="C55" s="24"/>
      <c r="D55" s="24"/>
      <c r="E55" s="22"/>
      <c r="F55" s="22"/>
      <c r="G55" s="25"/>
    </row>
    <row r="56" spans="1:7" x14ac:dyDescent="0.25">
      <c r="B56" s="23"/>
      <c r="C56" s="24"/>
      <c r="D56" s="24"/>
      <c r="E56" s="22"/>
      <c r="F56" s="22"/>
      <c r="G56" s="25"/>
    </row>
    <row r="57" spans="1:7" x14ac:dyDescent="0.25">
      <c r="B57" s="23"/>
      <c r="C57" s="24"/>
      <c r="D57" s="24"/>
      <c r="E57" s="22"/>
      <c r="F57" s="22"/>
      <c r="G57" s="25"/>
    </row>
    <row r="58" spans="1:7" s="20" customFormat="1" x14ac:dyDescent="0.25">
      <c r="A58" s="18"/>
      <c r="B58" s="23"/>
      <c r="C58" s="24"/>
      <c r="D58" s="24"/>
      <c r="E58" s="22"/>
      <c r="F58" s="22"/>
      <c r="G58" s="25"/>
    </row>
    <row r="59" spans="1:7" s="20" customFormat="1" x14ac:dyDescent="0.25">
      <c r="A59" s="18"/>
      <c r="B59" s="23"/>
      <c r="C59" s="24"/>
      <c r="D59" s="24"/>
      <c r="E59" s="22"/>
      <c r="F59" s="22"/>
      <c r="G59" s="25"/>
    </row>
    <row r="60" spans="1:7" s="20" customFormat="1" x14ac:dyDescent="0.25">
      <c r="A60" s="18"/>
      <c r="B60" s="23"/>
      <c r="C60" s="24"/>
      <c r="D60" s="24"/>
      <c r="E60" s="22"/>
      <c r="F60" s="22"/>
      <c r="G60" s="25"/>
    </row>
    <row r="61" spans="1:7" s="20" customFormat="1" x14ac:dyDescent="0.25">
      <c r="A61" s="18"/>
      <c r="B61" s="23"/>
      <c r="C61" s="24"/>
      <c r="D61" s="24"/>
      <c r="E61" s="22"/>
      <c r="F61" s="22"/>
      <c r="G61" s="25"/>
    </row>
    <row r="62" spans="1:7" s="20" customFormat="1" x14ac:dyDescent="0.25">
      <c r="A62" s="18"/>
      <c r="B62" s="23"/>
      <c r="C62" s="24"/>
      <c r="D62" s="24"/>
      <c r="E62" s="22"/>
      <c r="F62" s="22"/>
      <c r="G62" s="25"/>
    </row>
    <row r="63" spans="1:7" s="20" customFormat="1" x14ac:dyDescent="0.25">
      <c r="A63" s="18"/>
      <c r="B63" s="23"/>
      <c r="C63" s="24"/>
      <c r="D63" s="24"/>
      <c r="E63" s="22"/>
      <c r="F63" s="22"/>
      <c r="G63" s="25"/>
    </row>
    <row r="64" spans="1:7" s="20" customFormat="1" x14ac:dyDescent="0.25">
      <c r="A64" s="18"/>
      <c r="B64" s="23"/>
      <c r="E64" s="18"/>
      <c r="F64" s="18"/>
      <c r="G64" s="21"/>
    </row>
    <row r="65" spans="1:7" s="20" customFormat="1" x14ac:dyDescent="0.25">
      <c r="A65" s="18"/>
      <c r="B65" s="23"/>
      <c r="E65" s="18"/>
      <c r="F65" s="18"/>
      <c r="G65" s="21"/>
    </row>
    <row r="66" spans="1:7" s="20" customFormat="1" x14ac:dyDescent="0.25">
      <c r="A66" s="18"/>
      <c r="B66" s="23"/>
      <c r="E66" s="18"/>
      <c r="F66" s="18"/>
      <c r="G66" s="21"/>
    </row>
    <row r="67" spans="1:7" s="20" customFormat="1" x14ac:dyDescent="0.25">
      <c r="A67" s="18"/>
      <c r="B67" s="23"/>
      <c r="E67" s="18"/>
      <c r="F67" s="18"/>
      <c r="G67" s="21"/>
    </row>
  </sheetData>
  <mergeCells count="3">
    <mergeCell ref="A1:H1"/>
    <mergeCell ref="A2:H2"/>
    <mergeCell ref="A44:E44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7" tint="0.39997558519241921"/>
    <pageSetUpPr fitToPage="1"/>
  </sheetPr>
  <dimension ref="A1:H30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6" width="22.7109375" style="18" customWidth="1"/>
    <col min="7" max="7" width="16.28515625" style="21" bestFit="1" customWidth="1"/>
    <col min="8" max="8" width="20.140625" style="20" hidden="1" customWidth="1"/>
    <col min="10" max="10" width="16" bestFit="1" customWidth="1"/>
  </cols>
  <sheetData>
    <row r="1" spans="1:8" ht="32.25" customHeight="1" x14ac:dyDescent="0.25">
      <c r="A1" s="263" t="s">
        <v>0</v>
      </c>
      <c r="B1" s="263"/>
      <c r="C1" s="263"/>
      <c r="D1" s="263"/>
      <c r="E1" s="263"/>
      <c r="F1" s="263"/>
      <c r="G1" s="263"/>
      <c r="H1" s="263"/>
    </row>
    <row r="2" spans="1:8" ht="21" customHeight="1" x14ac:dyDescent="0.25">
      <c r="A2" s="264" t="s">
        <v>180</v>
      </c>
      <c r="B2" s="264"/>
      <c r="C2" s="264"/>
      <c r="D2" s="264"/>
      <c r="E2" s="264"/>
      <c r="F2" s="264"/>
      <c r="G2" s="264"/>
      <c r="H2" s="264"/>
    </row>
    <row r="3" spans="1:8" ht="9" customHeight="1" x14ac:dyDescent="0.25">
      <c r="A3" s="15"/>
      <c r="B3" s="15"/>
      <c r="C3" s="15"/>
      <c r="D3" s="15"/>
      <c r="E3" s="15"/>
      <c r="F3" s="146"/>
      <c r="G3" s="37"/>
      <c r="H3" s="38"/>
    </row>
    <row r="4" spans="1:8" ht="15.75" thickBot="1" x14ac:dyDescent="0.3">
      <c r="A4" s="39"/>
      <c r="B4" s="40"/>
      <c r="C4" s="38"/>
      <c r="D4" s="38"/>
      <c r="E4" s="39"/>
      <c r="F4" s="39"/>
      <c r="G4" s="37"/>
      <c r="H4" s="38"/>
    </row>
    <row r="5" spans="1:8" s="26" customFormat="1" ht="23.25" customHeight="1" thickBot="1" x14ac:dyDescent="0.3">
      <c r="A5" s="67" t="s">
        <v>27</v>
      </c>
      <c r="B5" s="68" t="s">
        <v>26</v>
      </c>
      <c r="C5" s="70" t="s">
        <v>24</v>
      </c>
      <c r="D5" s="71" t="s">
        <v>25</v>
      </c>
      <c r="E5" s="211" t="s">
        <v>150</v>
      </c>
      <c r="F5" s="212" t="s">
        <v>21</v>
      </c>
      <c r="G5" s="231" t="s">
        <v>22</v>
      </c>
      <c r="H5" s="69" t="s">
        <v>23</v>
      </c>
    </row>
    <row r="6" spans="1:8" ht="36.75" customHeight="1" thickBot="1" x14ac:dyDescent="0.3">
      <c r="A6" s="208">
        <v>5</v>
      </c>
      <c r="B6" s="209" t="s">
        <v>199</v>
      </c>
      <c r="C6" s="208" t="s">
        <v>17</v>
      </c>
      <c r="D6" s="208" t="s">
        <v>31</v>
      </c>
      <c r="E6" s="210" t="s">
        <v>170</v>
      </c>
      <c r="F6" s="210" t="s">
        <v>170</v>
      </c>
      <c r="G6" s="221">
        <v>30000000</v>
      </c>
      <c r="H6" s="205"/>
    </row>
    <row r="7" spans="1:8" ht="15.75" thickBot="1" x14ac:dyDescent="0.3">
      <c r="A7" s="271" t="s">
        <v>28</v>
      </c>
      <c r="B7" s="272"/>
      <c r="C7" s="272"/>
      <c r="D7" s="272"/>
      <c r="E7" s="273"/>
      <c r="F7" s="147"/>
      <c r="G7" s="227">
        <f>G6</f>
        <v>30000000</v>
      </c>
      <c r="H7" s="33" t="e">
        <f>SUM(#REF!)</f>
        <v>#REF!</v>
      </c>
    </row>
    <row r="8" spans="1:8" x14ac:dyDescent="0.25">
      <c r="B8" s="23"/>
      <c r="C8" s="24"/>
      <c r="D8" s="24"/>
      <c r="E8" s="22"/>
      <c r="F8" s="22"/>
      <c r="G8" s="25"/>
    </row>
    <row r="9" spans="1:8" x14ac:dyDescent="0.25">
      <c r="B9" s="23"/>
      <c r="C9" s="24"/>
      <c r="D9" s="24"/>
      <c r="E9" s="22"/>
      <c r="F9" s="22"/>
      <c r="G9" s="25"/>
    </row>
    <row r="10" spans="1:8" x14ac:dyDescent="0.25">
      <c r="B10" s="23"/>
      <c r="C10" s="24"/>
      <c r="D10" s="24"/>
      <c r="E10" s="22"/>
      <c r="F10" s="22"/>
      <c r="G10" s="25"/>
    </row>
    <row r="11" spans="1:8" x14ac:dyDescent="0.25">
      <c r="B11" s="23"/>
      <c r="C11" s="24"/>
      <c r="D11" s="24"/>
      <c r="E11" s="22"/>
      <c r="F11" s="22"/>
      <c r="G11" s="25"/>
    </row>
    <row r="12" spans="1:8" x14ac:dyDescent="0.25">
      <c r="B12" s="23"/>
      <c r="C12" s="24"/>
      <c r="D12" s="24"/>
      <c r="E12" s="22"/>
      <c r="F12" s="22"/>
      <c r="G12" s="25"/>
    </row>
    <row r="13" spans="1:8" x14ac:dyDescent="0.25">
      <c r="B13" s="23"/>
      <c r="C13" s="24"/>
      <c r="D13" s="24"/>
      <c r="E13" s="22"/>
      <c r="F13" s="22"/>
      <c r="G13" s="25"/>
    </row>
    <row r="14" spans="1:8" x14ac:dyDescent="0.25">
      <c r="B14" s="23"/>
      <c r="C14" s="24"/>
      <c r="D14" s="24"/>
      <c r="E14" s="22"/>
      <c r="F14" s="22"/>
      <c r="G14" s="25"/>
    </row>
    <row r="15" spans="1:8" x14ac:dyDescent="0.25">
      <c r="B15" s="23"/>
      <c r="C15" s="24"/>
      <c r="D15" s="24"/>
      <c r="E15" s="22"/>
      <c r="F15" s="22"/>
      <c r="G15" s="25"/>
    </row>
    <row r="16" spans="1:8" x14ac:dyDescent="0.25">
      <c r="B16" s="23"/>
      <c r="C16" s="24"/>
      <c r="D16" s="24"/>
      <c r="E16" s="22"/>
      <c r="F16" s="22"/>
      <c r="G16" s="25"/>
    </row>
    <row r="17" spans="1:7" x14ac:dyDescent="0.25">
      <c r="B17" s="23"/>
      <c r="C17" s="24"/>
      <c r="D17" s="24"/>
      <c r="E17" s="22"/>
      <c r="F17" s="22"/>
      <c r="G17" s="25"/>
    </row>
    <row r="18" spans="1:7" x14ac:dyDescent="0.25">
      <c r="B18" s="23"/>
      <c r="C18" s="24"/>
      <c r="D18" s="24"/>
      <c r="E18" s="22"/>
      <c r="F18" s="22"/>
      <c r="G18" s="25"/>
    </row>
    <row r="19" spans="1:7" x14ac:dyDescent="0.25">
      <c r="B19" s="23"/>
      <c r="C19" s="24"/>
      <c r="D19" s="24"/>
      <c r="E19" s="22"/>
      <c r="F19" s="22"/>
      <c r="G19" s="25"/>
    </row>
    <row r="20" spans="1:7" x14ac:dyDescent="0.25">
      <c r="B20" s="23"/>
      <c r="C20" s="24"/>
      <c r="D20" s="24"/>
      <c r="E20" s="22"/>
      <c r="F20" s="22"/>
      <c r="G20" s="25"/>
    </row>
    <row r="21" spans="1:7" s="20" customFormat="1" x14ac:dyDescent="0.25">
      <c r="A21" s="18"/>
      <c r="B21" s="23"/>
      <c r="C21" s="24"/>
      <c r="D21" s="24"/>
      <c r="E21" s="22"/>
      <c r="F21" s="22"/>
      <c r="G21" s="25"/>
    </row>
    <row r="22" spans="1:7" s="20" customFormat="1" x14ac:dyDescent="0.25">
      <c r="A22" s="18"/>
      <c r="B22" s="23"/>
      <c r="C22" s="24"/>
      <c r="D22" s="24"/>
      <c r="E22" s="22"/>
      <c r="F22" s="22"/>
      <c r="G22" s="25"/>
    </row>
    <row r="23" spans="1:7" s="20" customFormat="1" x14ac:dyDescent="0.25">
      <c r="A23" s="18"/>
      <c r="B23" s="23"/>
      <c r="C23" s="24"/>
      <c r="D23" s="24"/>
      <c r="E23" s="22"/>
      <c r="F23" s="22"/>
      <c r="G23" s="25"/>
    </row>
    <row r="24" spans="1:7" s="20" customFormat="1" x14ac:dyDescent="0.25">
      <c r="A24" s="18"/>
      <c r="B24" s="23"/>
      <c r="C24" s="24"/>
      <c r="D24" s="24"/>
      <c r="E24" s="22"/>
      <c r="F24" s="22"/>
      <c r="G24" s="25"/>
    </row>
    <row r="25" spans="1:7" s="20" customFormat="1" x14ac:dyDescent="0.25">
      <c r="A25" s="18"/>
      <c r="B25" s="23"/>
      <c r="C25" s="24"/>
      <c r="D25" s="24"/>
      <c r="E25" s="22"/>
      <c r="F25" s="22"/>
      <c r="G25" s="25"/>
    </row>
    <row r="26" spans="1:7" s="20" customFormat="1" x14ac:dyDescent="0.25">
      <c r="A26" s="18"/>
      <c r="B26" s="23"/>
      <c r="C26" s="24"/>
      <c r="D26" s="24"/>
      <c r="E26" s="22"/>
      <c r="F26" s="22"/>
      <c r="G26" s="25"/>
    </row>
    <row r="27" spans="1:7" s="20" customFormat="1" x14ac:dyDescent="0.25">
      <c r="A27" s="18"/>
      <c r="B27" s="23"/>
      <c r="E27" s="18"/>
      <c r="F27" s="18"/>
      <c r="G27" s="21"/>
    </row>
    <row r="28" spans="1:7" s="20" customFormat="1" x14ac:dyDescent="0.25">
      <c r="A28" s="18"/>
      <c r="B28" s="23"/>
      <c r="E28" s="18"/>
      <c r="F28" s="18"/>
      <c r="G28" s="21"/>
    </row>
    <row r="29" spans="1:7" s="20" customFormat="1" x14ac:dyDescent="0.25">
      <c r="A29" s="18"/>
      <c r="B29" s="23"/>
      <c r="E29" s="18"/>
      <c r="F29" s="18"/>
      <c r="G29" s="21"/>
    </row>
    <row r="30" spans="1:7" s="20" customFormat="1" x14ac:dyDescent="0.25">
      <c r="A30" s="18"/>
      <c r="B30" s="23"/>
      <c r="E30" s="18"/>
      <c r="F30" s="18"/>
      <c r="G30" s="21"/>
    </row>
  </sheetData>
  <sheetProtection algorithmName="SHA-512" hashValue="V5QmQ2rPINRCSx/jAOerZgIIRMWXLUdkmVsh0qWegYmN5/k+ePxJ0rJojPcqf6f0N0vzbMfZe40czV+wb2SLDA==" saltValue="TDTyG8K6Fhoc9lysTD33ow==" spinCount="100000" sheet="1" objects="1" scenarios="1"/>
  <mergeCells count="3">
    <mergeCell ref="A1:H1"/>
    <mergeCell ref="A2:H2"/>
    <mergeCell ref="A7:E7"/>
  </mergeCells>
  <conditionalFormatting sqref="B6">
    <cfRule type="cellIs" dxfId="0" priority="1" stopIfTrue="1" operator="equal">
      <formula>"Cancelada"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7" tint="0.39997558519241921"/>
    <pageSetUpPr fitToPage="1"/>
  </sheetPr>
  <dimension ref="A1:G34"/>
  <sheetViews>
    <sheetView view="pageBreakPreview" zoomScaleNormal="100" zoomScaleSheetLayoutView="100" workbookViewId="0">
      <selection activeCell="E6" sqref="E6:E10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22.7109375" style="18" customWidth="1"/>
    <col min="6" max="6" width="16.28515625" style="21" bestFit="1" customWidth="1"/>
    <col min="7" max="7" width="20.140625" style="20" hidden="1" customWidth="1"/>
  </cols>
  <sheetData>
    <row r="1" spans="1:7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7" ht="21" customHeight="1" x14ac:dyDescent="0.25">
      <c r="A2" s="264" t="s">
        <v>181</v>
      </c>
      <c r="B2" s="264"/>
      <c r="C2" s="264"/>
      <c r="D2" s="264"/>
      <c r="E2" s="264"/>
      <c r="F2" s="264"/>
      <c r="G2" s="264"/>
    </row>
    <row r="3" spans="1:7" ht="9" customHeight="1" x14ac:dyDescent="0.25">
      <c r="A3" s="15"/>
      <c r="B3" s="15"/>
      <c r="C3" s="15"/>
      <c r="D3" s="15"/>
      <c r="E3" s="15"/>
      <c r="F3" s="37"/>
      <c r="G3" s="38"/>
    </row>
    <row r="4" spans="1:7" ht="15.75" thickBot="1" x14ac:dyDescent="0.3">
      <c r="A4" s="39"/>
      <c r="B4" s="40"/>
      <c r="C4" s="38"/>
      <c r="D4" s="38"/>
      <c r="E4" s="39"/>
      <c r="F4" s="37"/>
      <c r="G4" s="38"/>
    </row>
    <row r="5" spans="1:7" s="26" customFormat="1" ht="23.25" customHeight="1" thickBot="1" x14ac:dyDescent="0.3">
      <c r="A5" s="76" t="s">
        <v>27</v>
      </c>
      <c r="B5" s="83" t="s">
        <v>26</v>
      </c>
      <c r="C5" s="75" t="s">
        <v>24</v>
      </c>
      <c r="D5" s="72" t="s">
        <v>25</v>
      </c>
      <c r="E5" s="73" t="s">
        <v>21</v>
      </c>
      <c r="F5" s="74" t="s">
        <v>22</v>
      </c>
      <c r="G5" s="84" t="s">
        <v>23</v>
      </c>
    </row>
    <row r="6" spans="1:7" ht="31.5" customHeight="1" x14ac:dyDescent="0.25">
      <c r="A6" s="34">
        <v>1</v>
      </c>
      <c r="B6" s="35" t="s">
        <v>43</v>
      </c>
      <c r="C6" s="34" t="s">
        <v>17</v>
      </c>
      <c r="D6" s="34" t="s">
        <v>32</v>
      </c>
      <c r="E6" s="277" t="s">
        <v>35</v>
      </c>
      <c r="F6" s="278">
        <v>5000000</v>
      </c>
      <c r="G6" s="274">
        <f>+'1.VII CONT.'!G6</f>
        <v>1444000</v>
      </c>
    </row>
    <row r="7" spans="1:7" ht="26.25" customHeight="1" x14ac:dyDescent="0.25">
      <c r="A7" s="27">
        <v>2</v>
      </c>
      <c r="B7" s="28" t="s">
        <v>44</v>
      </c>
      <c r="C7" s="27" t="s">
        <v>17</v>
      </c>
      <c r="D7" s="34" t="s">
        <v>32</v>
      </c>
      <c r="E7" s="275"/>
      <c r="F7" s="279"/>
      <c r="G7" s="275"/>
    </row>
    <row r="8" spans="1:7" ht="18" customHeight="1" x14ac:dyDescent="0.25">
      <c r="A8" s="27">
        <v>3</v>
      </c>
      <c r="B8" s="28" t="s">
        <v>45</v>
      </c>
      <c r="C8" s="27" t="s">
        <v>17</v>
      </c>
      <c r="D8" s="34" t="s">
        <v>32</v>
      </c>
      <c r="E8" s="275"/>
      <c r="F8" s="279"/>
      <c r="G8" s="275"/>
    </row>
    <row r="9" spans="1:7" ht="25.5" x14ac:dyDescent="0.25">
      <c r="A9" s="27">
        <v>4</v>
      </c>
      <c r="B9" s="28" t="s">
        <v>46</v>
      </c>
      <c r="C9" s="27" t="s">
        <v>17</v>
      </c>
      <c r="D9" s="34" t="s">
        <v>32</v>
      </c>
      <c r="E9" s="275"/>
      <c r="F9" s="279"/>
      <c r="G9" s="275"/>
    </row>
    <row r="10" spans="1:7" ht="15.75" thickBot="1" x14ac:dyDescent="0.3">
      <c r="A10" s="27">
        <v>5</v>
      </c>
      <c r="B10" s="28" t="s">
        <v>47</v>
      </c>
      <c r="C10" s="27" t="s">
        <v>17</v>
      </c>
      <c r="D10" s="34" t="s">
        <v>32</v>
      </c>
      <c r="E10" s="276"/>
      <c r="F10" s="280"/>
      <c r="G10" s="276"/>
    </row>
    <row r="11" spans="1:7" ht="15.75" thickBot="1" x14ac:dyDescent="0.3">
      <c r="A11" s="271" t="s">
        <v>28</v>
      </c>
      <c r="B11" s="272"/>
      <c r="C11" s="272"/>
      <c r="D11" s="272"/>
      <c r="E11" s="273"/>
      <c r="F11" s="227">
        <f>SUM(F6:F10)</f>
        <v>5000000</v>
      </c>
      <c r="G11" s="32"/>
    </row>
    <row r="12" spans="1:7" x14ac:dyDescent="0.25">
      <c r="B12" s="23"/>
      <c r="C12" s="24"/>
      <c r="D12" s="24"/>
      <c r="E12" s="22"/>
      <c r="F12" s="25"/>
    </row>
    <row r="13" spans="1:7" x14ac:dyDescent="0.25">
      <c r="B13" s="23"/>
      <c r="C13" s="24"/>
      <c r="D13" s="24"/>
      <c r="E13" s="22"/>
      <c r="F13" s="25"/>
    </row>
    <row r="14" spans="1:7" x14ac:dyDescent="0.25">
      <c r="B14" s="23"/>
      <c r="C14" s="24"/>
      <c r="D14" s="24"/>
      <c r="E14" s="22"/>
      <c r="F14" s="25"/>
    </row>
    <row r="15" spans="1:7" x14ac:dyDescent="0.25">
      <c r="B15" s="23"/>
      <c r="C15" s="24"/>
      <c r="D15" s="24"/>
      <c r="E15" s="22"/>
      <c r="F15" s="25"/>
    </row>
    <row r="16" spans="1:7" x14ac:dyDescent="0.25">
      <c r="B16" s="23"/>
      <c r="C16" s="24"/>
      <c r="D16" s="24"/>
      <c r="E16" s="22"/>
      <c r="F16" s="25"/>
    </row>
    <row r="17" spans="1:6" x14ac:dyDescent="0.25">
      <c r="B17" s="23"/>
      <c r="C17" s="24"/>
      <c r="D17" s="24"/>
      <c r="E17" s="22"/>
      <c r="F17" s="25"/>
    </row>
    <row r="18" spans="1:6" x14ac:dyDescent="0.25">
      <c r="B18" s="23"/>
      <c r="C18" s="24"/>
      <c r="D18" s="24"/>
      <c r="E18" s="22"/>
      <c r="F18" s="25"/>
    </row>
    <row r="19" spans="1:6" x14ac:dyDescent="0.25">
      <c r="B19" s="23"/>
      <c r="C19" s="24"/>
      <c r="D19" s="24"/>
      <c r="E19" s="22"/>
      <c r="F19" s="25"/>
    </row>
    <row r="20" spans="1:6" x14ac:dyDescent="0.25">
      <c r="B20" s="23"/>
      <c r="C20" s="24"/>
      <c r="D20" s="24"/>
      <c r="E20" s="22"/>
      <c r="F20" s="25"/>
    </row>
    <row r="21" spans="1:6" x14ac:dyDescent="0.25">
      <c r="B21" s="23"/>
      <c r="C21" s="24"/>
      <c r="D21" s="24"/>
      <c r="E21" s="22"/>
      <c r="F21" s="25"/>
    </row>
    <row r="22" spans="1:6" x14ac:dyDescent="0.25">
      <c r="B22" s="23"/>
      <c r="C22" s="24"/>
      <c r="D22" s="24"/>
      <c r="E22" s="22"/>
      <c r="F22" s="25"/>
    </row>
    <row r="23" spans="1:6" x14ac:dyDescent="0.25">
      <c r="B23" s="23"/>
      <c r="C23" s="24"/>
      <c r="D23" s="24"/>
      <c r="E23" s="22"/>
      <c r="F23" s="25"/>
    </row>
    <row r="24" spans="1:6" x14ac:dyDescent="0.25">
      <c r="B24" s="23"/>
      <c r="C24" s="24"/>
      <c r="D24" s="24"/>
      <c r="E24" s="22"/>
      <c r="F24" s="25"/>
    </row>
    <row r="25" spans="1:6" s="20" customFormat="1" x14ac:dyDescent="0.25">
      <c r="A25" s="18"/>
      <c r="B25" s="23"/>
      <c r="C25" s="24"/>
      <c r="D25" s="24"/>
      <c r="E25" s="22"/>
      <c r="F25" s="25"/>
    </row>
    <row r="26" spans="1:6" s="20" customFormat="1" x14ac:dyDescent="0.25">
      <c r="A26" s="18"/>
      <c r="B26" s="23"/>
      <c r="C26" s="24"/>
      <c r="D26" s="24"/>
      <c r="E26" s="22"/>
      <c r="F26" s="25"/>
    </row>
    <row r="27" spans="1:6" s="20" customFormat="1" x14ac:dyDescent="0.25">
      <c r="A27" s="18"/>
      <c r="B27" s="23"/>
      <c r="C27" s="24"/>
      <c r="D27" s="24"/>
      <c r="E27" s="22"/>
      <c r="F27" s="25"/>
    </row>
    <row r="28" spans="1:6" s="20" customFormat="1" x14ac:dyDescent="0.25">
      <c r="A28" s="18"/>
      <c r="B28" s="23"/>
      <c r="C28" s="24"/>
      <c r="D28" s="24"/>
      <c r="E28" s="22"/>
      <c r="F28" s="25"/>
    </row>
    <row r="29" spans="1:6" s="20" customFormat="1" x14ac:dyDescent="0.25">
      <c r="A29" s="18"/>
      <c r="B29" s="23"/>
      <c r="C29" s="24"/>
      <c r="D29" s="24"/>
      <c r="E29" s="22"/>
      <c r="F29" s="25"/>
    </row>
    <row r="30" spans="1:6" s="20" customFormat="1" x14ac:dyDescent="0.25">
      <c r="A30" s="18"/>
      <c r="B30" s="23"/>
      <c r="C30" s="24"/>
      <c r="D30" s="24"/>
      <c r="E30" s="22"/>
      <c r="F30" s="25"/>
    </row>
    <row r="31" spans="1:6" s="20" customFormat="1" x14ac:dyDescent="0.25">
      <c r="A31" s="18"/>
      <c r="B31" s="23"/>
      <c r="E31" s="18"/>
      <c r="F31" s="21"/>
    </row>
    <row r="32" spans="1:6" s="20" customFormat="1" x14ac:dyDescent="0.25">
      <c r="A32" s="18"/>
      <c r="B32" s="23"/>
      <c r="E32" s="18"/>
      <c r="F32" s="21"/>
    </row>
    <row r="33" spans="1:6" s="20" customFormat="1" x14ac:dyDescent="0.25">
      <c r="A33" s="18"/>
      <c r="B33" s="23"/>
      <c r="E33" s="18"/>
      <c r="F33" s="21"/>
    </row>
    <row r="34" spans="1:6" s="20" customFormat="1" x14ac:dyDescent="0.25">
      <c r="A34" s="18"/>
      <c r="B34" s="23"/>
      <c r="E34" s="18"/>
      <c r="F34" s="21"/>
    </row>
  </sheetData>
  <sheetProtection algorithmName="SHA-512" hashValue="yRa7UTSbAWdJcLNnK5q23gGkTRIwpCUJi7FQUgE5LZUc4oKQBdHGcBx1fEigENAmOIyOVP0ZansbmWxSV6X/Kg==" saltValue="NomkxqbL/IS56k9+xo8KNg==" spinCount="100000" sheet="1" objects="1" scenarios="1"/>
  <mergeCells count="6">
    <mergeCell ref="A1:G1"/>
    <mergeCell ref="A2:G2"/>
    <mergeCell ref="A11:E11"/>
    <mergeCell ref="G6:G10"/>
    <mergeCell ref="E6:E10"/>
    <mergeCell ref="F6:F10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tabColor theme="7" tint="0.39997558519241921"/>
    <pageSetUpPr fitToPage="1"/>
  </sheetPr>
  <dimension ref="A1:K31"/>
  <sheetViews>
    <sheetView view="pageBreakPreview" zoomScaleNormal="100" zoomScaleSheetLayoutView="100" workbookViewId="0">
      <selection sqref="A1:XFD1048576"/>
    </sheetView>
  </sheetViews>
  <sheetFormatPr baseColWidth="10" defaultRowHeight="15" x14ac:dyDescent="0.25"/>
  <cols>
    <col min="1" max="1" width="3.85546875" style="18" customWidth="1"/>
    <col min="2" max="2" width="62.28515625" style="19" customWidth="1"/>
    <col min="3" max="3" width="11.42578125" style="20"/>
    <col min="4" max="4" width="22.7109375" style="20" bestFit="1" customWidth="1"/>
    <col min="5" max="5" width="11" style="18" bestFit="1" customWidth="1"/>
    <col min="6" max="6" width="16.28515625" style="21" bestFit="1" customWidth="1"/>
    <col min="7" max="7" width="13" style="20" hidden="1" customWidth="1"/>
    <col min="8" max="8" width="0" hidden="1" customWidth="1"/>
    <col min="10" max="11" width="15.140625" bestFit="1" customWidth="1"/>
  </cols>
  <sheetData>
    <row r="1" spans="1:11" ht="32.25" customHeight="1" x14ac:dyDescent="0.25">
      <c r="A1" s="263" t="s">
        <v>0</v>
      </c>
      <c r="B1" s="263"/>
      <c r="C1" s="263"/>
      <c r="D1" s="263"/>
      <c r="E1" s="263"/>
      <c r="F1" s="263"/>
      <c r="G1" s="263"/>
    </row>
    <row r="2" spans="1:11" ht="21" customHeight="1" x14ac:dyDescent="0.25">
      <c r="A2" s="264" t="s">
        <v>182</v>
      </c>
      <c r="B2" s="264"/>
      <c r="C2" s="264"/>
      <c r="D2" s="264"/>
      <c r="E2" s="264"/>
      <c r="F2" s="264"/>
      <c r="G2" s="264"/>
    </row>
    <row r="3" spans="1:11" ht="9" customHeight="1" x14ac:dyDescent="0.25">
      <c r="A3" s="15"/>
      <c r="B3" s="15"/>
      <c r="C3" s="15"/>
      <c r="D3" s="15"/>
      <c r="E3" s="15"/>
      <c r="F3" s="37"/>
      <c r="G3" s="38"/>
    </row>
    <row r="4" spans="1:11" ht="15.75" thickBot="1" x14ac:dyDescent="0.3">
      <c r="A4" s="39"/>
      <c r="B4" s="40"/>
      <c r="C4" s="38"/>
      <c r="D4" s="38"/>
      <c r="E4" s="39"/>
      <c r="F4" s="37"/>
      <c r="G4" s="38"/>
    </row>
    <row r="5" spans="1:11" s="26" customFormat="1" ht="23.25" customHeight="1" thickBot="1" x14ac:dyDescent="0.3">
      <c r="A5" s="47" t="s">
        <v>27</v>
      </c>
      <c r="B5" s="81" t="s">
        <v>26</v>
      </c>
      <c r="C5" s="78" t="s">
        <v>24</v>
      </c>
      <c r="D5" s="77" t="s">
        <v>25</v>
      </c>
      <c r="E5" s="79" t="s">
        <v>21</v>
      </c>
      <c r="F5" s="80" t="s">
        <v>22</v>
      </c>
      <c r="G5" s="82" t="s">
        <v>23</v>
      </c>
    </row>
    <row r="6" spans="1:11" ht="25.5" x14ac:dyDescent="0.25">
      <c r="A6" s="27">
        <v>1</v>
      </c>
      <c r="B6" s="28" t="s">
        <v>202</v>
      </c>
      <c r="C6" s="27" t="s">
        <v>17</v>
      </c>
      <c r="D6" s="34" t="s">
        <v>33</v>
      </c>
      <c r="E6" s="27" t="s">
        <v>35</v>
      </c>
      <c r="F6" s="278">
        <v>60000000</v>
      </c>
      <c r="G6" s="281"/>
    </row>
    <row r="7" spans="1:11" ht="33.75" customHeight="1" thickBot="1" x14ac:dyDescent="0.3">
      <c r="A7" s="27">
        <v>2</v>
      </c>
      <c r="B7" s="28" t="s">
        <v>203</v>
      </c>
      <c r="C7" s="27" t="s">
        <v>17</v>
      </c>
      <c r="D7" s="34" t="s">
        <v>33</v>
      </c>
      <c r="E7" s="27" t="s">
        <v>35</v>
      </c>
      <c r="F7" s="279"/>
      <c r="G7" s="282"/>
      <c r="K7" s="17"/>
    </row>
    <row r="8" spans="1:11" ht="15.75" thickBot="1" x14ac:dyDescent="0.3">
      <c r="A8" s="271" t="s">
        <v>28</v>
      </c>
      <c r="B8" s="272"/>
      <c r="C8" s="272"/>
      <c r="D8" s="272"/>
      <c r="E8" s="273"/>
      <c r="F8" s="227">
        <f>SUM(F6:F7)</f>
        <v>60000000</v>
      </c>
      <c r="G8" s="152"/>
    </row>
    <row r="9" spans="1:11" x14ac:dyDescent="0.25">
      <c r="B9" s="23"/>
      <c r="C9" s="24"/>
      <c r="D9" s="24"/>
      <c r="E9" s="22"/>
      <c r="F9" s="25"/>
    </row>
    <row r="10" spans="1:11" x14ac:dyDescent="0.25">
      <c r="B10" s="23"/>
      <c r="C10" s="24"/>
      <c r="D10" s="24"/>
      <c r="E10" s="22"/>
      <c r="F10" s="25"/>
    </row>
    <row r="11" spans="1:11" x14ac:dyDescent="0.25">
      <c r="B11" s="23"/>
      <c r="C11" s="24"/>
      <c r="D11" s="24"/>
      <c r="E11" s="22"/>
      <c r="F11" s="25"/>
    </row>
    <row r="12" spans="1:11" x14ac:dyDescent="0.25">
      <c r="B12" s="23"/>
      <c r="C12" s="24"/>
      <c r="D12" s="24"/>
      <c r="E12" s="22"/>
      <c r="F12" s="25"/>
    </row>
    <row r="13" spans="1:11" x14ac:dyDescent="0.25">
      <c r="B13" s="23"/>
      <c r="C13" s="24"/>
      <c r="D13" s="24"/>
      <c r="E13" s="22"/>
      <c r="F13" s="25"/>
    </row>
    <row r="14" spans="1:11" x14ac:dyDescent="0.25">
      <c r="B14" s="23"/>
      <c r="C14" s="24"/>
      <c r="D14" s="24"/>
      <c r="E14" s="22"/>
      <c r="F14" s="25"/>
    </row>
    <row r="15" spans="1:11" x14ac:dyDescent="0.25">
      <c r="B15" s="23"/>
      <c r="C15" s="24"/>
      <c r="D15" s="24"/>
      <c r="E15" s="22"/>
      <c r="F15" s="25"/>
    </row>
    <row r="16" spans="1:11" x14ac:dyDescent="0.25">
      <c r="B16" s="23"/>
      <c r="C16" s="24"/>
      <c r="D16" s="24"/>
      <c r="E16" s="22"/>
      <c r="F16" s="25"/>
    </row>
    <row r="17" spans="1:6" x14ac:dyDescent="0.25">
      <c r="B17" s="23"/>
      <c r="C17" s="24"/>
      <c r="D17" s="24"/>
      <c r="E17" s="22"/>
      <c r="F17" s="25"/>
    </row>
    <row r="18" spans="1:6" x14ac:dyDescent="0.25">
      <c r="B18" s="23"/>
      <c r="C18" s="24"/>
      <c r="D18" s="24"/>
      <c r="E18" s="22"/>
      <c r="F18" s="25"/>
    </row>
    <row r="19" spans="1:6" x14ac:dyDescent="0.25">
      <c r="B19" s="23"/>
      <c r="C19" s="24"/>
      <c r="D19" s="24"/>
      <c r="E19" s="22"/>
      <c r="F19" s="25"/>
    </row>
    <row r="20" spans="1:6" x14ac:dyDescent="0.25">
      <c r="B20" s="23"/>
      <c r="C20" s="24"/>
      <c r="D20" s="24"/>
      <c r="E20" s="22"/>
      <c r="F20" s="25"/>
    </row>
    <row r="21" spans="1:6" x14ac:dyDescent="0.25">
      <c r="B21" s="23"/>
      <c r="C21" s="24"/>
      <c r="D21" s="24"/>
      <c r="E21" s="22"/>
      <c r="F21" s="25"/>
    </row>
    <row r="22" spans="1:6" s="20" customFormat="1" x14ac:dyDescent="0.25">
      <c r="A22" s="18"/>
      <c r="B22" s="23"/>
      <c r="C22" s="24"/>
      <c r="D22" s="24"/>
      <c r="E22" s="22"/>
      <c r="F22" s="25"/>
    </row>
    <row r="23" spans="1:6" s="20" customFormat="1" x14ac:dyDescent="0.25">
      <c r="A23" s="18"/>
      <c r="B23" s="23"/>
      <c r="C23" s="24"/>
      <c r="D23" s="24"/>
      <c r="E23" s="22"/>
      <c r="F23" s="25"/>
    </row>
    <row r="24" spans="1:6" s="20" customFormat="1" x14ac:dyDescent="0.25">
      <c r="A24" s="18"/>
      <c r="B24" s="23"/>
      <c r="C24" s="24"/>
      <c r="D24" s="24"/>
      <c r="E24" s="22"/>
      <c r="F24" s="25"/>
    </row>
    <row r="25" spans="1:6" s="20" customFormat="1" x14ac:dyDescent="0.25">
      <c r="A25" s="18"/>
      <c r="B25" s="23"/>
      <c r="C25" s="24"/>
      <c r="D25" s="24"/>
      <c r="E25" s="22"/>
      <c r="F25" s="25"/>
    </row>
    <row r="26" spans="1:6" s="20" customFormat="1" x14ac:dyDescent="0.25">
      <c r="A26" s="18"/>
      <c r="B26" s="23"/>
      <c r="C26" s="24"/>
      <c r="D26" s="24"/>
      <c r="E26" s="22"/>
      <c r="F26" s="25"/>
    </row>
    <row r="27" spans="1:6" s="20" customFormat="1" x14ac:dyDescent="0.25">
      <c r="A27" s="18"/>
      <c r="B27" s="23"/>
      <c r="C27" s="24"/>
      <c r="D27" s="24"/>
      <c r="E27" s="22"/>
      <c r="F27" s="25"/>
    </row>
    <row r="28" spans="1:6" s="20" customFormat="1" x14ac:dyDescent="0.25">
      <c r="A28" s="18"/>
      <c r="B28" s="23"/>
      <c r="E28" s="18"/>
      <c r="F28" s="21"/>
    </row>
    <row r="29" spans="1:6" s="20" customFormat="1" x14ac:dyDescent="0.25">
      <c r="A29" s="18"/>
      <c r="B29" s="23"/>
      <c r="E29" s="18"/>
      <c r="F29" s="21"/>
    </row>
    <row r="30" spans="1:6" s="20" customFormat="1" x14ac:dyDescent="0.25">
      <c r="A30" s="18"/>
      <c r="B30" s="23"/>
      <c r="E30" s="18"/>
      <c r="F30" s="21"/>
    </row>
    <row r="31" spans="1:6" s="20" customFormat="1" x14ac:dyDescent="0.25">
      <c r="A31" s="18"/>
      <c r="B31" s="23"/>
      <c r="E31" s="18"/>
      <c r="F31" s="21"/>
    </row>
  </sheetData>
  <sheetProtection algorithmName="SHA-512" hashValue="ePQk2uDM/fOn1wuhR2k85u7E1m7XN8G77GBaFvXPfGO9kloCOO2nn4L2ry5ubi8Lein1yMqcvZDPKoAJYCVTFA==" saltValue="m6J07/78jAvuHzzuirFHEg==" spinCount="100000" sheet="1" objects="1" scenarios="1"/>
  <mergeCells count="5">
    <mergeCell ref="A1:G1"/>
    <mergeCell ref="A2:G2"/>
    <mergeCell ref="A8:E8"/>
    <mergeCell ref="G6:G7"/>
    <mergeCell ref="F6:F7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9</vt:i4>
      </vt:variant>
    </vt:vector>
  </HeadingPairs>
  <TitlesOfParts>
    <vt:vector size="27" baseType="lpstr">
      <vt:lpstr>Presupuesto Obra </vt:lpstr>
      <vt:lpstr>1.FORTAMUN</vt:lpstr>
      <vt:lpstr>1.I INF.V</vt:lpstr>
      <vt:lpstr>1.II INF.H.</vt:lpstr>
      <vt:lpstr>1.III INF. D</vt:lpstr>
      <vt:lpstr>2.III INF. D COMP</vt:lpstr>
      <vt:lpstr>1.IV IE.</vt:lpstr>
      <vt:lpstr>1.V MOV</vt:lpstr>
      <vt:lpstr>1.VI EDIF.</vt:lpstr>
      <vt:lpstr>1.VII CONT.</vt:lpstr>
      <vt:lpstr>1.VIII DIF</vt:lpstr>
      <vt:lpstr>1.IX EST.</vt:lpstr>
      <vt:lpstr>1.X CAL.</vt:lpstr>
      <vt:lpstr>2. PP.</vt:lpstr>
      <vt:lpstr>3. CUSMAX</vt:lpstr>
      <vt:lpstr>4. CRÉDITO</vt:lpstr>
      <vt:lpstr>5. FAIS GRAL</vt:lpstr>
      <vt:lpstr>6. CONV. EST.</vt:lpstr>
      <vt:lpstr>'1.II INF.H.'!Área_de_impresión</vt:lpstr>
      <vt:lpstr>'1.IX EST.'!Área_de_impresión</vt:lpstr>
      <vt:lpstr>'1.VI EDIF.'!Área_de_impresión</vt:lpstr>
      <vt:lpstr>'1.X CAL.'!Área_de_impresión</vt:lpstr>
      <vt:lpstr>'5. FAIS GRAL'!Área_de_impresión</vt:lpstr>
      <vt:lpstr>'6. CONV. EST.'!Área_de_impresión</vt:lpstr>
      <vt:lpstr>'Presupuesto Obra '!Área_de_impresión</vt:lpstr>
      <vt:lpstr>'5. FAIS GRAL'!Títulos_a_imprimir</vt:lpstr>
      <vt:lpstr>'6. CONV. EST.'!Títulos_a_imprimir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Luis Andres Sanchez Flores</cp:lastModifiedBy>
  <cp:lastPrinted>2020-11-11T16:50:14Z</cp:lastPrinted>
  <dcterms:created xsi:type="dcterms:W3CDTF">2018-10-31T23:53:10Z</dcterms:created>
  <dcterms:modified xsi:type="dcterms:W3CDTF">2020-11-11T19:07:12Z</dcterms:modified>
</cp:coreProperties>
</file>