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quisiciones 2021\PAA2021\"/>
    </mc:Choice>
  </mc:AlternateContent>
  <bookViews>
    <workbookView xWindow="0" yWindow="0" windowWidth="20490" windowHeight="7155"/>
  </bookViews>
  <sheets>
    <sheet name="PRESIDENCIA" sheetId="1" r:id="rId1"/>
    <sheet name="JEFATURA DE GABINETE" sheetId="2" r:id="rId2"/>
    <sheet name="COMISARIA" sheetId="3" r:id="rId3"/>
    <sheet name="SINDICATURA" sheetId="4" r:id="rId4"/>
    <sheet name="SECRETARIA DEL AYUNTAMIENTO" sheetId="5" r:id="rId5"/>
    <sheet name="TESORERIA" sheetId="6" r:id="rId6"/>
    <sheet name="CONTRALORIA" sheetId="7" r:id="rId7"/>
    <sheet name="SERVICIOS MUNICIPALES" sheetId="8" r:id="rId8"/>
    <sheet name="INNOVACION " sheetId="9" r:id="rId9"/>
    <sheet name="DESARROLLO ECONOMICO" sheetId="10" r:id="rId10"/>
    <sheet name="GESTION INTEGRAL" sheetId="11" r:id="rId11"/>
    <sheet name="CONSTRUCCION DE COMUNIDAD"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7" i="12" l="1"/>
  <c r="F99" i="12"/>
  <c r="F92" i="12"/>
  <c r="F55" i="12"/>
  <c r="F48" i="12"/>
  <c r="F39" i="12"/>
  <c r="F34" i="12"/>
  <c r="F8" i="12"/>
  <c r="F19" i="12" s="1"/>
  <c r="F168" i="11" l="1"/>
  <c r="F124" i="11"/>
  <c r="F101" i="11"/>
  <c r="F91" i="11"/>
  <c r="F78" i="11"/>
  <c r="F44" i="11"/>
  <c r="F10" i="11"/>
  <c r="F170" i="11" s="1"/>
  <c r="F71" i="10" l="1"/>
  <c r="F63" i="10"/>
  <c r="F46" i="10"/>
  <c r="F40" i="10"/>
  <c r="F34" i="10"/>
  <c r="F10" i="10"/>
  <c r="F73" i="10" s="1"/>
  <c r="F248" i="9" l="1"/>
  <c r="F164" i="9"/>
  <c r="F145" i="9"/>
  <c r="F142" i="9"/>
  <c r="F133" i="9"/>
  <c r="F91" i="9"/>
  <c r="F72" i="9"/>
  <c r="F19" i="9"/>
  <c r="F127" i="8" l="1"/>
  <c r="F61" i="8"/>
  <c r="F46" i="8"/>
  <c r="F11" i="8"/>
  <c r="F203" i="8" s="1"/>
  <c r="F11" i="7" l="1"/>
  <c r="F77" i="6" l="1"/>
  <c r="F30" i="6"/>
  <c r="F59" i="5" l="1"/>
  <c r="F43" i="5"/>
  <c r="F40" i="5"/>
  <c r="F39" i="5"/>
  <c r="F38" i="5"/>
  <c r="F37" i="5"/>
  <c r="F34" i="5"/>
  <c r="F33" i="5"/>
  <c r="F32" i="5"/>
  <c r="F31" i="5"/>
  <c r="F30" i="5"/>
  <c r="F29" i="5"/>
  <c r="F27" i="5"/>
  <c r="F26" i="5"/>
  <c r="F24" i="5"/>
  <c r="F23" i="5"/>
  <c r="F22" i="5"/>
  <c r="F19" i="5"/>
  <c r="F18" i="5"/>
  <c r="F17" i="5"/>
  <c r="F13" i="5"/>
  <c r="F11" i="5"/>
  <c r="F10" i="5"/>
  <c r="F9" i="5"/>
  <c r="F8" i="5"/>
  <c r="F6" i="5"/>
  <c r="F61" i="5" s="1"/>
  <c r="F71" i="4" l="1"/>
  <c r="F65" i="4"/>
  <c r="F59" i="4"/>
  <c r="F53" i="4"/>
  <c r="F31" i="4"/>
  <c r="F25" i="4"/>
  <c r="F18" i="4"/>
  <c r="F10" i="4"/>
  <c r="F73" i="4" s="1"/>
  <c r="F51" i="3" l="1"/>
  <c r="F52" i="3" s="1"/>
  <c r="F57" i="2" l="1"/>
  <c r="F14" i="1" l="1"/>
</calcChain>
</file>

<file path=xl/sharedStrings.xml><?xml version="1.0" encoding="utf-8"?>
<sst xmlns="http://schemas.openxmlformats.org/spreadsheetml/2006/main" count="8075" uniqueCount="2959">
  <si>
    <t>MUNICIPIO DE ZAPOPAN, JALISCO.
TESORERIA MUNICIPAL
INTENCIÓN DE GASTO POR DEPENDENCIA , PARA REALIZAR EL PROGRAMA ANUAL DE ADQUISICIONES 2021</t>
  </si>
  <si>
    <t>PRESIDENCIA</t>
  </si>
  <si>
    <t>NECESIDADES PARA GENERAR PRESUPUESTO</t>
  </si>
  <si>
    <t xml:space="preserve">Partida Presupuestal  </t>
  </si>
  <si>
    <t>Descripción del insumo</t>
  </si>
  <si>
    <t>Nombre del Proyecto</t>
  </si>
  <si>
    <t>Monto  para el proyecto</t>
  </si>
  <si>
    <t>Mes a ejercer el recurso</t>
  </si>
  <si>
    <t>Contrato Multianual</t>
  </si>
  <si>
    <t>Periodo de vigencia del contrato</t>
  </si>
  <si>
    <t>Dependencia</t>
  </si>
  <si>
    <t>Justificación</t>
  </si>
  <si>
    <t>PROGRAMA PRESUPUESTARIO</t>
  </si>
  <si>
    <t>COMPONENTE</t>
  </si>
  <si>
    <t>ACTIVIDAD</t>
  </si>
  <si>
    <t>BENEFICIARIO</t>
  </si>
  <si>
    <t xml:space="preserve">Partida   </t>
  </si>
  <si>
    <t>Capitulo</t>
  </si>
  <si>
    <t>Nombre de la Partida</t>
  </si>
  <si>
    <t>si</t>
  </si>
  <si>
    <t>no</t>
  </si>
  <si>
    <t>Materiales, bienes y equipos menores de oficina.</t>
  </si>
  <si>
    <t>Papelería</t>
  </si>
  <si>
    <t>Papelería para actividades adminsitrativas de Regidores y de la oficina de la Secretaría Particular.</t>
  </si>
  <si>
    <t>Febrero</t>
  </si>
  <si>
    <t>X</t>
  </si>
  <si>
    <t>FEBRERO A MARZO</t>
  </si>
  <si>
    <t>Secretaría Particular</t>
  </si>
  <si>
    <t>Compra de insumos de papelería para el funcionamiento de las diferentes áreas de la Dirección y de las oficinas de Regidores.</t>
  </si>
  <si>
    <t>Papelería para actividades adminsitrativas de la Dirección de Transparencia y Buenas Prácticas.</t>
  </si>
  <si>
    <t>Dirección de Transparencia y Buenas Prácticas</t>
  </si>
  <si>
    <t>Compra de insumos de papelería para el funcionamiento de las diferentes áreas de la Dirección de Transparencia y Buenas Prácticas.</t>
  </si>
  <si>
    <t>Viáticos en el país</t>
  </si>
  <si>
    <t>Viáticos</t>
  </si>
  <si>
    <t>Gastos de viajes oficiales del Despacho de Presidencia.</t>
  </si>
  <si>
    <t>Gastos de viajes oficiales del Despacho de Presidencia</t>
  </si>
  <si>
    <t>Pasajes aéreos</t>
  </si>
  <si>
    <t>Gastos de viajes oficiales de la Dirección de Transparencia y Buenas Prácticas.</t>
  </si>
  <si>
    <t>Gastos de viajes oficiales de la Dirección de Transparencia y Buenas Prácticas</t>
  </si>
  <si>
    <t>Pasajes terrestres</t>
  </si>
  <si>
    <t>Servicio de traslados en el país</t>
  </si>
  <si>
    <t>Servicio de traslados en el país.</t>
  </si>
  <si>
    <t>Servicio de traslados en el país,durante los viajes oficiales.</t>
  </si>
  <si>
    <t>Refacciones y accesorios menores de equipo de transporte.</t>
  </si>
  <si>
    <t>Refacciones automotrices</t>
  </si>
  <si>
    <t>Reparación de vehículos oficiales.</t>
  </si>
  <si>
    <t>Compra de piezas y refacciones para reparaciones en vehículos oficiales.</t>
  </si>
  <si>
    <t>Productos alimenticios para personas</t>
  </si>
  <si>
    <t>Gastos en alimentos</t>
  </si>
  <si>
    <t>Consumo de alimentos.</t>
  </si>
  <si>
    <t>Servicios alimenticios para eventos y reuniones operativas</t>
  </si>
  <si>
    <t>Total</t>
  </si>
  <si>
    <t>JEFATURA DE GABINETE</t>
  </si>
  <si>
    <t>NOMBRE DE LA DIRECCION</t>
  </si>
  <si>
    <t>Papeleria para Licitaciones</t>
  </si>
  <si>
    <t>feb-marzo</t>
  </si>
  <si>
    <t>Dirección de Adquisiciones</t>
  </si>
  <si>
    <t>Compra de insumos de papelería para el funcionamiento de las diferentes áreas de la Dirección así como también la impresión de actas y fallos derivados de los procesos de licitación y del comité de adquisiciones.</t>
  </si>
  <si>
    <t xml:space="preserve">Papeleria </t>
  </si>
  <si>
    <t>febrero</t>
  </si>
  <si>
    <t>ene- sep</t>
  </si>
  <si>
    <t>Materiales Y Útiles De Impresión Y Reproducción</t>
  </si>
  <si>
    <t>Tinta, papel y mantenimiento</t>
  </si>
  <si>
    <t>Tinta, papel y mantenimiento para Plotter</t>
  </si>
  <si>
    <t>febrero a marzo</t>
  </si>
  <si>
    <t>Dirección de Proyectos Estratégicos</t>
  </si>
  <si>
    <t>Tinta y papel para el Plotter necesarios para el desarrollo de los proyectos.</t>
  </si>
  <si>
    <t>Material impreso e información digital</t>
  </si>
  <si>
    <t>Señaletica, impresos, periodicos</t>
  </si>
  <si>
    <t>Señaletica y suscripciones a periodicos</t>
  </si>
  <si>
    <t>Abril</t>
  </si>
  <si>
    <t>Abril a Septiembre</t>
  </si>
  <si>
    <t>Coordinación de Análisis Estrategico y Comunicación</t>
  </si>
  <si>
    <t>Para la adquisicion de señaletica, nueva y/o renovación de la misma, para la correcta información al ciudadano en instalaciones del Ayuntamiento. Tambien se incluyen suscripciones a periodicos, necesarios en diversas areas del Ayuntamiento.</t>
  </si>
  <si>
    <t>Productos Alimenticios (Cocina)</t>
  </si>
  <si>
    <t>Cocina</t>
  </si>
  <si>
    <t>Cocina del ayuantamiento</t>
  </si>
  <si>
    <t>ene- dic</t>
  </si>
  <si>
    <t>x</t>
  </si>
  <si>
    <t>ene-sep</t>
  </si>
  <si>
    <t>Relaciones Publicas</t>
  </si>
  <si>
    <t>Compra de insumos para cocina del ayuantamiento de Zapopan</t>
  </si>
  <si>
    <t>Alimentos</t>
  </si>
  <si>
    <t xml:space="preserve">Alimentos </t>
  </si>
  <si>
    <t>ener-dic</t>
  </si>
  <si>
    <t>Enero a septiembre</t>
  </si>
  <si>
    <t>Jefatura de Gabinete</t>
  </si>
  <si>
    <t>Asignaciones destinadas a la adquisición de todo tipo de productos alimenticios y bebidas</t>
  </si>
  <si>
    <t>Utensilios para el servicio de alimentacion</t>
  </si>
  <si>
    <t>Utensilios</t>
  </si>
  <si>
    <t>Utensilios de cocina</t>
  </si>
  <si>
    <t>Asignaciones destinadas a la adquisición de todo tipo de utensilios necesarios para proporcionar este servicio</t>
  </si>
  <si>
    <t>Articulos Metalicos para la Construccion</t>
  </si>
  <si>
    <t>basureros</t>
  </si>
  <si>
    <t>andador 20 de noviembre, mobiliario complementario</t>
  </si>
  <si>
    <t>Mobiliario complementario y adicional para finalizar el proceso de entrega de equipamiento (mesas, sillas, sombrillas chicas, rotulado y basureros) a los locatarios con extensión de giro en el Andador 20 de Noviembre. Se va a adquirir un total de 5 basureros.</t>
  </si>
  <si>
    <t>Refacciones y Accesorios menores de mobiliario y equipo de administración, educacional y recreativo.</t>
  </si>
  <si>
    <t>sillas</t>
  </si>
  <si>
    <t>Mobiliario complementario y adicional para finalizar el proceso de entrega de equipamiento (mesas, sillas, sombrillas chicas, rotulado y basureros) a los locatarios con extensión de giro en el Andador 20 de Noviembre. Se va a adquirir un total de 113 sillas.</t>
  </si>
  <si>
    <t>mesas</t>
  </si>
  <si>
    <t>Mobiliario complementario y adicional para finalizar el proceso de entrega de equipamiento (mesas, sillas, sombrillas chicas, rotulado y basureros) a los locatarios con extensión de giro en el Andador 20 de Noviembre. Se va a adquirir un total de 27 mesas.</t>
  </si>
  <si>
    <t>Sillas visitante (40 pzas)</t>
  </si>
  <si>
    <t>Sala de exposición ciudadana INFOBOX</t>
  </si>
  <si>
    <t>La Sala de Exposición Ciudadana INFOBOX, requiere equipo para hacer presentaciones para vecinos y ciudadanos interesados en proyectos relevantes.</t>
  </si>
  <si>
    <t>Servicios Postales y Telegraficos</t>
  </si>
  <si>
    <t>Servicio de paqueteria</t>
  </si>
  <si>
    <t>enero</t>
  </si>
  <si>
    <t>Asignaciones destinadas al pago del servicio postal nacional e internacional a través de los establecimientos de mensajería y paquetería</t>
  </si>
  <si>
    <t>Servicios de consultoría administrativa, procesos, técnica y en tecnologías de la información</t>
  </si>
  <si>
    <t>Servicio de consultoria en el análisis de optimización de sitio, de contenido, diagnostico, analítica, estrategia y seguimiento</t>
  </si>
  <si>
    <t>Monitoreo y gestión con contenido creativo y estrategia en redes sociales y en sitio</t>
  </si>
  <si>
    <t>Enero</t>
  </si>
  <si>
    <t xml:space="preserve">Presupuesto destinado para la optimización de sitio y de redes sociales, mediante analíticos generados en tiempo real por las diversas herramientas utilizadas para los diagnosticos y monitoreos, para comprender y analizar la sitaucion actual de nuestras redes, el entorno y las oportunidades en cada uno de los segmentos. </t>
  </si>
  <si>
    <t>Servicios De Investigación Científica Y Desarrollo</t>
  </si>
  <si>
    <t>Consultoría de paisaje</t>
  </si>
  <si>
    <t>Manual de Paisaje, paleta vegetal y técnicas de implementación y mantenimiento sostenibles.</t>
  </si>
  <si>
    <t>febrero a abril</t>
  </si>
  <si>
    <t>Consultoría necesaria para generar el Manual de paisaje que defina la paleta vegetal del municipio y sea soporte técnico en los convenios de colaboración con privados en la adopción de camellones para mantenimiento.</t>
  </si>
  <si>
    <t>Consultoría</t>
  </si>
  <si>
    <t>Plaza Mercado del Mar. Socialización</t>
  </si>
  <si>
    <t>Contrato asignado en 2018, presupuesto solicitado y aprobado en 2019, que no se ejerció por falta de recurso. Estrategia de socialización necesaria, para Plaza Estación Mercado del Mar y Edificio Mercado del Mar</t>
  </si>
  <si>
    <t>Servicios de apoyo administrativo, fotocopiado e impresión</t>
  </si>
  <si>
    <t>Impresos</t>
  </si>
  <si>
    <t>Difusion mediante herramientas de tierra</t>
  </si>
  <si>
    <t>Adquisicion de folletos, trípticos, dípticos, carteles, mantas, rótulos, coroplast, viniles, lonas y demás servicios de impresión y elaboración de material informativo, los cuales son necesarios y requeridos en los diferentes proyectos y eventos del Municipio. Asimismo se utiliza para publicación de avisos, precisiones, convocatorias, edictos, bases, licitaciones, diario oficial, concursos y aclaraciones, y demás información en medios masivos.</t>
  </si>
  <si>
    <t>Servicios Profesionales, Cientificos y Tecnicos Integrales</t>
  </si>
  <si>
    <t>Programa Anual de Evaluación (PAE)2021</t>
  </si>
  <si>
    <t>Mayo</t>
  </si>
  <si>
    <t>ENERO A SEPTIEMBRE</t>
  </si>
  <si>
    <t>Dirección de Procesos Ciudadanos y Evaluación y Seguimiento</t>
  </si>
  <si>
    <t>Por disposiciones de la Ley Federal de Presupuesto y Responsabilidad Hacendaria es necesario evaluar el desempeño de los programas municipales que tienen como origen recurso federal, de acuerdo a los articulo 78 y 85 fracción I.                                Realizar una evaluacion de resultados de los programas sujetos a regla de operación por conducto de expertos, instituciones academicas, de investigación u organismos especializados de caracter nacional o internacional, que cuenten con reconocimiento y experiencia en las respectivas materias de los programas.</t>
  </si>
  <si>
    <t>Evaluación del Cunmplimiento del Plan Municipal</t>
  </si>
  <si>
    <t>Evaluación del Cunmplimiento del Plan Municipal 2018 - 2021</t>
  </si>
  <si>
    <r>
      <t xml:space="preserve">Como insumo de esta administración municipal, es necesario hacer una evaluación del cumplimiento del Plan Municipal de Desarrollo y Gobernanza 2018 - 2021, con la finalidad de establecer con claridad el grado y nivel de cumplimiento del Plan enunciado, lo anterior con fundamento en el artículo 31 fracción I del Reglamento de Planeación Participativa del Gobierno Municipal de Zapopan.                                       </t>
    </r>
    <r>
      <rPr>
        <sz val="11"/>
        <color rgb="FFFF0000"/>
        <rFont val="Calibri"/>
        <family val="2"/>
        <scheme val="minor"/>
      </rPr>
      <t>Funciones que se derivan de las atribuciones del Artículo 14 Fracción V,  del Reglamento de la Administración Pública Municipal de Zapopan, Jalisco, Evaluar el cumplimiento de las metas, estrategias y líneas de acción del Plan Municipal de Desarrollo y Gobernanza</t>
    </r>
  </si>
  <si>
    <t>Evaluacion y Actualizacion de los Planes Institucionales del Gobierno Municipal de Zapopan</t>
  </si>
  <si>
    <t>Agosto</t>
  </si>
  <si>
    <t>Direccion de Procesos Ciudadanos y Evaluacion y Seguimiento</t>
  </si>
  <si>
    <r>
      <t xml:space="preserve">A efecto de brindar cumplimiento a lo dispuesto por el artículo 38 del Reglamento de Planeación Participativa del Gobierno Municipal de Zapopan, resulta necesario la evaluación y actualización de los Planes Institucionales del Gobierno Municipal de Zapopan, conforme a la integración del Presupuesto de Egresos Municipal 2021.  </t>
    </r>
    <r>
      <rPr>
        <sz val="11"/>
        <color rgb="FFFF0000"/>
        <rFont val="Calibri"/>
        <family val="2"/>
        <scheme val="minor"/>
      </rPr>
      <t>Funciones que se derivan de las atribuciones del Artículo 14 Fracción IV,  del Reglamento de la Administración Pública Municipal de Zapopan, Jalisco, Coordinar la elaboración de los Planes Institucionales de los Planes y Programas de Gobierno derivados del Plan Municipal de Desarrollo y Gobernanza</t>
    </r>
  </si>
  <si>
    <t>Servicios Profesionales, Científicos Y Técnicos Integrales</t>
  </si>
  <si>
    <t>Aprovechamiento, recolección y disposición de residuos sólidos</t>
  </si>
  <si>
    <t>abril</t>
  </si>
  <si>
    <t>abril a mayo</t>
  </si>
  <si>
    <t>Consiste en la contratación de asesorías para determinar el mejor modelo y aprovechamiento de los residuos sólidos municipales. Este proyecto se propone de acuerdo a la línea de acción 12.20 y meta 12.2 del Plan Municipal de Desarrollo y Gobernanza.</t>
  </si>
  <si>
    <t>Informe de Gobierno</t>
  </si>
  <si>
    <t>Realización de Foros sociales de Sensibilización del Informe de Gobierno</t>
  </si>
  <si>
    <t xml:space="preserve">Servicios profesionales, científicos y técnicos integrales </t>
  </si>
  <si>
    <t>Encuestas</t>
  </si>
  <si>
    <t>Estudios de opinión</t>
  </si>
  <si>
    <t>Marzo</t>
  </si>
  <si>
    <t>Marzo a septiembre</t>
  </si>
  <si>
    <t>A traves de la aplicación de estudios de opinion, se conoce el alcance de los programas municipales y la forma en que estos se pueden mejorar.</t>
  </si>
  <si>
    <t>Enlazar Zapopan, segunda etapa</t>
  </si>
  <si>
    <t>marzo</t>
  </si>
  <si>
    <t>marzo a abril</t>
  </si>
  <si>
    <r>
      <t>Seguimiento y supervisión de la segunda etapa de la instalación de </t>
    </r>
    <r>
      <rPr>
        <i/>
        <sz val="11"/>
        <color rgb="FF000000"/>
        <rFont val="Arial"/>
        <family val="2"/>
      </rPr>
      <t>acces ponit </t>
    </r>
    <r>
      <rPr>
        <sz val="11"/>
        <color rgb="FF000000"/>
        <rFont val="Arial"/>
        <family val="2"/>
      </rPr>
      <t>en el mobiliario urbano del municipio. Estos trabajos incluyen la revisión de las instalación de los puntos de acceso gratuito, así como la medición en cada uno de las características del servicio brindado (ancho de banda, velocidad, conexiones concurrentes, simetria, etc. )</t>
    </r>
  </si>
  <si>
    <t>Lomas del Centinela, activación de predios</t>
  </si>
  <si>
    <t>Consultoría necesaria para talleres de participación comunitaria y equipamiento en las áreas de cesión en el Polígono Urbano Estratégico Lomas del Centinela identificadas por la Comunidad Indígena de Mezquitán en proceso de entrega al municipio.</t>
  </si>
  <si>
    <t>Conservación Y Mantenimiento Menor De Inmuebles</t>
  </si>
  <si>
    <t>Renovación de sanitarios, reparación de piso y fachadas</t>
  </si>
  <si>
    <t>Reparación para oficina de la Dirección de Proyectos Estratégicos. Incluye Baños, cocineta, fachadas metálicas y ventanería</t>
  </si>
  <si>
    <t>Mantenimiento de equipo</t>
  </si>
  <si>
    <t>Mantenimiento para Plotter</t>
  </si>
  <si>
    <t>&lt;</t>
  </si>
  <si>
    <t>Mantenimiento para Plotter necesario para que pueda funcionar de forma correcta.</t>
  </si>
  <si>
    <t>Difusión por radio, televisión y otros medios de mensajes sobre programas y actividades gubernamentales</t>
  </si>
  <si>
    <t>Publicaciones y spots en radio, prensa, television y otros medios</t>
  </si>
  <si>
    <t>Difusion de campañas</t>
  </si>
  <si>
    <t>Para toda Administración municipal es indispensable comunicar, difundir y socializar los temas de mayor relevancia e interés en los que trabaja para beneficio colectivo.  Es un derecho de los ciudadanos conocer qué hace su gobierno para mejorar la ciudad, en qué invierte sus impuestos y cuáles son los programas y mecanismos en los que pueden participar. El  presupuesto solicitado en esta partida, considera lo estipulado en la Ley y Políticas de Austeridad, por lo que se utilizará tanto para campañas institucionales sin rebasar el tope legal para este rubro, asi como las campañas de excepcion necesarias para informar a la ciudadania sobre situaciones o eventos relativos a temas de  Seguridad, Protección Civil y Salud.</t>
  </si>
  <si>
    <t>Servicios de creatividad, preproducción y producción de publicidad, excepto Internet</t>
  </si>
  <si>
    <t>Audiovisuales, expos, estrategia tierra</t>
  </si>
  <si>
    <t>Comunicación Estratégica</t>
  </si>
  <si>
    <t>Presupuesto para la elaboracion de material audiovisual informativo, mismo que sera difundido a traves de los diferentes canales de comunicación para llegar a la mayor audiencia posible. Asignaciones destinadas a cubrir los gastos por diseño y conceptualización de campañas de comunicación, preproducción, producción y copiado. Adicionalmente se utiliza para la activacion de stands donde participa el Municipio de Zapopan como expositor.</t>
  </si>
  <si>
    <t>Servicios de revelado de  fotografías</t>
  </si>
  <si>
    <t>Exposiciones</t>
  </si>
  <si>
    <t>Junio</t>
  </si>
  <si>
    <t>Junio a septiembre</t>
  </si>
  <si>
    <t>Asignaciones destinadas a cubrir gastos por concepto de revelado o impresión de fotografías, el cual se utiliza cuando el evento o situacion lo requiere.</t>
  </si>
  <si>
    <t>Servicio de creación y difusión de contenido exclusivamente a  través de Internet</t>
  </si>
  <si>
    <t>Difusion por Internet</t>
  </si>
  <si>
    <t>El uso de redes sociales se ha extendido y generalizado entre la sociedad, sin que la edad u otros factores representen un impedimento para este fin. Es importante que la Administración municipal transmita sus acciones y programas a través de estos medios, pues han demostrado ser altamente efectivos y utilitarios para quienes reciben el mensaje. El presupuesto de esta partida se utiliza para cubrir el gasto por creación, difusión y transmisión de contenido a través de internet exclusivamente</t>
  </si>
  <si>
    <t>Otros servicios de información</t>
  </si>
  <si>
    <t>Monitoreo</t>
  </si>
  <si>
    <t>Monitoreo de medios</t>
  </si>
  <si>
    <t>Para tener conocimiento de la informacion en cuanto esta sea generada. El monto total de la partida se destina a un servicio de monitoreo de medios 24/7</t>
  </si>
  <si>
    <t>Viaticos en el pais</t>
  </si>
  <si>
    <t>Viaticos</t>
  </si>
  <si>
    <t>Asignaciones destinadas a cubrir los gastos por concepto de alimentación, hospedaje y arrendamiento de vehículos en el desempeño de comisiones temporales dentro del país</t>
  </si>
  <si>
    <t>Gastos de orden social y cultural</t>
  </si>
  <si>
    <t>Servicio Integral</t>
  </si>
  <si>
    <t>Abierto de Tenis Zapopan 2021 (WTA)</t>
  </si>
  <si>
    <t>feb-abril</t>
  </si>
  <si>
    <t>Servicio integral para la realización del Abierto de Tenis Zapopan 2021, avalado por la Womens's Tennis Association (WTA), dentro del Municipio, de Zapopan.</t>
  </si>
  <si>
    <t>Dia del niño</t>
  </si>
  <si>
    <t>Evento Plaza de las Americas</t>
  </si>
  <si>
    <t>Verbena y grito de independencia</t>
  </si>
  <si>
    <t>septiembre</t>
  </si>
  <si>
    <t>Fiestas Patrias (Delegaciones, Ornamentación y Plaza Américas).</t>
  </si>
  <si>
    <t>Eventos extraordinarios</t>
  </si>
  <si>
    <t>Eventos extraordinarios para el ejercicio fiscal 2021</t>
  </si>
  <si>
    <t>Evento Protocolario</t>
  </si>
  <si>
    <t>Medio Maraton</t>
  </si>
  <si>
    <t>Evento Deportivo</t>
  </si>
  <si>
    <t>Fiestas Nextipack</t>
  </si>
  <si>
    <t>junio</t>
  </si>
  <si>
    <t>Evento religioso</t>
  </si>
  <si>
    <t>Ornamentacion Navideña</t>
  </si>
  <si>
    <t>Diciembre</t>
  </si>
  <si>
    <t>Rosca de reyes</t>
  </si>
  <si>
    <t>ene-feb</t>
  </si>
  <si>
    <t>Eventos de Rosca y  chocolate  DIF ZAPOPAN</t>
  </si>
  <si>
    <t>Cena del rebozo</t>
  </si>
  <si>
    <t>Cena  asociasion de amigos de Zapopan</t>
  </si>
  <si>
    <t>Evento Navidad</t>
  </si>
  <si>
    <t>Muebles de Oficina y estanteria</t>
  </si>
  <si>
    <t>Archiveros (2 pzas) y Mamparas (6 pzas.)</t>
  </si>
  <si>
    <t>Equipo De Cómputo Y De Tecnologías De La Información</t>
  </si>
  <si>
    <t>Computadoras</t>
  </si>
  <si>
    <t>Computadoras para elaboración de renders y modelos arquitectónicos</t>
  </si>
  <si>
    <t>Adquisición de 1 computadora de escritorio con alta capacidad para procesamiento de modelos 3d e imágenes, 1 computadora de escritorio con capacidad intermedia para diseño arquitectónico e imágenes y 1 laptop Mac para generación de presentaciones digitales itinerantes.</t>
  </si>
  <si>
    <t>Equipos y aparatos Audiovisuales</t>
  </si>
  <si>
    <t>proyector</t>
  </si>
  <si>
    <t>Cámaras fotográficas y de video</t>
  </si>
  <si>
    <t>Camara</t>
  </si>
  <si>
    <t>Herramientas para coberturas</t>
  </si>
  <si>
    <t>Marzo a julio</t>
  </si>
  <si>
    <t>Para el area de prensa y fotografia de la coordinacion y con la finalidad de contar con las herramientas necesarias para realizar el trabajo de fotografia y streaming con la mayor calidad posible</t>
  </si>
  <si>
    <t>529 OTRO MOBILIARIO Y EQUIPO EDUCACIONAL Y RECREATIVO</t>
  </si>
  <si>
    <t>sombrillas</t>
  </si>
  <si>
    <t>DIRECCIÓN DE PROYECTOS ESTRATÉGICOS</t>
  </si>
  <si>
    <t>Mobiliario complementario y adicional para finalizar el proceso de entrega de equipamiento (mesas, sillas, sombrillas chicas, rotulado y basureros) a los locatarios con extensión de giro en el Andador 20 de Noviembre. Se va a adquirir un total de 5 sombrillas chicas.</t>
  </si>
  <si>
    <t>caballetes</t>
  </si>
  <si>
    <t>Mobiliario complementario y adicional para finalizar el proceso de entrega de equipamiento (mesas, sillas, sombrillas chicas, rotulado y basureros) a los locatarios con extensión de giro en el Andador 20 de Noviembre. Se va a adquirir un total de 18 caballetes.</t>
  </si>
  <si>
    <t>lona y armazon de sombrilla</t>
  </si>
  <si>
    <t>Mobiliario complementario y adicional para finalizar el proceso de entrega de equipamiento (mesas, sillas, sombrillas chicas, rotulado y basureros) a los locatarios con extensión de giro en el Andador 20 de Noviembre. Se va a adquirir un total de 1 lona y armazón de sombrilla grande.</t>
  </si>
  <si>
    <t>bocinas</t>
  </si>
  <si>
    <t>COMISARÍA DE GENERAL DE SEGURIDADPÚBLICA</t>
  </si>
  <si>
    <t>Aportaciones para seguros</t>
  </si>
  <si>
    <t>Poliza de seguros de gastos medicos mayores</t>
  </si>
  <si>
    <t>Poliza de seguro de gastos medicos Mayores CGSPZ.</t>
  </si>
  <si>
    <t>mayo</t>
  </si>
  <si>
    <t>Comisaría General de Seguridad Pública</t>
  </si>
  <si>
    <t>Adquisición de poliza de SGMM CGSPZ.</t>
  </si>
  <si>
    <t>Articulos de papeleria CGSPZ</t>
  </si>
  <si>
    <t>febrero - agosto 2021</t>
  </si>
  <si>
    <t>Compra de insumos de papelería para el funcionamiento de las diferentes áreas adscritas a la CGSPZ.</t>
  </si>
  <si>
    <t>Materiales, útiles y equipos menores de tecnologías de la información y comunicaciones</t>
  </si>
  <si>
    <t>Tonner para LOC y demas equipos de la CGPSZ.</t>
  </si>
  <si>
    <t>Insumos para licencia oficial colectiva</t>
  </si>
  <si>
    <t>marzo - agosto 2021</t>
  </si>
  <si>
    <t>Compra de insumos para impresión de licencia oficial colectiva de la CGSPZ.</t>
  </si>
  <si>
    <t>Impresines de IPH .</t>
  </si>
  <si>
    <t>Impresión de IPH</t>
  </si>
  <si>
    <t>Impresión de formatos Informe Policial Homologado vigente para la CGSPZ.</t>
  </si>
  <si>
    <t>Material de limpieza</t>
  </si>
  <si>
    <t>Insumos y articulos de limpieza para la CGSPZ.</t>
  </si>
  <si>
    <t xml:space="preserve">Artículos de limpieza </t>
  </si>
  <si>
    <t>febero</t>
  </si>
  <si>
    <t>Articulos de limpieza para abastecer a la CGSPZ.</t>
  </si>
  <si>
    <t>Materiales y útiles de enseñanza</t>
  </si>
  <si>
    <t>Suministros necesarios para material didactico</t>
  </si>
  <si>
    <t>D</t>
  </si>
  <si>
    <t>Material didactico requerido por Centro de Prevención Social, Mujer Segura y Banda de Guerra.</t>
  </si>
  <si>
    <t>Productos alimenticios para animales</t>
  </si>
  <si>
    <t>Alimentos para canes y equinos.</t>
  </si>
  <si>
    <t>Alimentos para escuadron canino y montado.</t>
  </si>
  <si>
    <t>enero - septiembre 2021</t>
  </si>
  <si>
    <t>Alimento para escuadron canino y montado de la CGSPZ.</t>
  </si>
  <si>
    <t>Productos minerales no metálicos</t>
  </si>
  <si>
    <t>Insumos para el mtto de edificios.</t>
  </si>
  <si>
    <t>Mantenimiento de edificios</t>
  </si>
  <si>
    <t>FR</t>
  </si>
  <si>
    <t>Insumos para mantenimiento de edificios de la CGSPZ realizado por medio de personal de mtto de edificios de la CGSPZ</t>
  </si>
  <si>
    <t>Cemento y productos de concreto</t>
  </si>
  <si>
    <t>Cal, yeso y productos de yeso</t>
  </si>
  <si>
    <t>Vidrio y productos de vidrio</t>
  </si>
  <si>
    <t>Material eléctrico y electrónico</t>
  </si>
  <si>
    <t>febrero - septiembre 2021</t>
  </si>
  <si>
    <t>Insumos para mantenimiento de edificios de la CGSPZ.</t>
  </si>
  <si>
    <t>Artículos metálicos para la construcción</t>
  </si>
  <si>
    <t>Cambio de malla ciclonica para vuelos .</t>
  </si>
  <si>
    <t>Otros materiales y artículos de construcción y reparación</t>
  </si>
  <si>
    <t>Impermeabilizacion de azoteas de la CGSPZ.</t>
  </si>
  <si>
    <t>Medicinas y productos farmacéuticos</t>
  </si>
  <si>
    <t>Medicamentos para canes y equinos.</t>
  </si>
  <si>
    <t>Medicamentos para escuadron canino y montado.</t>
  </si>
  <si>
    <t>Medicamento para activos de escuadron Montado y Canino de la CGSPZ.</t>
  </si>
  <si>
    <t>Materiales, accesorios y suministros médicos</t>
  </si>
  <si>
    <t>Insumos para atencion medica a personal activo y semovientes de la CGSPZ.</t>
  </si>
  <si>
    <t>Atencion medica de primer nivel a personal y semovientes de la CGSPZ.</t>
  </si>
  <si>
    <t>Material de curacion para personal activo y semovientes de la CGSPZ asi como para la Unidad de jefatura de vuelos.</t>
  </si>
  <si>
    <t>Fibras sintéticas, hules, plásticos y derivados</t>
  </si>
  <si>
    <t>Insumos para mtto de edificios y adecuacion piso de practica academia de formacion policial de la CGSPZ.</t>
  </si>
  <si>
    <t>Combustibles, lubricantes y aditivos</t>
  </si>
  <si>
    <t>Turbonsina para helicoptero.</t>
  </si>
  <si>
    <t>Escuadron Aerero</t>
  </si>
  <si>
    <t>Turbosina para la actividad permanente del helicoptero.</t>
  </si>
  <si>
    <t>Vestuario y uniformes</t>
  </si>
  <si>
    <t>Compra de uniformes para elementos operativos de la CGSPZ.</t>
  </si>
  <si>
    <t>Adquisición de uniformes</t>
  </si>
  <si>
    <t>Adquisición de uniformes para elementos operativos de la CGSPZ.</t>
  </si>
  <si>
    <t>Prendas de seguridad y protección personal</t>
  </si>
  <si>
    <t>Insumos de proteccion para el personal de la CGSZP</t>
  </si>
  <si>
    <t>Adquisicion de prendas de seguridad y protección.</t>
  </si>
  <si>
    <t>Adquisición de insumos para personal de mtto de edificios y UPCP de la CGSPZ.</t>
  </si>
  <si>
    <t>Artículos deportivos</t>
  </si>
  <si>
    <t>Adquisicion de prendas de artículos deportivos para las areas de la CGSPZ.</t>
  </si>
  <si>
    <t>Adquisición de insumos para el SPC, Vuelos y CPS  de la CGSPZ.</t>
  </si>
  <si>
    <t>Sustancias y materiales explosivos</t>
  </si>
  <si>
    <t>Entrenamiento CANES.</t>
  </si>
  <si>
    <t>Adquisición de aromas para entrenamiento CANES.</t>
  </si>
  <si>
    <t>Adquisición de aromas para entrenamiento de canes solicitado por escuadron canino.</t>
  </si>
  <si>
    <t>Materiales de seguridad pública</t>
  </si>
  <si>
    <t>Materiales de SP.</t>
  </si>
  <si>
    <t>Adquisicion de municiones, materiales para EROE, SPC, CANINOS de la CGSPZ.</t>
  </si>
  <si>
    <t>Prendas de protección para seguridad pública y nacional</t>
  </si>
  <si>
    <t xml:space="preserve">Prendas de protección </t>
  </si>
  <si>
    <t>Prendas de protección EROE y CANINOS.</t>
  </si>
  <si>
    <t>Prendas de proteccion EROE y CANINOS .</t>
  </si>
  <si>
    <t>Refacciones y accesorios menores de edificios</t>
  </si>
  <si>
    <t>Refacciones para patrullas por siniestro</t>
  </si>
  <si>
    <t>daños a patrullas</t>
  </si>
  <si>
    <t>Servicios de telecomunicaciones y satélites</t>
  </si>
  <si>
    <t>Licenciamiento y datos tabletas, gps, pulos de vida.</t>
  </si>
  <si>
    <t>Licencimiento y datos C5</t>
  </si>
  <si>
    <t>Adquisición de servicios de licenciamiento y datos para tabletas, gps y pulsos de vida del C5.</t>
  </si>
  <si>
    <t>Servicios postales y telegráficos</t>
  </si>
  <si>
    <t>Paqueteria CGSPZ</t>
  </si>
  <si>
    <t>Envio de paqueteria para atencion a todas las areas adscritas a la CGSPZ.</t>
  </si>
  <si>
    <t>Servicios de capacitación</t>
  </si>
  <si>
    <t>capacitacion en general</t>
  </si>
  <si>
    <t>Capacitacion especializada.</t>
  </si>
  <si>
    <t>marzo - septiembre 2021</t>
  </si>
  <si>
    <t>Capacitacion especializada para elementos operativos y jefatura de vuelos.</t>
  </si>
  <si>
    <t>Servicios profesionales, científicos y técnicos integrales</t>
  </si>
  <si>
    <t>preubas toxicologicas LOC</t>
  </si>
  <si>
    <t>para nuevos ingresos 2021</t>
  </si>
  <si>
    <t>Aplicación de prubas toxicologicas a aspirantes para Policia 2021.</t>
  </si>
  <si>
    <t>destrucción de 1181 chalecos caducos</t>
  </si>
  <si>
    <t>destrucción de chalecos</t>
  </si>
  <si>
    <t>Baja de Chalecos balisticos caducos</t>
  </si>
  <si>
    <t>Fletes y maniobras</t>
  </si>
  <si>
    <t>complemento de turbonsina</t>
  </si>
  <si>
    <t>turbosina</t>
  </si>
  <si>
    <t>Fletes y maniobras para la turborina.</t>
  </si>
  <si>
    <t>Reparación y mantenimiento de equipo de transporte</t>
  </si>
  <si>
    <t>reparacion del helicoptero</t>
  </si>
  <si>
    <t>Mtto. Del helicoptero</t>
  </si>
  <si>
    <t>abril - septiembre 2021</t>
  </si>
  <si>
    <t>Mtto de helicoptero servicio de vuelos operativos.</t>
  </si>
  <si>
    <t>Reparación y mantenimiento de equipo de defensa y seguridad</t>
  </si>
  <si>
    <t>Mtto de maquina de rayos X seguridad.</t>
  </si>
  <si>
    <t>Activación de rayos X seguridad.</t>
  </si>
  <si>
    <t>Activacion de maquina de rayos X para guardia en prevención.</t>
  </si>
  <si>
    <t>Instalación, reparación y mantenimiento de maquinaria, otros equipos y herramienta</t>
  </si>
  <si>
    <t>Mtto de aires acondicionados.</t>
  </si>
  <si>
    <t>Mtto de aires acondicionados de la CGSPZ.</t>
  </si>
  <si>
    <t>Mtto de aires acondicionados CGSPZ y C5.</t>
  </si>
  <si>
    <t>Pasajes aereos para personal de CGSPZ</t>
  </si>
  <si>
    <t>Atención agenda y capacitación 2021</t>
  </si>
  <si>
    <t>Pasajes de personal operativo y administrativo para atender la agenda 2021</t>
  </si>
  <si>
    <t>Pasajes terrestres personal opeativo y admvo de la CGSPZ.</t>
  </si>
  <si>
    <t>Viaticos en el pais para personal operativo y administrativo de la CGSPZ.</t>
  </si>
  <si>
    <t>Viáticos en el extranjero</t>
  </si>
  <si>
    <t>Viaticos en el extranjero para personal operativo y administrativo  de la CGSPZ</t>
  </si>
  <si>
    <t>Atencion  a eventos varios de la CGPSZ</t>
  </si>
  <si>
    <t xml:space="preserve">Eventos </t>
  </si>
  <si>
    <t>Atencion a policias caídos en cumplimiento del deber.</t>
  </si>
  <si>
    <t>Impuestos y derechos</t>
  </si>
  <si>
    <t>Impuestos para carga de turbosina</t>
  </si>
  <si>
    <t>turbosina helicoptero</t>
  </si>
  <si>
    <t>Impuestos y derechos para el manejo de la turbosina.</t>
  </si>
  <si>
    <t>Muebles de oficina y estantería</t>
  </si>
  <si>
    <t>lockers</t>
  </si>
  <si>
    <t>Proyecto lockers CGSPZ.</t>
  </si>
  <si>
    <t>Adquisicón de  130 lockers para la CGSPZ.</t>
  </si>
  <si>
    <t>Muebles, excepto de oficina y estantería</t>
  </si>
  <si>
    <t>sillas y muebles.</t>
  </si>
  <si>
    <t>Proyecto de muebles recreación CGSPZ.</t>
  </si>
  <si>
    <t>Adquisición de muebles para espacios recreativos CGSPZ.</t>
  </si>
  <si>
    <t>Carrocerías y remolques</t>
  </si>
  <si>
    <t>remolques ciclos y motorizada</t>
  </si>
  <si>
    <t>Remolques CGSPZ</t>
  </si>
  <si>
    <t>Adquisición de remolques para escuadron ciclos y motorizado.</t>
  </si>
  <si>
    <t>Equipo de comunicación y telecomunicación</t>
  </si>
  <si>
    <t>radios</t>
  </si>
  <si>
    <t>Adquisición de radios</t>
  </si>
  <si>
    <t>Especies menores y de zoológico</t>
  </si>
  <si>
    <t>Adquisición de canes policias</t>
  </si>
  <si>
    <t>Proyecto para Escuadron Canino</t>
  </si>
  <si>
    <t>software</t>
  </si>
  <si>
    <t>software CGSPZ</t>
  </si>
  <si>
    <t>Software Administrativo CGSPZ</t>
  </si>
  <si>
    <t>Adquisición de software administrativo CGPSZ.</t>
  </si>
  <si>
    <t>SINDICATURA DEL AYUNTAMIENTO</t>
  </si>
  <si>
    <t>Discos compactos</t>
  </si>
  <si>
    <t>Discos para remisión de información</t>
  </si>
  <si>
    <t>Sindicatura</t>
  </si>
  <si>
    <t>Compra de discos compactos necesarios para remitir información a los Regidores, Archivo municipal o para juicios legales.</t>
  </si>
  <si>
    <t>Materiales, útiles y equipos menores de oficina</t>
  </si>
  <si>
    <t>Artículos de papelería</t>
  </si>
  <si>
    <t>Papelería para labores ordinarias de la Sindicatura</t>
  </si>
  <si>
    <t>Compra de insumos de papelería para las labores ordinarias de las oficinas de:  Despacho, Unidad de Enlace Adminsitrativo Jurídico, Oficialía de Partes y Asesores del Síndico</t>
  </si>
  <si>
    <t>Productos Textiles</t>
  </si>
  <si>
    <t>Hilo y Aguja</t>
  </si>
  <si>
    <t>Material para coser expedientes</t>
  </si>
  <si>
    <t>Compra de hilo y agujas  para coser los expedientes de los diversos juicios de la Sindicatura, necesario  para su debido cuidado y resguardo.</t>
  </si>
  <si>
    <t>Servicio de Capacitación para Abogados</t>
  </si>
  <si>
    <t>Capacitación de Abogados</t>
  </si>
  <si>
    <t>Capacitación jurídica  de los Abogados de la Sindicatura.</t>
  </si>
  <si>
    <t>Servicio de elaboración de plan institucional</t>
  </si>
  <si>
    <t>Plan Insitucional de Sindicatura</t>
  </si>
  <si>
    <t>Servicio de elaboración de Plan Institucional para la Sindicatura,  derivado del   al art. 84 de la Ley de Planeación  participativa para el estado de Jalisco y sus Municipios</t>
  </si>
  <si>
    <t>DIRECCIÓN JURÍDICO CONTENCIOSO</t>
  </si>
  <si>
    <t>Papelería para labores ordinarias de Contencioso</t>
  </si>
  <si>
    <t>Dir. Jurídico Contencioso</t>
  </si>
  <si>
    <t>Compra de insumos de papelería para las labores ordinarias de las oficinas que dependen de la Dirección Jurídico Contencioso: Amparos, Administrativo, Penal, Responsabilidad Patrimonial, Recurso de Revisión y Recuperación de espacios, así como  la impresión de los documentos necesarios para la integración de expedientes de los juicios que de las mismas se derivan.</t>
  </si>
  <si>
    <t>Libros y leyes</t>
  </si>
  <si>
    <t>Material  de consulta para Abogados</t>
  </si>
  <si>
    <t>Compra de libros y leyes necesarios para consulta de los Abogados de las áreas de la Dirección de Jurídico Contencioso: Amparos, Administrativo, Penal, Responsabilidad Patrimonial, Recurso de Revisión y Recuperación de espacios.</t>
  </si>
  <si>
    <t>Envío de correspondencia</t>
  </si>
  <si>
    <t>Notificaciones por servicio postal</t>
  </si>
  <si>
    <t>Envío de documentos a diversas instancias a nivel estatal y federal y particulares para cumplimiento de requerimientos en asuntos legales del municipio.</t>
  </si>
  <si>
    <t>Servicios de apoyo administrativo, traducción, fotocopiado e impresión</t>
  </si>
  <si>
    <t>Copias certificadas, copias simples y servicio de gaceta electrónica</t>
  </si>
  <si>
    <t>Copias  de expedientes y consulta de gaceta</t>
  </si>
  <si>
    <t>Pago de copias certificadas y copias simples necesarias para integrar a los expedientes o presentarlas como pruebas dentros de los juicios que lleva la Dirección Jurídico Contencioso, así como pago del servicio de acceso a la Gaceta Electrónica para consulta de estatus de los juicios legales.</t>
  </si>
  <si>
    <t>DIRECCIÓN JURÍDICO LABORAL</t>
  </si>
  <si>
    <t>Papeleria para labores ordinarias de Jurídico Laboral</t>
  </si>
  <si>
    <t>Dir. Jurídico Laboral</t>
  </si>
  <si>
    <t>Compra de insumos de papelería para las labores ordinarias de la Dirección de Jurídico Laboral, así como  la impresión de los documentos necesarios para la integración de expedientes de los  juicios en materia laboral.</t>
  </si>
  <si>
    <t>Servicios legales de contabilidad, auditoria y relacionados</t>
  </si>
  <si>
    <t>Servicio de asesoria legal</t>
  </si>
  <si>
    <t>Asesoría legal laboral</t>
  </si>
  <si>
    <t>Pago de servicio de asesoria legal para los juicios en materia laboral.</t>
  </si>
  <si>
    <t>Copias certificadas y copias simples</t>
  </si>
  <si>
    <t>Copias de expedientes</t>
  </si>
  <si>
    <t>Pago de copias certificadas y copias simples necesarias para integrar a los expedientes o presentarlas como pruebas dentros de los juicios que lleva la Dirección Jurídico Laboral.</t>
  </si>
  <si>
    <t>DIRECCIÓN JURÍDICO CONSULTIVO</t>
  </si>
  <si>
    <t>Papeleria para labores ordinarias de Consultivo</t>
  </si>
  <si>
    <t>Dir. Jurídico Consultivo</t>
  </si>
  <si>
    <t>Compra de insumos de papelería para las labores ordinarias de la Dirección de Jurídico Consultivo, así como la impresión de contratos de adquisición de bienes y servicios de todo el municipio.</t>
  </si>
  <si>
    <t>Artículos de limpieza</t>
  </si>
  <si>
    <t>Compra de artículos de limpieza para la realización de aseo de la  Dirección de Jurídico Consultivo</t>
  </si>
  <si>
    <t>DIRECCIÓN DE JUZGADOS MUNICIPALES</t>
  </si>
  <si>
    <t>Papelería para las labores ordinarias de Juzgados Municipales</t>
  </si>
  <si>
    <t>Dir. De Juzgados Municipales</t>
  </si>
  <si>
    <t>Compra de insumos de papelería para las labores ordinarias de la Dirección de Juzgados Municipales, así como la impresión de actas de detención.</t>
  </si>
  <si>
    <t>Materiales de impresión y reproduccion</t>
  </si>
  <si>
    <t>Cinta para señalización</t>
  </si>
  <si>
    <t>Cinta para Juzgados Municipales</t>
  </si>
  <si>
    <t>Compra de cinta necesaria para la señalización de acceso a las diversas áreas de los Juzgados Municipales: Celdas, área administrativa, trabajo social yárea médica.</t>
  </si>
  <si>
    <t>Material para limpieza de oficinas y celdas</t>
  </si>
  <si>
    <t>Compra de artículos de limpieza para la realización de aseo de la Dirección de Juzgados Municipales así como de las celdas de los detenidos.</t>
  </si>
  <si>
    <t>Juegos de mesa</t>
  </si>
  <si>
    <t>Juegos de mesa para detenidos para uso de menores infractores</t>
  </si>
  <si>
    <t>Compra de juegos de mesa para que sean usados por  los detenidos menores de edad en los Juzgados Municipales.</t>
  </si>
  <si>
    <t>Comida para detenidos</t>
  </si>
  <si>
    <t>Productos para elaboración de comida</t>
  </si>
  <si>
    <t>Compra de productos para la preparación de alimentos que se proporcionan a las personas detenidas en los juzgados municipales.</t>
  </si>
  <si>
    <t>Utensilios para el servicio de alimentación</t>
  </si>
  <si>
    <t>Vajillas y baterias</t>
  </si>
  <si>
    <t>Utensilios para elaboración de comida</t>
  </si>
  <si>
    <t>Compra de vajillas y baterias para la preparación de alimentos que se proporcionan a las personas detenidas en los juzgados municipales</t>
  </si>
  <si>
    <t>Guantes y cubre bocas</t>
  </si>
  <si>
    <t>Material para medidas de seguridad</t>
  </si>
  <si>
    <t>Compra de guantes y cubrebocas como medidas de seguridad para los médicos y custodios que atienden a las personas detenidas en los juzgados municipales.</t>
  </si>
  <si>
    <t>Esposas de Nylon</t>
  </si>
  <si>
    <t>Esposas de Nylon para detenidos alterados</t>
  </si>
  <si>
    <t>Compra de 100 Esposas de Nylon para aprehender a las personas visiblemente alteradas en los Juzgados Municipales.</t>
  </si>
  <si>
    <t>Manta térmica de emergencia</t>
  </si>
  <si>
    <t>Mantas térmicas para uso de los detenidos</t>
  </si>
  <si>
    <t>Compra de mantas térmicas de emergencia para las personas detenidas en los Juzgados Municipales.</t>
  </si>
  <si>
    <t>Ropa y calzado 2 juegos 25 custodios.                   Ropa para personal administrativo 50 empleados.</t>
  </si>
  <si>
    <t>Ropería de trabajo para custodios y personal administrativo</t>
  </si>
  <si>
    <t>Compra de uniformes para los custudios de Juzgados Municipales 2 juegos al año, 25 empleados (camisa polo, pantalón de cargo y botas) Uniformes para personal administrativo 1 juego al año(1 camisa polo y 1 camisa manga larga)</t>
  </si>
  <si>
    <t>Blancos y otros productos textiles, excepto prendas de vestir</t>
  </si>
  <si>
    <t>Colchones</t>
  </si>
  <si>
    <t>Colchones para área de menores infractores</t>
  </si>
  <si>
    <t>Compra de 8 colchones para  sustituír los existentes en el área  de menores infractores  de los Juzgados Municipales ya que se encuentran en mal estado.</t>
  </si>
  <si>
    <t>Herramientas menores</t>
  </si>
  <si>
    <t>Lámparas de emergencia</t>
  </si>
  <si>
    <t>Lámparas para uso en emergencias</t>
  </si>
  <si>
    <t>Compra de 10  lámparas de emergencia para usarse en los Juzgados Municipales cuando falta el servicio de luz.</t>
  </si>
  <si>
    <t>Dúplicado de llaves</t>
  </si>
  <si>
    <t>Duplicados de llaves de celdas</t>
  </si>
  <si>
    <t>Compra de duplicado de llaves de las celdas de los Juzgados Municipales.</t>
  </si>
  <si>
    <t>Conservación y mantenimiento menor de inmuebles</t>
  </si>
  <si>
    <t>Mantenimiento de cerraduras de celdas</t>
  </si>
  <si>
    <t>Mantenimiento a las cerraduras de celdas</t>
  </si>
  <si>
    <t>Servicio de mantenimiento de las cerraduras de las celdas de los Juzgados Municipales.</t>
  </si>
  <si>
    <t>Servicio de limpieza y manejo de desechos</t>
  </si>
  <si>
    <t>Servicio de lavandería para ropería de cama</t>
  </si>
  <si>
    <t>Servicio de lavanderia ropa de cama</t>
  </si>
  <si>
    <t>Servicio de lavandería para la ropería de cama del área de menores infractores de los Juzgados Municipales.</t>
  </si>
  <si>
    <t>Equipo médico y de laboratorio</t>
  </si>
  <si>
    <t>Tarja para área médica</t>
  </si>
  <si>
    <t>Tarja médica para atención de detenidos</t>
  </si>
  <si>
    <t>Compra de tarja para atención a detenidos que necesiten del servicio médico en los Juzgados Municipales.</t>
  </si>
  <si>
    <t>Instrumental médico y de laboratorio</t>
  </si>
  <si>
    <t>Pinza quirúrgica</t>
  </si>
  <si>
    <t>Pinzas quirurgica para atención de detenidos</t>
  </si>
  <si>
    <t>Compra de pinzas quirúrgicas para atención a detenidos que necesiten del servicio médico en los Juzgados Municipales.</t>
  </si>
  <si>
    <t>Otros equipos</t>
  </si>
  <si>
    <t>Parrilla Eléctrica</t>
  </si>
  <si>
    <t>Parrilla eléctrica para preparación de alimentos de los detenidos</t>
  </si>
  <si>
    <t>Compra de parrilla eléctrica para la preparación de alimentos que se proporcionan a las personas detenidas en los Juzgados Municipales.</t>
  </si>
  <si>
    <t>DIRECCIÓN JURÍDICA ADSCRITA A LA COMISARIA GENERAL DE SEGURIDAD PÚBLICA</t>
  </si>
  <si>
    <t>Papeleria para labores ordinaras de la Dirección Jurídica adscrita a la Comisaria</t>
  </si>
  <si>
    <t>Dir. Jurídica adscrita ala Comisaría General de Seguridad Pública</t>
  </si>
  <si>
    <t>Compra de insumos de papelería para las labores ordinarias de la Dirección Jurídica adscrita a la Comisisaria General de Seguridad Pública, así como la impresión de documentos necesarios para la integración de expedientes de juicios laborales de polícias y bomberos.</t>
  </si>
  <si>
    <t xml:space="preserve">Material para limpieza de oficinas </t>
  </si>
  <si>
    <t>Compra de artículos de limpieza para la realización de aseo de la Dirección adscrita a la Comisaría General de Seguridad Pública.</t>
  </si>
  <si>
    <t>DIRECCIÓN DE JUSTICIA MUNICIPAL</t>
  </si>
  <si>
    <t>Papelería para labores ordinaria de Justicia Municipal</t>
  </si>
  <si>
    <t>Dir.  de Justicia Municipal</t>
  </si>
  <si>
    <t>Compra de insumos de papelería para las labores ordinarias de la Dirección de Justicia Municipal, así como la impresión de las actas de mediación de los conflictos atendidos.</t>
  </si>
  <si>
    <t>Compra de artículos de limpieza para la realización de aseo para la Dirección de Justicia Municipal.</t>
  </si>
  <si>
    <t>DIRECCIÓN DE SUPERVISIÓN INTERNA</t>
  </si>
  <si>
    <t>Material  de papelería para labores ordinaria de Supervisión interna</t>
  </si>
  <si>
    <t>Artículos de papelería para labores ordinarias de Supervisión Interna</t>
  </si>
  <si>
    <t>Dir. de Investigación y Supervisión Interna</t>
  </si>
  <si>
    <t>Compra de insumos de papelería para las labores ordinarias de la Dirección de Investigación y Supervisión Interna, así como la impresión de documentos necesarios para la integración de expedientes de asuntos internos de los policías.</t>
  </si>
  <si>
    <t>Material para limpieza de oficinas</t>
  </si>
  <si>
    <t>Artículos para limpieza de oficina</t>
  </si>
  <si>
    <t>Compra de artículos de limpieza para la realización de aseo de la Dirección de Investigación y Supervisión interna.</t>
  </si>
  <si>
    <t>TOTAL PRESUPUESTO</t>
  </si>
  <si>
    <t>SECRETARIA DEL AYUNTAMIENTO</t>
  </si>
  <si>
    <t>SECRETARIA DEL AYUNTAMIENTO.</t>
  </si>
  <si>
    <t>MATERIALES, ÚTILES Y EQUIPOS MENORES DE OFICINA</t>
  </si>
  <si>
    <t xml:space="preserve">PAPELERÍA </t>
  </si>
  <si>
    <t>FEBRERO</t>
  </si>
  <si>
    <t>SECRETARIA DEL AYUNTAMIENTO, DIRECCIÓN DE REGISTRO CIVIL, DELEGACIONES, ACTAS Y ACUERDOS INTEGRACIÓN ATENCIÓN CIUDADANA DIRECCIÓN DE INSPECCIÓN , DIRECCIÓN DE MIGRANTES COORDINACIÓN MUNICIPAL DE PROTECCIÓN CIVIL.</t>
  </si>
  <si>
    <t>COMPRA DE INSUMOS DE ARTÍCULOS DE  PAPELERÍA PARA EL FUNCIONAMIENTO DE LAS DIFERENTES DIRECCIONES Y ÁREAS DE LA SECRETARIA DEL AYUNTAMIENTO</t>
  </si>
  <si>
    <t>MATERIALES Y ÚTILES DE IMPRESIÓN Y REPRODUCCIÓN</t>
  </si>
  <si>
    <t xml:space="preserve"> PASTAS PARA ENGARGOLAR Y ARILLOS </t>
  </si>
  <si>
    <t>PARA EL ÁREA DE RECLUTAMIENTO Y ACTAS Y ACUERDOS DE LA SECRETARIA DEL AYUNTAMIENTO</t>
  </si>
  <si>
    <t>MATERIALES, ÚTILES Y EQUIPOS MENORES DE TECNOLOGÍA DE LA INFORMACIÓN Y COMUNICACIONES</t>
  </si>
  <si>
    <t xml:space="preserve"> CD Y USB </t>
  </si>
  <si>
    <t>ALMACENAMIENTO DE INFORMACIÓN</t>
  </si>
  <si>
    <t>PARA EL ÁREA DE RECLUTAMIENTO Y LA DIRECCIÓN DE INSPECCIÓN Y VIGILANCIA DE LA SECRETARIA DEL AYUNTAMIENTO Y BOMBEROS</t>
  </si>
  <si>
    <t>MATERIAL IMPRESO E INFORMACIÓN DIGITAL</t>
  </si>
  <si>
    <t>LETREROS EN VINIL Y CINTAS DE ACORDONAMIENTO Y SUSCRIPCIONES.</t>
  </si>
  <si>
    <t>CINTAS DE ACORDONAMIENTO Y SUSCRIPCIONES</t>
  </si>
  <si>
    <t xml:space="preserve">PARA EL ÁREA DE ARCHIVO SE SOLICITA LA IMPRESIÓN DE TÍTULOS PARA LAS EXPOSICIONES. </t>
  </si>
  <si>
    <t>MATERIAL DE LIMPIEZA</t>
  </si>
  <si>
    <t xml:space="preserve"> TOALLITAS DE ROLLO, INTERDOBLADAS, Y GEL ANTIBACTERIAL </t>
  </si>
  <si>
    <t>MATERIAL DE LIMPIEZA PARA LA OPERATIVIDAD DE LA DEPENDENCIA</t>
  </si>
  <si>
    <t>COMPRA DE INSUMOS DE LIMPIEZA PARA EL FUNCIONAMIENTO DE LAS DIFERENTES DIRECCIONES Y ÁREAS DE LA SECRETARIA DEL AYUNTAMIENTO</t>
  </si>
  <si>
    <t>PRODUCTOS ALIMENTICIOS PARA PERSONAS</t>
  </si>
  <si>
    <t>ALIMENTOS</t>
  </si>
  <si>
    <t>ALIMENTO PARA PERSONAS</t>
  </si>
  <si>
    <t>FEBRERO A SEPT.</t>
  </si>
  <si>
    <t xml:space="preserve"> COORDINACIÓN MUNICIPAL DE PROTECCIÓN CIVIL.</t>
  </si>
  <si>
    <t>ALIMENTOS PARA PROPORCIONAL A LOS ELEMENTOS DURANTE LAS DIVERSAS CONTINGENCIAS PRESENTADAS</t>
  </si>
  <si>
    <t>PRODUCTOS ALIMENTICIOS PARA ANIMALES</t>
  </si>
  <si>
    <t>ALIMENTO PARA CANINOS</t>
  </si>
  <si>
    <t xml:space="preserve">PARA LA ALIMENTACIÓN DE LOS CANINOS DE LA COORDINACIÓN DE PROTECCIÓN CIVIL Y BOMBEROS. </t>
  </si>
  <si>
    <t>UTENSILIOS PARA EL SERVICIO DE ALIMENTACIÓN</t>
  </si>
  <si>
    <t>UTENSILIOS PARA PREPARAR ALIMENTOS</t>
  </si>
  <si>
    <t>UTENSILIOS PARA ALIMENTAR CANINOS Y DESAYUNOS PARA PERSONAS.</t>
  </si>
  <si>
    <t>UTENSILIOS PARA ALIMENTAR CANINOS DE LA COORDINACIÓN MUNICIPAL DE PROTECCIÓN CIVIL Y BOMBEROS, PARA EL FUNCIONAMIENTO DE LA DIRECCIÓN DE INSPECCIÓN Y VIGILANCIA DONDE SE REALIZAN EVENTOS Y REUNIONES MISMOS DE LA NATURALEZA DE LAS ACTIVIDADES DE LA DEPENDENCIA, DONDE SE OFRECE APERITIVO, SNACKS, DESAYUNOS Y COFE BRACK, PARA LOS DIFERENTES EVENTOS COMO  RUEDAS DE PRENSA, REUNIONES TIPO JUNTA CON FUNCIONARIOS DE DIFERENTES DEPENDENCIAS DESDE JUECES CALIFICADORES, SEGURIDAD PÚBLICA REGIDORES Y PRINCIPALMENTE CIUDADANOS.</t>
  </si>
  <si>
    <t xml:space="preserve">CEMENTO Y PRODUCTOS DE CONCRETO                                                  </t>
  </si>
  <si>
    <t>BLOCK DE JALCRETO, PEGA PISO, CEMENTO</t>
  </si>
  <si>
    <t>MANTENIMIENTO Y REPARACIÓN A EDIFICIO CENTRAL Y BASES OPERATIVAS</t>
  </si>
  <si>
    <t>REPARACIONES DE EDIFICIOS Y BASES OPERATIVAS DE LA COORDINACIÓN MUNICIPAL DE PROTECCIÓN CIVIL Y BOMBEROS</t>
  </si>
  <si>
    <t xml:space="preserve">MADERA Y PRODUCTOS DE MADERA                                                       </t>
  </si>
  <si>
    <t>POLINES DE MADERA</t>
  </si>
  <si>
    <t>APUNTALAMIENTO DE ESTRUCTURAS INESTABLES, MANTENIMIENTOS Y REPARACIONES DE BASES OPERATIVAS DE LA COORDINACIÓN MUNICIPAL DE PROTECCIÓN CIVIL Y BOMBEROS</t>
  </si>
  <si>
    <t xml:space="preserve">VIDRIO Y PRODUCTOS DE VIDRIO                                                              </t>
  </si>
  <si>
    <t>VIDRIOS DE DIVERSOS TAMAÑOS</t>
  </si>
  <si>
    <t>VIDRIOS FALTANTES</t>
  </si>
  <si>
    <t>MARZO A SEPT.</t>
  </si>
  <si>
    <t>PARA MANTENIMIENTO A BASES OPERATIVAS E INSTALACIÓN DE VIDRIOS FALTANTES DE LA COORDINACIÓN MUNICIPAL DE PROTECCIÓN CIVIL Y BOMBEROS</t>
  </si>
  <si>
    <t>MATERIAL ELÉCTRICO Y ELECTRÓNICO</t>
  </si>
  <si>
    <t>MULTICONTACTOS, EXTENSIONES, CLAVIJAS, CABLE USOS RUDO, APAGADORES, BALASTRAS, CHALUPAS.</t>
  </si>
  <si>
    <t>MATERIAL ELÉCTRICO</t>
  </si>
  <si>
    <t>MANTENIMIENTO A INSTALACIONES Y BASES OPERATIVAS DE LA COORDINACIÓN MUNICIPAL DE PROTECCIÓN CIVIL Y BOMBEROS , INSUMOS NECESARIOS PARA PARA REALIZAR REPARACIONES EN LAS INSTALACIONES ELÉCTRICAS DE LAS DIFERENTES ÁREAS QUE CONFORMAN LA DIRECCIÓN DE INSPECCIÓN Y VIGILANCIA.</t>
  </si>
  <si>
    <t>ARTÍCULOS METÁLICOS PARA LA CONSTRUCCIÓN</t>
  </si>
  <si>
    <t>BROCAS, CLAVOS, ABRAZADERAS, ALAMBRE, MALLAS.</t>
  </si>
  <si>
    <t>ARTÍCULOS METÁLICOS</t>
  </si>
  <si>
    <t>BROCAS PARA PERFORAR METALES, MADERAS, PVC, CONCRETO, REHABILITACIONES Y MANTENIMIENTOS DE BASES OPERATIVAS.</t>
  </si>
  <si>
    <t>MATERIALES COMPLEMENTARIOS</t>
  </si>
  <si>
    <t>PARA COLOCAR EN EL W.C. DE USUARIAS DE LA SALA DE ESPERA, YA QUE ACUDEN VARIOS BEBÉS A TRAMITAR SU PASAPORTE Y NO SE CUENTA CON EL ESPACIO ADECUADO PARA SU LIMPIEZA (OME ZAPOPAN I)</t>
  </si>
  <si>
    <t>OTROS MATERIALES Y ARTÍCULOS DE CONSTRUCCIÓN Y REPARACIÓN</t>
  </si>
  <si>
    <t>PINTURAS EN AEROSOL, VINÍLICA Y AUTOMOTRIZ, CINTAS TEFLÓN, ESTOPA, THINNER, PULIMENTO SILICÓN.</t>
  </si>
  <si>
    <t>PINTURAS Y COMPLEMENTOS</t>
  </si>
  <si>
    <t>PARA MANTENIMIENTO Y REHABILITACIÓN DE EDIFICIOS Y VEHÍCULOS DE LA COORDINACIÓN MUNICIPAL DE PROTECCIÓN CIVIL Y BOMBEROS</t>
  </si>
  <si>
    <t xml:space="preserve">PRODUCTOS QUÍMICOS BÁSICOS                                                                               </t>
  </si>
  <si>
    <t>NITRÓGENO</t>
  </si>
  <si>
    <t>ABRIL A SEPT.</t>
  </si>
  <si>
    <t>COMPRA DE GAS INDUSTRIAL PARA SER UTILIZADOS EN LA SOLDADURA IMPLEMENTADA EN EL MANTENIMIENTO DE LOS EDIFICIOS  DE LA  COORD. MPAL. DE PROTECCIÓN CIVIL Y BOMBEROS</t>
  </si>
  <si>
    <t>MEDICINAS Y PRODUCTOS FARMACÉUTICOS</t>
  </si>
  <si>
    <t>DIVERSOS MEDICAMENTOS Y OXIGENO MEDICINAL</t>
  </si>
  <si>
    <t>MEDICAMENTOS</t>
  </si>
  <si>
    <t>PARA EQUIPAMIENTO DE AMBULANCIAS Y DEL ÁREA DE SALUD INTEGRAL</t>
  </si>
  <si>
    <t>MATERIALES, ACCESORIOS Y SUMINISTROS MÉDICOS</t>
  </si>
  <si>
    <t>DIVERSOS SUMINISTROS, (CÁNULAS, PUNTAS NASALES, PARCHES PARA DESFIBRILADORES)</t>
  </si>
  <si>
    <t>SUMINISTROS MÉDICOS</t>
  </si>
  <si>
    <t>PARA EQUIPAMIENTO DE AMBULANCIAS Y DEL ÁREA DE SALUD INTEGRAL DE LA COORDINACIÓN MUNICIPAL DE PROTECCIÓN CIVIL Y BOMBEROS.</t>
  </si>
  <si>
    <t>FIBRAS SINTÉTICAS, HULES, PLÁSTICO Y DERIVADOS</t>
  </si>
  <si>
    <t>CONTENEDORES, ATOMIZADORES, TAMBOS DE PLÁSTICO, LONAS, BIDONES PARA GASOLINA.</t>
  </si>
  <si>
    <t>ARTÍCULOS DE PLÁSTICO</t>
  </si>
  <si>
    <t>DIVERSOS ARTÍCULOS PARA OPTIMIZAR LA OPERATIVIDAD DE LA DEPENDENCIA.</t>
  </si>
  <si>
    <t xml:space="preserve">COMBUSTIBLES, LUBRICANTES Y ADITIVOS                                        </t>
  </si>
  <si>
    <t>ACEITE DE DOS TIEMPOS, GRASAS Y LUBRICANTES</t>
  </si>
  <si>
    <t>ACEITES Y LUBRICANTES</t>
  </si>
  <si>
    <t>MARZO</t>
  </si>
  <si>
    <t>PARA BALEROS, MOTOSIERRAS, DESBROZADORAS, MAQUINARIA. DE LA COORDINACIÓN MUNICIPAL DE PROTECCIÓN CIVIL Y BOMBEROS</t>
  </si>
  <si>
    <t>VESTUARIO Y UNIFORMES</t>
  </si>
  <si>
    <t>FORNITURAS PARA CANINOS, UNIFORMES Y BOTAS DE CUARTEL PARA EL PERSONAL DE LA DEPENDENCIA.</t>
  </si>
  <si>
    <t>FORNITURAS Y UNIFORMES</t>
  </si>
  <si>
    <t xml:space="preserve"> COORDINACIÓN MUNICIPAL DE PROTECCIÓN CIVIL. </t>
  </si>
  <si>
    <t xml:space="preserve">FORNITURAS PARA CANINOS Y UNIFORMES OPERATIVOS PARA LA  CORRECTA IDENTIFICACIÓN DE LOS ELEMENTOS DE LA DEPENDENCIA. </t>
  </si>
  <si>
    <t>PRENDAS DE SEGURIDAD Y PROTECCIÓN PERSONAL</t>
  </si>
  <si>
    <t>CARETAS PARA SOLDAR, DIVERSOS TIPOS DE GUANTES DE SEGURIDAD, LENTES PROTECTORES, CARETAS DE CASCOS, CASCOS, RODILLERAS, PANTALONERAS, IMPERMEABLES, TRAJE DE APICULTURA</t>
  </si>
  <si>
    <t>PRENDAS DE SEGURIDAD PARA PERSONAL Y CANINOS</t>
  </si>
  <si>
    <t>PROTECCIÓN DE LOS ELEMENTOS Y CANINOS, YA QUE SON SOMETIDOS A ACTIVIDADES DE ALTO RIESGO Y ACTIVIDADES ESPECIALIZADAS. CABE MENCIONAR QUE ES EQUIPO ESPECIALIZADO Y POR ENDE COSTOSO.</t>
  </si>
  <si>
    <t>BLANCOS Y OTROS PRODUCTOS TEXTILES, EXCEPTO PRENDAS DE VESTIR</t>
  </si>
  <si>
    <t>ALMOHADAS, COLCHAS, COLCHONETAS, FRAZADAS Y ROPA DE CAMA</t>
  </si>
  <si>
    <t>EQUIPAMIENTO DE ÁREA DE DESCANSO</t>
  </si>
  <si>
    <t>COORDINACIÓN MUNICIPAL DE PROTECCIÓN CIVIL.</t>
  </si>
  <si>
    <t>ROPERÍA PARA EL PERSONAL Y ÁREA DE DESCANSO DE LA COORDINACIÓN</t>
  </si>
  <si>
    <t>HERRAMIENTAS MENORES</t>
  </si>
  <si>
    <t xml:space="preserve"> RODILLOS PARA HUELLA DACTILAR, DESBROZADORA, BROCHAS, RODILLOS, CABOS, MACHETES, MAZOS, CINCEL, MARRO, MANGO DE MADERA, PALA, DESARMADORES, SEGUETAS, TIJERAS, CONOS DE TRÁFICO,  CARGADOR DE BATERÍAS, DIVERSAS HERRAMIENTAS. </t>
  </si>
  <si>
    <t>PARA REALIZAR DIVERSAS ACTIVIDADES OPERATIVAS, ASÍ COMO ALGUNOS MANTENIMIENTOS  Y CONTAR CON HERRAMIENTAS COMO TALADROS, LLAVES DE TUERCA, CARRETILLAS CUCHILLOS, TIJERAS Y DEMÁS HERRAMIENTAS NECESARIAS PARA EL MANTENIMIENTO Y LA OPERACIÓN DE LA DIRECCIÓN DE INSPECCIÓN Y VIGILANCIA.</t>
  </si>
  <si>
    <t>REFACCIONES Y ACCESORIOS MENORES DE EDIFICIO</t>
  </si>
  <si>
    <t xml:space="preserve"> CHAPAS Y REPUESTO DE LLAVES </t>
  </si>
  <si>
    <t>REFACCIONES Y ACCESORIOS PARA EDIFICIOS</t>
  </si>
  <si>
    <t>MANTENIMIENTO DE LAS BASES OPERATIVAS</t>
  </si>
  <si>
    <t>REFACCIONES Y ACCESORIOS MENORES DE MOBILIARIO Y EQUIPO DE ADMINISTRACIÓN, EDUCACIÓN Y RECREATIVO</t>
  </si>
  <si>
    <t>BATERÍAS RECARGABLES DE DIVERSOS TIPOS, Y REFACCIONES PARA RADIOS</t>
  </si>
  <si>
    <t>MANTENIMIENTO Y REHABILITACIÓN DE RADIOS</t>
  </si>
  <si>
    <t>COORDINACIÓN MUNICIPAL DE PROTECCIÓN CIVIL. SECRETARIA DEL AYUNTAMIENTO</t>
  </si>
  <si>
    <t>BATERÍAS RECARGABLES DE DIVERSOS TIPOS, Y REFACCIONES PARA RADIOS PARA MANTENIMIENTOS Y FUNCIONAMIENTO DE DIVERSOS EQUIPOS DEL ÁREA MÉDICA ASÍ COMO PARA RADIOS DE COMUNICACIÓN.</t>
  </si>
  <si>
    <t xml:space="preserve">REFACCIONES Y ACCESORIOS MENORES DE  EQUIPO DE CÓMPUTO Y TECNOLOGÍAS DE LA INFORMACIÓN </t>
  </si>
  <si>
    <t>CABLES DE AUDIO, TECLADOS, NO BREAK, CABLE PARA MICRÓFONO.</t>
  </si>
  <si>
    <t>ACCESORIOS DE EQUIPO DE COMPUTO</t>
  </si>
  <si>
    <t>ARTÍCULOS PARA FACILITAR LA OPERATIVIDAD DE LAS ÁREAS.</t>
  </si>
  <si>
    <t>REFACCIONES Y ACCESORIOS MENORES DE EQUIPO DE TRANSPORTE</t>
  </si>
  <si>
    <t>GATOS HIDRÁULICOS, TORRETAS, SIRENAS LUMINOSAS Y DE SONIDO</t>
  </si>
  <si>
    <t>EQUIPAMIENTO DE VEHÍCULOS</t>
  </si>
  <si>
    <t>PARA MANTENIMIENTO INMEDIATO DE VEHÍCULOS DE LA COORDINACIÓN, ASÍ COMO CONTAR CON LOS ELEMENTOS BÁSICOS DE VEHÍCULOS DE EMERGENCIA Y CEDAN EL PASO A LOS MISMOS.</t>
  </si>
  <si>
    <t>REFACCIONES Y ACCESORIOS MENORES DE  MAQUINARIA Y OTROS EQUIPOS</t>
  </si>
  <si>
    <t xml:space="preserve"> LLANTAS PARA DIABLITO, DIVERSOS DISCOS DE CORTE, ALMOHADILLAS Y CEPILLOS PARA PULIDORAS, BOQUILLAS PARA SOPLETES, REFACCIONES PARA MOTOSIERRAS Y DESBROZADORAS. </t>
  </si>
  <si>
    <t>REFACCIONES DE EQUIPOS Y HERRAMIENTAS</t>
  </si>
  <si>
    <t>REFACCIONES PARA MOTOSIERRAS Y DESBROZADORAS, ASÍ COMO PARA DIVERSAS HERRAMIENTAS.</t>
  </si>
  <si>
    <t>REFACCIONES Y ACCESORIOS MENORES OTROS BIENES MUEBLES</t>
  </si>
  <si>
    <t>SOPLETE Y ROLLO DE ESTAÑO PARA SOLDAR</t>
  </si>
  <si>
    <t>ACCESORIOS PARA SOLDAR</t>
  </si>
  <si>
    <t>PARA REPARACIONES Y MANTENIMIENTOS DE LA COORDINACIÓN MUNICIPAL DE PROTECCIÓN CIVIL Y BOMBEROS.</t>
  </si>
  <si>
    <t>SERVICIOS DE ACCESO DE INTERNET, REDES Y PROCESAMIENTOS DE INFORMACIÓN</t>
  </si>
  <si>
    <t>SERVICIO DE TRANSMISIÓN DE DATOS MÓVILES PARA TABLET.</t>
  </si>
  <si>
    <t>SERVICIO DE INTERNET</t>
  </si>
  <si>
    <t>MEJOR RECEPCIÓN DE DATOS, PARA AGILIZAR ACTIVIDADES OPERATIVAS DE LA COORDINACIÓN MUNICIPAL DE PROTECCIÓN CIVIL Y BOMBEROS.</t>
  </si>
  <si>
    <t>ARRENDAMIENTO DE EQUIPO DE TRANSPORTE</t>
  </si>
  <si>
    <t>ARRENDAMIENTO DE HELICÓPTERO</t>
  </si>
  <si>
    <t>CONTROL Y COMBATE DE INCENDIOS FORESTALES DE LA COORDINACIÓN MUNICIPAL DE PROTECCIÓN CIVIL Y BOMBEROS</t>
  </si>
  <si>
    <t>SERVICIOS DE CAPACITACIÓN</t>
  </si>
  <si>
    <t>REUNIÓN NACIONAL DE ARCHIVOS Y CONGRESOS E INSCRIPCIONES A DIVERSOS CURSOS DE CAPACITACIÓN, LICENCIATURA UNICI</t>
  </si>
  <si>
    <t>DIVERSAS CAPACITACIONES</t>
  </si>
  <si>
    <t>CAPACITACIONES Y ACTUALIZACIONES DE ÁREAS ESPECIALIZADAS</t>
  </si>
  <si>
    <t>SERVICIOS DE APOYO ADMINISTRATIVO, TRADUCCIÓN, FOTOCOPIADO E IMPRESIÓN</t>
  </si>
  <si>
    <t>SERVICIO DE APOYO ADMVO, FOTOCOPIADO E IMPRESIÓN</t>
  </si>
  <si>
    <t>GASTO OPERATIVO</t>
  </si>
  <si>
    <t>ENERO DICIEMBRE</t>
  </si>
  <si>
    <t>COMPRA DE FORMATOS PARA ACTAS DE CERTIFICADAS DEL REGISTRO, LA CUALES SE DISTRIBUYEN EN LAS OFICIALÍAS DEL MUNICIPIO,  IMPRESIÓN DE LIBRO, CONTENIDO QUE SE OBTIENE DEL TALLER QUE SE OFRECE A CIUDADANOS DE ALGUNA DE LAS LOCALIDADES DE ZAPOPAN; LO ANTERIOR PROYECTO ENCABEZADO POR EL CONSEJO DE CRÓNICA E HISTORIA DEL MUNICIPIO, SERVICIOS DE FOTOCOPIADO DE LOS EQUIPOS QUE SE ENCUENTRAN EN OPERACIÓN DE LA DIRECCIÓN DE INSPECCIÓN Y VIGILANCIA..</t>
  </si>
  <si>
    <t>SERVICIOS PROFESIONALES, CIENTÍFICOS Y TÉCNICOS INTEGRALES</t>
  </si>
  <si>
    <t>SISTEMA DE ENROLAMIENTO BIOMÉTRICO Y BIOGRÁFICO PARA EL TRÁMITE DE PASAPORTE, CRÓNICAS ZAPOPANAS, MANTENIMIENTO PREVENTIVO Y CORRECTIVO A PLOTTER</t>
  </si>
  <si>
    <t>RENTA DEL SISTEMA PARA EL TRÁMITE DE PASAPORTE (OME ZAPOPÁN Y OME CISZ),  PARA MANTENIMIENTOS PREVENTIVOS PARA EL MEJOR FUNCIONAMIENTO Y RENDIMIENTO DE LOS EQUIPOS. DE LA COORDINACIÓN DE PROTECCIÓN CIVIL Y SERVICIOS DE FUMIGACIÓN DE LA DIRECCIÓN DE INSPECCIÓN Y VIGILANCIA.</t>
  </si>
  <si>
    <t>FLETES Y MANIOBRAS</t>
  </si>
  <si>
    <t>CONTRATACION DE SERVICIOS DE TRASLADO DE VEHÍCULOS ABANDONADOS Y ESTRUCTURAS DE ANUNCIOS ESPECTACULARES</t>
  </si>
  <si>
    <t>DIRECCIÓN DE INSPECCIÓN  Y VIGILANCIA</t>
  </si>
  <si>
    <t>CONTRATACIÓN DE SERVICIOS DE TRASLADO DE PARQUE VEHICULAR EN ESTADO DE ABANDONO, ASÍ COMO DE LA INFRAESTRUCTURA DE ESPECTACULARES QUE NO CUENTAN CON LICENCIA DE USO.</t>
  </si>
  <si>
    <t>REPARACIÓN Y MANTENIMIENTO DE EQUIPO DE TRANSPORTE</t>
  </si>
  <si>
    <t>MANTENIMIENTOS PREVENTIVOS Y CORRECTIVOS A MOTOBOMBAS</t>
  </si>
  <si>
    <t>MANTENIMIENTOS A MOTOBOMBAS</t>
  </si>
  <si>
    <t xml:space="preserve"> PARA EL MEJOR FUNCIONAMIENTO DE LOS VEHÍCULOS Y NO PARA LA OPERATIVIDAD  DE LA COORDINACIÓN MUNICIPAL DE PROTECCIÓN CIVIL Y BOMBEROS</t>
  </si>
  <si>
    <t>INSTALACIÓN, REPARACIÓN Y MANTENIMIENTO DE MAQUINARIA Y OTROS QUIPOS Y HERRAMIENTAS</t>
  </si>
  <si>
    <t>INSTALACIÓN DE EQUIPO CONTRA INCENDIO, MANTENIMIENTOS A DIVERSOS EQUIPOS Y HERRAMIENTAS (ESTACIONES METEOROLÓGICAS, COMPRESORES, PODADORAS, HIDROLAVADORAS, BOMBAS TRAGA SÓLIDOS, ETC)</t>
  </si>
  <si>
    <t>MANTENIMIENTOS A EQUIPOS</t>
  </si>
  <si>
    <t>INSTALACIÓN DEL EQUIPO PARA EL ÁREA HISTÓRICA, EN CUMPLIMIENTO A LA PROTECCIÓN Y CONSERVACIÓN  DE DOCUMENTOS Y MANTENIMIENTO A EQUIPO Y MAQUINARIA FIJOS DE LA COORDINACIÓN MUNICIPAL DE PROTECCIÓN CIVIL Y BOMBEROS</t>
  </si>
  <si>
    <t>SERVICIOS DE LIMPIEZA Y MANEJO DE DESECHOS</t>
  </si>
  <si>
    <t xml:space="preserve"> LAVADO Y DESINFECCIÓN DE SILLAS  </t>
  </si>
  <si>
    <t>PARA EL ÁREA DE RELACIONES EXTERIORES DE LAS OFICINAS DE GUADALUPE.</t>
  </si>
  <si>
    <t>SERVICIOS DE REVELADO DE FOTOGRAFÍA</t>
  </si>
  <si>
    <t xml:space="preserve"> FOTOGRAFÍA REVELADA EN TROVICEL </t>
  </si>
  <si>
    <t>DIRECCION DE ARCHIVO MUNICIPAL</t>
  </si>
  <si>
    <t>EXPOSICIONES CULTURALES QUE SE REALIZAN EN EL ARCHIVO GENERAL Y EN LA CASA DE LA MEMORIA EN LA DELEGACIÓN DE NEXTIPAC, COMO PARTE DEL RESCATE Y DIFUSIÓN DE LAS COSTUMBRES Y TRADICIONES DEL MUNICIPIO.</t>
  </si>
  <si>
    <t>GASTO DE ORDEN SOCIAL Y CULTURAL</t>
  </si>
  <si>
    <t xml:space="preserve"> SERVICIO INTEGRAL PARA EL SORTEO MILITAR, FERIAS DE ELOTE, NOPAL Y PRIMAVERA. </t>
  </si>
  <si>
    <t xml:space="preserve"> EVENTOS PARA EL DÍA DEL BOMBERO, RECONOCIMIENTO AL DESEMPEÑO 2021, CURSOS DE VERANO, DÍA DEL NIÑO, JORNADAS DE PROTECCIÓN CIVIL. </t>
  </si>
  <si>
    <t xml:space="preserve"> SERVICIO INTEGRAL PARA EL SORTEO MILITAR, LA DIRECCIÓN DE DELEGACIONES REALIZA LAS  FERIAS DE ELOTE, NOPAL Y PRIMAVERA Y ARCHIVO REALIZA EN MAYO FESTEJO DEL ARCHIVISTA Y PARA REALIZAR DIVERSOS PROGRAMAS DE LA COORDINACIÓN DE PROTECCIÓN CIVIL. </t>
  </si>
  <si>
    <t>IMPUESTOS Y DERECHOS</t>
  </si>
  <si>
    <t xml:space="preserve"> ADQUISISICON DE ISBN </t>
  </si>
  <si>
    <t xml:space="preserve"> PAGO DEL TRÁMITE ISBN PARA LAS PUBLICACIONES EDITADAS POR EL ARCHIVO GENERAL.  </t>
  </si>
  <si>
    <t>MUEBLES DE OFICINA Y ESTANTERÍA</t>
  </si>
  <si>
    <t>COMPRA DE ARCHIVEROS Y SILLAS, ANAQUELES</t>
  </si>
  <si>
    <t>MUEBLES PARA OFICINA</t>
  </si>
  <si>
    <t>COMPRA DE MUEBLES PARA EL RESGUARDO DE DOCUMENTOS Y PLANOS (30,000); ASÍ COMO (700,000) ESTANTERÍA PARA HABILITAR UN ESPACIO QUE SE ENCUENTRA VACÍO EN EL ARCHIVO GENERAL (ANTES BIBLIOTECA), LUGAR QUE SERÍA UTILIZADO PARA EL RESGUARDO DE LA DOCUMENTACIÓN DEL ÁREA DE OBRAS PÚBLICAS, DADO QUE EN LOS ACERVOS EXISTENTES YA NO HAY CAPACIDAD PARA DICHO RESGUARDO. COMPRA DE SILLAS Y ARCHIVEROS PARA LA UNIDAD DE RELACIONES EXTERIORES.</t>
  </si>
  <si>
    <t>MUEBLES, EXCEPTO DE OFICINA Y ESTANTERÍA</t>
  </si>
  <si>
    <t>MESAS TIPO TABLÓN, ESTUFA, SALA</t>
  </si>
  <si>
    <t>MUEBLES NO DE OFICINA</t>
  </si>
  <si>
    <t>ABRIL</t>
  </si>
  <si>
    <t>PARA EL ESTABLECIMIENTO DEL PUESTO DE MANDO SCI Y HABILITACIÓN DE ÁREAS DE DESCANSO DE BASES OPERATIVAS DE LA COORDINACIÓN MUNICIPAL DE PROTECCIÓN CIVIL Y BOMBEROS</t>
  </si>
  <si>
    <t>EQUIPO DE CÓMPUTO Y DE TECNOLOGÍA DE LA INFORMACIÓN</t>
  </si>
  <si>
    <t>COMPUTADORAS DE ESCRITORIO, LAPTOP, ESCÁNER, MULTIFUNCIONALES, TABLET, ETC.</t>
  </si>
  <si>
    <t>TECNOLOGÍAS DE INFORMACIÓN</t>
  </si>
  <si>
    <t xml:space="preserve">SECRETARIA DEL AYUNTAMIENTO, DIRECCIÓN DE REGISTRO CIVIL, DELEGACIONES, ACTAS Y ACUERDOS INTEGRACIÓN ATENCIÓN CIUDADANA </t>
  </si>
  <si>
    <t>EQUIPO DE CÓMPUTO NECESARIO PARA LA ELABORACIÓN DE DOCUMENTOS, REGISTRO DE NOVEDADES Y EXPEDIENTES DE LAS ÁREAS</t>
  </si>
  <si>
    <t>EQUIPOS Y APARATOS AUDIOVISUALES</t>
  </si>
  <si>
    <t xml:space="preserve"> TARJETA DE AUDIO, PROYECTOR, MICROFONO DE SOLAPA, EQUIPO DE SONIDO, PROYECTORES Y BOCINAS </t>
  </si>
  <si>
    <t>EQUIPOS PARA CAPACITACIONES</t>
  </si>
  <si>
    <t>HERRAMIENTAS PARA  EL RESCATE HISTÓRICO DEL MUNICIPIO, ACTIVIDADES QUE SON PARTE DE LAS FUNCIONES DEL ARCHIVO GENERAL.</t>
  </si>
  <si>
    <t>CÁMARAS FOTOGRAFÍAS Y DE VIDEO</t>
  </si>
  <si>
    <t>CAMARA FOTOGRAFÍCA</t>
  </si>
  <si>
    <t>HERRAMIENTAS PARA  EL RESCATE HISTÓRICO DEL MUNICIPIO, ACTIVIDADES QUE SON PARTE DE LAS FUNCIONES DEL ARCHIVO GENERAL, PROTECCIÓN CIVIL E INSPECCIÓN Y VIGILANCIA.</t>
  </si>
  <si>
    <t>EQUIPO MÉDICO Y DE LABORATORIO</t>
  </si>
  <si>
    <t>POSICIONADORES O BASE DE EXPLORACIÓN</t>
  </si>
  <si>
    <t>EQUIPAMIENTO DE ÁREA CANINA</t>
  </si>
  <si>
    <t>EQUIPAMIENTO DE ÁREA CANINA DE LA COORDINACIÓN MUNICIPAL DE PROTECCIÓN CIVIL Y BOMBEROS</t>
  </si>
  <si>
    <t>CARROCERÍAS Y REMOLQUES</t>
  </si>
  <si>
    <t>ADQUISICION DE EQUIPO  PARA REMOLCAR VEHÍCULOS, BARRA DE ARRSTRE PARA DESPLAZAMIENTO, MONTACARGAS PARA MANEJO DE MATERIAL EN ALMACENES</t>
  </si>
  <si>
    <t>DIRECCION DE INSPECCION Y VIGILANCIA</t>
  </si>
  <si>
    <t>EQUIPO NECESARIOS PARA LLEVAR A CABO EL LEVANTAMIENTO DE PARQUE VEHICULAR EN ABANDONO EN EL MUNICIPIO Y SU TRASLADO A LOGAR DE RESGUARDO PROVISIONAL.</t>
  </si>
  <si>
    <t>MAQUINARIA Y EQUIPO AGROPECUARIO</t>
  </si>
  <si>
    <t>BOMBA ASPERSORA</t>
  </si>
  <si>
    <t>APLICACIÓN DE AGUA JABONOSA EN  ENJAMBRES DE ZONAS ESTRATÉGICAS DE LA COORDINACIÓN MUNICIPAL DE PROTECCIÓN CIVIL Y BOMBEROS</t>
  </si>
  <si>
    <t>EQUIPO DE COMUNICACIÓN Y TELECOMUNICACIÓN</t>
  </si>
  <si>
    <t>ANTENAS PUNTO A PUNTO, DRONES, RADIOS DIGITALES, TRONCALES.</t>
  </si>
  <si>
    <t>EQUIPO DE COMUNICACIÓN</t>
  </si>
  <si>
    <t>PARA MEJORAR LA COMUNICACIÓN OPERATIVA EN LA DEPENDENCIA DE LA COORDINACIÓN MUNICIPAL DE PROTECCIÓN CIVIL Y BOMBEROS</t>
  </si>
  <si>
    <t>EQUIPOS DE GENERACIÓN ELÉCTRICA, APARATOS Y ACCESORIOS ELÉCTRICOS</t>
  </si>
  <si>
    <t>FUENTES DE PODER, DE VOLTAJE, LÁMPARAS DE ESCENA.</t>
  </si>
  <si>
    <t>EQUIPOS ELÉCTRICOS</t>
  </si>
  <si>
    <t>PARA UTILIZARSE EN CONDICIONES CON POCA LUZ EN LA ATENCIÓN DE SERVICIOS Y EVITAR ACCIDENTES DE LA COORDINACIÓN MUNICIPAL DE PROTECCIÓN CIVIL Y BOMBEROS</t>
  </si>
  <si>
    <t>OTROS EQUIPOS</t>
  </si>
  <si>
    <t>EQUIPO DE DETECCIÓN DE INCENDIOS (ESFERAS)</t>
  </si>
  <si>
    <t>DIVERSOS EQUIPOS</t>
  </si>
  <si>
    <t xml:space="preserve"> COORDINACIÓN MUNICIPAL DE PROTECCIÓN CIVIL. DIRECCION DE ARCHIVO MUNICIPAL</t>
  </si>
  <si>
    <t>EQUIPO PARA EL ÁREA HISTÓRICA, EN CUMPLIMIENTO A LA PROTECCIÓN Y CONSERVACIÓN  DE DOCUMENTOS.</t>
  </si>
  <si>
    <t>SOFTWARE</t>
  </si>
  <si>
    <t xml:space="preserve"> SOFTWARE PIX4D </t>
  </si>
  <si>
    <t xml:space="preserve">PARA RECOLECCIÓN, PROCESAMIENTO Y ACTUALIZACIÓN DE INFORMACIÓN RESPECTO AL MANEJO DE LA TIERRA, MODELOS DIGITALES E IDENTIFICACIÓN DE RIESGOS Y ATENCIÓN DE EMERGENCIAS DE LA COORDINACIÓN DE PROTECCIÓN CIVIL Y DE LA DIRECCIÓN DE INSPECCIÓN IMPLEMENTACIÓN Y PUESTA EN MARCHA DEL PROYECTO DE DIGITALIZACIÓN DE FOLIOS ELECTRÓNICOS PARA EL LEVANTAMIENTO DE INFRACCIONES </t>
  </si>
  <si>
    <t>CONTINGENCIAS POR FENÓMENOS NATURALES</t>
  </si>
  <si>
    <t xml:space="preserve">DIVERSOS REQUERIMIENTOS EN CONTINGENCIAS POR FENÓMENOS NATURALES </t>
  </si>
  <si>
    <t>ENE- SEPT</t>
  </si>
  <si>
    <t>DIVERSOS REQUERIMIENTOS EN CONTINGENCIAS POR FENÓMENOS NATURALES DE LA COORDINACIÓN MUNICIPAL DE PROTECCIÓN CIVIL Y BOMBEROS</t>
  </si>
  <si>
    <t>TESORERÍA MUNICIPAL</t>
  </si>
  <si>
    <t>DESPACHO DE LA TESORERÍA MUNICIPAL</t>
  </si>
  <si>
    <t>Papelería y útiles para consumo de la Dirección.</t>
  </si>
  <si>
    <t>Enero a septiembre 2021</t>
  </si>
  <si>
    <t>Despacho de la Tesorería Municipal</t>
  </si>
  <si>
    <t>Compra de insumos de papelería para la realización de diversas actividades dentro del Despacho de la Tesorería.</t>
  </si>
  <si>
    <t>CD´s</t>
  </si>
  <si>
    <t>Elaboración del proyecto de Presupuesto de Egresos y   Anteproyecto de Ley de Ingresos</t>
  </si>
  <si>
    <t>Artículos CD's necesarios para la elaboración del proyecto de Presupuesto de Egresos.</t>
  </si>
  <si>
    <t>Productos alimenticios</t>
  </si>
  <si>
    <t>Gestión administrativa para la Tesorería</t>
  </si>
  <si>
    <t>Enero a Diciembre</t>
  </si>
  <si>
    <t>Productos alimenticios para jornadas extraeordinarias de trabajo</t>
  </si>
  <si>
    <t xml:space="preserve">UTENSILIOS PARA EL SERVICIO DE ALIMENTACIÓN </t>
  </si>
  <si>
    <t>Cubiertos</t>
  </si>
  <si>
    <t>Utensilios necesarios para el desempeño de actividades extraordinarias en el cumplimiento de la función pública.</t>
  </si>
  <si>
    <t>SERVICIOS POSTALES Y TELEGRÁFICOS</t>
  </si>
  <si>
    <t>Mensajería</t>
  </si>
  <si>
    <t>Pago de servicios de mensajería y paquetería enviados a la ASF</t>
  </si>
  <si>
    <t>SERVICIOS LEGALES, DE CONTABILIDAD, AUDITORIA Y RELACIONADOS</t>
  </si>
  <si>
    <t>Recuperación de ISR</t>
  </si>
  <si>
    <t>Contratación de servicios profesionales</t>
  </si>
  <si>
    <t>Enero-Diciembre</t>
  </si>
  <si>
    <t>Pago de Honorarios al despacho que realiza la Recuperación del ISR del Municipio y sus OPD´s</t>
  </si>
  <si>
    <t>Cursos de capacitación para empleados</t>
  </si>
  <si>
    <t xml:space="preserve">Capacitacion </t>
  </si>
  <si>
    <t>Cursos de capacitación para la mejor preparación de los empleados de la Tesorería.</t>
  </si>
  <si>
    <t>Seguros de responsabilidad patrimonial y fianzas</t>
  </si>
  <si>
    <t>Póliza de Fianza</t>
  </si>
  <si>
    <t>Polizas</t>
  </si>
  <si>
    <t>Contratación de fianzas de fidelidad ordenado por la ASEJ</t>
  </si>
  <si>
    <t>Servicios de cerrajeria</t>
  </si>
  <si>
    <t>Contratación de servicios de cerrajería para las áreas de la Tesorería.</t>
  </si>
  <si>
    <t>DIRECCIÓN DE INGRESOS</t>
  </si>
  <si>
    <t xml:space="preserve"> Rollos de Papel Térmico para el Tomaturno, sumadoras, lámparas detectoras de billetes falsos, cintas universales para calculadoras. Servilletas de papel. Sellos para Cajeros y Oficinas del área de Ingresos Vaso de cartón para el servicio de café</t>
  </si>
  <si>
    <t>Atención a Ciudadanos</t>
  </si>
  <si>
    <t>Julio</t>
  </si>
  <si>
    <t>Dirección de Ingresos</t>
  </si>
  <si>
    <t>Se requiere la compra para una eficiente operatividad en las oficinas recaudadoras durante el periodo de alta recaudacion.</t>
  </si>
  <si>
    <t>MATERIALES, ÚTILES Y EQUIPOS MENORES DE TECNOLOGÍAS DE LA INFORMACIÓN Y COMUNICACIONES</t>
  </si>
  <si>
    <t>Toners, discos compactos y discos dvd regravables</t>
  </si>
  <si>
    <t>Papelería y útiles para consumo de la D.I.</t>
  </si>
  <si>
    <t>Para ser utilizados en las diversas Oficinas Recaudadoras, así como en los Kioscos e Islas Municipales.</t>
  </si>
  <si>
    <t>Impresión de material con información para los Contribuyentes, rollos impresos para kioscos municipales y Otros.</t>
  </si>
  <si>
    <t>Información a Ciudadanos</t>
  </si>
  <si>
    <t>Diversos carteles y volantes para incentivar el pago de los Contribuyentes, así como dotar a los kioscos municipales de rollos térmicos impresos.</t>
  </si>
  <si>
    <t>Café, azucar, te, galletas</t>
  </si>
  <si>
    <t>Octubre</t>
  </si>
  <si>
    <t>Para el servicio de café que se ofrece a los Contribuyentes en el periodo de alta recaudación de impuestos.</t>
  </si>
  <si>
    <t>Cucharitas desechables</t>
  </si>
  <si>
    <t>Cucharitas para el servicio de café que se ofrece a los Contribuyentes durante el periodo de alta recaudación de impuestos.</t>
  </si>
  <si>
    <t>Extenciones eléctricas y multicontactos</t>
  </si>
  <si>
    <t>Insumos para equipos de recaudadoras</t>
  </si>
  <si>
    <t>Para instalación de equipos adicionales en las Oficinas Recaudadoras y en la Recaudadora Móvil durante el periodo de alta recaudación de impuestos.</t>
  </si>
  <si>
    <t>FIBRAS SINTÉTICAS, HULES, PLASTICOS Y DERIVADOS</t>
  </si>
  <si>
    <t>Conos naranjas para dirigir vialidad y fundas plasticas.</t>
  </si>
  <si>
    <t>Autopago</t>
  </si>
  <si>
    <t>Septiembre</t>
  </si>
  <si>
    <t>Conos plásticos naranjas para dirigir la vialidad en el proyecto de autopago, asi como fundas plasticas para módulos de cobro, durante la temporada de alta recaudación del impuesto predial.</t>
  </si>
  <si>
    <t>Dotar al personal que de cajas y atención a Contribuyentes de uniformes durante el periodo de alta recaudación de impuesto precial</t>
  </si>
  <si>
    <t>Ofrecer una buena imagen a los Contribuyentes que se presentan a pagar sus impuestos durante el periodo de alta recaudación. Asi como dotar de chalecos y sombreros a los notificadores del área de Apremios.</t>
  </si>
  <si>
    <t>PRENDAS DE SEGURIDAD Y PROTECCION PERSONAL</t>
  </si>
  <si>
    <t>Chalecos Flourecentes</t>
  </si>
  <si>
    <t>Ofrecer una buena imagen a los Contribuyentes que se presentan a pagar sus impuestos. Que el identifique al personal de apoyo en el proyecto autopago.</t>
  </si>
  <si>
    <t>REFACCIONES Y ACCESORIOS MENORES DE MOBILIARIO Y EQUIPO DE ADMINISTRACIÓN, EDUCACIONAL Y RECREATIVO</t>
  </si>
  <si>
    <t xml:space="preserve">Refacciones al mobiliario de las recaudadoras previo a la temporada de alta recaudación </t>
  </si>
  <si>
    <t>Mantenimiento de Equipo</t>
  </si>
  <si>
    <t>Mantener en optimas condiciones el mobiliario y equipo de oficina, para una adecuada operación en las Oficinas Recaudadoras.</t>
  </si>
  <si>
    <t>REFACCIONES Y ACCESORIOS MENORES DE EQUIPO DE CÓMPUTO Y TECNOLOGÍAS DE LA INFORMACIÓN</t>
  </si>
  <si>
    <t>Compra de mouse, diademas, routers y disco duro</t>
  </si>
  <si>
    <t>Mantener el equipo necesario para la operatividad de las Oficinas Recaudadoras</t>
  </si>
  <si>
    <t xml:space="preserve">REFACCIONES Y ACCESORIOS MENORES, OTROS BIENES MUEBLES </t>
  </si>
  <si>
    <t xml:space="preserve">SERVICIOS DE ACCESO DE INTERNET, REDES Y PROCESAMIENTO DE INFORMACIÓN </t>
  </si>
  <si>
    <t>Timbrado para facturación</t>
  </si>
  <si>
    <t>Emisión de CFDI a Ciudadanos</t>
  </si>
  <si>
    <t>Pago de timbres para la facturación electrónica del Municipio de Zapopan</t>
  </si>
  <si>
    <t>Reparto de recibo predial ejercicio 2020</t>
  </si>
  <si>
    <t>Servicios a recaudadoras</t>
  </si>
  <si>
    <t>Informar al Contribuyente de sus compromisos fiscales.</t>
  </si>
  <si>
    <t>ARRENDAMIENTOS DE EDIFICIOS</t>
  </si>
  <si>
    <t>Renta de bodega area de apremios</t>
  </si>
  <si>
    <t>Resguardo de información</t>
  </si>
  <si>
    <t>Enero  a  Diciembre</t>
  </si>
  <si>
    <t>Para resguardo de bienes adjudicados.</t>
  </si>
  <si>
    <t>OTROS ARRENDAMIENTOS</t>
  </si>
  <si>
    <t>Renta de sillas y toldos</t>
  </si>
  <si>
    <t>Noviembre</t>
  </si>
  <si>
    <t>Renta de sillas y toldos para ser utilizados en diversas Oficinas Recaudadoras y en la Recaudadora Móvil, durante el periodo de alta recaudación de impuestos.</t>
  </si>
  <si>
    <t>SERVICIOS DE CONSULTORÍA ADMINISTRATIVA, PROCESOS, TÉCNICA Y EN TECNOLOGÍAS DE LA INFORMACIÓN</t>
  </si>
  <si>
    <t>Se contempla la incorporación de 4 aplicativos más para recepción de pagos de agua, sanciones administrativas, cementerios, pagos diversos como centros culturales.</t>
  </si>
  <si>
    <t>Implementación en tecnologías de recaudación</t>
  </si>
  <si>
    <t>Implementyación de 4 módulos en el sistema SIGOB</t>
  </si>
  <si>
    <t>Formas Valoradas y Recibos Oficiales</t>
  </si>
  <si>
    <t>Comprobantes fiscales</t>
  </si>
  <si>
    <t>Para realizar la operatividad. Se distribuyen en todas las oficinas recaudadoras.</t>
  </si>
  <si>
    <t>Servicio Integral de impresión y entrega de Recibo Predial en los Domicilios de los Contribuyentes</t>
  </si>
  <si>
    <t>Servicio Integral de impresión y entrega de Recibo Predial en los Domicilios de los Contribuyentes, para que puedan pagar el impuesto en bancos y tiendas de autoservicio.</t>
  </si>
  <si>
    <t>SERVICIOS FINANCIEROS Y BANCARIOS</t>
  </si>
  <si>
    <t>Pago de comisiones aplicación parkimovil</t>
  </si>
  <si>
    <t>Comisiones por medios de pago de contribuciones</t>
  </si>
  <si>
    <t>2020 - 2021</t>
  </si>
  <si>
    <t>Cobro de multas de estacionómetros y cobro de uso de piso de tianguis</t>
  </si>
  <si>
    <t>SERVICIOS DE COBRANZA, INVESTIGACIÓN CREDITICIA Y SIMILAR</t>
  </si>
  <si>
    <t>Pago honorarios despacho cobranza</t>
  </si>
  <si>
    <t>Recuperación de cartera vencida</t>
  </si>
  <si>
    <t>Recuperación de cartera vencida.</t>
  </si>
  <si>
    <t>INSTALACIÓN, REPARACIÓN Y MANTENIMIENTO DE MOBILIARIO Y EQUIPO DE ADMINISTRACIÓN, EDUCACIONAL Y RECR</t>
  </si>
  <si>
    <t xml:space="preserve">Reparaciones al mobiliario de las recaudadoras previo a la temporada de alta recaudación </t>
  </si>
  <si>
    <t>Mantenimineto al mobiliario de las Oficinas Recaudadoras para una mejor operación e imagen.</t>
  </si>
  <si>
    <t>INSTALACIÓN, REPARACIÓN Y MANTENIMIENTO DE MAQUINARIA, OTROS EQUIPOS Y HERRAMIENTA</t>
  </si>
  <si>
    <t>Mantenimiento a máquinas contadoras de billetes y monedas.</t>
  </si>
  <si>
    <t>Mantenimiento a las máquinas contadoras de billetes y monedas ubicados en cada una de las Oficinas Recaudadoras para un adecuado funcionamiento.</t>
  </si>
  <si>
    <t>Modulos temporada de alta recaudación auditorios</t>
  </si>
  <si>
    <t>Mobiliario y Equipo de Recaudadoras</t>
  </si>
  <si>
    <t>Equipar espacios extras para el cobro de impuestos durante el periodo de alta recaudación.</t>
  </si>
  <si>
    <t>OTROS MOBILIARIOS Y EQUIPOS DE ADMINISTRACIÓN</t>
  </si>
  <si>
    <t>Enfriadores de agua, pantallas (temporada de alta recaudación)</t>
  </si>
  <si>
    <t>Contar con enfriadores de agua suficientes para ofrecer el servicio de café y agua a los Contribuyentes durante el periodo de alta recaudación.</t>
  </si>
  <si>
    <t>OTRO MOBILIARIO Y EQUIPO EDUCACIONAL Y RECREATIRO</t>
  </si>
  <si>
    <t>Toldos (temporada de alta recaudación</t>
  </si>
  <si>
    <t>Contar con toldos suficientes para el cobro de impuesto predial y la Recaudadora Móvil y en diversos centros de cobro que se instalan en Ciudad Zapopan durante la temporada de alta recaudación de impuesto predial.</t>
  </si>
  <si>
    <t>HERRAMIENTAS Y MÁQUINAS-HERRAMIENTA</t>
  </si>
  <si>
    <t>Equipo automático de acceso con pago para el Zoológico Villa Fantasía: Se propone debido a que el importe de sueldos por 2 cajeros en el Zoológico Villa Fantasía es de $263,520. El importe de la inversión para sistematizar el acceso al zoológico se recupera en no más de 7  meses.</t>
  </si>
  <si>
    <t>Mejora en sistema de cobro de acceso en el Zoológico Villa Fantasía</t>
  </si>
  <si>
    <t>Automatizar los servicios de acceso al parque zoológico Villa Fantasía, para dar una recaudación más eficiente y minimizar los procesos que actualmente se llevan a cabo.</t>
  </si>
  <si>
    <t>Acceso automatico al parque zoológico Villa Fantasía, para que el Ciudadano ingrese el pago y automáticamente tenga acceso al parque. Parte del costo de equipo automático de ingreso al Estacionamiento Lázaro Cárdenas.</t>
  </si>
  <si>
    <t>Mantenimiento al Conector Generico de Facturación</t>
  </si>
  <si>
    <t>Mantenimiento al Conector Generico de la plataforma de facturación electrónica del Municipio de Zapopan para ofrecer un mejor servicio a los Contribuyentes.</t>
  </si>
  <si>
    <t>DIRECCIÓN DE GLOSA</t>
  </si>
  <si>
    <t>Dirección de Glosa</t>
  </si>
  <si>
    <t>CDS, DVDS,</t>
  </si>
  <si>
    <t xml:space="preserve">Envio de informacion por requerimiento de autoridades </t>
  </si>
  <si>
    <t>Compra de insumos de artículos de tecnología necesarios para el cumplimiento de requerimientos de ASEJ, ASEF y las diferentes auditorias que se atienden por parte de la Dirección así como también la impresión de actas y fallos derivados de los procesos de licitación y del comité de adquisiciones.</t>
  </si>
  <si>
    <t>Servcios Postales y Telegráficos</t>
  </si>
  <si>
    <t>Envio de documentacion por servicios postales.</t>
  </si>
  <si>
    <t xml:space="preserve">Envio de de informacion por requerimientos de Auditoria de la ASEF </t>
  </si>
  <si>
    <t xml:space="preserve">De Enero a Diciembre </t>
  </si>
  <si>
    <t>Diversos tipos de viaje según las necesidades de la Dirección y las indicaciones de la Tesorera a los diversos entes Publicos Auditables, de acuedo a los diferentes Programas y Recursos otorgados tanto por la Federacion asi como por el Estado</t>
  </si>
  <si>
    <t>DIRECCIÓN DE CONTABILIDAD</t>
  </si>
  <si>
    <t>Papelería: Hojas, cintas, boligrafos, carpetas, cajas para archivo,etc.</t>
  </si>
  <si>
    <t>Cuenta Publica y  Armonzacion Contable</t>
  </si>
  <si>
    <t>Direccion de Contabilidad</t>
  </si>
  <si>
    <t>Compra de  material de oficina para el funcionamiento de las diferentes áreas de la Dirección de Contabilidad.</t>
  </si>
  <si>
    <t xml:space="preserve">Materiales, utiles y equipo menores de Tecnología de la Información y comunicación </t>
  </si>
  <si>
    <t xml:space="preserve">Papelería, discos regrabables, dvd, etc. </t>
  </si>
  <si>
    <t>Este material se requiere para la elaboración y presentación de Cuentas Públicas misma que dan cumplimiento con las disposiciones y requerimientos y se presentan de manera mensual.</t>
  </si>
  <si>
    <t xml:space="preserve">Servicios Legales, de contabilidad, Auditoria y relacionados </t>
  </si>
  <si>
    <t>Contrataciones, auditorias etc.</t>
  </si>
  <si>
    <t>Seguimiento a la adopcion de politicas contables y presupuestales conforme a los lineamientos establecidos por el CONAC, Asesoria, Dictaminacion y Depuracion de las cuentas contables.</t>
  </si>
  <si>
    <t>Este recuso se necesitara para las contrataciones de un o más despachos externos mismo que auditaran las cuentas públicas para darle cumplimiento a las leyes que rigen el municipio, asi como asesoria, dictaminacion y depuracion de las cuentas contables.</t>
  </si>
  <si>
    <t xml:space="preserve">Servicios Financieros y Bancarios </t>
  </si>
  <si>
    <t xml:space="preserve">Comisiones Bancarias, recargos e intereses. </t>
  </si>
  <si>
    <t>Conciliaciones Bancarias</t>
  </si>
  <si>
    <t>Recurso para el pago de las comisiones bancarias e  intereses generados mensualmente.</t>
  </si>
  <si>
    <t xml:space="preserve">Servicios de recaudación traslado y custodia de valores </t>
  </si>
  <si>
    <t xml:space="preserve">Dinero tangible para el pago de los servicios. </t>
  </si>
  <si>
    <t>Traslado y custodia de  valores que se generan con la captación de los pago de los impuestos en las diferentes recaudadoras.</t>
  </si>
  <si>
    <t xml:space="preserve">Fletes y Maniobras </t>
  </si>
  <si>
    <t xml:space="preserve">Pago de Trasportes </t>
  </si>
  <si>
    <t>Organización, prevision, revision y control de la contabilidad de Egreso del Municipio.</t>
  </si>
  <si>
    <t>Recurso utilizado para el traslado de los archivos que se resguardan en las bodegas de la  Dirección de Contabilidad para su custodia.</t>
  </si>
  <si>
    <t xml:space="preserve">Instalación, reparación y mtto. De equipo de computo y tecnología de la infomación </t>
  </si>
  <si>
    <t xml:space="preserve">Mantenimiento de los equipos </t>
  </si>
  <si>
    <t>Elaboracion de Informes Financieros, Cuentas publicas y armonizacion contable elaboradas e implementadas.</t>
  </si>
  <si>
    <t>Este recurso se utilizara para darle mtto; al equipo tales como los escáner, sumadoras los cuales son indispensables para la elaboración de registros de Ingresos, Egresos y cuenta Pública   de la Dirección de Contabilidad.</t>
  </si>
  <si>
    <t>DIRECCIÓN DE PRESUPUESTO Y EGRESOS</t>
  </si>
  <si>
    <t>Papeleria y Utiles para consumo de la Dirección</t>
  </si>
  <si>
    <t>Dirección de Presupuesto y Egresos</t>
  </si>
  <si>
    <t>Compra de  papelería de oficina para el funcionamiento de las diferentes áreas de la Dirección de Presupuesto y Egresos.</t>
  </si>
  <si>
    <t xml:space="preserve">Discos regrabables, dvd, etc. </t>
  </si>
  <si>
    <t>Para  remitir información de auditorias, certificaciones, etc.</t>
  </si>
  <si>
    <t>Este material se requiere funciones de las áreas, así como para entrega de información por auditorías.</t>
  </si>
  <si>
    <t xml:space="preserve"> Material Impreso  e Información Digital                </t>
  </si>
  <si>
    <t>Compra de recibos de nómina, utilizados para el pago de la nómina quincenal</t>
  </si>
  <si>
    <t>Pago de Nómina</t>
  </si>
  <si>
    <t>Estos se utilizan para el pago de la nómina quincenal</t>
  </si>
  <si>
    <t xml:space="preserve"> Servicios Postales y Telegráficos  </t>
  </si>
  <si>
    <t xml:space="preserve">Servicio de mensajería </t>
  </si>
  <si>
    <t>Para remitir información de programas federales</t>
  </si>
  <si>
    <t>Servicio de mensajería para remitir documentación relativa a programas Federales</t>
  </si>
  <si>
    <t xml:space="preserve">Servicios financieros y bancarios  </t>
  </si>
  <si>
    <t xml:space="preserve">Ajustes de rendimientos financieros </t>
  </si>
  <si>
    <t>Ajustes de rendimientos de programas federales</t>
  </si>
  <si>
    <t>Ajuste de rendimientos financieros de programas federales</t>
  </si>
  <si>
    <t>Otros servicios de traslado y hospedaje</t>
  </si>
  <si>
    <t>Pago de estacionamientos</t>
  </si>
  <si>
    <t>Mecanismo para la ejecución del gasto eficiente</t>
  </si>
  <si>
    <t xml:space="preserve">Pago de estacionamientos necesarios en la entrega de correspondencia en Concentro, así como en oficinas del Gobierno del Estado </t>
  </si>
  <si>
    <t>DIRECCIÓN DE CATASTRO</t>
  </si>
  <si>
    <t>Dirección de Catastro</t>
  </si>
  <si>
    <t>Compra de insumos de papelería para el funcionamiento de las diferentes áreas de la Dirección.</t>
  </si>
  <si>
    <t>Toner, disco duro, cd</t>
  </si>
  <si>
    <t>Compra de toner para los dos plotter de esta Dependencia.</t>
  </si>
  <si>
    <t>Impresiones</t>
  </si>
  <si>
    <t>Se imprimen folletos de información al contribuyente</t>
  </si>
  <si>
    <t>Productos textiles</t>
  </si>
  <si>
    <t>Hilaza</t>
  </si>
  <si>
    <t>Compra de hilaza utilizada por el Área de Microfilmación para amarrar los paquetes de comprobantes catastrales.</t>
  </si>
  <si>
    <t>Candado, timbre digital, chapa</t>
  </si>
  <si>
    <t>Necesidades ordinarias y extraordinarias de la Dependencia.</t>
  </si>
  <si>
    <t>Refacciones y accesorios menores de mobiliario y equipo de administración, educacional y
recreativo</t>
  </si>
  <si>
    <t>Pilas, soporte de pantalla</t>
  </si>
  <si>
    <t>Compra de pilas necesarias para las cámaras fotográficas y distaciómetros.</t>
  </si>
  <si>
    <t>Refacciones y accesorios menores de equipo de cómputo y tecnologías de la información</t>
  </si>
  <si>
    <t>Candado laptop, cable de red, fuentes de poder, mouse</t>
  </si>
  <si>
    <t xml:space="preserve">Compra de componentes o dispositivos internos o externos que se
integran al equipo de cómputo, con el objeto de conservar o recuperar su funcionalidad. 
</t>
  </si>
  <si>
    <t>Envío de oficios con los cuales se da contestación a los folios presentados en ventanilla por parte tanto de contribuyentes como diferentes Dependencias  y Juzgados.</t>
  </si>
  <si>
    <t>Publicación de edictos Catastrales, engargolado, encuadernado y enmicado</t>
  </si>
  <si>
    <t>Se utilizará para tanto para el encuadernado de Tablas de valor, como para el engargolado de ciertos planes de trabajo.</t>
  </si>
  <si>
    <t>Servicio de cerrajería</t>
  </si>
  <si>
    <t>Se utilizará en caso de requerirse servicios de cerrajería dentro de las instalaciones de la Dependencia.</t>
  </si>
  <si>
    <t>Instalación, reparación y mantenimiento de mobiliario y equipo de administración, educacional y recreativo</t>
  </si>
  <si>
    <t>Mantenimiento de perforadora. Reparación de refrigerador, credenza, escritorio y mesa.</t>
  </si>
  <si>
    <t>Dinero asignado al mantenimeinto de las perforadoras con las que cuenta esta oficina utilizda por las Unidades de Trámite y Registro y Valuación y Cartografía.</t>
  </si>
  <si>
    <t>Gastos de orden  social y cultural</t>
  </si>
  <si>
    <t>Servicio Integral Consejo Técnico Catastral.</t>
  </si>
  <si>
    <t>Presupuesto utilizado para realizar el evento de Consejo Técnico Catastral</t>
  </si>
  <si>
    <t>Compra de anaqueles, archiveros, escritorios, carro multiuso.</t>
  </si>
  <si>
    <t>Compra de anaqueles y archiveros necesarios debido al cambio de oficinas.</t>
  </si>
  <si>
    <t>TOTAL</t>
  </si>
  <si>
    <t>CONTRALORÍA CIUDADANA</t>
  </si>
  <si>
    <t>Equipo de computo y de tecnologias de la información</t>
  </si>
  <si>
    <t>Discos externos</t>
  </si>
  <si>
    <t>Discos externos para respaldar la información con motivo del proceso de entrega-recepción</t>
  </si>
  <si>
    <t>Febrero-Septiembre 2021</t>
  </si>
  <si>
    <t xml:space="preserve">Contraloría Ciudadana </t>
  </si>
  <si>
    <t xml:space="preserve">Compra de 8 discos externos de 3 terabyte para el Despacho de la Contraloría, las Direcciones adscritas a ésta y para sus cuatro Jefes de Unidad </t>
  </si>
  <si>
    <t xml:space="preserve">Materiales, útiles  y equipos menores de oficina </t>
  </si>
  <si>
    <t xml:space="preserve">Compra de insumos de papelería para el funcionamiento de las diferentes áreas de la Contraloría </t>
  </si>
  <si>
    <t>Enero-Septiembre 2021</t>
  </si>
  <si>
    <t xml:space="preserve">Material impreso e información digital </t>
  </si>
  <si>
    <t xml:space="preserve">Portadas para carpetas y CD's impresas a color con diseño institucional </t>
  </si>
  <si>
    <t>Portadas para carpetas y CD's impresas a color con diseño institucional con motivo del proceso de entrega-recepción</t>
  </si>
  <si>
    <t xml:space="preserve">Servicios postales y telegráficos </t>
  </si>
  <si>
    <t>Servicios de mensajería foranea</t>
  </si>
  <si>
    <t>Servicios de mensajería foranea a las diferentes instancias de Gobierno</t>
  </si>
  <si>
    <t>Mensajería a las diferentes instancias de Gobierno</t>
  </si>
  <si>
    <t>Materiales, utiles y  equipos menores  de tecnologías  de la Información y  Comunicaciones</t>
  </si>
  <si>
    <t xml:space="preserve">500 CD'S no regrabables </t>
  </si>
  <si>
    <t>500 CD'S no regrabables con motivo del proceso de entrega-recpeción</t>
  </si>
  <si>
    <t>500 CD'S no regrabables con motivo del proceso de entrega-recepción</t>
  </si>
  <si>
    <t xml:space="preserve">Materiales y útiles de impresión y reproducción </t>
  </si>
  <si>
    <t xml:space="preserve">Pastas, aros y acetatos </t>
  </si>
  <si>
    <t xml:space="preserve">Pastas, aros y acetatos para los  informes de Auditoría </t>
  </si>
  <si>
    <t>Pastas, aros y acetatos para la presentación de los informes elaborados por la Dirección de Auditoría</t>
  </si>
  <si>
    <t>COORDINACIÓN GENERAL DE SERVICIOS MUNICIPALES</t>
  </si>
  <si>
    <t>Materiales, bienes y equipos menores de oficina</t>
  </si>
  <si>
    <t xml:space="preserve">Compra consolidada de papelería </t>
  </si>
  <si>
    <t>Coordinación General de Servicios Municipales</t>
  </si>
  <si>
    <t>Compra consolidada de papelería para la Coordinación General de Servicios Municipales y todas sus Dependencias</t>
  </si>
  <si>
    <t>Material estadístico y geográfico</t>
  </si>
  <si>
    <t>Material geográfico impreso, para personal operativo en campo.</t>
  </si>
  <si>
    <t>Rehabilitación de infraestructura de alumbrado público .</t>
  </si>
  <si>
    <t>Dirección de Alumbrado Público</t>
  </si>
  <si>
    <t>Para adquisición de guías roji, planos y mapas para identificación de la cartografía y extensión territorial del municipio, además de ser requeridos para la zonificación y asignación de tareas operativas. Cabe señalar que este material es de suma importancia ya que el personal operativo no cuenta con medios tecnológicos e incluso hay  lugares donde se tiene poco o nulo acceso a una red de datos.</t>
  </si>
  <si>
    <t>Materiales útiles y equipos menores de tecnologías de la información y comunicaciones</t>
  </si>
  <si>
    <t>Consumibles para equipos de impresión.</t>
  </si>
  <si>
    <t>Actividades administrativas y operativas.</t>
  </si>
  <si>
    <t xml:space="preserve">Para la compra de cartuchos de tóner para equipo multifuncional y plotter, ya que se requiere para las actividades administrativas y operativas tanto de la dirección, unidades operativa y técnica. </t>
  </si>
  <si>
    <t>Consumibles para equipos de impresión</t>
  </si>
  <si>
    <t>Impresión técnica</t>
  </si>
  <si>
    <t>Dirección de Gestión Integral del Agua y Drenaje</t>
  </si>
  <si>
    <t>Para compra de cartuchos de tinta para plotter para impresión de  material diverso generado por las áreas de la Dependencia, principalmente planos.</t>
  </si>
  <si>
    <t>Adquisición de insumos  menores tecnológicos</t>
  </si>
  <si>
    <t>Consumibles de maquina para imprimir credenciales</t>
  </si>
  <si>
    <t>Dirección de Mercados</t>
  </si>
  <si>
    <t xml:space="preserve">Adquisición de equipo de impresión e insumos para la credencialización de los locatarios </t>
  </si>
  <si>
    <t>Formatos de vales de almacén, cintas de precaución, señalamientos de riesgo eléctrico</t>
  </si>
  <si>
    <t>Control de entradas y salidas. Señalización</t>
  </si>
  <si>
    <t>Para control de entradas y salidas de almacén, acordonamiento para realizar trabajos operativos, señalización de precaución en pozos y plantas de tratamiento.</t>
  </si>
  <si>
    <t>Papelería formatos oficiales</t>
  </si>
  <si>
    <t>Papelería salida de almacén</t>
  </si>
  <si>
    <t>Dirección de Pavimentos</t>
  </si>
  <si>
    <t>Salidas de material de almacén</t>
  </si>
  <si>
    <t>Formatos de control de almacén. Aproximadamente se utilizan 450 vales al mes (triplicados)</t>
  </si>
  <si>
    <t>Para el control de entradas y salidas de materiales en el almacén general de la Dirección de Alumbrado Público. Para 27 cuadrillas (24 cuadrillas de lunes a viernes y 3 de fin de semana).</t>
  </si>
  <si>
    <t>Vales de entradas y salidas de almacén, vales de control interno de resguardos.</t>
  </si>
  <si>
    <t>Control Interno</t>
  </si>
  <si>
    <t>Dirección de Parques y Jardines</t>
  </si>
  <si>
    <t>Material necesario para control de entradas y salidas de almacén y de bienes patrimoniales internos.</t>
  </si>
  <si>
    <t>Instalación de señalamientos, para crear los accesos universales en los cementerios</t>
  </si>
  <si>
    <t xml:space="preserve">Accesos universales en los cementerios </t>
  </si>
  <si>
    <t xml:space="preserve">Marzo </t>
  </si>
  <si>
    <t>DIRECCIÓN DE CEMENTERIOS</t>
  </si>
  <si>
    <t>Instalación de señalamientos en braile y guia podotáctil para crear accesos universales para personas con capacidades difentes, en los cementerios municipales.</t>
  </si>
  <si>
    <t>Impresión de 77,400 boletas de salida para los camiones recolectores de la dirección</t>
  </si>
  <si>
    <t>Impresión de boletas oficiales, para control de unidades recolectoras</t>
  </si>
  <si>
    <t>DIRECCIÓN DE ASEO PÚBLICO</t>
  </si>
  <si>
    <t>Elaboración de boletas impresos oficiales para control de entrada y salida de unidades recolectoras de aseo publico.</t>
  </si>
  <si>
    <t>Block y formatos</t>
  </si>
  <si>
    <t xml:space="preserve">Block necesarios para la comprobación de  ganado de esta Dirección. </t>
  </si>
  <si>
    <t>DIRECCIÓN DE RASTRO MUNICIPAL</t>
  </si>
  <si>
    <t>Se requiere la compra de diversos formatos de block de sacrificio y bascula, ticket para pesar ganado en pie, constancia de decomiso, vale provisional entre otros, necesarios para el control de sacrificio en el área operativa, salidas de almacén y unidad médica. Dichas formas son foliadas y algunas se usan para pago en recaudación o entrega de la carne.</t>
  </si>
  <si>
    <t>Material impreso e información digital.</t>
  </si>
  <si>
    <t>formatos de impresión</t>
  </si>
  <si>
    <t>Formatos para licitación.</t>
  </si>
  <si>
    <t xml:space="preserve">Dirección de Tianguis y Comercio en Espacios Abiertos </t>
  </si>
  <si>
    <t>Formatos varios para la tramitología de las ventanillas y la operación interna.</t>
  </si>
  <si>
    <t>Compra consolidada de material de limpieza</t>
  </si>
  <si>
    <t>Compra consolidada de material de limpieza para la Coordinación General de Servicios Municipales y todas sus Dependencias</t>
  </si>
  <si>
    <t>Pinturas, crayolas, material didáctico para cursos de verano.</t>
  </si>
  <si>
    <t>Cursos de Verano Parques Hundido</t>
  </si>
  <si>
    <t>Material necesario para lo niños que asisten al curso de verano que se otorga dentro de las instalaciones del parque hundido de la Dependencia.</t>
  </si>
  <si>
    <t>Alimentos para operativos</t>
  </si>
  <si>
    <t>Alimentos para operativos:  día de la madre, día del padre, día de los muertos</t>
  </si>
  <si>
    <t>Mayo, Junio, Noviembre</t>
  </si>
  <si>
    <t xml:space="preserve">Dirección de Cementerios </t>
  </si>
  <si>
    <t>Apoyo con alimentos para el personal que labora en los 3 (tres) operativos, días festivos de la Dirección.</t>
  </si>
  <si>
    <t>Alimento  para peces Koi</t>
  </si>
  <si>
    <t>Alimento peces KOI Parque Hundido</t>
  </si>
  <si>
    <t>Alimento necesario para los peces que se encuentran dentro del parque hundido.</t>
  </si>
  <si>
    <t>Grava de 1 1/2 (pulgada y media) para sistema de filtración de biogás y lixiviados, 2000 pzas. Block de 10 x 20,  50 sacos de Cemento seco, 100 sacos de Mortero seco.</t>
  </si>
  <si>
    <t>ENERO</t>
  </si>
  <si>
    <t>Dirección de Aseo Público</t>
  </si>
  <si>
    <t>La Norma Oficial Mexicana NOM-083-SEMARNAT-2003, en el punto  7.2, señala que; se debe garantizar la extracción, captación, conducción y control del biogás generado en el sitio de disposición final. Una vez que los volúmenes y edad de los residuos propicien la generación de biogás.
Por lo que es necesario dar mantenimiento a los diversos pozos de captación de biogás, requiriendo grava para el proceso de filtración de biogás</t>
  </si>
  <si>
    <t>Arena, piedra, adoquín, grava.</t>
  </si>
  <si>
    <t>Bacheo y Mantenimiento superficial</t>
  </si>
  <si>
    <t>Material de construcción para las actividades de operativas de rehabilitación de algunas vialidades del Municipio</t>
  </si>
  <si>
    <t xml:space="preserve">Compra de adoquín </t>
  </si>
  <si>
    <t>Reparación de calles de diferentes cementerios municipales</t>
  </si>
  <si>
    <t xml:space="preserve">Compra de 600m2 adoquín para reparación de caminos dentro de los cementerios municipales. </t>
  </si>
  <si>
    <t xml:space="preserve">Material de construcción </t>
  </si>
  <si>
    <t xml:space="preserve">Material de construcción para rehabilitación dentro de las instalaciones del Rastro Municipal </t>
  </si>
  <si>
    <t xml:space="preserve">Enero </t>
  </si>
  <si>
    <t xml:space="preserve">Dirección de Rastro Municipal </t>
  </si>
  <si>
    <t>Se requiere la compra de este material para rehabilitar las instalaciones del Rastro Municipal (detallado de corrales y rehabilitación de espacios de servicio), así como piedras para afilar los cuchillos de los técnicos en matanza, mismas piedras que tienen un costo aproximado de $350 pesos c/u.</t>
  </si>
  <si>
    <t>Block, arena de río, arena amarilla</t>
  </si>
  <si>
    <t>Mantenimiento, conservación y limpieza de redes e infraestructura hidráulica, sanitaria y pluvial</t>
  </si>
  <si>
    <t>Material  para reparación y fabricación de cajas de válvulas, pozos de visita y reparación de líneas de drenaje.</t>
  </si>
  <si>
    <t>Arena, Grava.</t>
  </si>
  <si>
    <t>Grava, Arena</t>
  </si>
  <si>
    <t>Dirección de Mejoramiento Urbano</t>
  </si>
  <si>
    <t>Se utiliza para atender rehabilitaciones de jardineras, plazas y espacios públicos del municipio.</t>
  </si>
  <si>
    <t>Adquisición de productos de arena, grava, marmolina, ladrillos, etc.</t>
  </si>
  <si>
    <t>Materiales para la reparación menor de los mercados municipales</t>
  </si>
  <si>
    <t>Insumos utilizados para atender acciones de mejoramiento física de los mercados</t>
  </si>
  <si>
    <t>Cemento</t>
  </si>
  <si>
    <t>Concreto premezclado</t>
  </si>
  <si>
    <t>Se utiliza para atender rehabilitaciones de banquetas, jardineras, plazas y espacios públicos del municipio.</t>
  </si>
  <si>
    <t>Cemento, brocal, tapa para borcal de concreto</t>
  </si>
  <si>
    <t>Cemento y postes de concreto</t>
  </si>
  <si>
    <t xml:space="preserve">Para instalación y cambio de postes, colado de anclas, tapas de registro, forjado de tapas para registro, entre otras actividades en las que se afecta directamente la infraestructura de alumbrado público. </t>
  </si>
  <si>
    <t>Cemento gris y Cemento hidráulico fraguado rápido</t>
  </si>
  <si>
    <t>Material requerido para la rehabilitación de vialidades del Municipio de Zapopan de concreto hidráulico, piedra y adoquín</t>
  </si>
  <si>
    <t xml:space="preserve">Machuelos y bancas en los cementerios </t>
  </si>
  <si>
    <t xml:space="preserve">Compra de cemento y machuelo para cubrir las incidencias del día a día, al mismo tiempo abastecer de bancas de concreto, a los cementerios que aun  faltan.   </t>
  </si>
  <si>
    <t>Material de construcción</t>
  </si>
  <si>
    <t>Se requiere la compra de este material para rehabilitar las instalaciones del Rastro Municipal. (detallado de corrales y pisos, así como espacios de servicio)</t>
  </si>
  <si>
    <t>Cemento y ladrillo</t>
  </si>
  <si>
    <t>Ampliación de Almacén</t>
  </si>
  <si>
    <t>Mantenimiento y ampliación de almacén general</t>
  </si>
  <si>
    <t>Adquisición de cemento blanco, gris, pega piso, mortero, etc.</t>
  </si>
  <si>
    <t>Cal, Yeso y Productos de Yeso</t>
  </si>
  <si>
    <t>Cal, Yeso</t>
  </si>
  <si>
    <t xml:space="preserve">Madera y productos de madera </t>
  </si>
  <si>
    <t xml:space="preserve">Material para construcción </t>
  </si>
  <si>
    <t xml:space="preserve">Material necesario para rehabilitación de diferentes área del Rastro Municipal </t>
  </si>
  <si>
    <t xml:space="preserve">Se requiere la compra de tablones de madera necesarios para la construcción de diferentes áreas del Rastro Municipal </t>
  </si>
  <si>
    <t xml:space="preserve">Postes de fibra de vidrio </t>
  </si>
  <si>
    <t>Rehabilitación de infraestructura de alumbrado público.</t>
  </si>
  <si>
    <t xml:space="preserve">Para instalación de postes cortos de fibra de vidrio en lugares considerados peligrosos y de difícil acceso, sobre todo donde hay alta reincidencia de impacto vehicular. </t>
  </si>
  <si>
    <t>Material eléctrico y electrónico diverso</t>
  </si>
  <si>
    <t>Para mantenimiento, renovación e instalación de la infraestructura de alumbrado público y cumplir con las normas oficiales mexicanas.</t>
  </si>
  <si>
    <t>Cable, Interruptor</t>
  </si>
  <si>
    <t>Fuentes</t>
  </si>
  <si>
    <t>Estos materiales se utilizan para dar servicio y mantenimiento a las diferentes fuentes del municipio, para que estén en buen funcionamiento. Aproximadamente 22 fuentes.</t>
  </si>
  <si>
    <t xml:space="preserve">Material eléctrico y electrónico </t>
  </si>
  <si>
    <t>Mantenimiento correctivo y  preventivo electromecánico en fuentes de abastecimiento (pozos) y plantas de tratamiento.</t>
  </si>
  <si>
    <t>Material necesario para mantenimiento y reparación de las instalaciones eléctricas de pozos, plantas de tratamiento de aguas residuales y rembombeos.</t>
  </si>
  <si>
    <t>Adquisición de material para instalación eléctrica, iluminación y alumbrado (Lámparas  LED, cables dúplex THW varios calibres, centros de carga, lámparas de mano, pastillas térmicas, cable de cobre varios calibres, manguera naranja, etc.)</t>
  </si>
  <si>
    <t>Rehabilitación del sistema eléctrico y electrónico de los mercados municipales</t>
  </si>
  <si>
    <t>Insumos utilizados para el mejoramiento y rehabilitación de la instalación eléctrica, iluminación y alumbrado en los mercados</t>
  </si>
  <si>
    <t>cable, focos, apagadores, socket</t>
  </si>
  <si>
    <t>Material necesario para la rehabilitación de áreas comunes</t>
  </si>
  <si>
    <t>Se requiere la compra de este material para mantenimiento de la red eléctrica del rastro; mismas que incluyen: protección eléctrica para motores, bombas, herramientas; también para iluminación; cableado, sistema de enfriamiento, botoneras de control; gabinetes protegidos, etc. Esto debido a que el ambiente tan humedo de proceso requiere mayor atención en electricidad para seguridad de los operadores.</t>
  </si>
  <si>
    <t xml:space="preserve">Material eléctrico para trabajos operativos </t>
  </si>
  <si>
    <t xml:space="preserve">Material eléctrico y electrónico para la Cuadrilla </t>
  </si>
  <si>
    <t>Insumos requeridos para las Cuadrillas de Servicios Municipales y Programa de Empleo Temporal</t>
  </si>
  <si>
    <t>Extensiones eléctricas</t>
  </si>
  <si>
    <t>Extensiones eléctricas utilizadas en operativos nocturnos de la Dirección, para obtener luz eléctrica y para uso de maquinaria</t>
  </si>
  <si>
    <t>Acrílicos y extensiones eléctricas</t>
  </si>
  <si>
    <t xml:space="preserve">Material eléctrico y electrónico para licitación </t>
  </si>
  <si>
    <t>extenciones de luz para los tianguis y opertaivos, lámparas para reemplazo</t>
  </si>
  <si>
    <t>Solera, Tubo negro, PTR, Soldadura, Varilla, Tubo galvanizado, Tubo para Malla</t>
  </si>
  <si>
    <t>Mantenimiento mobiliario urbano</t>
  </si>
  <si>
    <t>Rehabilitación de mobiliario de 32 plazas publicas, juegos infantiles, jardineras, reforzamiento de canales. Aproximadamente 400 parques.</t>
  </si>
  <si>
    <t xml:space="preserve">Material diverso para las actividades operativas (abrazaderas, anclas, alambre recocido, varilla, tornillos, tuercas, etc.) </t>
  </si>
  <si>
    <t>Para mantenimiento, renovación e instalación de la infraestructura de alumbrado público. Se cuenta con 68,078 puntos de luz conforme al ultimo censo realizado en coordinación con CFE.</t>
  </si>
  <si>
    <t>Válvulas, abrazaderas, tubería, conexiones, juntas gibault, tapas para registro, entre otros materiales metálicos</t>
  </si>
  <si>
    <t>Material para reparación de fugas, bocas de tormenta, cajas de válvulas, tapas de registros de drenaje, entre otros trabajos operativos de la Dependencia.</t>
  </si>
  <si>
    <t>Material metálico para trabajos operativos y restauraciones</t>
  </si>
  <si>
    <t>Productos metálicos para la Cuadrilla</t>
  </si>
  <si>
    <t>Material de herrería y malla ciclónica</t>
  </si>
  <si>
    <t xml:space="preserve">Seguridad para los cementerios </t>
  </si>
  <si>
    <t>Compra de malla ciclónica para el mantenimiento y seguridad de los cementerios municipales</t>
  </si>
  <si>
    <t>Laminas de acero inoxidable, vigas, y demás</t>
  </si>
  <si>
    <t>Ampliación de Almacén y sistemas de Riego</t>
  </si>
  <si>
    <t>Mantenimiento y ampliación de almacén general así como material para sistemas de riego de áreas verdes municipales.</t>
  </si>
  <si>
    <t>Adquisición de alambres, varilla, tornillos, clavos, malla, etc.</t>
  </si>
  <si>
    <t>Insumos utilizados como parte del programa de mantenimiento y mejora de los mercados</t>
  </si>
  <si>
    <t>Pintura trafico, esmalte, vinílica, aerosoles, thinner.</t>
  </si>
  <si>
    <t>Balizamiento de calles, Zapopart.</t>
  </si>
  <si>
    <t>Para realizar el balizamiento de calles, fondeo de muros, pintar machuelos, mantenimiento de puentes, pasos a desnivel, pasos peatonales. Pintado de muros artísticos dentro del proyecto Zapopart.</t>
  </si>
  <si>
    <t>Pinturas vinílicas, pinturas de tráfico varios colores, recubrimientos para metales, impermeabilizantes, selladores, resanadores, thinner, removedores de pintura, barniz, etc.</t>
  </si>
  <si>
    <t>Conservación de la imagen de los mercados municipales</t>
  </si>
  <si>
    <t>Adquisición de artículos y materiales para brindar el mantenimiento de la infraestructura de los mercados,  brindando de esta forma las condiciones aptas para realizar los servicios de comercio que necesita la comunidad</t>
  </si>
  <si>
    <t xml:space="preserve">Pintura trafico </t>
  </si>
  <si>
    <t xml:space="preserve">Licitación material de construcción </t>
  </si>
  <si>
    <t>Pintura tráfico para el balizamiento de los espacios de comercio.</t>
  </si>
  <si>
    <t>Pinturas y esmaltes para camiones</t>
  </si>
  <si>
    <t>Materiales para la construcción y reparación de la Cuadrilla</t>
  </si>
  <si>
    <t>Pintura</t>
  </si>
  <si>
    <t xml:space="preserve">Mantenimiento para cementerios </t>
  </si>
  <si>
    <t xml:space="preserve">Enero-Junio </t>
  </si>
  <si>
    <t>Compra de pintura para cambio de imagen y conservación de  cementerios.</t>
  </si>
  <si>
    <t>50 pzas Rollos de cinta teflón 3/4 x 13 metros de largo mínimo deberá de ser para uso industrial. Cinta de PVC, uso industrial,  30 pzas Rollos de  Cinta aislante, uso industrial,  color negro, 1 pza. Esmeril de banco, uso industrial, 40 pzas PTR de 4" x 6mtrs de largo, 50 kilos Varilla de soldar 601, 2 lts Cemento Blanco para parche frio, 2 pzas Kit de parchado de inyección, 4 lts Cemento negro, 30 pzas Montenes de 4" x 6mtrs de largo.</t>
  </si>
  <si>
    <t>El terreno que ocupan las instalaciones del Relleno Sanitario de Picachos tiene una superficie de 600 hectáreas en la cual se encuentra instalada diversa infraestructura la cual requiere de un mantenimiento constante, dicho mantenimiento en su mayor parte se por parte del personal adscrito al Departamento, por lo que se requieren de diversos insumos para ello.</t>
  </si>
  <si>
    <t xml:space="preserve">Pintura en aerosol </t>
  </si>
  <si>
    <t>Requeridos para señalización en puntos de intervención del Programa de Bacheo y el Programa de Mantenimiento Superficial</t>
  </si>
  <si>
    <t>Se requiere la compra de pintura y thinner para rehabilitación de corrales en donde se resguarda el ganado bovino y porcino de esta Dirección, así como para repintado de áreas comunes</t>
  </si>
  <si>
    <t>Material sistemas de riego (pegamento/adhesivos y selladores, thinner  etc.)</t>
  </si>
  <si>
    <t>Mantenimiento de Sistemas de Riego</t>
  </si>
  <si>
    <t>Mantenimiento de sistemas de riego de áreas verdes municipales.</t>
  </si>
  <si>
    <t>Pintura de esmalte para mantenimiento de postes</t>
  </si>
  <si>
    <t>Para rehabilitación de la infraestructura de alumbrado público de postes metálicos distribuidos en el municipio.</t>
  </si>
  <si>
    <t>Soldadura</t>
  </si>
  <si>
    <t>Para reparación de bocas de tormenta, cajas de válvulas y tapas de registros de drenaje.</t>
  </si>
  <si>
    <t>Productos químicos básicos</t>
  </si>
  <si>
    <t>Gas butano</t>
  </si>
  <si>
    <t xml:space="preserve">Productos químicos básicos </t>
  </si>
  <si>
    <t xml:space="preserve">Kit de medición PH </t>
  </si>
  <si>
    <t xml:space="preserve">Material necesario para el área de limpieza </t>
  </si>
  <si>
    <t>Se requiere la compra de kit de medición de niveles de cloro para agua dentro del proceso de sacrificio</t>
  </si>
  <si>
    <t>Fertilizantes, pesticidas y otros agroquímicos</t>
  </si>
  <si>
    <t>Furadan, faena fuerte, gramoxene etc.</t>
  </si>
  <si>
    <t>Control de Plagas y Fertilización de Áreas Verdes</t>
  </si>
  <si>
    <t xml:space="preserve"> Control de Plagas y Fertilización necesario para el vivero, producción  y áreas verdes municipales.</t>
  </si>
  <si>
    <t>Fertilizante Sellador para plaga</t>
  </si>
  <si>
    <t xml:space="preserve">Eliminación de plaga en los cementerios </t>
  </si>
  <si>
    <t>Compra de material para la conservación de las áreas verdes y eliminar maleza, para la Dirección es importante contar con dicho material, ya que es función de la misma conservar todas las áreas verdes en optimas condiciones para la ciudadanía.</t>
  </si>
  <si>
    <t>Botiquín para primeros auxilios</t>
  </si>
  <si>
    <t xml:space="preserve">Para atención del personal y público en general que requieran de estos. </t>
  </si>
  <si>
    <t>Compra consolidada de medicinas para la Coordinación General de Servicios Municipales y Dependencias</t>
  </si>
  <si>
    <t>Botiquín de primeros auxilios con medicamento incluido</t>
  </si>
  <si>
    <t>Compra consolidada botiquines primeros auxilios</t>
  </si>
  <si>
    <t>Compra consolidad de botiquines de primeros auxilios para la Coordinación General de Servicios Municipales y todas sus Dependencias</t>
  </si>
  <si>
    <t>Tubo PVC, Tuercas, Coples</t>
  </si>
  <si>
    <t>Mantenimiento Fuentes</t>
  </si>
  <si>
    <t>Se utiliza en el mantenimiento de las 22 fuentes del municipio.</t>
  </si>
  <si>
    <t xml:space="preserve">Material plástico </t>
  </si>
  <si>
    <t xml:space="preserve">Recubrimiento de sala de matanza </t>
  </si>
  <si>
    <t xml:space="preserve">Febrero </t>
  </si>
  <si>
    <t xml:space="preserve">Se requiere la compra de plástico poliuretano  y demás fibras sintéticas para cubrir pisos y muros de la sala de matanza esta Dirección así como mangueras de diferentes calibres para el área operativa   </t>
  </si>
  <si>
    <t>Material de PVC, tubos, coples, codos, unidores, válvulas, abrazaderas, etc.</t>
  </si>
  <si>
    <t>Material necesario para reparación de fugas de la red de agua y drenaje Municipal.</t>
  </si>
  <si>
    <t>20 rollo de 30 mt de Manguera tipo bombero de lona de 1 1/2", 25 Rollos de manguera de polietileno negra de 2" reforzada (virgen) no reconstruidas, 15 Rollos de manguera de polietileno negra de 3" reforzada (virgen) no reconstruidas, 10 Rollos de manguera verde olivo de 3", 40 Parches para llanta  #42, 50 Parches para llanta  #12, 40 Parches para llanta #62, 40 Parches para llanta #62, 50 Parches para llanta  #32, 20 Válvulas TR501, 20 Válvulas TR573, 20 Válvulas TR418, 30 Válvula antiretorno para uso horizontal o vertical de bronce en 2", 15 mallas sombra 90 por cinto negro, 3.70x100 ml. 14.50 mt de largo, 4.50 mt de ancho. Bastilla sencilla en 14 mt y bastilla reforzada en ML en 32.7 mt, con 5 ojillos metálicos.</t>
  </si>
  <si>
    <t>fibras sintéticas, hules, plásticos y derivados</t>
  </si>
  <si>
    <t>Lonas</t>
  </si>
  <si>
    <t>Material requerido para cubrir las mezclas en los camiones de traslado a los puntos en los cuales se realizará la intervención operativa</t>
  </si>
  <si>
    <t>Bolsa negra para vivero, conos reflejantes, plástico negro y separador en rollo</t>
  </si>
  <si>
    <t>Mantenimiento de Áreas Verdes</t>
  </si>
  <si>
    <t>Necesario para embolsar la planta para su desarrollo, plástico para cubrir zonas de la plaga, separador para las áreas verdes municipales y los conos para cerrar algunas calles o carriles al estar podando áreas verdes o arbolado.</t>
  </si>
  <si>
    <t>Adquisición de tinacos y contenedores.</t>
  </si>
  <si>
    <t>Conservación y manejo de líquidos</t>
  </si>
  <si>
    <t>Remplazar tinacos de asbesto de los mercados por tinacos que cumplan con la NMX-C-374-ONNCCE-CNCP-202</t>
  </si>
  <si>
    <t>Artículos varios tales como sogas de plástico, tubo flexible, caja de polietileno</t>
  </si>
  <si>
    <t>Artículos para el manejo, protección, seguridad y traslado de materiales, equipo y herramientas, como es el caso de los amarres de las escaleras, subir materiales a la altura necesaria de las actividades operativas.</t>
  </si>
  <si>
    <t>Tubería PVC y aditamentos</t>
  </si>
  <si>
    <t xml:space="preserve">Reparación y mantenimiento en el sistema de riego del Cementerio de Altagracia y la red hidráulica en los diferentes Cementerios Municipales.  </t>
  </si>
  <si>
    <t>Tubería PVC, mantenimiento para la conservación del sistema de riego de los cementerios, ya que el personal operativo es quien realiza las reparaciones del sistema.</t>
  </si>
  <si>
    <t>Cambio de Plafones</t>
  </si>
  <si>
    <t>cambiar plafones rotos</t>
  </si>
  <si>
    <t>Otros productos químicos</t>
  </si>
  <si>
    <t>Hipoclorito, comprimidos de cloro, floculantes, coagulantes, antiespumante, tratamientos bioenzimatico, reactivos.</t>
  </si>
  <si>
    <t>Mantenimiento y limpieza de fuentes de abastecimiento y plantas de tratamiento</t>
  </si>
  <si>
    <t>Activos químicos utilizados en el tren de tratamiento de agua residual del área de sacrificio del Rastro Municipal y de plantas de tratamiento norte y sur de Valle de los Molinos, cloro para desinfección de agua potable, tratamiento Bioenzimatico en apoyo a las tareas de mantenimiento y conservación de las Plantas de tratamiento  de agua residual operadas y administradas por el municipio de Zapopan.</t>
  </si>
  <si>
    <t xml:space="preserve">Otros productos químicos </t>
  </si>
  <si>
    <t xml:space="preserve">Tintas para marcar carne </t>
  </si>
  <si>
    <t xml:space="preserve">Tintas necesarias para marcar carne en el área de proceso </t>
  </si>
  <si>
    <t>Se requiere la compra de tintas roja, negra y azul, lápices, crayones de uso alimenticio  para marcar carne durante diversas etapas  del proceso de sacrificio de ganado.</t>
  </si>
  <si>
    <t xml:space="preserve">Aceites minerales </t>
  </si>
  <si>
    <t xml:space="preserve">Mantenimiento de maquinaria del Rastro Municipal </t>
  </si>
  <si>
    <t xml:space="preserve">Se requiere la compra de grasas, lubricantes y aceites para mantener el buen funcionamiento de la maquinaria que se encuentra en el Rastro Municipal </t>
  </si>
  <si>
    <t>Aditivo de 2 tiempos, aceite hidráulico, para motor y transmisión automática. Grasa para maquinaria</t>
  </si>
  <si>
    <t>Mantenimiento de Maquinaria mayor y menor</t>
  </si>
  <si>
    <t>Necesario para motosierras y desbrozadoras para el día a día, algunas motobombas, relleno de vehículos y maquinaria en general.</t>
  </si>
  <si>
    <t>Uso y mantenimiento del parque vehicular.</t>
  </si>
  <si>
    <t xml:space="preserve">Recargas de tanques de oxigeno y acetileno, para trabajos operativos como puede ser soldar o cortar postes, remaches o diferentes materiales que se necesitan para la rehabilitación de la infraestructura. </t>
  </si>
  <si>
    <t>Aceite para motor a diésel y gasolina</t>
  </si>
  <si>
    <t>DIRECCIÓN DE PAVIMENTOS</t>
  </si>
  <si>
    <t>Material requerido para relleno de niveles del parque vehicular y maquinaria</t>
  </si>
  <si>
    <t>Aceite, Anticongelante, Líquido de frenos.</t>
  </si>
  <si>
    <t>Vehículos, Desbrozadoras, pinta rayas.</t>
  </si>
  <si>
    <t>DIRECCIÓN DE MEJORAMIENTO URBANO</t>
  </si>
  <si>
    <t>Darle mantenimiento a los vehículos de la Dirección. Llenado de aceite a las maquinas desbrozadoras, pinta rayas y diferentes maquinas.</t>
  </si>
  <si>
    <t>Mantenimiento de vehículos y maquinaria</t>
  </si>
  <si>
    <t>Para realizar trabajos operativos de la Dependencia.</t>
  </si>
  <si>
    <t>Aceite 2 tiempos para maquinaria</t>
  </si>
  <si>
    <t xml:space="preserve">Mantenimiento para máquinas en la operatividad de los cementerios municipales. </t>
  </si>
  <si>
    <t>Aceite para el mantenimiento y conservación de la maquinaria que utiliza el personal operativo en sus actividades diarias, como son: sopladoras y desbrozadoras.</t>
  </si>
  <si>
    <t>Uniformes (Camisas, pantalones, playeras, sudaderas, etc.)</t>
  </si>
  <si>
    <t>Compra consolidada uniformes</t>
  </si>
  <si>
    <t>Compra consolidada uniformes para la Coordinación General de Servicios Municipales y todas sus Dependencias</t>
  </si>
  <si>
    <t>Prendas de seguridad para el personal (fajas, cascos, guantes, lentes, botas con casquillo, etc.)</t>
  </si>
  <si>
    <t>Compra consolidada de prendas de seguridad</t>
  </si>
  <si>
    <t>Compra consolidada de prendas de seguridad para el personal que labora en la Coordinación General de Servicios Municipales y todas sus Dependencias</t>
  </si>
  <si>
    <t>Herramientas con características específicas</t>
  </si>
  <si>
    <t>Herramientas requeridas para realizar las actividades operativas (pinzas, conos, desarmadores, palas, cinturones portaherramientas, linternas, cuchillas, matracas, etc.) esto, para que el desempeño de las actividades sean de calidad.</t>
  </si>
  <si>
    <t xml:space="preserve"> 800 campanas de acero galvanizada, con gancho para portarla en el cinturón, medidas de 10x10x7 cm, 400 escoba metálica tipo araña de 24 dientes con refuerzo en abanico, cabo de madera pulido y barnizado, 300 cabos pulidos con punta para escoba de POPOTE, 25 Bieldos anchos de 4 dientes con cabo largo de madera pulido y barnizado, 30 palas Cuadradas tipo mesclera con agarradera ergonómica en Y, 20 machetes de 80 cm., Con cachare forzada, 15 talachos medianos, con cabo largo de madera, 10 gatos hidráulicos para RAM y nissanes, 100 Juegos completo de conexión rápida completa tipo E y C de aluminio de 2", 100 pzas. Niple galvanizado rosca, rosca de 2" por 2" de largo, 50 pzas. Niple galvanizado rosca, rosca de 2" por 2" de largo, 20 pzas. Espiga tipo botella para manguera de 3" con  rosca de 2", 50 pzas. T galvanizada de 2", 5  Llaves perica de 10" con garantía ilimitada uso profesional, 2  Juego de brocas para concreto, madera y metal desde 3/16 hasta 7/8, 6 Llaves stilson de 36 uso profesional con garantía ilimitada" , 100 pzas Bujías para motobomba RC14YC, de platino.</t>
  </si>
  <si>
    <t>herramientas menores</t>
  </si>
  <si>
    <t>Para el cumplimiento de dicho señalamiento en el Relleno Sanitario de Picachos se tiene toda una infraestructura encaminada al manejo de los lixiviados generados en el sitio, la cual requiere de mantenimiento y sustitución constante de diversas piezas dañadas y así garantizar el adecuado manejo de los líquidos y evitar con ello posibles daños y afectaciones medio ambientales.</t>
  </si>
  <si>
    <t>Pinza, palas, machetes, araña, escoba, brocas desarmadores, marro, perica</t>
  </si>
  <si>
    <t>Herramienta para trabajo diario.</t>
  </si>
  <si>
    <t xml:space="preserve">Herramientas utilizadas para realizar el trabajo propio de la dirección. </t>
  </si>
  <si>
    <t>Mangueras para vivero, sogas, limatones, palas, arañas, etc.</t>
  </si>
  <si>
    <t>Material necesario para mantenimiento , reforestación , recolección y diferentes actividades de la dependencia para optimizar las áreas verdes del municipio.</t>
  </si>
  <si>
    <t xml:space="preserve">Herramientas </t>
  </si>
  <si>
    <t xml:space="preserve">Herramientas para el área de mantenimiento y proceso de la Dirección de Rastro Municipal. </t>
  </si>
  <si>
    <t xml:space="preserve">Se requiere la compra de llaves, pinzas, cuchillos de acero, chaira y afiladores marca victorinox, palas plásticas, desarmadores, ganchos para inspección medica, ganchos con polea,   herramienta necesaria para el proceso de ganado bovino y porcino.  </t>
  </si>
  <si>
    <t>Desarmadores, juego de llaves, marros, pinzas, martillos.</t>
  </si>
  <si>
    <t>Herramientas menores para actividades operativas de los programas de Bacheo y Mantenimiento Superficial.</t>
  </si>
  <si>
    <t>Conos reflejantes y cintas métricas</t>
  </si>
  <si>
    <t>Licitación de conos y cintas métricas</t>
  </si>
  <si>
    <t>Para medición de espacios entre los puestos y señalética para ingreso de Tianguis.</t>
  </si>
  <si>
    <t>Herramientas menores varias</t>
  </si>
  <si>
    <t>Herramientas necesarias para realizar las actividades diarias de reparación y mantenimiento en pozos, plantas de tratamiento de aguas residuales y rembombeos.</t>
  </si>
  <si>
    <t>Adquisición de herramientas auxiliares de trabajo: Repuestos p/rodillo, armazones p/rodillo, clavos de concreto, brochas (2",4",6"), soldador portátil, juego de desarmadores, discos de corte (metal, concreto, desbaste), hojas p/segueta, cajas p/herramienta, extensiones p/rodillo, destornilladores, etc.</t>
  </si>
  <si>
    <t xml:space="preserve">Adquisición de herramientas auxiliares de trabajo </t>
  </si>
  <si>
    <t>Herramientas necesarias para que se puedan realizar todo tipo de actos tendientes a la remodelación, conservación y remozamiento de los mercados.</t>
  </si>
  <si>
    <t>Pinzas stilson, hojas de seguetas, juego de dados, pinzas de corte entre otros</t>
  </si>
  <si>
    <t xml:space="preserve">Mantenimiento de cementerios </t>
  </si>
  <si>
    <t>El personal operativo es quien realiza trabajos correctivos en los cementerios, es por ello que requerimos comprar herramienta en general para el mantenimiento de los mismos.</t>
  </si>
  <si>
    <t>Herramientas auxiliares de trabajo; bieldos para paja 5 dientes cabeza grande mango 54 pulgadas, palas cuadradas puño ''y'' con base de apoyo, pala redonda mango largo 44 pulgadas, pala carbonera puño en “y”, prensa tornillo de banco 8''.</t>
  </si>
  <si>
    <t>Mantenimiento de vialidades</t>
  </si>
  <si>
    <t xml:space="preserve">Insumos requeridos para las Cuadrillas de la Coordinación General de Servicios Municipales </t>
  </si>
  <si>
    <t>Mantenimiento de las instalaciones.</t>
  </si>
  <si>
    <t>Adquisición de artículos para resguardo y guarda de bienes de propiedad municipal (candados, cerraduras, chapas, llaves, manijas para puertas, etc.) Ya que las instalaciones no cuentan personal de seguridad.</t>
  </si>
  <si>
    <t>Mantenimiento y conservación de instalaciones</t>
  </si>
  <si>
    <t>Para mantenimientos varios de instalaciones, oficinas, plantas de tratamiento, pozos.</t>
  </si>
  <si>
    <t xml:space="preserve">Refacciones y accesorios menores de edificios </t>
  </si>
  <si>
    <t xml:space="preserve">Candados y cerraduras </t>
  </si>
  <si>
    <t xml:space="preserve">Candados y cerraduras  para reforzar entradas y almacén </t>
  </si>
  <si>
    <t xml:space="preserve">Se requiere la compra de candados y cerraduras  necesarios para el almacén y accesos de esta Dirección </t>
  </si>
  <si>
    <t>Adquisición de candados de seguridad, llaves, manijas para puertas, cerraduras, herrajes y bisagras</t>
  </si>
  <si>
    <t xml:space="preserve">Resguardo de equipos y materiales. </t>
  </si>
  <si>
    <t>Repuestos para reemplazar partes de los accesos de los mercados y áreas comunes al resguardo de los mercados.</t>
  </si>
  <si>
    <t>Candados, chapas de puertas</t>
  </si>
  <si>
    <t>Material requerido para puertas de la Dirección y del Almacén de Pavimentos</t>
  </si>
  <si>
    <t>Pilas</t>
  </si>
  <si>
    <t>Mobiliario y equipo para la Coordinación</t>
  </si>
  <si>
    <t>Equipamiento para la Coordinación General de Servicios Municipales y Dependencias.</t>
  </si>
  <si>
    <t>Refacciones y accesorios menores de mobiliario y equipo de administración, educacional y recreativo</t>
  </si>
  <si>
    <t>Pilas y baterías para lámparas, linternas de cabeza, taladros recargables y volt amperímetros</t>
  </si>
  <si>
    <t>Adquisición de pilas y baterías para artículos recargables.</t>
  </si>
  <si>
    <t xml:space="preserve">Refacciones y accesorios menores de mobiliario y equipo de administración, educacional y recreativo. </t>
  </si>
  <si>
    <t xml:space="preserve">Pilas </t>
  </si>
  <si>
    <t xml:space="preserve">Pilas para chicharras </t>
  </si>
  <si>
    <t xml:space="preserve">Se requiere la compra de pilas recargables tipo C para las chicharras que se utilizan para arrear el ganado a los corrales de esta Dirección </t>
  </si>
  <si>
    <t>Almacenamiento de información</t>
  </si>
  <si>
    <t>Dispositivos de almacenamiento para respaldo de información.</t>
  </si>
  <si>
    <t>Refacciones y accesorios menores de equipo de transporte</t>
  </si>
  <si>
    <t xml:space="preserve"> Refacciones y accesorios menores de equipo de transporte </t>
  </si>
  <si>
    <t xml:space="preserve">Para reparaciones menores del parque vehicular (reparación de partes eléctricas, sistemas de frenos, partes de suspensión, dirección, llantas, etc., y mantenimiento preventivo). </t>
  </si>
  <si>
    <t>Refacciones varias para vehículos</t>
  </si>
  <si>
    <t>Mantenimiento vehículos.</t>
  </si>
  <si>
    <t>Para dar mantenimiento al parque vehicular.</t>
  </si>
  <si>
    <t xml:space="preserve">Refacciones menores para el parque vehicular </t>
  </si>
  <si>
    <t>Refacciones menores vehiculares licitación.</t>
  </si>
  <si>
    <t xml:space="preserve">Refacciones para el mantenimiento correctivo y preventivo del parque vehicular de la dependencia. </t>
  </si>
  <si>
    <t>Dirección de Cementerios</t>
  </si>
  <si>
    <t>Compra de llantas para los vehículos si tuvieramos un siniestro con alguna, poder cambiar de manera inmediata, así como llantas para las carretillas del personal operativo.</t>
  </si>
  <si>
    <t>Mangueras para riego con pipas</t>
  </si>
  <si>
    <t>Riego de Áreas Verdes</t>
  </si>
  <si>
    <t>Necesario para realizar el riego de áreas verdes</t>
  </si>
  <si>
    <t>Refacciones y accesorios menores de maquinaria y otros equipos</t>
  </si>
  <si>
    <t>Boquillas, discos, empaques, filtros.</t>
  </si>
  <si>
    <t>Refacciones para desbrozadora, barredoras, maquinas para pintar.</t>
  </si>
  <si>
    <t>Refacciones barredoras, desbrozadora, maquinas para pintar.</t>
  </si>
  <si>
    <t>Piola, cadena y refacciones en general de maquinaria</t>
  </si>
  <si>
    <t>Para compra de refacciones de maquinaria, además de material necesario para la operatividad</t>
  </si>
  <si>
    <t xml:space="preserve">Refacciones </t>
  </si>
  <si>
    <t xml:space="preserve">Refacciones para dar mantenimiento a la maquinaria de esta Dirección. </t>
  </si>
  <si>
    <t xml:space="preserve">Se requiere la compra de chamiceras, baleros, bandas, discos de corte, anillo o-ring, resorte, casquillo, enchufe coupling, manijas de arranque,  refacciones para herramientas Jarvis necesarias para dar mantenimiento a la maquinaria perteneciente a esta Dirección </t>
  </si>
  <si>
    <t>Mantenimiento de maquinaria y equipos</t>
  </si>
  <si>
    <t>Para reparaciones varias de equipos.</t>
  </si>
  <si>
    <t xml:space="preserve">Kit de ajuste de afinación, baleros y retenes de monobloc y cluch,  kit de embrague cluch,  cepillo barredor para multimotor, limatones redondos oregon  para motosierra, juntas de motor, cilindro y carburador, trimmer p/desbrozadora </t>
  </si>
  <si>
    <t xml:space="preserve">Mantenimiento de vialidades principales y secundarias </t>
  </si>
  <si>
    <t>Durante todo el año, a partir de Enero</t>
  </si>
  <si>
    <t>Adquisición de refacciones y accesorios para brindar mantenimiento a los equipos de la Cuadrilla de la Coordinación General de Servicios Municipales</t>
  </si>
  <si>
    <t xml:space="preserve">Refacciones para la maquinaria pinta rallas  </t>
  </si>
  <si>
    <t>Refacciones maquinaria  licitación.</t>
  </si>
  <si>
    <t>Refacciones para la maquina pinta rayas (mangueras, espreas, conectores)</t>
  </si>
  <si>
    <t xml:space="preserve">Refacciones menores para el mantemimiento de la maquinaria </t>
  </si>
  <si>
    <t>Compra de refacciones menores como lo son: bujías y filtros para la maquinaria que utlizan el personal operativo como son las sopladoras y desbrozadoras.</t>
  </si>
  <si>
    <t xml:space="preserve">250 pzas Cople espiga para manguera de 2" pulgadas (galvanizad), 20 pzas Pichanchas de 3" de bronce uso industrial, 200 pzas Abrazaderas de 1 1/12 a 2 1/2 de tornillo, 100 pzas Abrazaderas de 2 1/2 a 3 1/2 de tornillo, 250 pzas Espigas tipo botella galvanizadas con rosca de 2", 50 pzas Cople galvanizado de 1 1/4 por 2" de largo, 100 pzas Válvulas de esfera de  2" en bronce, 50 pzas Reducciones buchin de 2 a 1 1/2", 3000 metros Cable de aluminio 3 fases y neutro calibre 6, para ampliación en instalación eléctrica, 450 mt Cable uso rudo reforzado de tres polos calibre 10, 200 mts Cable uso rudo reforzado de tres polos calibre 8, 2 Carretes de 100 mtrs piola para desbrozadora. </t>
  </si>
  <si>
    <t>Refaciones y Accesorios menores de maquinaria y otros equipos</t>
  </si>
  <si>
    <t>Energía eléctrica</t>
  </si>
  <si>
    <t>Consumo de energía eléctrica.</t>
  </si>
  <si>
    <t>Pago de energía eléctrica considerando los incrementos en los importes por kwh que se han presentado en lo que va del año 2020, faltando por realizar el pago correspondiente de agosto a diciembre del presente año. Se anexa proyección de consumo 2021.</t>
  </si>
  <si>
    <t>Pago de energía eléctrica</t>
  </si>
  <si>
    <t>Pago de energía eléctrica por consumo de equipos de fuentes de abastecimiento y plantas de tratamiento que administra y opera la Dependencia.</t>
  </si>
  <si>
    <t>Gas</t>
  </si>
  <si>
    <t>Gas LP</t>
  </si>
  <si>
    <t>Equipo oxicorte</t>
  </si>
  <si>
    <t>Utilizado en el equipo de oxicorte.</t>
  </si>
  <si>
    <t>Arrendamiento de equipo de transporte</t>
  </si>
  <si>
    <t>Proyecto Arrendamiento vehículos utilitarios y camiones de basura</t>
  </si>
  <si>
    <t>Arrendamiento Vehículos</t>
  </si>
  <si>
    <t>2019-2021</t>
  </si>
  <si>
    <t>Arrendamiento por 25 meses de vehículos para la Coordinación General de Servicios Municipales y todas sus Dependencias</t>
  </si>
  <si>
    <t>Arrendamiento de maquinaria, otros equipos y herramientas</t>
  </si>
  <si>
    <t>Arrendamiento de vehículos</t>
  </si>
  <si>
    <t>Proyecto Arrendamiento maquinaria pesada</t>
  </si>
  <si>
    <t xml:space="preserve">Renta de maquinaria pesada para la operación del relleno sanitario. 2 tractor cat d8r o similar, 2 excavadora cat 330c o similar. 1 motoconformadora cat 140 o similar. 2 retroexcavadora cat 420 4x4 kit martillo o similar </t>
  </si>
  <si>
    <t>Renta de maquinaria pasada</t>
  </si>
  <si>
    <t xml:space="preserve">Renta de maquinaria  pesada para los trabajos de recubrimiento geológico y trabajos en bancos de material, en cumplimiento de La Norma Oficial Mexicana NOM-083-SEMARNAT-2003 </t>
  </si>
  <si>
    <t>Renta de plataforma articulada</t>
  </si>
  <si>
    <t>Zapopart</t>
  </si>
  <si>
    <t>Se requiere para los proyecto de Zapopart.</t>
  </si>
  <si>
    <t>Servicios de apoyo administrativo, traducción, fotocopiado e impresión.</t>
  </si>
  <si>
    <t>Formatos foliados para otorgar los permisos nuevos y refrendos.</t>
  </si>
  <si>
    <t>Formatos foliados para licitación.</t>
  </si>
  <si>
    <t>Formatos de impresión tamaño carta en papel bond foliados para la entrega de permisos nuevos y renovaciones con tres copias.</t>
  </si>
  <si>
    <t>Servicios profesionales, científicos y técnicos  integrales</t>
  </si>
  <si>
    <t>SERVICIO DE TRAMITOLOGÍA ANTE SEMADET Y PROEPA</t>
  </si>
  <si>
    <t>TRAMITES SEMADET</t>
  </si>
  <si>
    <t>La Norma Oficial Mexicana NOM-083-SEMARNAT-2003, en el punto7.3 Debe construirse un sistema que garantice la captación y extracción del lixiviado generado en el sitio de disposición final
Como parte de la infraestructura necesaria para el correcto funcionamiento de las celdas, se debe contemplar el sistema de captación de lixiviados, en este caso, un cárcamo complementario que asegure la capacidad de contención y recirculación de lixiviados en condiciones difíciles, como lo es el temporal de lluvias.</t>
  </si>
  <si>
    <t>SERVICIOS DE MUESTREO Y ANALISIS DE LIXIVIADOS</t>
  </si>
  <si>
    <t>ANALISIS DE LIXIVIADOS</t>
  </si>
  <si>
    <t>La Norma Oficial Mexicana NOM-083-SEMARNAT-2003, en el punto 7.2, señala que; se debe garantizar la extracción, captación, conducción y control del biogás generado en el sitio de disposición final. Una vez que los volúmenes y edad de los residuos propicien la generación de biogás.
Para cumplir la normatividad federal en materia ambiental (NOM-083-SEMARNAT), debemos habilitar la infraestructura para la extracción y quema del biogás generado dentro de las celdas, y con esto mitigar la emisión de gases de efecto invernadero a la atmosfera.
Actualmente Picachos cuenta con 4 celdas en posibilidad de extraer y quemar biogás, y aunque el numero ideal de pozos es 70, se propone realizar en etapas, iniciando con 20 en el año 2021.</t>
  </si>
  <si>
    <t>Servicios de Pruebas de calidad a mezclas asfálticas</t>
  </si>
  <si>
    <t>Pruebas profesionales de laboratorio para mezcla asfáltica</t>
  </si>
  <si>
    <t>Proyectos de socialización</t>
  </si>
  <si>
    <t>Servicio completo de elaboración, asesoramiento y aplicación de campañas de comunicación en tierra y aire hasta la elaboración e impresión de diseños, elaboración de videos y guiones para entrevistas</t>
  </si>
  <si>
    <t>Dirección de Socialización y Proyectos</t>
  </si>
  <si>
    <t>La dirección se encarga de ejecutar las campañas de socialización que requiera la Coordinación General de Servicios Municipales, en el momento que se solicite. Debido a las funciones de dicha coordinación, esto se puede presentar en cualquier momento por contingencias ambientales.</t>
  </si>
  <si>
    <t>Estudios y análisis de laboratorio</t>
  </si>
  <si>
    <t>Muestreo y verificación de la calidad del agua</t>
  </si>
  <si>
    <t>Servicios requeridos para la valoración de la calidad del agua potable de los sistemas de abastecimiento que opera y administra esta Dirección, así como de la calidad de la biomasa (lodo biológico)  generado por la clarificación del agua residual tratada en PTAR del Rastro Municipal, planta norte y planta sur de Valle de los Molinos.</t>
  </si>
  <si>
    <t>Suministro e Instalación de vestidores, comedor interior, terraza.</t>
  </si>
  <si>
    <t>Suministro e Instalación de servicios en la Coordinación</t>
  </si>
  <si>
    <t>Servicio de suministro e instalación en  las oficinas de la Coordinación General de Servicios Municipales</t>
  </si>
  <si>
    <t>Mantenimiento de fuente</t>
  </si>
  <si>
    <t>Póliza de servicio anual de la fuente bailarina.</t>
  </si>
  <si>
    <t xml:space="preserve">Instalación toldo fijo </t>
  </si>
  <si>
    <t xml:space="preserve">Instalación de toldos nuevos en zonas de descanso </t>
  </si>
  <si>
    <t>Instalación toldos fijos: se pretende instalar 1 (uno) en el cementerio de La Venta, 1 (uno) en el cementerio de Santa Ana Tepetitlán, 3 (tres)  en el cementerio de Altagracia. Para cubrir las áreas de descanso de los féretros.</t>
  </si>
  <si>
    <t>Para reparaciones menores de mobiliario (estantería, escritorios, sillas, bancos de trabajo).</t>
  </si>
  <si>
    <t xml:space="preserve">Servicio de recarga de extintores y pruebas hidrostáticas </t>
  </si>
  <si>
    <t>Seguridad de infraestructura física de los mercados</t>
  </si>
  <si>
    <t>Cumplir con medida de COPRISJAL y Protección Civil y Bomberos de Zapopan, para los extintores asignados a los mercados.</t>
  </si>
  <si>
    <t>Mantenimiento de mobiliario</t>
  </si>
  <si>
    <t>Reparaciones menores de mobiliario.</t>
  </si>
  <si>
    <t>Instalación, reparación y mantenimiento de equipo de cómputo y tecnologías de la información</t>
  </si>
  <si>
    <t>Mantenimiento de plotter</t>
  </si>
  <si>
    <t>Mantenimiento preventivo de plotter.</t>
  </si>
  <si>
    <t>Instalación, reparación y mantenimiento de equipo de cómputo y tecnología de la información</t>
  </si>
  <si>
    <t>Mantenimiento de los equipos de computo y tecnología.</t>
  </si>
  <si>
    <t>Mantenimiento de equipos de cómputo, plotter y tecnologías de la información en la dirección de alumbrado público.</t>
  </si>
  <si>
    <t xml:space="preserve">Reparación y mantenimiento de equipo de transporte </t>
  </si>
  <si>
    <t>Reparación y mantenimiento del parque vehicular y sistemas  de elevación hidráulicos de los mismos.</t>
  </si>
  <si>
    <t>Para el mantenimiento del parque vehicular y con ello proporcionar seguridad al usuario.</t>
  </si>
  <si>
    <t>Mantenimiento y reparación de pozos y plantas de tratamiento</t>
  </si>
  <si>
    <t>Mantenimiento correctivo y  preventivo de fuentes de abastecimiento (pozos) y plantas de tratamiento.</t>
  </si>
  <si>
    <t>Mantenimiento y reparación de equipos de bombeo de pozos y equipos de plantas de  tratamiento de aguas residuales.</t>
  </si>
  <si>
    <t>Mantenimiento y reparación de maquinaria pesada</t>
  </si>
  <si>
    <t>REPARACION DE MAQUINARIA</t>
  </si>
  <si>
    <t>Para reparación de la maquinaria que da mantenimiento al relleno sanitario picachos.</t>
  </si>
  <si>
    <t>Rehabilitación de cajas de los camiones compactadores incluye: cajas, conchas, cortina, gatos y piso de cajón, según las necesidades de cada camión.</t>
  </si>
  <si>
    <t>REHABILITACION DE UNIDADES RECOLECTORAS DE RSU.</t>
  </si>
  <si>
    <t>Mantenimiento de 13 plataformas "Puntos Limpios"</t>
  </si>
  <si>
    <t>Servicios de mantenimiento preventivo y correctivo a maquinaria de la Dirección para su optima operación.</t>
  </si>
  <si>
    <t>Mantenimiento y reparación de maquinaria</t>
  </si>
  <si>
    <t>Reparación de barredores, mini cargadores, maquinas para soldar.</t>
  </si>
  <si>
    <t>Reparación barredoras.</t>
  </si>
  <si>
    <t>Reparación de barredoras, minicargadores, maquinas de soldar, pinta rallas</t>
  </si>
  <si>
    <t xml:space="preserve">Reparación de maquinaria </t>
  </si>
  <si>
    <t xml:space="preserve">Reparación de maquinaria que da inicio y termino al proceso de sacrificio de ganado bovino y porcino </t>
  </si>
  <si>
    <t>Se requiere reparación de secadoras, lavadoras, compresores, calderas y motores</t>
  </si>
  <si>
    <t>Acciones preventivas para el óptimo funcionamiento de maquinaria, otros equipos y herramienta (mantenimiento de motosierras y soldadoras).</t>
  </si>
  <si>
    <t>Mantenimiento preventivo y correctivo Horno Crematorio</t>
  </si>
  <si>
    <t>Febrero, Agosto</t>
  </si>
  <si>
    <t>El proveedor del Horno Crematorio, sugiere que para el mejor funcionamiento del mismo se realicen 2 (dos) servicios de mantenimiento al año.</t>
  </si>
  <si>
    <t>Cubrir gastos extraordinarios de instalación, reparación y/o mantenimiento de maquinaria</t>
  </si>
  <si>
    <t>Conservación de maquinaria de trabajo</t>
  </si>
  <si>
    <t>Atender desperfectos extraordinarios por el uso de las maquinas que se utilizan en las actividades de mantenimiento en los mercados: Hidrolavadora, desbrozadoras, equipo pulverizador a gasolina, etc.</t>
  </si>
  <si>
    <t>Servicios de limpieza y manejo de desechos</t>
  </si>
  <si>
    <t>Recolección de residuos no peligrosos</t>
  </si>
  <si>
    <t>Recolección y lavado de vísceras</t>
  </si>
  <si>
    <t xml:space="preserve">Se requiere el servicio de recolección de sangre, recolección de órganos decomisados, recolección de desecho ruminal y lavado de vísceras de ganado bovino y porcino. </t>
  </si>
  <si>
    <t>Mantenimiento y limpieza de lodos biológicos generados en plantas de tratamiento</t>
  </si>
  <si>
    <t>Retiro de lodos biológicos generados en plantas de tratamiento, es necesario contratar estos servicios con proveedores externos debido a la composición física, Química y Bacteriológica de la masa, ya que las maniobras de succión, traslado, tratamiento y confinamiento, deben ser realizadas bajo el método de los recolectores de residuos de majeo especial, los cuales se encuentran dentro de los protocolos ordenados por la SEMADET y PROEPA.</t>
  </si>
  <si>
    <t>Disposición final de residuos infecciosos</t>
  </si>
  <si>
    <t>Animales muertos</t>
  </si>
  <si>
    <t>Contratación de empresa para que se lleven los animales muertos.</t>
  </si>
  <si>
    <t>Servicios de manejo de desechos y remediación y rehabilitación de limpieza de zonas contaminadas</t>
  </si>
  <si>
    <t>Manejo de grasas del Mercado Atemajac</t>
  </si>
  <si>
    <t xml:space="preserve">Asignación destinada a brindar, por una única ocasión, una solución emergente del manejo de grasas en el Mercado Atemajac. </t>
  </si>
  <si>
    <t>Servicios de jardinería y fumigación</t>
  </si>
  <si>
    <t>Mantenimiento , conservación y  limpieza de camellones y áreas verdes del municipio</t>
  </si>
  <si>
    <t xml:space="preserve">Indispensable para mantenimiento  de áreas verdes municipales (parques/camellones/glorietas/av. Principales etc.) De la misma manera se reciben en promedio 20 a 25 solicitudes ZAP de ciudadanos por día; estos servicios requieren de hasta 3 días de trabajo para dar por solucionado.                                                                       Participamos también en los programas: Senderos Seguros; Forestación Participativa - enarbólate; Programa de calidad; Escuelas con estrella; Jardines polinizadores; Enchulemos Zapopan y Contingencias ambientales. Se llevaría a cabo un plan de trabajo de Mantenimiento de áreas verdes, podas, derribos y recolección abarcando avenidas y áreas verdes principales. </t>
  </si>
  <si>
    <t>Gasto de orden social y cultural</t>
  </si>
  <si>
    <t>Servicio Integral para el Festejo del Santo Patrono San Martín de Porres celebrado el 3 de Noviembre</t>
  </si>
  <si>
    <t>Festejo del Santo Patrono San Martin de Porres</t>
  </si>
  <si>
    <t>AGOSTO</t>
  </si>
  <si>
    <t>Como ya es tradición; cada año se celebra al santo patrono del personal de recolección domiciliaria; siendo el día 03 de Noviembre de cada año; en el cual se hace un convivio para todos los empleados de aseo público.</t>
  </si>
  <si>
    <t xml:space="preserve">Evento San miguel </t>
  </si>
  <si>
    <t xml:space="preserve">Día del Carnicero 28 de Septiembre </t>
  </si>
  <si>
    <t xml:space="preserve">Julio </t>
  </si>
  <si>
    <t xml:space="preserve">Se requiere el servicio de evento para el día 28 de Septiembre en las Instalaciones de Rastro Municipal </t>
  </si>
  <si>
    <t>Festejo día del jardinero</t>
  </si>
  <si>
    <t>Día del Jardinero</t>
  </si>
  <si>
    <t>Necesario para el festejo que se realiza año con año</t>
  </si>
  <si>
    <t>Otros mobiliarios y equipos de administración</t>
  </si>
  <si>
    <t>Equipo de circuito cerrado, extinguidores</t>
  </si>
  <si>
    <t>Se requiere la compra de lavadoras y secadoras para la lavanderia que tenemos dentro de la Dirección. Esto a fin de renovar parte del equipo de lavado que se tiene; ya que esto es una función sanitaria diaria de al menos 120 uniformes del personal de las distintas áreas.</t>
  </si>
  <si>
    <t>Equipos y aparatos audiovisuales</t>
  </si>
  <si>
    <t>Proyectores, bocinas o equipo de audio, micrófonos</t>
  </si>
  <si>
    <t>Capacitación y Cursos</t>
  </si>
  <si>
    <t xml:space="preserve">Dirección de Control de Calidad </t>
  </si>
  <si>
    <t>Compra de micrófonos y bocinas  para impartir cursos  psicoeducativos, que apoyen a brindar una óptima atención a la Ciudadanía.</t>
  </si>
  <si>
    <t>Herramienta de trabajo de uso diario</t>
  </si>
  <si>
    <t>Compra de equipo de fotografía y video con los accesorios necesarios</t>
  </si>
  <si>
    <t>Necesario para realizar el levantamiento fotográfico y de video que requiera la coordinación general de servicios municipales</t>
  </si>
  <si>
    <t>Para documentar las actividades y acciones realizadas en la infraestructura de alumbrado publico por personal operativo.</t>
  </si>
  <si>
    <t>Carroserias y Remolques</t>
  </si>
  <si>
    <t>Operación de puntos limpios</t>
  </si>
  <si>
    <t>Lifter puntos Limpios</t>
  </si>
  <si>
    <t>Maquinaria y equipo agropecuario</t>
  </si>
  <si>
    <t>Manejo de residuos y Mtto de Áreas Verdes</t>
  </si>
  <si>
    <t>Indispensable para la operación y resultados óptimos de la dirección dando cumplimiento a la normatividad y atención ciudadana de manera eficaz.</t>
  </si>
  <si>
    <t>Maquinaria y equipo industrial</t>
  </si>
  <si>
    <t>bombas</t>
  </si>
  <si>
    <t>Motores y bombas necesarios para los pozos y plantas de tratamiento que administra la Dirección de Gestión Integral de Agua y Drenaje.</t>
  </si>
  <si>
    <t>8 Bomba de alta presión y alto flujo de 15HP trifásica, Motor 2 polos de alta eficiencia con certificación IE3,alta presión y alto flujo. Motor: 3450 RPM Voltaje: 220 / 440 V. Diámetro de succión: 3.00 pulg., 7 Bomba eléctrica de alta presión y alto flujo 30HP trifásica, Motor 2 polos de alta eficiencia con certificación IE3,alta presión y alto flujo. Potencia del Motor: 30.00 HP RPM del Motor: 3450 RPM Voltaje: 220 / 440 V Fases del motor: Trifásico, Tipo de Bomba: Industrial Flujo Optimo: 600.00 LPM Altura Optima: 110.00 m Numero de etapas: 1 etapas Diámetro de succión: 3.00 pulg Diámetro de descarga: 2.00 pulg Tipo de impulsor: Cerrado, 10 Arrancadores motores trifásicos hasta 20 HP. A 220V con autotransformador, no reversibles, con bobinas de accionamiento por c.a. Hasta 400 V, 60 Hz en caja de usos generales, Potencia nominal de los motores trifásicos según las categorías de empleo AC2 y AC3 60 Hz 220V, 20HP Tolerancia admisible de la tensión: 80-110% de la tensión nominal Frecuencia de arranques Max. Admisible: 12 arranques/hora en intervalos de 5min., a continuación 60 min. De descanso, 5 Arrancador de motores trifásico  Características: -Totalmente alambrados. -Lámpara indicadora de "Sobrecarga". -Protección con int. 5SX1 en el circuito de control. -Con protección térmica en las tres fases, aju -Estación de botones "Arrancar-Parar". HP 30 a 220 V, 10 pzas Motobomba centrifuga a gasolina, arranque a 12v, con impulsor de bronce, entrada de 3" y salida de 2",, garantía mínimo de 1 año con, batería, cables y base incluidas, uso industrial,5- pzas Hidrolavadora de 3000 a 4000 Psi, con pistola, manguera, boquillas y dosificador de detergente líquido, con llantas neumáticas para transportarse con Motor de gasolina</t>
  </si>
  <si>
    <t>La Norma Oficial Mexicana NOM-083-SEMARNAT-2003 establece las especificaciones de protección ambiental para la selección del sitio, diseño, construcción, operación, monitoreo, clausura y obras complementarias de un sitio de disposición final de residuos sólidos urbanos y de manejo especial.
Concretamente en el Punto7.3, señala lo siguiente:
-Deberá construirse un sistema que garantice la captación y extracción del lixiviado generado en el sitio de disposición final. El lixiviado debe ser recirculado en las celdas de residuos confinados en función de los requerimientos de humedad para la descomposición de los residuos, o bien ser tratado, o una combinación de ambas.
Para el cumplimiento de dicho señalamiento en el Relleno Sanitario de Picachos se tiene toda una infraestructura encaminada al manejo de los lixiviados generados en el sitio, la cual requiere de mantenimiento y sustitución constante de diversas piezas dañadas y así garantizar el adecuado manejo de los líquidos y evitar con ello posibles daños y afectaciones medio ambientales.
La parte fundamental del sistema de manejo de lixiviados es su sistema de bombeo, bajo el cual se recirculan más de 30,000, 000 (treinta millones) de litros de lixiviados anualmente, por  lo que las bombas tienen que ser sustituidas constantemente.</t>
  </si>
  <si>
    <t>Bombas</t>
  </si>
  <si>
    <t>Bombas para fuentes</t>
  </si>
  <si>
    <t>Compra de bombas para el mantenimiento de fuentes</t>
  </si>
  <si>
    <t>5 - Hidrolavadora Industrial Eléctrica 5hp Trifásica 2500 Psi MB5ET2500, Incluye gatillo, lanza y boquilla fija Bomba General Pump de 2500psi 4gpm con Cabezal Bronce  Motor WEG 5HP 220V 3 Fases 10m de manguera reforzada Bypass italiano y Filtro vaso de alta eficie</t>
  </si>
  <si>
    <t>Lavado de Camiones</t>
  </si>
  <si>
    <t>Se tiene la necesidad de lavar las unidades recolectoras de RSU, ya que el lixiviado y los residuos deterioran la caja del camión y es muy costosa su reparación, y de esa manera se podrá reducir las descomposturas.</t>
  </si>
  <si>
    <t>Compra de motobomba para descarga de agua, que se utiliza para el abastecimiento de agua en las pilas de los cementerios,</t>
  </si>
  <si>
    <t>Maquinaria y equipo de construcción</t>
  </si>
  <si>
    <t>1 Retroexcavadora</t>
  </si>
  <si>
    <t>Utilizada para el  mantenimiento de áreas verdes del municipio</t>
  </si>
  <si>
    <t xml:space="preserve">Sistemas de aire acondicionado, calefacción y de refrigeración industrial y comercial </t>
  </si>
  <si>
    <t xml:space="preserve">Extractores </t>
  </si>
  <si>
    <t xml:space="preserve">Extractores para área de matanza </t>
  </si>
  <si>
    <t>Se solicita la compra de extractores de aire para instalarlos en sala de matanza, se cancelo la requisición anterior debido a contingencia.</t>
  </si>
  <si>
    <t xml:space="preserve"> Equipos de generación eléctrica, aparatos y accesorios eléctricos </t>
  </si>
  <si>
    <t>Transformadores, planta de luz, reguladores de energía</t>
  </si>
  <si>
    <t>Transformadores necesarios para los pozos y plantas de tratamiento que administra la Dirección de Gestión Integral de Agua y Drenaje.</t>
  </si>
  <si>
    <t>Armado de laboratorio y de esta manera realizar pruebas de forma interna a las mezcla asfáltica</t>
  </si>
  <si>
    <t>Equipos de generación eléctrica, aparatos y accesorios eléctricos</t>
  </si>
  <si>
    <t>Linterna recargable pivotante por USB</t>
  </si>
  <si>
    <t>Linternas recargables para la Cuadrilla</t>
  </si>
  <si>
    <t>Uso intensivo en las contingencias por la noche debido a falta de luz por postes caídos</t>
  </si>
  <si>
    <t>Equipos de generación eléctrica aparatos y accesorios eléctricos</t>
  </si>
  <si>
    <t xml:space="preserve">Chicharras </t>
  </si>
  <si>
    <t xml:space="preserve">Chicharras para arrear ganado </t>
  </si>
  <si>
    <t>Se requiere la compra de generadores de energía eléctrica y chicharras para arrear a los cerdos del camión hacia los corrales</t>
  </si>
  <si>
    <t>Compra de 2 plantas generadoras de luz portátil.</t>
  </si>
  <si>
    <t xml:space="preserve">Generadoras de luz licitación. </t>
  </si>
  <si>
    <t>Herramienta para los filtros sanitizantes en los diferentes tianguis de Zapopan.</t>
  </si>
  <si>
    <t>Herramientas y máquinas-herramientas</t>
  </si>
  <si>
    <t>Grado ceros / desbrozadoras / motosierras/ sopladoras etc.</t>
  </si>
  <si>
    <t>Indispensable para mantenimiento  de áreas verdes municipales (parques/camellones/glorietas/av. Principales etc.)</t>
  </si>
  <si>
    <t>Placas compactadoras, equipo para calafateo, cortadoras de concreto, nivel automático, rotomartillos.</t>
  </si>
  <si>
    <t>Equipamiento de maquinaria para la mejora de actividades operativas dentro del bacheo y el mantenimiento superficial de vialidades</t>
  </si>
  <si>
    <t>Herramientas mayores</t>
  </si>
  <si>
    <t>Para realizar trabajos operativos diversos durante el mantenimiento de la infraestructura de alumbrado público (mini grúas, pinzas ponchadoras, volt amperímetros, pértigas, soldadora, esmeriladora, etc.).</t>
  </si>
  <si>
    <t>Compra de Maquina para soldar.</t>
  </si>
  <si>
    <t>Soldadora</t>
  </si>
  <si>
    <t>Se necesita para el mantenimiento del mobiliario municipal.</t>
  </si>
  <si>
    <t xml:space="preserve">Herramientas y maquinaria </t>
  </si>
  <si>
    <t xml:space="preserve">Maquinas para el área de mantenimiento </t>
  </si>
  <si>
    <t>Se requiere la compra de taladros, esmeril, caladora, pistolas neumáticas entre otras cosas, lo anterior para el abastecer el área de mantenimiento y puedan realizar las reparaciones de emergencia correspondientes.</t>
  </si>
  <si>
    <t>Herramientas y máquinas-herramienta</t>
  </si>
  <si>
    <t>Desbrozadora de uso profesional, Cortasetos con extensión de uso profesional, Motosierra de uso profesional, Motosierra telescópica.</t>
  </si>
  <si>
    <t xml:space="preserve">Herramientas  para la  Cuadrilla </t>
  </si>
  <si>
    <t>Herramientas de trabajo para la Cuadrilla de la Coordinación General de Servicios Municipales</t>
  </si>
  <si>
    <t>Desbrozadoras, sopladoras, grillo y  maquina soldadora</t>
  </si>
  <si>
    <t xml:space="preserve">Herramientas para mantenimiento de cementerios </t>
  </si>
  <si>
    <t>Máquinas y equipo para el mantenimiento de los cementerios</t>
  </si>
  <si>
    <t>Adquisición de equipos y herramientas varias para actividades de mantenimiento general</t>
  </si>
  <si>
    <t>Equipos y herramientas para realizar operaciones técnicas que están dirigidas a la atención de los mercados a través de obras de restauración, renovación, remodelación y rehabilitación.</t>
  </si>
  <si>
    <t>Maquina sopladora</t>
  </si>
  <si>
    <t>Maquinas sopladoras licitación</t>
  </si>
  <si>
    <t>Para realizar limpieza antes de el balizamiento en las calles de los tianguis.</t>
  </si>
  <si>
    <t>División de terrenos y construcción de obras de urbanización</t>
  </si>
  <si>
    <t>Mezclas asfálticas SMA</t>
  </si>
  <si>
    <t>Mantenimiento superficial</t>
  </si>
  <si>
    <t>Servicio de bacheo con mezcla caliente para calles y avenidas del Municipio</t>
  </si>
  <si>
    <t>Mezclas asfálticas DENSA</t>
  </si>
  <si>
    <t>Mezcla asfáltica para rehabilitación de avenidas y calles del municipio, dentro del Programa de Mantenimiento Superficial. (encarpetado)</t>
  </si>
  <si>
    <t>Mezcla fría costales</t>
  </si>
  <si>
    <t xml:space="preserve">Bacheo   </t>
  </si>
  <si>
    <t>Mezcla asfáltica para rehabilitación de avenidas y calles del municipio actividad de bacheo.</t>
  </si>
  <si>
    <t>Mezcla fría granel</t>
  </si>
  <si>
    <t>Emulsión para mayor adherencia en la aplicación de las mezclas asfálticas de los programas de Bacheo y Mantenimiento Superficial.</t>
  </si>
  <si>
    <t>Emulsión</t>
  </si>
  <si>
    <t>Sellador asfaltico para grietas de alta calidad</t>
  </si>
  <si>
    <t>Servicio de bacheo con piedra para calles del Municipio.</t>
  </si>
  <si>
    <t>Bacheo con piedra</t>
  </si>
  <si>
    <t>Bacheo con adoquín</t>
  </si>
  <si>
    <t>Servicio de bacheo con adoquín para calles y avenidas del Municipio.</t>
  </si>
  <si>
    <t>Bacheo con mezcla caliente</t>
  </si>
  <si>
    <t>Servicio de bacheo por método de inyección para calles y avenidas del Municipio.</t>
  </si>
  <si>
    <t>Bacheo con inyección</t>
  </si>
  <si>
    <t>Bacheo</t>
  </si>
  <si>
    <t>Mezclas asfálticas para rehabilitación de avenidas y calles del municipio</t>
  </si>
  <si>
    <t>Coordinación General de Administración e Innovación Gubernamental</t>
  </si>
  <si>
    <t xml:space="preserve">Monto </t>
  </si>
  <si>
    <t>Mes a ejercer</t>
  </si>
  <si>
    <t>Periodo de contrato</t>
  </si>
  <si>
    <t>214 MATERIALES, UTILES Y EQUIPOS MENORES DE TECNOLOGIAS DE LA INFORMACION Y COMUNICACIONES</t>
  </si>
  <si>
    <t>Compra de Material necesario para llevar a cabo el Comité de Adquisiciones ( tóner,  apuntadores)</t>
  </si>
  <si>
    <t>Comité de Adquisiciones</t>
  </si>
  <si>
    <t>Esto con el fin de tener comunicación entre las personas que integran el equipo de trabajo que lleva a cabo la Elaboración de documentos y logística del Comité de Adquisiciones.</t>
  </si>
  <si>
    <t>215 MATERIAL IMPRESO E INFORMACION DIGITAL</t>
  </si>
  <si>
    <t>Formato Impreso Calcomania con talon de registro</t>
  </si>
  <si>
    <t>Control Licitaciones</t>
  </si>
  <si>
    <t>Formato impreso para recepción de sobres, con folio para tener mejor control en los sobres que se reciben para Licitaciones</t>
  </si>
  <si>
    <t>293 REFACCIONES Y ACCESORIOS MENORES DE MOBILIARIO Y EQUIPO DE ADMINISTRACION, EDUCACIONAL Y RECREATIVO</t>
  </si>
  <si>
    <t>Ventilador de Torre</t>
  </si>
  <si>
    <t>Mejoras Dirección</t>
  </si>
  <si>
    <t>Compra de ventiladores para evitar el cumulo de calor en las aperturas y eventos que se realizan dentro de la Dirección de Adquisiciones.</t>
  </si>
  <si>
    <t>294 REFACCIONES Y ACCESORIOS MENORES DE EQUIPO DE COMPUTO Y TECNOLOGIAS DE LA INFORMACION</t>
  </si>
  <si>
    <t>Compra de Material necesario para llevar a cabo el Comité de Adquisiciones (radio comunicadores)</t>
  </si>
  <si>
    <t>Compra de Discos duros y Escáner de gran capacidad</t>
  </si>
  <si>
    <t>Compra de discos duros para almacenamiento de expedientes digitalizados de la Dirección de Adquisiciones.</t>
  </si>
  <si>
    <t>323 ARRENDAMIENTO DE MOBILIARIO Y EQUIPO DE ADMINISTRACION, EDUCACIONAL Y RECREATIVO</t>
  </si>
  <si>
    <t xml:space="preserve">Montaje de Stand </t>
  </si>
  <si>
    <t>Vamos Comerciando</t>
  </si>
  <si>
    <t>Montaje de Stand para la Expo Vamos Comerciando convocado por la CANACO.</t>
  </si>
  <si>
    <t>Otros Arrendamientos</t>
  </si>
  <si>
    <t>Arrendamiento de stand</t>
  </si>
  <si>
    <t>Arrendamiento de Stand para la Expo vamos Comerciando convocado por la CANACO.</t>
  </si>
  <si>
    <t>Servicios de Capacitación</t>
  </si>
  <si>
    <t>Capacitación en materia federal y COMPRANET</t>
  </si>
  <si>
    <t>Capacitación de Personal</t>
  </si>
  <si>
    <t xml:space="preserve">Cursos de Capacitación de Procesos de licitación en material de presupuesto federal y de la plataforma COMPRANET </t>
  </si>
  <si>
    <t>Equipo de Computo y de  Tecnologías de la Información</t>
  </si>
  <si>
    <t>Compra de 2 scanner de gran capacidad y discos duros para almacenamiento de expedientes digitalizados de la Dirección de Adquisiciones.</t>
  </si>
  <si>
    <t xml:space="preserve">Proyector inalámbrico </t>
  </si>
  <si>
    <t>Compra de dos proyectores para las diferentes capacitaciones que se dan por parte de esta Dirección tanto a proveedores como para las diferentes dependencias.</t>
  </si>
  <si>
    <t xml:space="preserve">Equipo de Grabación Profesional grabación del Comité de Adquisiciones </t>
  </si>
  <si>
    <t>Software</t>
  </si>
  <si>
    <t>Software de Transcripción</t>
  </si>
  <si>
    <t>Compra de Software de Grabación y transcripción para llevar a cabo las actas derivadas de las sesiones del comité de adquisiciones.</t>
  </si>
  <si>
    <t>Papeleria para trámites</t>
  </si>
  <si>
    <t>Dirección de Conservación de Inmuebles</t>
  </si>
  <si>
    <t>Compra de insumos de papelería para el funcionamiento de las diferentes áreas de la Dirección, así como para los trámites ingresados a Tesorería.</t>
  </si>
  <si>
    <t>Material impreso e Información digital</t>
  </si>
  <si>
    <t>Señalética en vinil de rutas de evacuación derecha e izquierda, rómpase en caso de incendio, que hacer en casos de emergencia, precaución piso resbaloso, edificio libre de humo, solo personal autorizado, entre otros</t>
  </si>
  <si>
    <t>Atención a solicitudes de reparación /servicios menores</t>
  </si>
  <si>
    <t>Compra de señalética en vinil para mejor identificación de los inmuebles, áreas comunes y restringidas del municipio.</t>
  </si>
  <si>
    <t>Material de Limpieza</t>
  </si>
  <si>
    <t>Papel sanitario, aromatizantes, escobas, trapeadores, sarricidas, bolsas de plástico, cepillos, toalla en rollo, pastillas sanitarias, tapetes para mingitorio, pastillas de cloro, etc.</t>
  </si>
  <si>
    <t>Compra de enseres de limpieza para todos los inmuebles municipales, para la realización de las actividades del personal de intendencia en oficinas, áreas comunitarias de baños y pasillos, explanadas.</t>
  </si>
  <si>
    <t>Distribución de garrafones de agua todas las dependencias del municipio.</t>
  </si>
  <si>
    <t xml:space="preserve">Atención a solicitudes servicio </t>
  </si>
  <si>
    <t>Suministro de garrafones de agua de 20lts a todas las dependencias del municipio.</t>
  </si>
  <si>
    <t>Ladrillos, tejas, pisos, azulejos, inodoros, lavamanos, mingitorios, entre otros</t>
  </si>
  <si>
    <t>Compra de material para realizar reparaciones necesarias en los inmuebles municipales.</t>
  </si>
  <si>
    <t>Cemento blanco y gris, pega azulejo y productos, hojas de durock, junta selladora para durock</t>
  </si>
  <si>
    <t>Cal, Yeso y Productos de yeso</t>
  </si>
  <si>
    <t>Tabla roca, plafones, cal hidrata, caolín, junta selladora de tabla roca</t>
  </si>
  <si>
    <t>Material Eléctrico y Electrónico</t>
  </si>
  <si>
    <t>Lámparas de led y slim, focos, cable, balastros, terminales hembras y machos, gabinetes para lámparas, cintas aislantes, fusibles, contactos, apagadores, tapas de ventanas, socket, gabinetes sqd, pastillas térmicas, entre otros</t>
  </si>
  <si>
    <t>Compra de material para realizar reparaciones necesarias en oficinas, áreas comunes, plantas de emergencia de los inmuebles municipales.</t>
  </si>
  <si>
    <t>Artículos metálicos para la Construcción</t>
  </si>
  <si>
    <t>Postes para tabla roca, llaves , válvulas, pijas, clavos, alambre galvanizado y recocido, perfiles, tornillos y
tuercas de todo tipo, etc.</t>
  </si>
  <si>
    <t xml:space="preserve">Febrero a Septiembre </t>
  </si>
  <si>
    <t>Se requiere la compra de este material para rehabilitacion de corrales en donde se resguarda el ganado bovino y porcino de esta Direccion; así como reparación de elementos de acero inoxidable en plataformas de trabajo al interior de la sala, mantenimiento de puertas, castillos y acero para renovación de pisos y muros; y elementos de apoyo al proceso sanitario como cajas para esterilizadores de acero inoxidable.
Esto también incluye material para renovación de red hidráulica y así eliminar fugas.</t>
  </si>
  <si>
    <t>Materiales complementarios</t>
  </si>
  <si>
    <t>Reparación y compra de cortinas</t>
  </si>
  <si>
    <t>Cambio de cortinas inservibles, reparación e instalación de nuevas faltantes.</t>
  </si>
  <si>
    <t xml:space="preserve">Aguarras, impermeabilizante, pintura esmalte blanca, negra, etc., pintura vinílica amarillo, blanca mate, negra, roja, etc, pintura trafico amarilla, gris, blanca, sellador vinílico, thinner, pegamento de contacto y blanco, tubo de silicón, soldadura, </t>
  </si>
  <si>
    <t>Compra de material para realizar reparaciones necesarias en oficinas, pasillos, fachadas, azoteas, áreas comunes, de los inmuebles municipales.</t>
  </si>
  <si>
    <t>254 MATERIALES, ACCESORIOS Y SUMINISTROS MEDICOS</t>
  </si>
  <si>
    <t xml:space="preserve">Compra de 7 Botiquines de maleta para edificios municipales </t>
  </si>
  <si>
    <t>Compra de 7 Botiquines de maleta para edificios municipales</t>
  </si>
  <si>
    <t>Empaques de hule, tubos de pvc, cespol de pvc, espuma de poliuretano</t>
  </si>
  <si>
    <t>Oxigeno de acetileno, afloja todo</t>
  </si>
  <si>
    <t xml:space="preserve">Playera tipo polo dama y caballero, pantalón de mezclilla dama y caballero, mandil, camisola dama y caballero, gorras, zapato de dama, etc </t>
  </si>
  <si>
    <t>Compra de uniforme para el personal operativo, eléctrico e intendencia de la Unidad.</t>
  </si>
  <si>
    <t xml:space="preserve">Botas dieléctricas, guantes de carnaza, dieléctricos y eléctricos, lentes de seguridad, casco de protección, botas de hule, impermeables, etc. </t>
  </si>
  <si>
    <t>Compra de equipo de protección  para el personal operativo, eléctrico e intendencia de la Unidad.</t>
  </si>
  <si>
    <t>Martillos, Desarmadores de cruz y planos, brocas, arcos para segueta, hojas de segueta, barras, picos, caja de herramientas, cajón mezclero, cortapernos, cuchara de albañil, flexómetros, limas de caña, etc</t>
  </si>
  <si>
    <t>Compra de herramienta para el personal operativo y eléctrico, para que  realicen mejor sus trabajos asignados.</t>
  </si>
  <si>
    <t>Llaves mezcladoras para lavabo y tarja, mangueras para sanitario y lavabo, tapa asientos, fluxómetros, cerraduras, cierra puertas, etc</t>
  </si>
  <si>
    <t>Compra de Extintores</t>
  </si>
  <si>
    <t>Los extintores se instalaran en los inmuebles municipales que requieran, los demás artículos para las actividades diarias del personal.</t>
  </si>
  <si>
    <t>Rueda de sillas y sillones, chapas de escritorio, archivero, gavetas, rieles de escritorio y cajoneras, etc</t>
  </si>
  <si>
    <t>Tablones de plástico gris 2.44 x .75 x .75 mts, mesas cuadradas blancas de plástico rígido, sillas de visita negras de plástico reforzadas, anaqueles</t>
  </si>
  <si>
    <t>Compra de mobiliario para ser utilizado en el montaje de auditorios de Unidad Basílica, así como anaqueles para el área de almacén.</t>
  </si>
  <si>
    <t>Ventiladores para oficinas</t>
  </si>
  <si>
    <t>HERRAMIENTAS PARA EL RESCATE HISTÓRICO DEL MUNICIPIO, ACTIVIDADES QUE SON PARTE DE LAS FUNCIONES DEL ARCHIVO GENERAL.</t>
  </si>
  <si>
    <t>Para ventilación de oficinas.</t>
  </si>
  <si>
    <t>Compra de ventiladores de piso, para las oficinas administrativas de los cementerios.</t>
  </si>
  <si>
    <t xml:space="preserve">Administración de los Pagos de CFE </t>
  </si>
  <si>
    <t>Pago de consumos de energía eléctrica de todos los edificios municipales y rentados, aproximadamente $ 3'500,000 por mes.</t>
  </si>
  <si>
    <t>Suministro de gas a tanques estacionarios y vehículos</t>
  </si>
  <si>
    <t>Enero a Septiembre</t>
  </si>
  <si>
    <t>Suministro de gas a tanques estacionarios en inmuebles municipales y vehículos oficiales.</t>
  </si>
  <si>
    <t>Arrendamiento de Edificios</t>
  </si>
  <si>
    <t>Administración de los arrendamientos</t>
  </si>
  <si>
    <t>Arrendamiento de inmuebles para oficinas municipales.</t>
  </si>
  <si>
    <t>Otros arrendamientos</t>
  </si>
  <si>
    <t>Servicios generales</t>
  </si>
  <si>
    <t>Renta de Sistema de voceo en Unidad B, andamios, rompedoras y herramientas especiales.</t>
  </si>
  <si>
    <t>Servicios profesionales, cientificos y técnicos integrales</t>
  </si>
  <si>
    <t>Restauración de Mural</t>
  </si>
  <si>
    <t>Atención a solicitudes de remodelación y/o servicio mayor</t>
  </si>
  <si>
    <t>Restauración de mural de las manos en Unidad Sur las Aguilas.</t>
  </si>
  <si>
    <t>Mejoramiento y reparaciones en los Inmuebles</t>
  </si>
  <si>
    <t>Adecuación de espacios para oficinas, reparación de inmuebles, reparaciones sanitarias, hidráulicas, eléctricas, de gas, pintura, impermeabilización, pisos, carpintería, herreria entre otros.</t>
  </si>
  <si>
    <t>EQUIPO PARA EL ÁREA HISTÓRICA, EN CUMPLIMIENTO A LA PROTECCIÓN Y CONSERVACIÓN DE DOCUMENTOS.</t>
  </si>
  <si>
    <t>Instalación, reparación y mantenimiento de mobiliario y equipo de administración, educacional y
recreativo</t>
  </si>
  <si>
    <t>Recarga de extintoresde PQS, CO2</t>
  </si>
  <si>
    <t>Recarga de extintores de Presidencia, Basilica, Las Aguilas.</t>
  </si>
  <si>
    <t>Instalación, reparación y mantenimiento de maquinaria, otros equipos y herramientas</t>
  </si>
  <si>
    <t>Mantenimiento y reparación de equipos instalados en los edificios (incluye el CISZ)</t>
  </si>
  <si>
    <t>Mantenimiento preventivo/correctivo a las instalaciones</t>
  </si>
  <si>
    <t xml:space="preserve">Mantenimiento y reparación a equipos como plantas de emergencia,  aires acondicionados , transformadores, elevadores, bombas, hidroneumaticos , sistemas contra incendio. </t>
  </si>
  <si>
    <t>Limpieza de algibes</t>
  </si>
  <si>
    <t>Limpiezas especiales en edificios municipales, exterior de ventanales en el CISZ y limpieza de Algibes, cisterna de fuente interactica, alfombra y sillones de Cabildo.</t>
  </si>
  <si>
    <t>Servicios de sanitización para la prevención del COVID19</t>
  </si>
  <si>
    <t>Servicio de jardinería y Fumigación</t>
  </si>
  <si>
    <t>Servicio de Fumigación en los inmuebles municipales</t>
  </si>
  <si>
    <t>SERVICIO DE FUMIGACIÓN para la erradicación de plagas de insectos y roedores en todas dependencia municipales y parque central.</t>
  </si>
  <si>
    <t>Compra de mobiliario para ser utilizado en  el montaje de auditorios de Unidad Basílica, así como anaqueles para el área de almacén.</t>
  </si>
  <si>
    <t>Bascula, aspiradora, extintores</t>
  </si>
  <si>
    <t>Micrófonos para eventos en Auditorios</t>
  </si>
  <si>
    <t>Micrófonos para eventos en Auditorios.</t>
  </si>
  <si>
    <t>531 EQUIPO MEDICO Y DE LABORATORIO</t>
  </si>
  <si>
    <t xml:space="preserve">Compra de 6  Desfibriladores para edificios municipales </t>
  </si>
  <si>
    <t xml:space="preserve">Febrero  </t>
  </si>
  <si>
    <t>Compra de 6 Desfibriladores para edificios municipales</t>
  </si>
  <si>
    <t>Compra de bombas para agua de 1 HP,3 HP  y  5 HP, bombas sumergibles de 1 HP , 3 HP, MOTOBOMA DE 1/2 HP, 1 HP Y 5 HP</t>
  </si>
  <si>
    <t>Para ser instaladas en los inmuebles para poder subir el agua del aljibe a los tinacos de los inmuebles municipales.</t>
  </si>
  <si>
    <t>Sistemas de aire acondicionado, calefaccion y refrigeración</t>
  </si>
  <si>
    <t>Compra de equipos de aire acondicionado</t>
  </si>
  <si>
    <t>Cambio de equipos de aire acondicionado en oficina de la Presidencia.</t>
  </si>
  <si>
    <t>564 SISTEMAS DE AIRE ACONDICIONADO, CALEFACCION Y DE REFRIGERACION INDUSTRIAL Y COMERCIAL</t>
  </si>
  <si>
    <t>Equipar a las Oficinas Recaudadoras que no cuentan con Aire Acondicionado para un mejor servicio a la población.</t>
  </si>
  <si>
    <t>SISTEMA E INSTALACIÓN DE AIRE ACONDICIONADO PARA LA SALA DE EXPOSICIONES (ÁREA QUE HA AUMENTADO LA DEMANDA DE SU USO Y EL CLIMA ES MUY CALIENTE).</t>
  </si>
  <si>
    <t>Aire acondicionado para las oficinas de Padrón y Licencias.</t>
  </si>
  <si>
    <t>Herramientas y máquinas‐herramienta</t>
  </si>
  <si>
    <t>Pulidora, taladro eléctrico y máquina para soldar, compresor con aditamentos para pintar y plataforma gennie</t>
  </si>
  <si>
    <t>Herramienta necesaria para las actividades especificas del personal.</t>
  </si>
  <si>
    <t>569 OTROS EQUIPOS</t>
  </si>
  <si>
    <t>Prestaciones contractuales</t>
  </si>
  <si>
    <t>Vales de Despensa</t>
  </si>
  <si>
    <t>Vales de despensa a los empleados municipales</t>
  </si>
  <si>
    <t>Dirección de Recursos Humanos</t>
  </si>
  <si>
    <t>Pago de la prestación de Vales de Despensa para los empleados municipales</t>
  </si>
  <si>
    <t xml:space="preserve">Octubre a Diciembre </t>
  </si>
  <si>
    <t>Aportaciones para Seguros</t>
  </si>
  <si>
    <t xml:space="preserve">Seguro de Vida </t>
  </si>
  <si>
    <t>Seguro de Vida para el personas operativo y administravio del Ayuntamiento de Zapopan</t>
  </si>
  <si>
    <t>Pago de Seguro de Vida para los empleados Municipales derivado de la licitacion aprobada en sesion 4 extraordinaria 2020 , Cuadro E01.04.2020 con el proveedor Seguros Afirme SA de CV</t>
  </si>
  <si>
    <t>Compra de insumos y materiales de papeleria</t>
  </si>
  <si>
    <t>Papelería para nóminas, incidencias y movimientos de personal</t>
  </si>
  <si>
    <t xml:space="preserve"> </t>
  </si>
  <si>
    <t>Papelería requerida para los trabajos de todas las áreas de la Dirección de R.H.</t>
  </si>
  <si>
    <t>253 MEDICINAS Y PRODUCTOS FARMACEUTICOS</t>
  </si>
  <si>
    <t>Pago de medicamentos</t>
  </si>
  <si>
    <t>Medicamentos</t>
  </si>
  <si>
    <t>Para el tratamiento de los riesgos de trabajo y enfermedades geneales de los trabajadores.</t>
  </si>
  <si>
    <t>suminsitros medicos tales como tornillos, ferulas, placas, etc.</t>
  </si>
  <si>
    <t>Suministros Médicos</t>
  </si>
  <si>
    <t>Pago de suminsitros medicos tales como tornillos, ferulas, placas, etc. Para el personal derivado de un riesgo de trabajo</t>
  </si>
  <si>
    <t>324 ARRENDAMIENTO DE EQUIPO E INSTRUMENTAL MEDICO Y DE LABORATORIO</t>
  </si>
  <si>
    <t xml:space="preserve">Para alquilar toda clase de equipo e instrumental médico </t>
  </si>
  <si>
    <t>Instrumental Médico</t>
  </si>
  <si>
    <t>Para alquilar toda clase de equipo e instrumental médico , agrupa los aparatos, accesorios e instrumental para uso específico, destinado a la atención médica, quirúrgica o a procedimientos de exploración, diagnóstico, tratamiento y rehabilitación de los pacientes derivados de riesgos de trabajo.</t>
  </si>
  <si>
    <t>Servicios legales, de contabilidad, auditoría y relacionados</t>
  </si>
  <si>
    <t xml:space="preserve">Pago del Dictamen Fiscal del IMSS </t>
  </si>
  <si>
    <t>Dictamen Fiscal 2020</t>
  </si>
  <si>
    <t xml:space="preserve">Enero a Febrero </t>
  </si>
  <si>
    <t xml:space="preserve"> De acuerdo al Ley del Seguro Social, Articulo 16, ya que se paga la parte correspondiente al 2020 y 2021</t>
  </si>
  <si>
    <t xml:space="preserve">Contratación de Paquete de Movimientos Afiliatorios Sistema IDSE </t>
  </si>
  <si>
    <t>IDSE (IMSS DESDE SU EMPRESA)</t>
  </si>
  <si>
    <t xml:space="preserve"> De acuerdo a la Ley del Seguro Social, Articulo 15 </t>
  </si>
  <si>
    <t>339 SERVICIOS PROFESIONALES, CIENTIFICOS Y TECNICOS INTEGRALES</t>
  </si>
  <si>
    <t>Pago de rehabilitaciones a los empleados municipales</t>
  </si>
  <si>
    <t>Rehabilitaciones</t>
  </si>
  <si>
    <t>Pago de rehabilitaciones a los empleados derivadas de un riesgo de trabajo.</t>
  </si>
  <si>
    <t>Servicios financieros y bancarios</t>
  </si>
  <si>
    <t>Pago de comisión por dispersión en tarjeta de vales</t>
  </si>
  <si>
    <t>Entrega de Apoyo de Útiles Escolares 2021</t>
  </si>
  <si>
    <t>Julio-Agosto</t>
  </si>
  <si>
    <t>Julio a Agosto</t>
  </si>
  <si>
    <t>En caso de que el proveedor adjudicado para la entrega de vales de útiles escolares a los empleados de base y confianza, solicite dentro de su propuesta el pago por comisión para la dispersión en tarjetas de vales, debiendo generarse una requisición enlace para poder realizarle este pago al proveedor adjudicado.</t>
  </si>
  <si>
    <t xml:space="preserve">Pago de servicios de alimentos </t>
  </si>
  <si>
    <t>Ceremonia entrega de reconocimientos por antigüedad</t>
  </si>
  <si>
    <t xml:space="preserve">Agosto -Septiembre </t>
  </si>
  <si>
    <t>Agosto a Septiembre</t>
  </si>
  <si>
    <t>Contratación de servicio de alimentos para la ceremonia de entrega de reconocimientos por antigüedad</t>
  </si>
  <si>
    <t>395 PENAS, MULTAS, ACCESORIOS Y ACTUALIZACIONES</t>
  </si>
  <si>
    <t>Para dar cumplimiento al ordenamiento por el  Tribunal, validado por las areas jurídicas y evitar sanciones por parte de dicha entidad y tener suficiencia presupuestal para pagar, penas, multas, actualizaciones y recargos de laudos ante IPEJAL.</t>
  </si>
  <si>
    <t>Pago de Multas y Actualizaciones con las instituciones</t>
  </si>
  <si>
    <t>Para dar cumplimiento al ordenamiento por el Tribunal, validado por las areas jurídicas y evitar sanciones por parte de dicha entidad y tener suficiencia presupuestal para pagar, penas, multas, actualizaciones y recargos de laudos ante IPEJAL.</t>
  </si>
  <si>
    <t>Ayudas sociales a personas</t>
  </si>
  <si>
    <t>Entrega de Apoyos y beneficios a los trabajadores del municipio conforme lo estipulado en las condiciones general de trabajo</t>
  </si>
  <si>
    <t>Vale del Jueguete Día del Niño,  Vale de útiles escolares, Entrega de reconocimientos por antigüedad, Vale de Juguete Navideño.</t>
  </si>
  <si>
    <t>Entrega de Vale de juguete por el día del niño y navidad, entrega de reconocimiento por  antigüedad, vales de utiles escolare, todos  conforme a las Condiciones Generales.</t>
  </si>
  <si>
    <t>445 AYUDAS SOCIALES A INSTITUCIONES SIN FINES DE LUCRO</t>
  </si>
  <si>
    <t>Por conceptos de vales de útiles, día de la madre, día del padre  y día del servidor público</t>
  </si>
  <si>
    <t>Apoyo a Sindicatos</t>
  </si>
  <si>
    <t>Entrega de apoyo a los sindicatos registrados</t>
  </si>
  <si>
    <t> Equipo de cómputo y de tecnologías de la información</t>
  </si>
  <si>
    <t>Compra de impresora láser a color</t>
  </si>
  <si>
    <t>Impresiónd de Informes y Diagnósticos para Gabinete</t>
  </si>
  <si>
    <t>Requerida para el desahogo de los trabajos propios de la Dirección de Recursos Huamnos ya que derivado de la naturaleza de la Dirección deben presentarse informes impresos a color  a las diversas instancias que asi lo solicitan para un mejor entendimiento de los datos presentados.</t>
  </si>
  <si>
    <t xml:space="preserve"> Materiales, utiles y equipos menores de oficina</t>
  </si>
  <si>
    <t>Papeleria</t>
  </si>
  <si>
    <t>Impresión de expedientes</t>
  </si>
  <si>
    <t xml:space="preserve"> Febrero </t>
  </si>
  <si>
    <t xml:space="preserve"> Febrero a Marzo </t>
  </si>
  <si>
    <t>Dirección de Administración</t>
  </si>
  <si>
    <t>Papeleria para apertura de ordenes de atrabajo y armado de expedientes para pago a proveedores</t>
  </si>
  <si>
    <t>Materiales y útiles de impresión y reproducción/ mobiliario y equipo de oficina en inventario oficial (etiquetas de colores)</t>
  </si>
  <si>
    <t>Etiquetas de colores para Cisz</t>
  </si>
  <si>
    <t>Material impreso e informacion digital</t>
  </si>
  <si>
    <t>Impresión de vales patra almacen</t>
  </si>
  <si>
    <t>Vales de almacen</t>
  </si>
  <si>
    <t>Vales salida de refacciones de almacen</t>
  </si>
  <si>
    <t>Material impreso e información digital/ Alta de vehiculos en inventario oficial</t>
  </si>
  <si>
    <t>Logotipos para vehiculos</t>
  </si>
  <si>
    <t>244 MADERA Y PRODUCTOS DE MADERA</t>
  </si>
  <si>
    <t>Madera</t>
  </si>
  <si>
    <t>Estacas de Madera</t>
  </si>
  <si>
    <t>Equipo para el correcto desempeño del personal operativo en cuanto a la instalacion de letreros propiedad municipal y demas tareas para coadyuvar a la recuperacion de un inmueble y preservar la propiedad Municipal</t>
  </si>
  <si>
    <t>Articulos metalicos para la construccion</t>
  </si>
  <si>
    <t>Articulos Metalicos</t>
  </si>
  <si>
    <t>Clavos de concreto</t>
  </si>
  <si>
    <t>Paileria</t>
  </si>
  <si>
    <t>Articulos para paileria</t>
  </si>
  <si>
    <t>Reparacion de paileria de unidades motor diesel</t>
  </si>
  <si>
    <t>Otros materiales y articulos de construccion y reparacion</t>
  </si>
  <si>
    <t>Complemento para  de paileria</t>
  </si>
  <si>
    <t>Complemento para a reparacion de paileria</t>
  </si>
  <si>
    <t>pintura</t>
  </si>
  <si>
    <t>Pintura en spray</t>
  </si>
  <si>
    <t>Medicinas y productos farmaceuticos</t>
  </si>
  <si>
    <t>Botiquin de primeros auxilios</t>
  </si>
  <si>
    <t xml:space="preserve"> Aceites, lubricantes y aditivos</t>
  </si>
  <si>
    <t xml:space="preserve"> Aceites, lubricantes y aditivos </t>
  </si>
  <si>
    <t>Varia conforme a las necesidades de las unidades, comienza mes de febrero</t>
  </si>
  <si>
    <t xml:space="preserve"> Febrero a Septiembre</t>
  </si>
  <si>
    <t xml:space="preserve"> Aceites, lubricantes y aditivos para servicios de afinacion y lubricacion para todo el parque vehicular.</t>
  </si>
  <si>
    <t>Varia conforme a las necesidades de las unidades</t>
  </si>
  <si>
    <t xml:space="preserve">Enero a Septiembre </t>
  </si>
  <si>
    <t xml:space="preserve">Autotizado mediante licitacion publica informado en el comité de adquisiciones  03 Extraordinaria 2020 de fecha 28 de Enero 2020 Cuadro E01.03.2020 al proveedor Servicio Colotlan Express Sa de CV </t>
  </si>
  <si>
    <t xml:space="preserve">Uniformes </t>
  </si>
  <si>
    <t>Uniformes personal operativo</t>
  </si>
  <si>
    <t>Uniformes cada 6 meses para el personal operativo (mecanicos)</t>
  </si>
  <si>
    <t>Prendas de seguridad y proteccion personal</t>
  </si>
  <si>
    <t>Vestuario y equipo de Seguridad</t>
  </si>
  <si>
    <t xml:space="preserve">Equipo de Seguridad </t>
  </si>
  <si>
    <t>Vestuario y equipo de Seguridad; personal operativos que laboran en bodega recibiendo bienes en mal estado, deshecho, estibandolos y haciendo entrega de los mismos.</t>
  </si>
  <si>
    <t>Equipo de seguridad</t>
  </si>
  <si>
    <t xml:space="preserve">Equipo de seguridad para el personal operativo </t>
  </si>
  <si>
    <t>Equipo de seguridad para el personal operativo y equipamiento para las gruas</t>
  </si>
  <si>
    <t>Herramientas</t>
  </si>
  <si>
    <t>Herramientas basicas para reparacion de unidades y equipamiento de gruas</t>
  </si>
  <si>
    <t>292 REFACCIONES Y ACCESORIOS MENORES DE EDIFICIOS</t>
  </si>
  <si>
    <t>Cadenas y candados para inmuebles</t>
  </si>
  <si>
    <t>Equipo para el correcto desempeño del personal operativo en cuanto a la instalacion de letreros propiedad municipal y demas tareas para coadyuvar a la recuperacion de un inmueble y preservar la propiedad Municipal (cadenas y candados).</t>
  </si>
  <si>
    <t>Apoyo de emergencias para oficinas (Bandera, ventilador, enfriador, frigobar, guillotina, engargoladora, etc.)</t>
  </si>
  <si>
    <t>Guillotinas</t>
  </si>
  <si>
    <t>Compra de 3 guillotinas de uso rudo para la Unidad de Patrimonio, con un costo de 5,700 cada una según cotizción con la empresa Abasteo</t>
  </si>
  <si>
    <t>Refacciones para reparacion y servicios preventivos del parque vehicular</t>
  </si>
  <si>
    <t>Refacciones para reparacion y servicios preventivos del parque vehicular perteneciente a la Coordinacinacion de Servicios Municipales</t>
  </si>
  <si>
    <t xml:space="preserve">Enero a Diembre </t>
  </si>
  <si>
    <t xml:space="preserve">Refacciones para reparacion y servicios preventivos del parque vehicular  perteneciente a la Coordinacion de Servicios Municipales , que ahora sera administrada por la Direccion de  Administracion </t>
  </si>
  <si>
    <t>Arrendamiento de Edificios/ Pension del IJAS</t>
  </si>
  <si>
    <t xml:space="preserve">Liberacion vehiculos </t>
  </si>
  <si>
    <t>Trámite y Gestion de Libertad de vehiculos.</t>
  </si>
  <si>
    <t>Arrendamiento de Equipo de transporte</t>
  </si>
  <si>
    <t>Arrendamiento de Equipo de transporte/ Servicio de Gruas</t>
  </si>
  <si>
    <t>Trámite de pago de grúas y libertades ante las Autoridades correspondientes</t>
  </si>
  <si>
    <t xml:space="preserve">Escrituracion por convenio con Ejido el Colli </t>
  </si>
  <si>
    <t>honorarios notariales</t>
  </si>
  <si>
    <t>Ejido el Colli , el municipio llego a un convenio y se comprometio al pago de escrituracion</t>
  </si>
  <si>
    <t>Resulta necesario cubrir honorarios de los Notarios y profesionistas externos que presten sus servicios al Municipio por conducto de esta Unidad de Patrimonio, a fin de protocolizar las compraventas de inmuebles.</t>
  </si>
  <si>
    <t>Resulta necesario cubrir honorarios de los Notarios y profesionistas externos que presten sus servicios al Municipio por conducto de esta Unidad de Patrimonio, a fin de protocolizar las transmiisones de propiedad de inmuebles.</t>
  </si>
  <si>
    <t>Se da seguimiento a las solicitudes de diversas Dependencias, para la demarcacion de predios propiedad Municipal, y remision de dichos trabajos</t>
  </si>
  <si>
    <t>Impresión de planos</t>
  </si>
  <si>
    <t>Para dar respuesta a la solicitud de diversas Dependencias sobre el valor comercial de predios y bienes muebles para ajuste contable, los cuales se pretendan llevar diversos tramites administrativos y/o Acuerdos de Ayuntamiento</t>
  </si>
  <si>
    <t>Avaluos</t>
  </si>
  <si>
    <t>Para dar respuesta a la solicitud de diversas Dependencias sobre el valor comercial de predios, los cuales se pretendan llevar diversos tramites administrativos y/o Acuerdos de Ayuntamiento</t>
  </si>
  <si>
    <t>Seguro de bienes patrimoniales</t>
  </si>
  <si>
    <t>Seguro de bienes patrimoniales/ Seguros de parque vehicular, mobiliario …etc</t>
  </si>
  <si>
    <t>Seguro bienes patrimoniales</t>
  </si>
  <si>
    <t>Requerida para la prevencion de invasiones o recuperacion de predios demarcando la posesion del mismo, con la finalidad de preservar el bien publico</t>
  </si>
  <si>
    <t>Servicio de instalación de malla ciclónica</t>
  </si>
  <si>
    <t>Reparacion y mantenimiento de equipo de transporte</t>
  </si>
  <si>
    <t>Servicios de reparacion y preventivos del parque vehicular</t>
  </si>
  <si>
    <t xml:space="preserve">Servicios de reparacion y preventivos del parque vehicular perteneciente a la Coordinacion de Servicios Municipales </t>
  </si>
  <si>
    <t xml:space="preserve">Servicios de reparacion y preventivos del parque vehicular perteneciente a la Coordinacion de Servicios Municipales , que ahora sera administrada por la Direccion de Administracion </t>
  </si>
  <si>
    <t>Servicio de Reparacion Maquinaria Pesada</t>
  </si>
  <si>
    <t>Servicios de reparacion y preventivos Maquinaria Pesada</t>
  </si>
  <si>
    <t>mantenimiento, calibracion y reparacion del equipo utilizado para la realizacion de trabajos topograficos para dar un certero seguimiento a las solicitudes de diversas Dependencias, para la demarcacion de predios propiedad Municipal, y remision de dichos trabajos</t>
  </si>
  <si>
    <t>Mantenimiento equipo topografico</t>
  </si>
  <si>
    <t>Limpieza de alcantarillas</t>
  </si>
  <si>
    <t>Recoleccion de reciduos peligrosos</t>
  </si>
  <si>
    <t>Limpieza de residuos peligrosos en patio 10 alcantarillas</t>
  </si>
  <si>
    <t>Hologramas</t>
  </si>
  <si>
    <t>Verificacion de  y hologramas</t>
  </si>
  <si>
    <t xml:space="preserve"> Depende del programa estatal y talleres autorizados </t>
  </si>
  <si>
    <t>Verificacion de unidades y hologramas</t>
  </si>
  <si>
    <t>392 IMPUESTOS Y DERECHOS</t>
  </si>
  <si>
    <t xml:space="preserve">Impuestos y derechos/ Altas, Bajas y Refrendos de Vehículos en inventario oficial </t>
  </si>
  <si>
    <t>Refrendos 2021</t>
  </si>
  <si>
    <t>Impuestos y derechos/ Altas, Bajas y Refrendos de Vehículos en inventario oficial</t>
  </si>
  <si>
    <t xml:space="preserve">En determinados casos el Pleno del Ayuntamiento ordena la adquisición de inmuebles de particulares especificando que todos los derechos e impuestos serán cubiertos por este Municipio, por lo que resulta necesaria esta partida, a fin de poder cumplir con dicha determinación </t>
  </si>
  <si>
    <t>impuestos de gastos notariales</t>
  </si>
  <si>
    <t>En determinados casos el Pleno del Ayuntamiento ordena la adquisición de inmuebles de particulares especificando que todos los derechos e impuestos serán cubiertos por este Municipio, por lo que resulta necesaria esta partida, a fin de poder cumplir con dicha determinación</t>
  </si>
  <si>
    <t>Impuestos y derechos/ Liberación de Vehículos</t>
  </si>
  <si>
    <t>Tramite de libertades de vehiculos ante el IJAS y dependencias federales.</t>
  </si>
  <si>
    <t>396 OTROS GASTOS POR RESPONSABILIDADES</t>
  </si>
  <si>
    <t xml:space="preserve">Otros gastos por responsabilidades/ Integración de Expedientes para requerir el pago de Deducibles </t>
  </si>
  <si>
    <t>Deducibles por siniestros</t>
  </si>
  <si>
    <t>Gastos por deducibles de siniestros a la aseguradora.</t>
  </si>
  <si>
    <t>Herramientas y maquinas herramienta</t>
  </si>
  <si>
    <t>Herramientas uso rudo</t>
  </si>
  <si>
    <t xml:space="preserve">Herramientas de uso rudo </t>
  </si>
  <si>
    <t>Herramientas de uso rudo para reparacion de unidades y equipamiento de gruas</t>
  </si>
  <si>
    <t xml:space="preserve">Papelería para diversos proyectos </t>
  </si>
  <si>
    <t>Dirección de Mejora Regulatoria</t>
  </si>
  <si>
    <t>Compra de insumos de papelería para el funcionamiento de las áreas y proyectos  en la Dirección de Mejora Regulatoria, así como también la impresión a color de todo lo referente a manualización para todas las dependencias que integran la Administración Pública Municipal.</t>
  </si>
  <si>
    <t>Rollos para toma-turno</t>
  </si>
  <si>
    <t>Centro de Vinculación Digital</t>
  </si>
  <si>
    <t>Compra de insumos para compra de seis tomaturnos instalados en el CISZ (Centro Integral de Servicios Zapopan), para asignar turnos de atención a ciudadanos.</t>
  </si>
  <si>
    <t>Suscripción a revista U-GOB</t>
  </si>
  <si>
    <t>u-GOB Tecnología en Gobierno es un medio de información e interacción de la comunidad usuaria de tecnología y creadora de innovación en los diversos gobiernos, en todos sus niveles</t>
  </si>
  <si>
    <t>Refacciones y accesorios menores de mobiliario</t>
  </si>
  <si>
    <t>Intercomunicador para ventanillas</t>
  </si>
  <si>
    <t>Compra de sistema de sonido para instalarlo en las ventanillas del módulo de atención, ubicado en el edificio del CISZ (Centro Integral de Servicios en Zapopan) y eficientar la comunicación.</t>
  </si>
  <si>
    <t>336 SERVICIOS DE APOYO ADMINISTRATIVO, TRADUCCION, FOTOCOPIADO E IMPRESION</t>
  </si>
  <si>
    <t>Letreros de información en acrilico, guías visuales en calcamonía, carteles, volantes y banner de piso.</t>
  </si>
  <si>
    <t>Compra de matrial para dar difusión e informar al ciudadano que próximamente podrá sacar su cita en línea y gestionar tramites digitales.</t>
  </si>
  <si>
    <t>591 SOFTWARE</t>
  </si>
  <si>
    <t>Sistema de Turnos Virtuales ( Software )</t>
  </si>
  <si>
    <t>211 MATERIALES, UTILES Y EQUIPOS MENORES DE OFICINA</t>
  </si>
  <si>
    <t xml:space="preserve">Compra de papeleria para la Coordinacion </t>
  </si>
  <si>
    <t>COORDINACIÓN GENERAL DE ADMINISTRACIÓN E INNOVACIÓN GUBERNAMENTAL</t>
  </si>
  <si>
    <t>Compra de papeleria para la Coordinacion</t>
  </si>
  <si>
    <t>Protección de personal</t>
  </si>
  <si>
    <t>Unidad de Patrimonio</t>
  </si>
  <si>
    <t>Logos autos</t>
  </si>
  <si>
    <t>Material para la rotulación de los vehiculos en el inventario. (Logos, imagen)</t>
  </si>
  <si>
    <t>Pension federal y estatal</t>
  </si>
  <si>
    <t>Gruas</t>
  </si>
  <si>
    <t>Instalación de placas a inmuebles</t>
  </si>
  <si>
    <t>Prevención de invasiones</t>
  </si>
  <si>
    <t>Equipos de Cómputo y Tecnologias de la Información</t>
  </si>
  <si>
    <t>Apoyo a oficinas que realizan impresiones en grandes dimensiones (planos, mapas, etc.)</t>
  </si>
  <si>
    <t>Impresión planos</t>
  </si>
  <si>
    <t>Equipo para imprimir, escanear y copiar planos, necesarios para el apoyo en el levantamiento topografico, sacar copias y escanear para digitalizar los documentos que se encuentran en el área de Patrimonio.</t>
  </si>
  <si>
    <t>Material para topógrafos</t>
  </si>
  <si>
    <t>Compra de insumos de papelería para el funcionamiento del área</t>
  </si>
  <si>
    <t>Seguro de bienes patrimoniales parque vehicular, mobiliario …etc</t>
  </si>
  <si>
    <t>Pago de Polizas de seguros a los vehiculos propiedad municipal.</t>
  </si>
  <si>
    <t>Seguro de bienes patrimoniales ( parque vehicular arrendado que pasara  a ser parte del patrimonio municipal)</t>
  </si>
  <si>
    <t xml:space="preserve">Septiembre a Diciembre </t>
  </si>
  <si>
    <t>El arredamiento concluye en el mes de agosto del año 2021, por lo tanto se deben asegurar de manera inmediata las unidades y entran a la poliza actual del municipio.</t>
  </si>
  <si>
    <t xml:space="preserve">Aprobado en el comité de adquisiciones sesion 6 extraordiraia de fecha 10 de marzo del 2020 cuadro E03.06.2020 con el proveedor Seguros Afirme SA de CV </t>
  </si>
  <si>
    <t xml:space="preserve">Seguro del Helicoptero </t>
  </si>
  <si>
    <t xml:space="preserve">Seguro de  daños y responsabilidad civil del estacionamiento y el edificio CISZ  </t>
  </si>
  <si>
    <t xml:space="preserve">Enero a Diciembre </t>
  </si>
  <si>
    <t>Materiales y útiles de impresión y reproducción</t>
  </si>
  <si>
    <t>Compra de etiquetas de colores para los muebles de distintas coordinaciones en el cizs</t>
  </si>
  <si>
    <t>Etiquetas mobiliario</t>
  </si>
  <si>
    <t>Materiales, utiles y equipos menores de oficina</t>
  </si>
  <si>
    <t>Enero- Septiembre</t>
  </si>
  <si>
    <t>Dirección de innovación gubernamental</t>
  </si>
  <si>
    <t>Para compra de papel térmico para las ventanillas únicas y papelería para uno de la dirección</t>
  </si>
  <si>
    <t>Materiales, utiles y equipos menores de tecnologias de la informacion y comunicaciones</t>
  </si>
  <si>
    <t>Consumible para plotter</t>
  </si>
  <si>
    <t>Consumible equipo ti</t>
  </si>
  <si>
    <t>Febrero - Septiembre</t>
  </si>
  <si>
    <t>Consumibles para plotters de la dirección de innovación gubernamental</t>
  </si>
  <si>
    <t>Refacciones y accesorios menores de equipo de computo y tecnologias de la informacion</t>
  </si>
  <si>
    <t>Kit de rollos de soldadura de 60% sn y torres.</t>
  </si>
  <si>
    <t>Mantenimiento equipos TI</t>
  </si>
  <si>
    <t>Consumible necesario para soldar componentes electrónicos para el mantenimiento correctivo de los radios.</t>
  </si>
  <si>
    <t>Kit de rollos de soldadura de 60% sn y torres</t>
  </si>
  <si>
    <t>Herramienta mecánica necesaria para la instalación de las antenas de las unidades móviles.</t>
  </si>
  <si>
    <t>Juego de herramientas de redes</t>
  </si>
  <si>
    <t>Herramientas para mantenimiento y reparaciones</t>
  </si>
  <si>
    <t xml:space="preserve">Maletín de herramientas para sitio. </t>
  </si>
  <si>
    <t>Herramienta necesaria para la reparación de radios digitales, ya que contamos con nuevos modelos de equipos de comunicación digital.</t>
  </si>
  <si>
    <t>Compra de herramientas para habilitar el taller de computo del CISZ ( Cautin, pinzas, desarmadores especiales)</t>
  </si>
  <si>
    <t>Equipamiento CISZ</t>
  </si>
  <si>
    <t>Kit de herramientas para laboratorio de radios</t>
  </si>
  <si>
    <t>Se necesita contar con herramientas especializadas para el laboratorio de radios digitales, para dar mantenimiento preventivo y correctivo, además de verificar su correcto funcionamiento.</t>
  </si>
  <si>
    <t>Repuesto de segueta sacabocado</t>
  </si>
  <si>
    <t>Consumible necesario para la herramienta, la cual se utiliza para las antenas de las unidades móviles.</t>
  </si>
  <si>
    <t>Generador de tonos</t>
  </si>
  <si>
    <t>Necesario para la localización de la red cableada.</t>
  </si>
  <si>
    <t>1 fluke 117 true RMS - multímetro de electricista</t>
  </si>
  <si>
    <t>Permite medir el estado de las tierras físicas y energía eléctrica, entre otras cosas.</t>
  </si>
  <si>
    <t>Lámpara de led en correa frontal con lente de aumento.</t>
  </si>
  <si>
    <t>Herramienta necesaria y utilizada en la reparación y el mantenimiento de los micro circuitos en los radios.</t>
  </si>
  <si>
    <t>Batería para taladro</t>
  </si>
  <si>
    <t>Consumible necesario para seguir contando con la operación de la herramienta.</t>
  </si>
  <si>
    <t>Refacciones y accesorios para equipos de cómputo portátiles y de escritorio</t>
  </si>
  <si>
    <t>Mantenimiento equipo</t>
  </si>
  <si>
    <t>Refacciones y accesorios para la operación diaria, además de stock de refacciones para equipos portátiles que terminan con su tiempo de garantía.</t>
  </si>
  <si>
    <t>Material para cableado e instalaciones</t>
  </si>
  <si>
    <t>Material necesario para instalaciones y reemplazo de cableado dañado como plugs, jacks, cable</t>
  </si>
  <si>
    <t>1 splitter 1 entrada 4 salidas 4k</t>
  </si>
  <si>
    <t>Equipo para el monitoreo de la red</t>
  </si>
  <si>
    <t>5 cables hdmi 7 metros cada uno</t>
  </si>
  <si>
    <t>2 convertidor vga a a hdmi</t>
  </si>
  <si>
    <t>2 convertidor dvi a hdmi</t>
  </si>
  <si>
    <t>4 cables usb a d89 macho</t>
  </si>
  <si>
    <t>Mantenimiento equipos ti</t>
  </si>
  <si>
    <t>Necesario para conectividad de equipos a la red</t>
  </si>
  <si>
    <t>30 access points</t>
  </si>
  <si>
    <t>Servicios de internet</t>
  </si>
  <si>
    <t>Cubrir áreas importantes que actualmente cuentan con equipos Wifi básicos</t>
  </si>
  <si>
    <t>500 baterías de alta capacidad</t>
  </si>
  <si>
    <t>Renovación equipo radiocomunicación</t>
  </si>
  <si>
    <t>Consumible necesario para el reemplazo en los equipos, el uso adecuado de una batería tiene una duración de 6 meses en promedio, por lo tanto cada 6 meses es necesario cambiar dicho consumible.</t>
  </si>
  <si>
    <t>Telefonia tradicional</t>
  </si>
  <si>
    <t>Servicios telefónicos</t>
  </si>
  <si>
    <t>Servicios telefonía</t>
  </si>
  <si>
    <t xml:space="preserve">Rentas y consumos de servicios de telecomunicaciones tradicionales </t>
  </si>
  <si>
    <t>Telefonia celular</t>
  </si>
  <si>
    <t>Servicio de telecomunicaciones telcel</t>
  </si>
  <si>
    <t>Rentas y servicios de telecomunicaciones telcel (línea de celular del comisario, servicio de datos para recaudación móvil, servicio de datos para levantamiento de multas de movilidad y levantamiento de multas de inspección y vigilancia)</t>
  </si>
  <si>
    <t>Servicios de acceso de internet, redes y procesamiento de informacion</t>
  </si>
  <si>
    <t>Enlace de fibra óptica alterno</t>
  </si>
  <si>
    <t xml:space="preserve">Servicio de internet </t>
  </si>
  <si>
    <t xml:space="preserve">Mantener el esquema de de comunicación redundante y garantizar la alta disponibilidad de los servicios. </t>
  </si>
  <si>
    <t>Rentas y consumo de servicios de acceso a internet</t>
  </si>
  <si>
    <t>Servicios postales y telegraficos</t>
  </si>
  <si>
    <t>Necesario para envíos de la dig</t>
  </si>
  <si>
    <t>322 ARRENDAMIENTO DE EDIFICIOS</t>
  </si>
  <si>
    <t>Renta de alojamiento y mantenimiento de repetidores a Befetel en Cerro Alto</t>
  </si>
  <si>
    <t>Área dentro del Cerro Alto, el cual aloja las repetidoras de la red de radios</t>
  </si>
  <si>
    <t>Renta de alojamiento y mantenimiento de repetidores a Unicom en Cerro del Tequila</t>
  </si>
  <si>
    <t>Área dentro del Cerro del Tequila, el cual aloja las repetidoras de la red de radios</t>
  </si>
  <si>
    <t>Arrendamiento de mobiliario y equipo de administracion, educacional y recreativo</t>
  </si>
  <si>
    <t xml:space="preserve">Renta de Equipo de Impresión y Copiado  </t>
  </si>
  <si>
    <t>Enero-Septiembre</t>
  </si>
  <si>
    <t>Renta de Equipo de Impresión y Copiado  para todas las dependencias del Municipio.</t>
  </si>
  <si>
    <t>Póliza de mantenimiento plotters</t>
  </si>
  <si>
    <t>Póliza de servicio de mantenimiento para 21 plotters</t>
  </si>
  <si>
    <t>Arrendamiento de activos intangibles</t>
  </si>
  <si>
    <t>Mantenimiento a licencias esri 1 licencia de arcgis desktop advanced 3 licencias de arcgis desktop standard y 1 licencia de arcgis 3d analyst (complemento)</t>
  </si>
  <si>
    <t>Licenciamiento</t>
  </si>
  <si>
    <t>Se requiere software especializado para procesar grandes volúmenes de información cartográfica, geoprocesamientos complejos y ofrecer soluciones en el ámbito geomático. es una herramienta de trabajo indispensable para la unidad de geomática</t>
  </si>
  <si>
    <t>Paquete gsuite de ofimática en línea y servicios de correo electrónico de gmail</t>
  </si>
  <si>
    <t xml:space="preserve">Abril a Septiembre </t>
  </si>
  <si>
    <t xml:space="preserve">La contratación de la gsuite surge a raíz de un balance de los costos y beneficios de distintas herramientas y tiene como objetivo que los servicios contratados se adecúen de la mejor manera a las necesidades de nuestros servidores públicos. gracias a la ofimática en línea y al buzón de correo electrónico provisto por google, se fomentará el trabajo colaborativo en tiempo real, reduciendo tanto el tiempo de espera que normalmente representa el intercambio entre las dependencias como el espacio de almacenamiento en los equipos de los trabajadores. </t>
  </si>
  <si>
    <t>1 licencias aranda</t>
  </si>
  <si>
    <t>Renovación licencia aranda,  control, registro y seguimiento del software instalado en los equipos configurados en la red municipal. el inventario y monitoreo del equipo de computo activo</t>
  </si>
  <si>
    <t>Licenciamiento para ASA File Over</t>
  </si>
  <si>
    <t>Renovación de la licencia.</t>
  </si>
  <si>
    <t>1 licencias Asistel</t>
  </si>
  <si>
    <t>Renovación de la licencia Asistel, control y registro de llamadas externas desde los teléfonos internos del Municipio</t>
  </si>
  <si>
    <t>Útil para el monitoreo de medios en internet y redes sociales</t>
  </si>
  <si>
    <t xml:space="preserve">Servicio de tienda en línea para descargar aplicativos del gobierno municipal en itunes </t>
  </si>
  <si>
    <t xml:space="preserve">Septiembre </t>
  </si>
  <si>
    <t>Debido a la expansión y demanda de las aplicaciones móviles, es importante que el municipio de zapopan cuente con la acreditación de cuentas como desarrollador para las aplicaciones móviles para el uso interno de los funcionarios y el uso de los ciudadanos, garantizando que dichas aplicaciones si son oficiales y reconocidas por el gobierno de zapopan.</t>
  </si>
  <si>
    <t>Servicios de consultoria administrativa, procesos, tecnica y en tecnologias de la informacion</t>
  </si>
  <si>
    <t>Toma turno para el cisz</t>
  </si>
  <si>
    <t>Atención a la ciudadanía</t>
  </si>
  <si>
    <t>Póliza de mantenimiento por 1 año para el toma turno del cisz</t>
  </si>
  <si>
    <t>Sigob/sir</t>
  </si>
  <si>
    <t>Póliza de mantenimiento sistemas</t>
  </si>
  <si>
    <t xml:space="preserve">El sistema integral de recaudación es utilizado por el área de tesorería para administrar los recursos que entran al municipio a través de los impuestos y pagos de la ciudadanía. </t>
  </si>
  <si>
    <t>Ciudapp</t>
  </si>
  <si>
    <t xml:space="preserve">La aplicación “ciudapp”  se utiliza para hacer reportes ciudadanos de fallas en los servicios públicos (transporte público, luminarias, etc.). es una herramienta que fomenta la participación ciudadana y proporciona información indispensable para que el gobierno pueda mejorar la toma de decisiones y agilizar la toma de acción. </t>
  </si>
  <si>
    <t xml:space="preserve">Servicio de call center para operadora telefónica </t>
  </si>
  <si>
    <t>Servicio call center</t>
  </si>
  <si>
    <t>Empresa que presta el servicio de la recepción de llamadas ciudadanas, así como la canalizar las llamadas con los servidores públicos</t>
  </si>
  <si>
    <t>Perspective global de méxico (poliza de mantenimeinto para el sistema de multa de inspección y vigilancia)</t>
  </si>
  <si>
    <t>Sistema integral de gestión de infracciones municipales, el cual permitirá llevar un registro 100 % electrónico de las infracciones municipales.</t>
  </si>
  <si>
    <t>qlogik/toma-turnos</t>
  </si>
  <si>
    <t>Qlogik technologies s.a de c.v. es el proveedor que tiene los derechos de autor del sistema a partir del cual funcionan los toma-turno que están instalados en instalados en las áreas de servicio al público concentro, las águilas y unidad basílica.</t>
  </si>
  <si>
    <t>Estrasol, mantenimiento de los quioscos e islas</t>
  </si>
  <si>
    <t>Póliza de mantenimiento a la infraestructura del data center, servidores y almacenamiento (Zona IP)</t>
  </si>
  <si>
    <t>Sistema para recursos humanos eslabón</t>
  </si>
  <si>
    <t>Nómina y estructura municipal</t>
  </si>
  <si>
    <t xml:space="preserve">Licenciamiento para asignacion de IP publicas </t>
  </si>
  <si>
    <t>Asignacion de IP publicas propias para los difenentes servicios del municipio ejemplo el portal, pagos en linea, tramites y servicios</t>
  </si>
  <si>
    <t>Instalacion, reparacion y mantenimiento de equipo de computo y tecnologia de la informacion</t>
  </si>
  <si>
    <t>Mantenimiento de sistemas de enfriamiento de los sites del municipio</t>
  </si>
  <si>
    <t>Es necesario dar mantenimientos programados a los sistemas de enfriamiento de los sites para asegurar su correcto funcionamiento</t>
  </si>
  <si>
    <t xml:space="preserve">Mantenimiento de la infraestructura tecnológica que soporta sistema de videovigilancia urbana y c5 </t>
  </si>
  <si>
    <t>Póliza de mantenimiento infraestructura</t>
  </si>
  <si>
    <t>mantenimiento de la red de video vigilancia urbana</t>
  </si>
  <si>
    <t>Para mantenimientos preventivos para el mejor funcionamiento y rendimiento de los equipos.</t>
  </si>
  <si>
    <t>Renta de alojamiento y mantenimiento de repetidores a befetel en cerro alto</t>
  </si>
  <si>
    <t>La mayoría ya no funciona.</t>
  </si>
  <si>
    <t>Renta de alojamiento y mantenimiento de repetidores a unicom  en cerro del tequila</t>
  </si>
  <si>
    <t>Presuepuesto destinado para el mantenimeinto de plotter.</t>
  </si>
  <si>
    <t>Muebles de oficina y estanteria</t>
  </si>
  <si>
    <t>Mesas de trabajo y herramienta para taller de cómputo en el cisz</t>
  </si>
  <si>
    <t>Equipamiento cisz</t>
  </si>
  <si>
    <t>Herramienta y mesa de trabajo para habilitar el taller de cómputo para el cisz</t>
  </si>
  <si>
    <t>Equipo de computo y de tecnologias de la informacion</t>
  </si>
  <si>
    <t>Adquisición de 500 equipos de cómputo para distintos dependencias del municipio o programas ( colmenas, academias, luciernaga, bibliotecas, y en general para reducir la obsolecencia del parque computacional del municipio)</t>
  </si>
  <si>
    <t>Renovación equipo de computo</t>
  </si>
  <si>
    <t>3 laptop work station</t>
  </si>
  <si>
    <t>Compra de equipo necesario para llevar a cabo actividades necesarias dentro del nuevo Sistema Catastral, como el escaneo de documentos. Asimismo para mantener actualizado el equipo de computo, ya que diferentes equipos con los que se cuenta, ya no funcionan de una manera adecuada.</t>
  </si>
  <si>
    <t>Equipo de cómputo, sistema de monitoreo gps.</t>
  </si>
  <si>
    <t>Equipo de cómputo necesario para la elaboración de documentos, registro de novedades y expedientes de las áreas</t>
  </si>
  <si>
    <t>Renovación equipo de red del municipio</t>
  </si>
  <si>
    <t>Renovar tecnología obsoleta y mantener la continuidad del servicio en la red municipal. (primera etapa) reemplazo de 30 equipos de un total de 115.</t>
  </si>
  <si>
    <t>Proporcionar a los usuarios las herramientas necesarias , para poder brindar el mejor servicio posible a la ciudadanía, y digitalización de expedientes.</t>
  </si>
  <si>
    <t>Otros mobiliarios y equipos de administracion</t>
  </si>
  <si>
    <t>2 pantallas de 55"</t>
  </si>
  <si>
    <t>Camaras Fotograficas y de video</t>
  </si>
  <si>
    <t>Para documentar y tener cobertura adecuadamente con videos y fotografías de los diversos contenidos y servicios realizados.</t>
  </si>
  <si>
    <t>Adquisición de kits de camaras para EROE Y SPC.</t>
  </si>
  <si>
    <t>DADO QUE ESTA DIRECCION SE DIVIDE EN UNIDADES Y LABORAN MAS DE 220 SERVIDORES PUBLICOS ENTRE ADMINISTATIVOS Y OPERATIVOS Y ES UNA DEPENDENCIA QUE 24/7 LOS 365 DIA DEL AÑO SE CONCIDERA QUE EL EQUIPO DE CÁMARAS FOTOGRAFÍAS Y DE VIDEOE ES UNA HERRAMIENTA INSDISPENSABLE PARA EL DESARROLLO DE LAS ACTIVIDADES EN CADA UNA DE SUS AREAS Y TURNOS, EN LA TOMA DE EVIDENCIAS EN LOS OPERATIVOS DIARIOS COMO JUSTIFICANTE Y/O SOPORTE DE LAS ACTAS LEVANTADAS</t>
  </si>
  <si>
    <t>Equipo de comunicacion y telecomunicacion</t>
  </si>
  <si>
    <t>Renovación de telefonía municipal</t>
  </si>
  <si>
    <t>Sustituir equipos de telefonía obsoletos tales como la telefonía analógica fuera de uso que ya no son funcionales y que ya no cumplen con los requerimientos tecnológicos. (primera etapa) para reemplazar a 400 aparatos telefónicos de un total de 1200.</t>
  </si>
  <si>
    <t xml:space="preserve">1 equipo repetidor digital, para instalación en el cerro alto </t>
  </si>
  <si>
    <t>Se requiere las incorporación adicional de 3 repetidores a la red actual, para ser operados de manera exclusiva por protección civil y bomberos (no compartida), ya que ellos tiene requerimientos especiales en su operación tanto estratégica como logística.</t>
  </si>
  <si>
    <t>3 radios bases digitales.</t>
  </si>
  <si>
    <t>Es necesario la adquisición de estos radios, ya que aún contamos con necesidades de reemplazo de radios analógicos que ya presentan fallas y obsolescencia en la red de comunicaciones además de equipos que fueron dados de baja y aún no se sustituyen, todo esto para completar la red de radios digitales y para contar con una red eficiente, confiable.</t>
  </si>
  <si>
    <t>Equipos de generacion electrica, aparatos y accesorios electricos</t>
  </si>
  <si>
    <t>Banco de baterías para reemplazo de los equipos ubicados en el sitio de cerro alto, cerro del tequila y cerro del 4</t>
  </si>
  <si>
    <t>Se requiere el banco de baterías en los repetidores instalados en los sitios de cerro alto y cerro del tequila, para soportar cortes de energía eléctrica y tener un respaldo en nuestra red de comunicación digital.</t>
  </si>
  <si>
    <t xml:space="preserve">Estación de trabajo digital para soldar y desoldar </t>
  </si>
  <si>
    <t>Se requiere de una estación de trabajo digital para soldar y desoldar, ya que ahora contamos con una nueva red de comunicación digital.</t>
  </si>
  <si>
    <t>Equipo laboratorio, analizador de espectro en sistemas de radios digitales.</t>
  </si>
  <si>
    <t>Es necesario contar con esta herramienta, ya que esta nos permite verificar analiza los parámetros de operación de los radios de la red digital, para que operen de acuerdo a las normas establecidas al respecto por ifetel (instituto federal de telecomunicaciones)</t>
  </si>
  <si>
    <t>Adquisición y actualización de programas para proyecto del censo y con ello recuperación en el pago de energía eléctrica a Comisión Federal de Electricidad, así como monitoreo remoto de los sistemas de alumbrado público.</t>
  </si>
  <si>
    <t>Licencias informaticas e intelectuales</t>
  </si>
  <si>
    <t>50 licencias open microsoft excel</t>
  </si>
  <si>
    <t>Licencias perpetuas de excel  para áreas en las que se utilizan macros y hojas de cálculo de gran tamaño</t>
  </si>
  <si>
    <t>50 licencias open microsoft word</t>
  </si>
  <si>
    <t xml:space="preserve">Licencias perpetuas de word para áreas en las que se utilizan </t>
  </si>
  <si>
    <t>50 licencias open microsoft completas</t>
  </si>
  <si>
    <t xml:space="preserve">Licencias perpetuas de microsoft office completo para áreas en las que se utilizan </t>
  </si>
  <si>
    <t>licencias informaticas e intelectuales</t>
  </si>
  <si>
    <t>30 licencias adobe x 1 año</t>
  </si>
  <si>
    <t>Renovación de suscripción de 24 licencias de adobe pro y  6 creative cloud que se encuentran en funcionamiento en diseño e imagen, contabilidad, adquisiciones, transparencia, nominas, desarrollo económico, programas sociales, inspección y reglamentos.</t>
  </si>
  <si>
    <t>70 licencias autocad x 1 año</t>
  </si>
  <si>
    <t>Suscripción de 50 licencias adicionales de autocad para obras públicas, servicios públicos, catastro, movilidad, proyectos estratégicos, agua potable, alumbrado y geomática.</t>
  </si>
  <si>
    <t>60 licencias de windows server</t>
  </si>
  <si>
    <t>Disminuir la obsolescencia de sistemas operativos que se encuentran instalados en los servidores del municipio</t>
  </si>
  <si>
    <t>Licencia para el visor de fotografía oblicua</t>
  </si>
  <si>
    <t>Licencia para el visor de fotografía oblicua utilizado por la Dirección de Catastro</t>
  </si>
  <si>
    <t>31 licencias a renovar Estudio de mercado 2020 $381,000</t>
  </si>
  <si>
    <t>Revisión de planos en electrónico de proyectos constructivos de nueva creación, así como los ya construidos enviados por parte de los ciudadanos, a fin de ser evaluados.</t>
  </si>
  <si>
    <t>200 licencias software antivirus</t>
  </si>
  <si>
    <t>Mantener y salvaguardas integridad de la información que se aloja en servidores, la información es primordial a la operación de todas las áreas que involucran servicios internos y municipales.</t>
  </si>
  <si>
    <t>MUNICIPIO DE ZAPOPAN, JALISCO.
TESORERIA MUNICIPAL
INTENCIÓN DE GASTO POR DEPENDENCIA, PARA REALIZAR EL PROGRAMA ANUAL DE ADQUISICIONES 2021</t>
  </si>
  <si>
    <t xml:space="preserve">COORDINACIÓN GENERAL DE DESARROLLO ECONÓMICO Y COMBATE A LA DESIGUALDAD </t>
  </si>
  <si>
    <t>COORDINACIÓN GENERAL DE DESARROLLO ECONÓMICO Y COMBATE A LA DESIGUALDAD</t>
  </si>
  <si>
    <t>443 AYUDAS SOCIALES A INSTITUCIONES DE ENSEÑANZA</t>
  </si>
  <si>
    <t>INFRAESTRUCTURA</t>
  </si>
  <si>
    <t xml:space="preserve">MANTENIMIENTO GENERAL DE ESCUELAS </t>
  </si>
  <si>
    <t>FEBRERO - SEPTIEMBRE 2021</t>
  </si>
  <si>
    <t xml:space="preserve">COORDINACIÓN GENERAL DE DESARROLLO ECONÓMICO Y COMBATE A LA DESIGUALDAD / DIRECCIÓN DE EDUCACIÓN </t>
  </si>
  <si>
    <t>MATERIAL NECESARIO PARA EL MANTENIMIENTO Y ADAPTACIONES GENERALES A LOS PLANTELES EDUCATIVOS DENTRO DEL PROGRAMA "ZAPOPAN ESCUELA SEGURA"</t>
  </si>
  <si>
    <t>EQUIPO ELECTRÓNICO PARA INSTITUCIONES DE ENSEÑANZA</t>
  </si>
  <si>
    <t>PROGRAMA DEJA TU HUELLA</t>
  </si>
  <si>
    <t>MARZO - MAYO 2021</t>
  </si>
  <si>
    <t>COORDINACIÓN GENERAL DE DESARROLLO ECONÓMICO Y COMBATE A LA DESIGUALDAD / CIUDAD DE LOS NIÑOS</t>
  </si>
  <si>
    <t>Equipo en donación a 25 secundarias públicas del Programa Deja tu Huella</t>
  </si>
  <si>
    <t>EQUIPO DEPORTIVO</t>
  </si>
  <si>
    <t>RECREOS ACTIVOS</t>
  </si>
  <si>
    <t>FEBRERO - ABRIL 2021</t>
  </si>
  <si>
    <t>COORDINACIÓN GENERAL DE DESARROLLO ECONÓMICO Y COMBATE A LA DESIGUALDAD / DIRECCIÓN CIUDAD DE LOS NIÑOS</t>
  </si>
  <si>
    <t>Equipos de activación física y deportiva para escuelas públicas en el recreo</t>
  </si>
  <si>
    <t xml:space="preserve">PROGRAMA CENTRO DE ATENCIÓN INFANTIL CERTIFICADOS </t>
  </si>
  <si>
    <t>ENERO  - MAYO 2021</t>
  </si>
  <si>
    <t>Equipo en donación a 25 estancias infantiles certificadas</t>
  </si>
  <si>
    <t>BANDERAS NACIONALES TAMBORES Y CORNETAS</t>
  </si>
  <si>
    <t xml:space="preserve">ARTICULOS PARA FOMENTAR LAS ACTIVIDADES CIVICAS </t>
  </si>
  <si>
    <t>MATERIAL DE APOYO PARA EL ESTIMULO DE ACTIVIDADES ESCOLARES PARTICULARMENTE EN EL ÁMBITO DE ACTIVIDADES CÍVICAS Y DE CREACION DE PERTINENCIA CON EL MUNICIPIO.</t>
  </si>
  <si>
    <t xml:space="preserve">DIRECCIÓN DE PROGRAMAS SOCIALES MUNICIPALES </t>
  </si>
  <si>
    <t>Papelería en general.</t>
  </si>
  <si>
    <t>Papelería para las Áreas de Dirección</t>
  </si>
  <si>
    <t>Marzo a Septiembre</t>
  </si>
  <si>
    <t>Dirección de Programas Sociales Municipales</t>
  </si>
  <si>
    <t>Insumos para el mantenimiento (papel sanitario, jabón de manos, etc.).</t>
  </si>
  <si>
    <t xml:space="preserve"> Apoyo para Comedores Municipales</t>
  </si>
  <si>
    <t>Compra de insumos para limpieza y operación de los comedores municipales.</t>
  </si>
  <si>
    <t>CLAVOS</t>
  </si>
  <si>
    <t>Material de apoyo al operativo Zapopan Presente</t>
  </si>
  <si>
    <t>Febrero a Septiembre</t>
  </si>
  <si>
    <t>Herramienta necesaria para la instalación de lonas informativas en los planteles escolares.</t>
  </si>
  <si>
    <t>CINCHOS</t>
  </si>
  <si>
    <t>Fajas, lentes, guantes, calzado para personal operativo.</t>
  </si>
  <si>
    <t>Equipo para personal de la Dirección</t>
  </si>
  <si>
    <t>Para protección al realizar los trabajos operativos, así como incentivar a mejorar la calidad de los servicios de los colaboradores.</t>
  </si>
  <si>
    <t>Renta de plataformas.</t>
  </si>
  <si>
    <t>Apoyo operativo Pintemos Zapopan</t>
  </si>
  <si>
    <t>Para llevar a cabo los trabajos del proyecto pinta Zapopan, para poder acceder a zonas en donde no se pueden instalar andamios en lugares con alturas considerables.</t>
  </si>
  <si>
    <t>Servicio de apoyo administrativo</t>
  </si>
  <si>
    <t>Impresiones varias (vales de incidencia, formatos varios, lonas )</t>
  </si>
  <si>
    <t>Difundir el programa y el mecanismo de operación en cooperación con las autoridades educativas y directivos de aproximadamente 800 escuelas del sistema de educación pública básica del municipio.</t>
  </si>
  <si>
    <t>Asesoría, apoyo técnico y capacitación OMS</t>
  </si>
  <si>
    <t>Ciudades Amigables con el Adulto Mayor</t>
  </si>
  <si>
    <t>Cumplir con los compromisos adquiridos con la OMS en el plan estratégico para Zapopan 2018-2021.</t>
  </si>
  <si>
    <t>Almacenaje, envase y embalaje</t>
  </si>
  <si>
    <t>Bodega y embalaje de material.</t>
  </si>
  <si>
    <t>Operativo Zapopan Presente</t>
  </si>
  <si>
    <t>Almacenamiento de material para su control y resguardo, así como el embalaje y armado de kits escolares por escuela.</t>
  </si>
  <si>
    <t>Flete y maniobras</t>
  </si>
  <si>
    <t>Envío de los kits escolares  a las aproximadamente  800 escuelas.</t>
  </si>
  <si>
    <t>Envío de kits escolares a las aproximadamente 800 escuelas de educación pública de nivel preescolar, primaria y secundaria participantes en el programa Zapopan ¡presente!</t>
  </si>
  <si>
    <t>Mantenimiento de máquinas de pintura.</t>
  </si>
  <si>
    <t>Mantenimiento preventivo de Maquinaria,Moviendo tu Comunidad</t>
  </si>
  <si>
    <t>Mantenimiento de 7 equipos especializados  de pintura.</t>
  </si>
  <si>
    <t>Material que conforma el kit escolar</t>
  </si>
  <si>
    <t>Uniformes para pre-escolar, primaria y secundaria Zapopan Presente</t>
  </si>
  <si>
    <t>Para llevar a cabo el proyecto  Zapopan Presente  Dotación de Uniformes Escolares (pants, playera y tenis) a alumnos de Pre-escolar, Primaria y Secundaria del Municipio de Zapopan</t>
  </si>
  <si>
    <t xml:space="preserve">Paquetes de materiales de construcción </t>
  </si>
  <si>
    <t>Rehabilitación de Viviendas (contingencias) Zapopan mi casa</t>
  </si>
  <si>
    <t xml:space="preserve">Para llevar a cabo el proyecto  Zapopan Mi Casa, apoyo con material de construcción para Rehabilitar viviendas dañadas  por alguna contingencia </t>
  </si>
  <si>
    <t xml:space="preserve">Material para rehabilitación de colonias </t>
  </si>
  <si>
    <t>Rehabilitación integral de colonias Zapopan mi colonia</t>
  </si>
  <si>
    <t xml:space="preserve">Para llevar a cabo el proyecto  Zapopan Mi Colonia, apoyo con materiales para llevar a cabo la rehabilitación integral de colonias, así como de espacios públicos Municipales. </t>
  </si>
  <si>
    <t>Insumos para preparación de alimentos en comedores Comunitarios</t>
  </si>
  <si>
    <t>Comedores Municipales</t>
  </si>
  <si>
    <t>Para llevar a cabo el proyecto Comedores Comunitarios, mismo que consiste en la preparación de platillos alimenticios para otorgar en diferentes puntos del Municipio</t>
  </si>
  <si>
    <t xml:space="preserve"> compra de pinturas vinílicas y aerosoles para murales</t>
  </si>
  <si>
    <t>Pintemos Zapopan</t>
  </si>
  <si>
    <t>Para llevar a cabo el proyecto Pintemos Zapopan,  compra de insumos de  para llevar acabo los murales artísticos en las colonias del Municipio de Zapopan</t>
  </si>
  <si>
    <t>Apoyo Económico a Mujeres Victimas de Violencia</t>
  </si>
  <si>
    <t>Zapopan con Ellas</t>
  </si>
  <si>
    <t>Para llevar a cabo el proyecto Zapopan con Ellas, entrega de apoyos económicos a mujeres zapopanas victimas de violencia.</t>
  </si>
  <si>
    <t>Bolos de dulce (día del niño y navidad)</t>
  </si>
  <si>
    <t>Bolos</t>
  </si>
  <si>
    <t>Apoyo a colonias  con Bolos de Dulce para festejos de Día del Niño y Navidad.</t>
  </si>
  <si>
    <t>AYUDAS SOCIALES A INSTITUCIONES DE ENSEÑANZA</t>
  </si>
  <si>
    <t xml:space="preserve">USB DE 8 Gb DE CAPACIDAD </t>
  </si>
  <si>
    <t xml:space="preserve">APOYO A PLANTELES EDUCATIVOS ZAPOPAN PRSENTE </t>
  </si>
  <si>
    <t>MARZO - SEPTIEMBRE 2021</t>
  </si>
  <si>
    <t>DIRECCIÓN DE PROMOCIÓN ECONÓMICA</t>
  </si>
  <si>
    <t>Dirección de Promoción Económica</t>
  </si>
  <si>
    <t>Compra de insumos para Reto Zapopan.</t>
  </si>
  <si>
    <t>DIRECCIÓN DE PADRÓN Y LICENCIAS</t>
  </si>
  <si>
    <t xml:space="preserve">Papeleria para licitaciones </t>
  </si>
  <si>
    <t>Dirección de Padrón y Licencias</t>
  </si>
  <si>
    <t>Compra de insumos de papelería para el funcionamiento de las diferentes áreas de la Dirección así como también la impresión de oficos  derivados de los procesos de la expedicion de licencias y de los procesos administrativo, juridicos  de Padron y Licencias.</t>
  </si>
  <si>
    <t xml:space="preserve">Servicio de apoyo administrativo, traducción, fotocopiado e impresión </t>
  </si>
  <si>
    <t>Impresión de formatos</t>
  </si>
  <si>
    <t xml:space="preserve">Impresos para licitaciones </t>
  </si>
  <si>
    <t>Impresion de lonas dipticos  para el informar los procesos de expedicion de licencias emitidas por la Dirección de   de Padron y Licencias.</t>
  </si>
  <si>
    <t xml:space="preserve">DIRECCIÓN DE TURISMO Y CENTRO HISTÓRICO </t>
  </si>
  <si>
    <t>Otros materiales y artículos de construcción y reparación.</t>
  </si>
  <si>
    <t xml:space="preserve">Mantenimiento Andador 20 Nov. Adquisición de pintura, selladores, cemento, etc. </t>
  </si>
  <si>
    <t>Proyectos de Rehabilitación de Puntos Turísticos</t>
  </si>
  <si>
    <t>Dirección de Turismo y Centro Histórico</t>
  </si>
  <si>
    <t xml:space="preserve">Es necesario mantener en buenas condiciones los elementos que integran el Andador 20 de Noviembre (Miniescenarios, esculturas, iluminación (no alumbrado) etc. </t>
  </si>
  <si>
    <t>Servicios de acceso de Internet, redes y procesamiento de información</t>
  </si>
  <si>
    <t>Pago de servicios por el Hosting WEB (Hospedaje) y Renovación de Dominio ZapopanTravel.com y VisitZapopan.com.</t>
  </si>
  <si>
    <t xml:space="preserve"> Ferias y Eventos (Internacionales y Nacionales ) con presencia del Municipio</t>
  </si>
  <si>
    <t>Servicio indispensable para mantener el Dominio y Hospedaje de la Página WEB</t>
  </si>
  <si>
    <t xml:space="preserve">Arrendamiento de Equipo de transporte </t>
  </si>
  <si>
    <t xml:space="preserve">Renta de grua hidraúlica </t>
  </si>
  <si>
    <t xml:space="preserve">Se prevee el movimiento por  Conclusión de la estancia  Escultura Monumental "Cabeza Vainilla" </t>
  </si>
  <si>
    <t>Renta de Baños Encuentro Int. Del Mariachi y la Charrería.</t>
  </si>
  <si>
    <t>Ferias y Eventos (Internacionales y Nacionales ) con presencia del Municipio</t>
  </si>
  <si>
    <t xml:space="preserve">Renta de baños para las Verbenas populares en diferentes Delegaciones y en el concierto de Clausura. </t>
  </si>
  <si>
    <t>Impresión de Mapas y Folletos</t>
  </si>
  <si>
    <t xml:space="preserve">Compra de material para promoción turística, Mapas del Centro Histórico y Guia Turística. </t>
  </si>
  <si>
    <t>351 CONSERVACION Y MANTENIMIENTO MENOR DE INMUEBLES</t>
  </si>
  <si>
    <t>MANTENIMIENTO ILUMINACIÓN CENTRO HISTÓRICO</t>
  </si>
  <si>
    <t>MAYO</t>
  </si>
  <si>
    <t>MAYO - SEPTIEMBRE 2021</t>
  </si>
  <si>
    <t>Llevar a cabo el mantenimiento preventivo de Video Maping, Iluminación Basílica, Plaza de las Américas Juan Pablo II, Templo de San Pablo Apostol y Presidencia.</t>
  </si>
  <si>
    <t>Gastos de Orden Social y Cultural</t>
  </si>
  <si>
    <t>Equinoccio de Primavera 2021</t>
  </si>
  <si>
    <t xml:space="preserve">Conservación de la zona arqueológica,  así como llevar actividades culturales a los espacios públicos. </t>
  </si>
  <si>
    <t>Decoración del Andador 20 de Nov. ( 3 Eventos)</t>
  </si>
  <si>
    <t xml:space="preserve">Proyectos autorizados Dirección de Turismo </t>
  </si>
  <si>
    <t>Promoción del Turismo en la zona Centro de Zapopan</t>
  </si>
  <si>
    <t>Desarrollo de Prestadores de Servicio Turístico</t>
  </si>
  <si>
    <t>Personas capacitadas</t>
  </si>
  <si>
    <t>Entrenamiento a promotores turisticos</t>
  </si>
  <si>
    <t xml:space="preserve">Festival  gastronómico (2 eventos) </t>
  </si>
  <si>
    <t>Promoción de Restaurantes del Centro Histórico.</t>
  </si>
  <si>
    <t xml:space="preserve">Manos Artesanas </t>
  </si>
  <si>
    <t xml:space="preserve">Gestión de espacios en plazas comerciales de artesanos para impulsar la economía 14  fechas </t>
  </si>
  <si>
    <t>Catrinas 2021</t>
  </si>
  <si>
    <t>Catrinas Monumentales Instaladas diciembre 2021</t>
  </si>
  <si>
    <t xml:space="preserve">Evento integral: Renta de Sillas y baños para el Concierto Clausura Enc. Int. Del Mariachi </t>
  </si>
  <si>
    <t xml:space="preserve">Participación del Municipio con la Cámara de Comercio de Guadalajara en el Concierto de Clausura Encuentro Internacional del Mariachi y la Charrería. </t>
  </si>
  <si>
    <t>DIRECCIÓN DE DESARROLLO AGROPECUARIO</t>
  </si>
  <si>
    <t>Materiales, accesorios y suministros médicos.</t>
  </si>
  <si>
    <t>Cubre bocas, guantes de latex y guante veterinario desechable.</t>
  </si>
  <si>
    <t>Materiales Médicos para Licitación.</t>
  </si>
  <si>
    <t>Dirección de Desarrollo Agropecuario</t>
  </si>
  <si>
    <t>Compra de material médico para protección de personal que atiende los programas porcicolas y ganadero de traspatio del municipio.</t>
  </si>
  <si>
    <t>Prendas de seguridad y protección personal.</t>
  </si>
  <si>
    <t>Lentes y botas de hule.</t>
  </si>
  <si>
    <t>Prendas de seguridad y protección personal para Licitación.</t>
  </si>
  <si>
    <t>Compra de utiles,instrumentos y materiales de trabajo y seguridad para personal operativo de la Dirección de Desarrollo Agropecuario, Botas.</t>
  </si>
  <si>
    <t>Eventos y ferias destinados a productores dentro del cual se ofertan insumos agricolas, maquinaria y ganado mayor entre otras especies.</t>
  </si>
  <si>
    <t xml:space="preserve">LICITACIÓN DE EVENTOS Y SERVICIOS PROFESIONALES </t>
  </si>
  <si>
    <t>MARZO - SEPTEMBRE 2021</t>
  </si>
  <si>
    <t>Reactivar el mercado interno para mejorar los ingresos de la gente dedicada a la actividad agropecuaria.</t>
  </si>
  <si>
    <t>Subsidios a la producción.</t>
  </si>
  <si>
    <t xml:space="preserve">Módulos de jaulas con bases, nido, comederos, medidores de ph, temperatura y humedad,  rollos de manguera uso rudo 100m de 1 pulgada, azadones mezcleron con mango de metal de 1.50m, palas rectas y palas carboneras, cribas de 3x4pies para tamizar material terminado.
</t>
  </si>
  <si>
    <t>Equipos</t>
  </si>
  <si>
    <t>Compra de articulos para uso en centro de compostaje municipal y apoyo a la producción cunicola para autoconsumo, asi como reactivar el mercado interno para mejorar los ingresos de la gente dedicada a la actividad agropecuaria.</t>
  </si>
  <si>
    <t>COORDINACIÓN GENERAL DE GESTIÓN INTEGRAL DE LA CIUDAD</t>
  </si>
  <si>
    <t>DESPACHO DE LA COORDINACIÓN GENERAL DE GESTIÓN INTEGRAL DE LA CIUDAD</t>
  </si>
  <si>
    <t>Supervisión y Registro de la Nómina Administrativa</t>
  </si>
  <si>
    <t>Despacho de la Coordinación General de Gestión Integral de la Ciudad</t>
  </si>
  <si>
    <t>Compra de insumos de papelería para el funcionamiento de las diferentes áreas de la Coordinación.</t>
  </si>
  <si>
    <t>Compra de insumos de limpieza para mantener limpias y en buen estado las instalaciones.</t>
  </si>
  <si>
    <t>Impresión de lonas para eventos</t>
  </si>
  <si>
    <t>Fomento a la participación ciudadana mediante cursos</t>
  </si>
  <si>
    <t>Impresión de lonas y posters pára los diferentes eventos de la Coordinación.</t>
  </si>
  <si>
    <t>Productos alimenticios para personal</t>
  </si>
  <si>
    <t>Atención a reuniones internas y externas</t>
  </si>
  <si>
    <t>Coffe Break y alimentos que se ofrecen en reuniones y consejos que preside la Coordinación.</t>
  </si>
  <si>
    <t>Proyectos especiales de la Coordinación</t>
  </si>
  <si>
    <t>Planeación y seguimiento del desarrollo municipal</t>
  </si>
  <si>
    <t>Proyectos de seguimiento Ordenamiento del Territorio y Colomos III</t>
  </si>
  <si>
    <t>DIRECCION DE PROTECCION ANIMAL</t>
  </si>
  <si>
    <t xml:space="preserve">Atención médica veterinaria </t>
  </si>
  <si>
    <t>Protección Animal</t>
  </si>
  <si>
    <t>Compra de útiles y material de papeleria necesaria para las realiazr las labores adminstrativas de las diversas áreas de la Dirección.</t>
  </si>
  <si>
    <t>Formatos</t>
  </si>
  <si>
    <t>Platicas de Sensibilación de tenencia responsable de mascotas</t>
  </si>
  <si>
    <t>Compra de formatos oficiales de la Dirección</t>
  </si>
  <si>
    <t>Recorridos Guiados y Visitas al Zoologico</t>
  </si>
  <si>
    <t>Compra de material necesario para limpieza y desinfección de  las diversas áreas de la UMA Villa Fantasía , Salud Animal, Guradia y Custodia.</t>
  </si>
  <si>
    <t>Materiales y Utiles de Enseñanza</t>
  </si>
  <si>
    <t>Material didactico</t>
  </si>
  <si>
    <t>Compra de Material didactico para las platicas sobre tenencia responsable de mascotas y cusros de verano.</t>
  </si>
  <si>
    <t>Productos Alimenticios para Animales</t>
  </si>
  <si>
    <t>Fruta, verdura, croquetas, concentrados</t>
  </si>
  <si>
    <t>Atención Médica, Alimentación de Animales a Resguardo.</t>
  </si>
  <si>
    <t>Compra de alimento para los animales que se encuentran en la UMA Villa Fantasía y los caninos que arriban  al área de salud animal.</t>
  </si>
  <si>
    <t>Utencilios para el Servicio de Alimentación</t>
  </si>
  <si>
    <t>charolas, cuchillos, ollas, chairas, tablas etc.</t>
  </si>
  <si>
    <t xml:space="preserve">Atención a Emergencias de Animales en Via  Pública  </t>
  </si>
  <si>
    <t>Compra de utensilios para la alimentación de los animales de la UMA Villa Fantasía.</t>
  </si>
  <si>
    <t>Material Electrico y Electronico</t>
  </si>
  <si>
    <t>Focos infrarojos para reptiles.</t>
  </si>
  <si>
    <t>Medicinas y Productos Farmaceuticos</t>
  </si>
  <si>
    <t xml:space="preserve">Medicamentos </t>
  </si>
  <si>
    <t xml:space="preserve">Atención médica vetrinaria </t>
  </si>
  <si>
    <t>Compra de medicamentos veterinario utilizados para la realización de cirugías, consultas y medicina preventiva y atnción médica de fauna silvestre.</t>
  </si>
  <si>
    <t>Materiales, Accesorios y Suministros Medicos</t>
  </si>
  <si>
    <t>Material de curación y accesorios menores de laboratorio.. Pinzas, tijeras, dardos.</t>
  </si>
  <si>
    <t>Compra de suministros necesarios para la realización de cirugias, consultas y medicina preventiva.</t>
  </si>
  <si>
    <t>Para la toma de radiografias y revelado.</t>
  </si>
  <si>
    <t>Para la toma de radiografias y revelado a los animales que lo requieran.</t>
  </si>
  <si>
    <t>Materiales, Accesorios y Suministros Medicos de Laboratorio</t>
  </si>
  <si>
    <t xml:space="preserve">Laminillas, chasis, porta objtetos, cubre objetos </t>
  </si>
  <si>
    <t>Para la compra de chasiss, laminillas cubre objetos y porta objetos, entre otros artículos de laboratorio</t>
  </si>
  <si>
    <t>Para la compa de mangueras, charolas, y utensilios plasticos necesarios para la UMA Villa Fantasía</t>
  </si>
  <si>
    <t>Vestuario y Uniformes</t>
  </si>
  <si>
    <t>Prendas de uniformes</t>
  </si>
  <si>
    <t>Para la compra de Vestimenta y Uniformes de la Dirección de Protección Animal.</t>
  </si>
  <si>
    <t>Prendas de seguridad y proteccion del personal</t>
  </si>
  <si>
    <t>Para la compra de prendas de seguridad como guantes, fajas, botas de protección, botas plasticas.</t>
  </si>
  <si>
    <t>Febrero a diciembre</t>
  </si>
  <si>
    <t>Articulos Metalicos Para la Construcción</t>
  </si>
  <si>
    <t>Jaulas y pertigas</t>
  </si>
  <si>
    <t>compra de Jaulas moviles y pertigas para contencipon de animales.</t>
  </si>
  <si>
    <t xml:space="preserve">Herramientas Menores </t>
  </si>
  <si>
    <t xml:space="preserve">Para la compra de herramientas </t>
  </si>
  <si>
    <t>Para la compra de herramientas necesarias para el mantenimiento de las UMA Villa Fantasía y las áreas adcritas a esta Dirección.</t>
  </si>
  <si>
    <t>Para la compra de candados, cerraduras, llaves, manijas, entre otros artículos.</t>
  </si>
  <si>
    <t>Refacciones y accesorios menores otros bienes muebles</t>
  </si>
  <si>
    <t>caruchos para file CO2</t>
  </si>
  <si>
    <t>Atención a Emergencias de Captura de Animales Silvestres</t>
  </si>
  <si>
    <t>Compra de cartuchos para el rifle de contención a los animales de fauna silvestre.</t>
  </si>
  <si>
    <t>Servcio de Capacitación</t>
  </si>
  <si>
    <t xml:space="preserve">Cursos y capacitaciones al personal </t>
  </si>
  <si>
    <t>Capacitación al personal sobre Zoologicos y diversos temas realacionados con animlaes.</t>
  </si>
  <si>
    <t>Servicio de Apoyo Adminsitrativo, Traducción, Fotocopiado</t>
  </si>
  <si>
    <t xml:space="preserve">sopas de letra, loteria, caretas, dipiticos </t>
  </si>
  <si>
    <t>Registro de Animales</t>
  </si>
  <si>
    <t>Impresiones para reaortir a la ciudadania, en platicas a escuelas y a los colonos , asi como para actividades de cursos de verano.</t>
  </si>
  <si>
    <t>Instalación, reparación y mantenimiento de otros equipos y herrmienta</t>
  </si>
  <si>
    <t>Para la reparación de equipos de refrigeración y estufas del área, necesarias para las dietas de los animales de la UMA Villa Fantasía</t>
  </si>
  <si>
    <t>Para la adquisición de los servicios de manejo de desechos. RPBI´S</t>
  </si>
  <si>
    <t>De febrero a termino de los kilos estipulados en la orden de compra.</t>
  </si>
  <si>
    <t>Para la adquisición de los servicios de manejo de desechos. RPBI´S, Recolección de cadaveres de animales.</t>
  </si>
  <si>
    <t>Equipo de Computo y Tecnoligias de la Información</t>
  </si>
  <si>
    <t>Compra de lector para micro chip</t>
  </si>
  <si>
    <t>comprar de lector para los micro chip que le implantan a los animales que resguarda la UMA. Villa Fantasía.</t>
  </si>
  <si>
    <t>Articulos de linea blanca para la UMA</t>
  </si>
  <si>
    <t>Compra de licuadora, refriferador, batidora, basculas</t>
  </si>
  <si>
    <t xml:space="preserve"> compra de proyector, microfonos, grabadores, televisores, entre otros.</t>
  </si>
  <si>
    <t>Compra de un proyector para las platicas de tenencia reponsable de mascotas</t>
  </si>
  <si>
    <t>Para la adquisición de Equipo de Rayos X, anestesia y biometrias.</t>
  </si>
  <si>
    <t>Para la adquisición de Equipo de Rayos X, anestesia y biometrias para atención a los animales de fauna silvestre, asi como felinos y caninos.</t>
  </si>
  <si>
    <t xml:space="preserve"> Instrumental médico, como las rasuradoras y demas artículos que requieran PAMU</t>
  </si>
  <si>
    <t>Para la adquisición de instrumental médico, como las rasuradoras y demas artículos que requieran PAMU</t>
  </si>
  <si>
    <t>Carrocerias y Remolques</t>
  </si>
  <si>
    <t>Para la Equipación de jaulas de contención en los vehículos Y la compra de un remolque</t>
  </si>
  <si>
    <t>Para la equipación de jaulas de contenciónen los vehículos, para traslado de caninos y felino asi como el remolque para fauna silvestre.</t>
  </si>
  <si>
    <t>Motosierra, desbrozadora, sopladora</t>
  </si>
  <si>
    <t>Para la adquisición de maquinas y herramientas motorizadas, oara dar mantenimieto a las areas verdes del la UMA Villa Fantasía .</t>
  </si>
  <si>
    <t>DIRECCIÓN DE MEDIO AMBIENTE</t>
  </si>
  <si>
    <t xml:space="preserve">Papelería </t>
  </si>
  <si>
    <t>Educacional ambiental en escuelas</t>
  </si>
  <si>
    <t>Dirección de Medio Ambiente</t>
  </si>
  <si>
    <t>Compra de papelería en apoyo a la  dirección de medio ambiente así como de los diferentes programas, campañas y talleres de cada una de las unidades que la integran</t>
  </si>
  <si>
    <t>Material de limpieza, solución desinfectante y gel antibacterial</t>
  </si>
  <si>
    <t>Compra de artículos de limpieza en apoyo a la Dirección de Medio Ambiente. compra de material desinfectante para cumplir con las normas de protección por pandemia de covid 19</t>
  </si>
  <si>
    <t>22 Cartuchos de tinta</t>
  </si>
  <si>
    <t>Programa piloto de gestión sustentable a ladrilleras</t>
  </si>
  <si>
    <t xml:space="preserve">Para plotter en apoyo a trabajos de todas las unidades que integran la dirección </t>
  </si>
  <si>
    <t>Selladores de poda</t>
  </si>
  <si>
    <t>Administración de las áreas naturales protegidas</t>
  </si>
  <si>
    <t>Sellador de poda para utilizarse en las Áreas Naturales Protegidas y bosques urbanos del Municipio de Zapopan</t>
  </si>
  <si>
    <t xml:space="preserve">Arrendamiento de baños </t>
  </si>
  <si>
    <t>febrero a septiembre</t>
  </si>
  <si>
    <t>Para ser colocados en área natural protegida “La Campana – Colomos III"</t>
  </si>
  <si>
    <t>Compra de alambre púas y grapas</t>
  </si>
  <si>
    <t>Para ser colocados en bosque el centinela y Áreas Naturales Protegidas</t>
  </si>
  <si>
    <t xml:space="preserve"> Fibras sintéticas, hules, plásticos y derivados</t>
  </si>
  <si>
    <t>Bolsas negras jumbo 20 paquetes y 4 paquetes  de medidas 60x90 (paq. de 25 kilos)</t>
  </si>
  <si>
    <t>Reforestación</t>
  </si>
  <si>
    <t xml:space="preserve">en apoyo a la reforestación de las áreas naturales protegidas, bosques urbanos y centinela </t>
  </si>
  <si>
    <t>Compra de geomembrana</t>
  </si>
  <si>
    <t>Gestión integral de residuos</t>
  </si>
  <si>
    <t>para la creación de composteros en bosques urbanos</t>
  </si>
  <si>
    <t xml:space="preserve">Refacciones y accs. menores de maq. y o. equipos </t>
  </si>
  <si>
    <t xml:space="preserve">refacciones necesarias para la reparación y mantenimiento de desbrozadoras y vehículos de la dirección </t>
  </si>
  <si>
    <t xml:space="preserve">Mantenimiento de Bobcat, de remolque, grúa y parihuela </t>
  </si>
  <si>
    <t>Llantas actuales en muy mal estado. Bobcat necesario para arreglar caminos en Bosque El Centinela y Áreas Naturales Protegidas para mover ramas y troncos, auxiliar para el llenado de camiones con astilla, composta, sustrato, madera, etc. para emparejar áreas.</t>
  </si>
  <si>
    <t>Termómetro infrarrojo</t>
  </si>
  <si>
    <t>Dar cumplimiento con las disposiciones de prevención por pandemia covid 19</t>
  </si>
  <si>
    <t xml:space="preserve">2 Rollos de papel fotográfico de 24 pulgadas de ancho con núcleo de 2 pulgadas </t>
  </si>
  <si>
    <t xml:space="preserve">Cámaras fotográficas y de video </t>
  </si>
  <si>
    <t>2 Cámaras fotográficas</t>
  </si>
  <si>
    <t>Evaluación del impacto ambiental</t>
  </si>
  <si>
    <t xml:space="preserve">Al momento de hacer visitas de verificación ambiental resulta indispensable recabar evidencia fotográfica de lo encontrado en el sitio visitado, tanto de las características físicas del lugar, como de documentación que los visitados pudieran exhibirán, virtud de que al momento de la captura de cada una de las imágenes, se registra la fecha y hora en la cual fueron tomadas, información que resulta sumamente relevante para el desahogo de los procedimientos administrativos que se tramitan en la dirección. 
</t>
  </si>
  <si>
    <t>Refacciones y accesorios menores de equipo de computo y tecnologías de la información</t>
  </si>
  <si>
    <t>2 Lectores de cd., 6 memorias de almacenamiento, 1 cable HDMI, un convertidor de VGA a HDMI 2 mouse alámbrico 1 mouse inalámbrico</t>
  </si>
  <si>
    <t>Para Lap tops recientemente adquiridas. para educación ambiental ya que proyectan en escuelas y ellas no cuentan con los cables y accesorios necesarios, para almacenamiento de datos de la Unidad de Gestión para la Protección Ambiental</t>
  </si>
  <si>
    <t>Materiales y útiles de enseñanza para educación ambiental</t>
  </si>
  <si>
    <t xml:space="preserve">En apoyo al programa de Educación Ambiental a Escuelas </t>
  </si>
  <si>
    <t xml:space="preserve">En apoyo a las diferentes reforestaciones que se realizan durante el año y bebida hidratante para personal operativo </t>
  </si>
  <si>
    <t xml:space="preserve">Gastos de orden social y cultural </t>
  </si>
  <si>
    <t>Gastos de orden social (alimentos)</t>
  </si>
  <si>
    <t>Campañas de acopio de residuos de manejo especial</t>
  </si>
  <si>
    <t>En apoyo al evento "día mundial del reciclaje"</t>
  </si>
  <si>
    <t>Preseas del premio al mérito ambiental 2021</t>
  </si>
  <si>
    <t>Para entrega de preseas a ganadores del Premio al Merito Ambientan en cumplimiento a punto de acuerdo</t>
  </si>
  <si>
    <t>Instalación, reparación y mantenimiento de maquinaria y otros equipos  y herramienta</t>
  </si>
  <si>
    <t xml:space="preserve">Calibraciones </t>
  </si>
  <si>
    <t>Tramite a las denuncias ambientales</t>
  </si>
  <si>
    <t>Calibración del sonómetro y del calibración en atención a denuncias ciudadanas por emisión del ruido para estar en condiciones de determinar la medición del mismo y así dictar las medidas correctivas correspondientes. los aparatos de medición deben estar en optimas condiciones de calibrado de acuerdo a la norma oficial mexicana nom-081-semarnat-1994 y equipo de trabajo necesario para el cuidado y mantenimiento de las Áreas Naturales Protegidas, bosque el centinela y bosques urbanos.</t>
  </si>
  <si>
    <t>Reparación de motosierras</t>
  </si>
  <si>
    <t>Equipo de trabajo necesario para el cuidado y mantenimiento de las Áreas Naturales Protegidas, Bosque el Centinela y Bosques Urbanos.</t>
  </si>
  <si>
    <t xml:space="preserve">Servicios de apoyo administrativo, fotocopiado e impresión </t>
  </si>
  <si>
    <t>Impresión de formatos varios</t>
  </si>
  <si>
    <t>Impresiones que apoyan a los eventos de las Unidades de Residuos, Cambio Climático y Resiliencia y Educación Ambiental.</t>
  </si>
  <si>
    <t>Herramientas y maquinas - herramienta</t>
  </si>
  <si>
    <t>Hipsómetro laser y Rotomartillo</t>
  </si>
  <si>
    <t>Verificación de derribo de arbolado</t>
  </si>
  <si>
    <t>Rotomartillo necesario para instalación de contenedores y diferentes trabajos en el edificio el vergel. hipsómetro laser: instrumento necesario para calcular distancias y alturas para toma de datos de manera precisa y rápida respecto a los arboles de la ciudad</t>
  </si>
  <si>
    <t>Compra de herramienta necesaria para cuidado y mantenimiento de las Áreas Naturales Protegidas, Bosque Centinela y Bosques urbanos, así como vehículos de la dirección</t>
  </si>
  <si>
    <t>Uniformes</t>
  </si>
  <si>
    <t>Uniformes para personal operativo y en apoyo a programas y campañas  de la Dirección de Medio Ambiente. 80 personas</t>
  </si>
  <si>
    <t>Prendas de protección</t>
  </si>
  <si>
    <t xml:space="preserve">En apoyo a las actividades que realiza la Unidad de Gestión Integral de Residuos, Unidad de Gestión para la Protección Ambiental, Unidad de Cambio Climático y Resiliencia y al personal que apoya en el mantenimiento, cuidado y protección de las Áreas Naturales Protegidas y Bosques Urbanos. 60 personas </t>
  </si>
  <si>
    <t>Fibras sintéticas, hules plásticos y derivados</t>
  </si>
  <si>
    <t>Toldos</t>
  </si>
  <si>
    <t>Toldos necesarios para programa de reforestación, educación ambiental, residuos, etc.</t>
  </si>
  <si>
    <t>Compra de  tambos 200 lts plástico y cajas canada</t>
  </si>
  <si>
    <t>Las cajas para la elaboración de hojas de papel reciclado y los tambos para anclar toldos por petición de protección civil, en ferias ambientales</t>
  </si>
  <si>
    <t>servicios profecioneses, cientificos tecnicos integrales</t>
  </si>
  <si>
    <t>Estudios técnicos justificativos para la declaración como ANP el Bosque del Centinela.</t>
  </si>
  <si>
    <t>Refacciones y accesorios menores de mobiliario y equipo de administración, educacional y</t>
  </si>
  <si>
    <t>2 Megáfonos</t>
  </si>
  <si>
    <t xml:space="preserve">En apoyo a eventos de reforestaciones y para simulacro de evacuación </t>
  </si>
  <si>
    <t>DIRECCION DE ORDENAMIENTO DEL TERRITORIO</t>
  </si>
  <si>
    <t>Proyectos de la Dirección de Ordenamiento del Territorio</t>
  </si>
  <si>
    <t>Direccion de Ordenamiento de Territorio</t>
  </si>
  <si>
    <t>Servicios de apoyo administrativo, fotocopiado e impresión.</t>
  </si>
  <si>
    <t>Papel Seguridad</t>
  </si>
  <si>
    <t>Dictámenes y Opiniones Técnicas</t>
  </si>
  <si>
    <t>Compra de papel seguridad para realizar los tramites como titulos de propiedad y los diferentes dictámenes de uso de suelo.</t>
  </si>
  <si>
    <t>Materiales y utiles de impresión y reproducción</t>
  </si>
  <si>
    <t>Papel para plotter y rollo cinta monocromatica negra</t>
  </si>
  <si>
    <t>Compra de papel  para  plotter para poder hacer las impresiones necesarias para lo que se requiera en toda esta Dirección, los rollos cinta monocromatica es parte del insumo que se requiere para la elaboración de las credenciales para los Directores Responsables en Urbanización (Peritos)</t>
  </si>
  <si>
    <t>Tarjetas para credenciales</t>
  </si>
  <si>
    <t>Licencias, Autorizaciones y Recepciones</t>
  </si>
  <si>
    <t>Compra de las tarjetas para las credenciales es parte del insumo que se requiere para la elaboracion de las identificaciones para los Directores Responsables en Urbanización (Peritos)</t>
  </si>
  <si>
    <t>Equipo de computo y tecnologia de la informacion</t>
  </si>
  <si>
    <t>Impresora de credenciales y tableta grafica</t>
  </si>
  <si>
    <t>Compra del equipo para poder llevar acabo la realizacion de las credenciales para los Directores Responsables en Urbanización (Peritos)</t>
  </si>
  <si>
    <t>Instalacion, reparación y mantenimiento de maquinaria, equipo y herramienta</t>
  </si>
  <si>
    <t>Mantenimiento de equipo topografico</t>
  </si>
  <si>
    <t>Recepción de obras de urbanización, licencias, autorizaciones y recepciones, regularizaciónes y titulaciones</t>
  </si>
  <si>
    <t>Se requiere contar con presupuesto para realizar el mantenimiento adecuado al equipo de topografia ya que los levantamientos son muy necesarios al momento de empezar la regularización de predios irregulares (titulos de propiedad)</t>
  </si>
  <si>
    <t>Materiales, utiles y equipos menores de tecnologias de la información y comunicaciones</t>
  </si>
  <si>
    <t>Toner para diferentes plotter</t>
  </si>
  <si>
    <t>Compra necesaria para tener los insumos para poder realizar las impresiones que se reuieren en todad la Direccion especialmente en la Unidad de verificación y Auditoria y la Unidad de Vocacion y Ordenamiento Territorial.</t>
  </si>
  <si>
    <t>Paquetes y programa de licencia anual ARCGIS Desktop, para un ususario</t>
  </si>
  <si>
    <t>Estudios y Proyectos</t>
  </si>
  <si>
    <t>Junio a Septiembre</t>
  </si>
  <si>
    <t>Es importante adquirir minimo una licencia del programa Arcgis, ya que con este programa se maneja la información de los planes parciales. Cabe mencionar que el manejo de los planes parciales son fundamentales debido a que son instrumentos de planeación fundamentales para el desarrollo y ordenamiento territorial del Municipio de Zapopan.</t>
  </si>
  <si>
    <t>DIRECCION DE PLANEACIÓN PARA EL DESARROLLO DE LA CIUDAD</t>
  </si>
  <si>
    <t>Papelería para el ejercicio administrativo de la Dirección</t>
  </si>
  <si>
    <t>Febrero a Agosto</t>
  </si>
  <si>
    <t>Dirección de Planeación para el Desarrollo de la Ciudad</t>
  </si>
  <si>
    <t>Tóner para impresora color</t>
  </si>
  <si>
    <t>Impresiones para el ejercicio administrativo de la Dirección</t>
  </si>
  <si>
    <t>Compra de tóner para la impresora a color de la Direcció n para el funcionamiento de las diferentes áreas de la Dirección.</t>
  </si>
  <si>
    <t>Folletos Informativos, formatos</t>
  </si>
  <si>
    <t>Información para la Ciudadanía</t>
  </si>
  <si>
    <t xml:space="preserve">Se requieren formatos y folletos informativos para entregar a la ciudadanía. </t>
  </si>
  <si>
    <t>Playeras tipo polo con logotipos, Chamarra con logotipos, Gorra con logotipos.</t>
  </si>
  <si>
    <t>Uniforme personal Operativo</t>
  </si>
  <si>
    <t xml:space="preserve">Muestran una imagen institucional ante la ciudadanía, ademas dan protección solar al personal en campo. </t>
  </si>
  <si>
    <t>Prendas de Seguridad y protección personal</t>
  </si>
  <si>
    <t>Botas industriales</t>
  </si>
  <si>
    <t>Protección personal Operativo</t>
  </si>
  <si>
    <t>Facilita el caminar en colonias con topografías irregulares o brechas. Asimismo, protege al trabajador de peligros durante el ejercicio de sus labores, tales como, caídas por suelos arenosos, golpes sobre el pie y/o caída de objetos.</t>
  </si>
  <si>
    <t>DIRECCION DE OBRAS PÚBLICAS E INFRAESTRUCTURA</t>
  </si>
  <si>
    <t>Gestión de Obra Pública Municipal</t>
  </si>
  <si>
    <t>2021 Febrero- Mayo</t>
  </si>
  <si>
    <t>Dirección de Obras Públicas e Infraestructura</t>
  </si>
  <si>
    <t xml:space="preserve">Compra de insumos de papelería para el funcionamiento de las diferentes áreas de la Dirección </t>
  </si>
  <si>
    <t>Tintas, toner, cabezales de impresión, memorias extraibles</t>
  </si>
  <si>
    <t>Para los diferentes equipos de impresión con que cuentan todas las áreas de la Dirección de Obras Públicas e Infraestructura, así como memorias para entrega de información que se solicitan por diversos medios y para distintos fines</t>
  </si>
  <si>
    <t>Formatos impresos que usan las áreas de la DOPI</t>
  </si>
  <si>
    <t>Compra de carpetas para los distintos trámites que se realizan en la Dirección de Obras Públicas e Infraestructura, así como bitácoras para la obra pública</t>
  </si>
  <si>
    <t>Madera y productos de madera</t>
  </si>
  <si>
    <t>Estacas de madera</t>
  </si>
  <si>
    <t>Estacas de madera para el área de topografía para medir en campo</t>
  </si>
  <si>
    <t>Varilla, clavo, rondana</t>
  </si>
  <si>
    <t>Varilla, clavo y rondana para señalar en campo para el área de topografia de la DOPI</t>
  </si>
  <si>
    <t>Pintura en aerosol</t>
  </si>
  <si>
    <t>Para marcar puntos de referencia en trabajo de campo por el área de topografía</t>
  </si>
  <si>
    <t>Aceite hidráulico, de motor y grasa para maquinaria</t>
  </si>
  <si>
    <t>Compra de 3 tambos de 200 litos de aceite hidráulico, 2 tambos de aceite de motor y 1 tambo de grasa</t>
  </si>
  <si>
    <t>Camisa, pantalón, gorras, chamarra felpa</t>
  </si>
  <si>
    <t>Para 100 personas de las áreas operativas de maquinaria, topografía y construcción (2 playeras tipo polo $ 250.00, dos pantalones mezclilla $350.00, 1 sudadera $400.00)</t>
  </si>
  <si>
    <t>Prendas de seguridad</t>
  </si>
  <si>
    <t>Cascos, chalecos, botas, fajas, mascarillas, impermeables</t>
  </si>
  <si>
    <t>1 par de botas 55 personas (580), 1 impermeable para 65 personas (175), 1 casco 20 personas (185), 20 mascarillas (20)</t>
  </si>
  <si>
    <t>Carro transportador</t>
  </si>
  <si>
    <t>Un diablito y dos carros para transportar documentos</t>
  </si>
  <si>
    <t>Herramientas que utilizan las áreas de topografía, maquinaria, estudios y proyectos en actividades operativas</t>
  </si>
  <si>
    <t>Odómetros, flexómetros, marros, cintas de medir, llaves diversas, desarmadores, zapapicos, barras, dados, discos de corte, llaves milimétricas, conos de precacución, pinzas de presión, graseras</t>
  </si>
  <si>
    <t>Refacciones para drones, compra de discos duros extraibles</t>
  </si>
  <si>
    <t>Compra de baterías, helices y refacciones mantenimiento drones, 8 discos duros 4tb</t>
  </si>
  <si>
    <t>Formas valoradas</t>
  </si>
  <si>
    <t>14,000 formas papel seguridad, dos tantos para 6 distintos tipos de trámites (25.5 + IVA en 2020)</t>
  </si>
  <si>
    <t>Reparación de camiones área de maquinaria</t>
  </si>
  <si>
    <t>Mantenimiento preventivo y correctivo de 18 camiones.</t>
  </si>
  <si>
    <t>Mantenimiento preventivo y correctivo maquinaria pesada. Mantenimiento equipo topográfico</t>
  </si>
  <si>
    <t>Mantenimiento preventivo y correctivo  30 unidades maquinaria pesada (6'500,000). 4 equipos topográficos $18,000 (iva incluido) cada uno</t>
  </si>
  <si>
    <t>Cámaras fotográficas</t>
  </si>
  <si>
    <t>8 cámaras de $3,000.00 para la unidad de licencias y permisos de construcción y 1 cámara fotográfica para para documentación de obra, área de construcción.</t>
  </si>
  <si>
    <t>Equipos de comunicación y telecomunicación</t>
  </si>
  <si>
    <t>Estación topográfica</t>
  </si>
  <si>
    <t>Compra de 1 estación total de topografía, renovar equipos de hace mas de 10 años</t>
  </si>
  <si>
    <t>Herramientas y máquinas herramienta</t>
  </si>
  <si>
    <t>Equipo topográfico y herramienta para maquinaria</t>
  </si>
  <si>
    <t>Tripies, miniprismas, prismas, portaprismas,  estadales, bastones de aplomar, dianas.  Taladros, esmeriladoras, gato patín 3 tons., pulidoras, cargadores de baterías, soldadora de arco</t>
  </si>
  <si>
    <t>DIRECCIÓN DE MOVILIDAD Y TRANSPORTE</t>
  </si>
  <si>
    <t>Nombre del proyecto</t>
  </si>
  <si>
    <t>Capítulo</t>
  </si>
  <si>
    <t>Nombre de la partida</t>
  </si>
  <si>
    <t>Si</t>
  </si>
  <si>
    <t>No</t>
  </si>
  <si>
    <t>211</t>
  </si>
  <si>
    <t>2000</t>
  </si>
  <si>
    <t>Papelería en general</t>
  </si>
  <si>
    <t/>
  </si>
  <si>
    <t>Febrero a marzo</t>
  </si>
  <si>
    <t>Movilidad y Transporte</t>
  </si>
  <si>
    <t>Compra de insumos de papelería para el funcionamiento de las diferentes áreas de la dirección así como también la impresión de actas y fallos derivados de los procesos de licitación y del comité de adquisiciones</t>
  </si>
  <si>
    <t>Paquete de hojas tabloide</t>
  </si>
  <si>
    <t>Instalación de infraestructura ciclista y elementos para su seguridad</t>
  </si>
  <si>
    <t>Febrero a septiembre</t>
  </si>
  <si>
    <t>Insumos internos para impresión de oficios, documentos y/o planos</t>
  </si>
  <si>
    <t>Paquete de hojas oficio</t>
  </si>
  <si>
    <t>Paquete de hojas carta</t>
  </si>
  <si>
    <t>Papel bond kronaline de 61x50 mts</t>
  </si>
  <si>
    <t>212</t>
  </si>
  <si>
    <t>Rollos térmicos</t>
  </si>
  <si>
    <t>Folios digitales del programa Aquí Hay Lugar y Banquetas Libres. 76 aparatos</t>
  </si>
  <si>
    <t>Marzo a abril</t>
  </si>
  <si>
    <t>214</t>
  </si>
  <si>
    <t>Tinta hp lf 711 designjet 120 38ml negro</t>
  </si>
  <si>
    <t>Tinta hp lf 711 designjet 120 29 ml cyan</t>
  </si>
  <si>
    <t>Tinta hp lf 711 designjet 120 29ml amarillo</t>
  </si>
  <si>
    <t>Tinta hp lf 711 designjet 120 29ml magenta</t>
  </si>
  <si>
    <t>215</t>
  </si>
  <si>
    <t>Ganchos para personas con discapacidad</t>
  </si>
  <si>
    <t>Acreditaciones</t>
  </si>
  <si>
    <t>Material necesario para el programa acreditaciones para adultos mayores, mujeres embarazadas y personas con discapacidad. 35,000 ganchos de personas con discapacidad</t>
  </si>
  <si>
    <t>Señalización vertical colonias de Zapopan</t>
  </si>
  <si>
    <t>Proyecto de señalización vertical</t>
  </si>
  <si>
    <t>Se tienden solicitudes ciudadanas para señalización vertical para brindar seguridad a las colonias</t>
  </si>
  <si>
    <t>247</t>
  </si>
  <si>
    <t>Mantenimiento e instalación de bolardos metálicos</t>
  </si>
  <si>
    <t>Proveer de seguridad a peatones y ciclistas en puntos de riesgo detectados y en atención a peticiones ciudadanas</t>
  </si>
  <si>
    <t>Instalación de ciclopuertos</t>
  </si>
  <si>
    <t>Se coloca la infraestructura en cumplimiento a la ley de movilidad para brindar espacios de resguardo para las bicicletas</t>
  </si>
  <si>
    <t>249</t>
  </si>
  <si>
    <t>Pintura (infraestructura)</t>
  </si>
  <si>
    <t>Banquetas Libres</t>
  </si>
  <si>
    <t>Abril a mayo</t>
  </si>
  <si>
    <t>Programa Banquetas Libres</t>
  </si>
  <si>
    <t>Programa Aquí Hay Lugar</t>
  </si>
  <si>
    <t>Mayo a junio</t>
  </si>
  <si>
    <t>Proyecto de señalización horizontal para las 5 zonas de Aquí Hay Lugar</t>
  </si>
  <si>
    <t>Proyecto de señalización horizontal</t>
  </si>
  <si>
    <t>Dar mantenimiento de largo plazo a los polígono de Aquí Hay Lugar para brindar señalización clara a los usuarios y evitar confusiones y molestias en el uso de este servicio</t>
  </si>
  <si>
    <t>272</t>
  </si>
  <si>
    <t>Impermeables, guantes de carnaza</t>
  </si>
  <si>
    <t>Los Agentes de movilidad están en campo toda su jornada y en época de lluvias requieren impermeables. los guantes se requieren por seguridad personal de los agentes ya que se atiende el programa de retiro de objetos en la vía pública y algunos de estos objetos son afilados y/o de materiales que pueden dañarlos.</t>
  </si>
  <si>
    <t>291</t>
  </si>
  <si>
    <t>Herramientas de medición, martillo, alicates</t>
  </si>
  <si>
    <t>Herramientas de medición para el correcto levantamiento de información en campo de proyectos y desarrollos a supervisar y elaborar.</t>
  </si>
  <si>
    <t>316</t>
  </si>
  <si>
    <t>3000</t>
  </si>
  <si>
    <t>Datos móviles</t>
  </si>
  <si>
    <t>Banquetas Libres y Aquí Hay Lugar</t>
  </si>
  <si>
    <t>Febrero a febrero</t>
  </si>
  <si>
    <t>Son Indispensables para poder utilizar los equipos digitales para poder levantar las actas de notificación de infracción</t>
  </si>
  <si>
    <t>336</t>
  </si>
  <si>
    <t>Actas de notificación de infracción</t>
  </si>
  <si>
    <t>Para la elaboración de actas de infracciones de manera manual dentro del programa Banquetas Libres.</t>
  </si>
  <si>
    <t>339</t>
  </si>
  <si>
    <t>3 videos con historias de educación vial, actuados por actores profesionales, con producción y postproducción de entre 10 y 15 minutos</t>
  </si>
  <si>
    <t>Luchadores viales</t>
  </si>
  <si>
    <t>Se Trata del principal programa de educación vial del municipio. se continuaría visitando escuelas secundarias y preparatorias. se cambia el formato de teatro a video para evitar las visitas a las escuelas por COVID</t>
  </si>
  <si>
    <t>170 sesiones. Las sesiones pueden ser presenciales o en línea</t>
  </si>
  <si>
    <t>Campañas de educación vial</t>
  </si>
  <si>
    <t>Se Mantiene el curso de educación vial para infractores , se amplía a cuatro días a la semana y se subcontrata la atención a las sesiones a los grupos que imparten los módulos. el programa redundará en ingresos al municipio de, por lo menos, $2,446,540</t>
  </si>
  <si>
    <t>352</t>
  </si>
  <si>
    <t>Mejoramiento y consolidación de ciclovía en Av. Inglaterra</t>
  </si>
  <si>
    <t xml:space="preserve">En Atención al acuerdo de legislativo número 1099-LXII-20. Asimismo, para brindar mantenimiento y seguridad a los usuarios de la infraestructura ciclista y los otros modos de transporte que interactúan con la misma </t>
  </si>
  <si>
    <t>Mejoramiento y consolidación de ciclovía en Av. Ávila Camacho</t>
  </si>
  <si>
    <t>Mejoramiento y consolidación de ciclovía en prol, laureles</t>
  </si>
  <si>
    <t>Mejoramiento y consolidación de ciclovía en juan pablo ii</t>
  </si>
  <si>
    <t>Mejoramiento y consolidación de ciclovía en av. ángel leaño</t>
  </si>
  <si>
    <t>Mejoramiento y consolidación de ciclovía en parres arias</t>
  </si>
  <si>
    <t>Mejoramiento y consolidación de ciclovía en Santa Margarita</t>
  </si>
  <si>
    <t>Mejoramiento y consolidación de ciclovía en Av. Aviación</t>
  </si>
  <si>
    <t>Mejoramiento y consolidación de ciclovía en Av. Ramón Corona</t>
  </si>
  <si>
    <t>Mejoramiento y consolidación de ciclovía en Av. Mariano Otero</t>
  </si>
  <si>
    <t>Se atienden solicitudes ciudadanas para señalización vertical para brindar seguridad a las colonias</t>
  </si>
  <si>
    <t>549</t>
  </si>
  <si>
    <t>5000</t>
  </si>
  <si>
    <t>Otros equipos de transporte</t>
  </si>
  <si>
    <t>Bicicleta</t>
  </si>
  <si>
    <t>Compra de bicicletas para la optimización de revisiones en campo a corta distancia y eficientizar las supervisiones de obras de urbanización y edificación; así como la vigilancia de las zonas con el programa Aquí Hay Lugar y Banquetas Libres. 12,500 para 7 bicicletas</t>
  </si>
  <si>
    <t>591</t>
  </si>
  <si>
    <t>AutoTurn lite</t>
  </si>
  <si>
    <t>Software especializado en simulación de radios de giro vehicular aplicado a proyectos de infraestructura de movilidad. autoturn se utiliza para analizar con confianza los proyectos de diseño vial, incluidas intersecciones, rotondas, terminales de autobuses, muelles de carga, estacionamientos o cualquier entrada/salida de la calle que implique verificaciones de acceso de vehículos, entre otros</t>
  </si>
  <si>
    <t>TOTAL DE TODA LA COORDINACIÓN</t>
  </si>
  <si>
    <t>COORDINACIÓN GENERAL DE CONSTRUCCIÓN DE COMUNIDAD</t>
  </si>
  <si>
    <t>MATERIALES UTILES Y EQUIPOS MENORES DE OFICINA</t>
  </si>
  <si>
    <t>Diversos materiales de oficina</t>
  </si>
  <si>
    <t>Actividades estrategicas de la Coordinación</t>
  </si>
  <si>
    <t>Febrero a  septiembre 2021</t>
  </si>
  <si>
    <t>Coordinación General de Construcción de Comunidad</t>
  </si>
  <si>
    <t>Socialización de proyectos estratégicos de la Coordinación General de Construcción de Comunidad</t>
  </si>
  <si>
    <t>Romería 2021</t>
  </si>
  <si>
    <t>Junio a  diciembre 2021  (tomar en cuenta el cambio de administración )</t>
  </si>
  <si>
    <t>Papelería para Romería</t>
  </si>
  <si>
    <t>MATERIALES IMPRESO E INFORMACION DIGITAL</t>
  </si>
  <si>
    <t xml:space="preserve">Rollos de cinta de precaución </t>
  </si>
  <si>
    <t>Rollos de cinta de precaución para Romería</t>
  </si>
  <si>
    <t>Material de limpieza para Romería</t>
  </si>
  <si>
    <t>Apoyo de alimentos, botellas de agua, coffe break, desayuno y comida</t>
  </si>
  <si>
    <t>Apoyo de alimentos, botellas de agua, coffe break, desayuno y comida para Romería</t>
  </si>
  <si>
    <t>MATERIAL ELECTRICO Y ELECTRONICO</t>
  </si>
  <si>
    <t>Material electrico</t>
  </si>
  <si>
    <t>Material electrico para Romería</t>
  </si>
  <si>
    <t>OTROS MATERIALES Y ARTICULOS DE CONSTRUCCION Y REPARACION</t>
  </si>
  <si>
    <t>Pintura en aerosol amarilla y pintura de trafico</t>
  </si>
  <si>
    <t>Pintura en aerosol amarilla y pintura de trafico para Romería</t>
  </si>
  <si>
    <t>FIBRAS SINTETICAS HULES, PLASTICOS Y DERIVADOS.</t>
  </si>
  <si>
    <t>Plastico burbuja</t>
  </si>
  <si>
    <t>Plastico burbuja  para Romería</t>
  </si>
  <si>
    <t>Playeras</t>
  </si>
  <si>
    <t>Playeras para Romería</t>
  </si>
  <si>
    <t>ARRENDAMIENTO DE EDIFICIOS</t>
  </si>
  <si>
    <t>Arrendamiento de estacionamiento</t>
  </si>
  <si>
    <t>Arrendamiento de estacionamiento para Romería</t>
  </si>
  <si>
    <t>ARRENDAMIENTO DE MAQUINARIA Y OTROS EQUIPOS Y HERRAMIENTAS</t>
  </si>
  <si>
    <t>Arrendamiento de montacargas</t>
  </si>
  <si>
    <t>Arrendamiento de montacargas para Romería</t>
  </si>
  <si>
    <t>Arrendamiento de baños portatiles, pantallas, sillas, toldos y vallas</t>
  </si>
  <si>
    <t>Arrendamiento de baños portatiles, pantallas, sillas, toldos y vallas para Romería</t>
  </si>
  <si>
    <t xml:space="preserve"> SERVICIO DE APOYO, ADMINISTRATIVO, TRADUCCION, FOTOCOPIADO E IMPRESIÓN</t>
  </si>
  <si>
    <t>Lonas impresas</t>
  </si>
  <si>
    <t>Lonas impresas para Romería</t>
  </si>
  <si>
    <t>GASTOS DE ORDEN SOCIAL Y CULTURAL</t>
  </si>
  <si>
    <t>Escenario y sonorización</t>
  </si>
  <si>
    <t>Escenario y sonorización para Romería</t>
  </si>
  <si>
    <t xml:space="preserve">SUBTOTAL </t>
  </si>
  <si>
    <t>DIRECCIÓN DE PARTICIPACIÓN CIUDADANA</t>
  </si>
  <si>
    <t>PAPELERIA</t>
  </si>
  <si>
    <t>Febrero a Diciembre 2021</t>
  </si>
  <si>
    <t>PARTICIPACIÓN CIUDADANA</t>
  </si>
  <si>
    <t>INSUMOS DE PAPELERÍA PARA EL FUNCIONAMIENTO DE LAS ÁREAS DE LA DIRECCIÓN ASÍ COMO TAMBIÉN LA IMPRESIÓN DE ACTAS Y FALLOS DERIVADOS DE LOS PROCESOS DE LICITACIÓN DEL COMITÉ DE ADQUISICIONES, ASI COMO DE LAS 366 ASOCIACIONES VECINALES.</t>
  </si>
  <si>
    <t>MATERAILES, ÚTILES Y EQUIPOS MENORES DE TECNOLOGÍAS DE LA INFORMACIÓN Y COMUNICACIONES</t>
  </si>
  <si>
    <t>CD, USB, TONER</t>
  </si>
  <si>
    <t>NECESARIOS PARA TENER HISTORICO GRAFICO, PORTAR Y COMPARTIR INFORMACION DIGITAL.</t>
  </si>
  <si>
    <t>IMPRESIÓN DE BOLETAS Y ACTAS PARA LOS MECANISMOS DE PARTICIPACIÓN CIUDADANA</t>
  </si>
  <si>
    <t xml:space="preserve"> MARZO</t>
  </si>
  <si>
    <t>Marzo a Diciembre 2021</t>
  </si>
  <si>
    <t xml:space="preserve">SON UTILIZADOS EN LOS EVENTOS QUE SE LLEVAN A CABO EN LAS COLONIAS DEL MUNICIPIO. 57,000 BOLETAS PRESUPUESTO PARTICIPATIVO </t>
  </si>
  <si>
    <t>PARA OPERACION DE CONSEJOS SOCIALES</t>
  </si>
  <si>
    <t>Agosto a Diciembre 2021</t>
  </si>
  <si>
    <t>CATERING PARA 40 PERSONAS POR EVENTO DE FORMACIÓN DE CONSEJOS SOCIALES. (12 EVENTOS)</t>
  </si>
  <si>
    <t>FIBRAS SINTÉTICAS, HULES, PLÁSTICOS Y DERIVADOS</t>
  </si>
  <si>
    <t>URNAS Y TOMBOLAS DE ACRÍLICO PARA LOS MECANISMOS DE PARTICIPACIÓN CIUDADANA</t>
  </si>
  <si>
    <t>SON LAS URNAS Y TOMBOLAS QUE SE UTILIZAN EN LOS EVENTOS QUE SE LLEVAN A CABO EN LAS COLONIAS DEL MUNICIPIO, HACIENDO QUE SEAN TRANSPARENTES LOS PROCESOS DE ELECCION EN LAS COLONIAS. (REEMPLAZO DE 9 URNAS APROX)</t>
  </si>
  <si>
    <t>CHALECOS Y PLAYERAS PARA IDENTIFICACIÓN DEL PERSONAL OPERATIVO</t>
  </si>
  <si>
    <t>UNIFORMAR LA IMAGEN DEL PERSONAL DE LA DEPENDENCIA EN LOS TRABAJOS EN COLONIAS PARA EVITAR INCIDENTES PARA EL PERSONAL.65 PERSONAS.</t>
  </si>
  <si>
    <t>SERVICIOS DE ACCESO DE INTERNET, REDES Y PROCESAMIENTO DE INFORMACIÓN</t>
  </si>
  <si>
    <t>PROYECTO DE PLATAFORMA VIRTUAL INTERACTIVA EN WEB, PARA LA FORMACIÓN CIUDADANA</t>
  </si>
  <si>
    <t>PROYECTO PLATAFORMA VIRTUAL INCLUYENDO DOMINIO, PARA LA FORMACION DE GOBERNANZA, ASAMBLEAS CON LAS COLONIAS</t>
  </si>
  <si>
    <t>ARRENDAMIENTO DE MOBILIARIO Y EQUIPO DE ADMINISTRACIÓN, EDUCACIONAL Y RECREATIVO</t>
  </si>
  <si>
    <t>RENTA DE MOBILIARIO PARA LOS MECANISMOS DE LA DIRECCIÓN</t>
  </si>
  <si>
    <t xml:space="preserve">NECESARIO PARA LOS EVENTOS QUE SE LLEVAN A CABO EN LAS COLONIAS.  COMPRA DE MULTIFUNCIONALES </t>
  </si>
  <si>
    <t>PROYECTO DE CAPACITACIÓN A LOS CONSEJOS SOCIALES</t>
  </si>
  <si>
    <t>JULIO</t>
  </si>
  <si>
    <t>Julio a Diciembre 2021</t>
  </si>
  <si>
    <t>EVENTOS PROGRAMADOS PARA LOS REPRESENTANTES DE LAS COLONIAS DEL MUNICIPIO.
(DIPLOMADOS PARA LA GOBERNANZA Y PARTICIPACIÓN CIUDADANA, 300 PERSONAS APROX)</t>
  </si>
  <si>
    <t>IMPRESIÓN DE LONAS, MANUALES Y MATERIAL NECESARIO PARA CIUDADANOS</t>
  </si>
  <si>
    <t>NECESARIOS PARA LOS MANUALES PARA LOS CONSEJOS SOCIALES</t>
  </si>
  <si>
    <t>CONGRESOS Y CONVENCIONES</t>
  </si>
  <si>
    <t>FORO DE PARTICIPACIÓN CIUDADANA, FORO DE INNOVACIÓN SOCIAL</t>
  </si>
  <si>
    <t>Mayo a Diciembre 2021</t>
  </si>
  <si>
    <t>SERVICIO INTEGRAL PARA LLEVAR A CABO EVENTO DE PONENTES CON TEMATICA ESTABLECIDO EN LA GOBERNANZA.</t>
  </si>
  <si>
    <t>REPOSICIÓN DE BOCINAS, MICRÓFONOS</t>
  </si>
  <si>
    <t>SE REQUIERE ESTE EQUIPO PARA EVENTOS PROGRAMADOS EN LAS COLONIAS DEL MUNICIPIO.</t>
  </si>
  <si>
    <t>EQUIPO DE COMPUTO Y DE TECNOLOGIAS DE LA INFORMACION</t>
  </si>
  <si>
    <t>REGISTRO DE ASOCIACIONES VECINALES</t>
  </si>
  <si>
    <t>MUSEO DE ARTE DE ZAPOPAN</t>
  </si>
  <si>
    <t>Material de limpieza para espaciosw públicos del MAZ.</t>
  </si>
  <si>
    <t>Atención digna y segura para el público del MAZ</t>
  </si>
  <si>
    <t>Ene - Sep 2021</t>
  </si>
  <si>
    <t>Museo de Arte de Zapopan.</t>
  </si>
  <si>
    <t>Compra de insumos de limpieza para baños públicos del MAZ y para cumplir condiciones de prevención de contagios por el COVID19</t>
  </si>
  <si>
    <t>Producción general de exposiciones 2021</t>
  </si>
  <si>
    <t>Exposiciones de arte en el MAZ.</t>
  </si>
  <si>
    <t>Enero y junio</t>
  </si>
  <si>
    <t>Ene - Sep 2021 y Jun - Sep 2021</t>
  </si>
  <si>
    <t>Producción general de las xposiciones, incluye las actividades paralelas a las exposiciones. Incluye 2 exposiciones internacionales colectivas, 2 proyectos in situ, 2 proyecto Biombo y 1 intervención en espacio público.</t>
  </si>
  <si>
    <t>Cámaras fotográficas y de video.</t>
  </si>
  <si>
    <t>1 equipo para registro fotográfico y de video.</t>
  </si>
  <si>
    <t>Feb - Sep 2021</t>
  </si>
  <si>
    <t>1 cámara para el registro fotográfico y de video de las obras de arte que se exhiben en el MAZ, así como el registro de las inauguraciones, actividades y eventos que se realizan como actividades paralelas a las exposiciones.</t>
  </si>
  <si>
    <t>DIRECCIÓN CIUDAD DE LOS NIÑOS</t>
  </si>
  <si>
    <t>Papelería para cursos de capacitación ofertados</t>
  </si>
  <si>
    <t>Febrero - Abril</t>
  </si>
  <si>
    <t>Direccion de Cd. de Los Niños</t>
  </si>
  <si>
    <t>Compra de insumos de papelería para el funcionamiento de las diferentes áreas de la Dirección</t>
  </si>
  <si>
    <t xml:space="preserve"> Materiales y utiles de enseñanza</t>
  </si>
  <si>
    <t xml:space="preserve">Material didactico, libros, juegos etc.. </t>
  </si>
  <si>
    <t xml:space="preserve"> Capacitaciones ofertadas por la Direccion de Cd. De los Niños</t>
  </si>
  <si>
    <t>Marzo-Mayo</t>
  </si>
  <si>
    <t>Compra de material didactico de los programas Mas Padre y de Crianza</t>
  </si>
  <si>
    <t>Capacitación</t>
  </si>
  <si>
    <t>Capacitación especializada para el personal</t>
  </si>
  <si>
    <t>Capacitaciones especializadas otorgadas para el personal que atiende el programa de Crianza sobre temas relativos a la Niñez</t>
  </si>
  <si>
    <t xml:space="preserve"> Impresiones para folletos, formatos y lonas</t>
  </si>
  <si>
    <t>Entregables impresos para difundir los Derechos de  NNA</t>
  </si>
  <si>
    <t>Compra de material para programas de promoción de derechos de niñas, niños y adolescentes</t>
  </si>
  <si>
    <t>Capacitación de crianza en comunidades</t>
  </si>
  <si>
    <t>Necesarios para la realización de cursos de capacitación en comunidades sin infraestructura.</t>
  </si>
  <si>
    <t>Otro mobiliario y equipo educacional y recreativo</t>
  </si>
  <si>
    <t>Juegos y equipamiento de espacios públicos</t>
  </si>
  <si>
    <t>Proyectos de rehabilitacion  aprobados por los consejos  NNA Ciudad de los Niños Francesco Tonucci</t>
  </si>
  <si>
    <t>Implementación de estrategias, proyectos y acciones en la ciudad con el enfoque de Ciudadades amigas de las niñas y los niños de Francesco Tonucci.</t>
  </si>
  <si>
    <t>Servicios de telecomunicaciones y transportes</t>
  </si>
  <si>
    <t>Servicio de plataforma digital streaming</t>
  </si>
  <si>
    <t>Capacitación en línea para padres de familia</t>
  </si>
  <si>
    <t>Febrero -Septiembre</t>
  </si>
  <si>
    <t>Necesario para obtener una mayor alcance en las capacitaciones y cursos que se ofrecen en línea de temas de crianza y nutrición</t>
  </si>
  <si>
    <t>INSTITUTO MUNICIPAL DE LA JUVENTUD DE ZAPOPAN</t>
  </si>
  <si>
    <t>GASTOS DE ORDEN SOCIAL Y CULTURAL.</t>
  </si>
  <si>
    <t>SERVICIOS INTEGRALES</t>
  </si>
  <si>
    <t xml:space="preserve">SERVICIO INTEGRAL PARA LA OPERATIVIDAD DE ZAPOPAN RIFA </t>
  </si>
  <si>
    <t xml:space="preserve">FEBRERO A SEPTIEMBRE </t>
  </si>
  <si>
    <t>INSTITUTO MUNICIPAL DE LA JUVENTID DE ZAPOPAN, JALISCO</t>
  </si>
  <si>
    <t>SOLICITUD DE SERVICIOS INTEGRAL PARA EL FUNCIONAMIENTO DEL PROGRAMA DENOMINADO "ZAPOPAN RIFA" EN DONDE SE DERIVAN TODOS LOS INSUMOS NECESARIOS PARA LA OPERATIVIDAD DEL MENCIONADO PROGRAMA (TALLERIRTAS, MENTORES, AVANZADA, EQUIPO DE AUDIO, ORGANIZACIÓN DE EVENTOS, TRANSPORTE, ETC.</t>
  </si>
  <si>
    <t>SERVICIO INTEGRAL PARA LA OPERATIVIDAD DE ZAPOPAN EXTREMO TOUR</t>
  </si>
  <si>
    <t>SOLICITUD DE SERVICIOS INTEGRALES PARA EL FUNCIONAMIENTO DEL PROGRAMA DENOMINADO "ZAPOPAN EXTREMO TOUR" EN DONDE SE DERIVAN TODOS LOS INSUMOS NECESARIOS PARA LA OPERATIVIDAD DE ACTIVIDADES DE ORDEN CULTURALES Y/O SOCIALES.</t>
  </si>
  <si>
    <t>SERVICIOS PROESIONALES, CIENTIFICOS Y TÉCNICOS</t>
  </si>
  <si>
    <t>SERVICIOS PROFESIONALES (SIN ISR)</t>
  </si>
  <si>
    <t xml:space="preserve">SERVICIO PROFESIONAL PARA LA OPERATIVIDAD DE ESTÁ CHINGÓN </t>
  </si>
  <si>
    <t>SOLICITUD DE SERVICIOS PROFESIONALES PARA EL FUNCIONAMIENTO DEL PROGRAMA DENOMINADO "eSTÁ CHINGÓN" EN DONDE SE DERIVAN TODOS LOS INSUMOS NECESARIOS PARA LA OPERATIVIDAD DEL MENCIONADO PROGRAMA (PROFESIONISTAS, CONTENIDO, APOYO EN LA ORGANIZACIÓN DE EVENTOS DE EVENTOS, ETC.)</t>
  </si>
  <si>
    <t>SERVICIOS DE APOYO ADMINISTRATIVO, TRADUCCION, FOTOCOPIADO E IMPRESION.</t>
  </si>
  <si>
    <t>IMPRESIÓN DE LONAS DE LOS PROGRAMAS ZAPOPAN RIFA Y ZAPOPAN EXTREMO TOUR</t>
  </si>
  <si>
    <t xml:space="preserve">IMPRESOS PARA LA DIFUSIÓN DE LOS PROGRAMAS </t>
  </si>
  <si>
    <t>COMPRA DE IMPRESOS (LONAS, POSTERS Y BANNERS) CON MOTIVO DE COMPREMETAR LAS ESTRATEGIAS DE DIFUSION Y CONVOCATORIA DE LOS PROGRAMAS PERTENECIENTES AL INSTITUTO.</t>
  </si>
  <si>
    <t xml:space="preserve">SEVICIO INTEGRAL PARA LA OPERATIVIDAD DEL COLEGIO DE LA CULTURA </t>
  </si>
  <si>
    <t>SOLICITUD DE SERVICIOS INTEGRALES PARA EL FUNCIONAMIENTO DEL PROGRAMA DENOMINADO "COLEGIO DE LA CULTURA" EN DONDE SE DERIVAN TODOS LOS INSUMOS NECESARIOS PARA LA OPERATIVIDAD DE ACTIVIDADES DE ORDEN CULTURALES.</t>
  </si>
  <si>
    <t>DIRECCIÓN DE CULTURA</t>
  </si>
  <si>
    <t>Mantenimiento Centros Culturales</t>
  </si>
  <si>
    <t>Febrero - Mayo</t>
  </si>
  <si>
    <t>Febrero a Julio</t>
  </si>
  <si>
    <t>COMPRA DE INSUMOS DE PAPELERÍA PARA EL FUNCIONAMIENTO DE LAS DIFERENTES ÁREAS DE LA DIRECCIÓN, 880 TALLERES, CORO, ORQUESTA DE CÁMARA, BANDA SINFÓNICA (PARTITURAS CADA 2 MESES)</t>
  </si>
  <si>
    <t>Vidrio y producto de vidrio</t>
  </si>
  <si>
    <t>VIDRIO</t>
  </si>
  <si>
    <t>COMPRA DE INSUMOS DE VIDRIO (REPOSICIONES) PARA EL FUNCIONAMIENTO DE LAS DIFERENTES ÁREAS DE LA DIRECCIÓN 8 CENTROS CULTURALES</t>
  </si>
  <si>
    <t>Material Electrico y electronico</t>
  </si>
  <si>
    <t>MATERIAL ELECTRICO</t>
  </si>
  <si>
    <t>COMPRA DE INSUMOS DE MATERIAL ELÉCTRICO PARA EL FUNCIONAMIENTO DE LAS DIFERENTES ÁREAS DE LA DIRECCIÓN 8 CENTROS CULTURALES</t>
  </si>
  <si>
    <t>Otros Materiales y Articulos de Construcción y reparación.</t>
  </si>
  <si>
    <t>PINTURA</t>
  </si>
  <si>
    <t>COMPRA DE INSUMOS DE PINTURA PARA EL FUNCIONAMIENTO DE LAS DIFERENTES ÁREAS DE LA DIRECCIÓN PARA LOS 8 CENTROS CULTURALES</t>
  </si>
  <si>
    <t>Madera y productos de Madera</t>
  </si>
  <si>
    <t>MADERA</t>
  </si>
  <si>
    <t>COMPRA DE  INSUMOS DE MADERA PARA EL FUNCIONAMIENTO DE LAS DIFERENTES ÁREAS DE LA DIRECCIÓN CAMBIO DE PUERTAS, MARCOS, TARIMAS</t>
  </si>
  <si>
    <t>Refacciones y accesorios Menores de Edificios</t>
  </si>
  <si>
    <t>CERRAJERIA</t>
  </si>
  <si>
    <t>COMPRA DE INSUMOS DE CERRAJERÍA PARA EL FUNCIONAMIENTO DE LAS DIFERENTES ÁREAS DE LA DIRECCIÓN, CHAPAS EN LOS 8 CENTROS CULTURALES</t>
  </si>
  <si>
    <t>Herramientas y maquinas y herramienta</t>
  </si>
  <si>
    <t>DESBROSADORA,PODADORA DE PASTO ,SOPLADORA A GASOLINA,HIDROLAVADORA</t>
  </si>
  <si>
    <t>COMPRA DE INSUMOS DE JARDINERIA PARA EL FUNCIONAMIENTO DE LAS DIFERENTES ÁREAS DE LA DIRECCIÓN PARA LOS 8 CENTROS CULTURALES</t>
  </si>
  <si>
    <t>4 TIJERA DE PODA, 3 MARTILLO DE UÑA CURVA, 4 PALAS CUADRADA, 3 CARRETILLAS CON BASTIDOR,4 MARRO Y 5 DIABLOS</t>
  </si>
  <si>
    <t>Gasto de Orden Social y Cultural</t>
  </si>
  <si>
    <t>Servicios Integrales</t>
  </si>
  <si>
    <t>Capacitación pedagógica</t>
  </si>
  <si>
    <t>Abril a Julio</t>
  </si>
  <si>
    <t>Dirección de Cultura</t>
  </si>
  <si>
    <t>Programa de actualización pedagógica para los maestros de los centros culturales de la Dirección de Cultura.</t>
  </si>
  <si>
    <t>Cierre de ciclo, celebración de fechas tradicionales y populares</t>
  </si>
  <si>
    <t>Programa de realización de actividades en los centros culturales, cierre de ciclo A y celebración de fechas tradicionales, día del niño, día de la madre y el padre, día de muertos.</t>
  </si>
  <si>
    <t>Brigadas Culturales</t>
  </si>
  <si>
    <t>Marzo a Julio</t>
  </si>
  <si>
    <t>Programa de atención a ciudadanos con actividades culturales en plazas, delegaciones, eventos, escuelas mediante las brigadas culturales.</t>
  </si>
  <si>
    <t>Servicio integral</t>
  </si>
  <si>
    <t>Del salón al escenario</t>
  </si>
  <si>
    <t>Programa de actividades anual de las Escuelas de Música y Dibujo y PIntura de Zapopan con conciertos, exposiciones, clases públicas, capacitaciones.</t>
  </si>
  <si>
    <t>Activación de espacios públicos</t>
  </si>
  <si>
    <t>Programa de activación de espacios en y alrededor de los Centros Culturales municipales con eventos, talleres, trabajo de socialización con vecinos con el fin de promover las actividades, sanear los espacios con convivencias pacíficas.</t>
  </si>
  <si>
    <t>ACTIVIDADES ARTÍSTICO CULTURALES</t>
  </si>
  <si>
    <t>REALIZACIÓN DE VISIONADOS DE PORTAFOLIOS DE ARTISTAS VISUALES (PROGRAMAS DE ASESORÍA Y PROMOCIÓN PARA ARTISTAS PLÁSTICOS)</t>
  </si>
  <si>
    <t>ACTIVIDADES DE SENSIBILIZACIÓN A LA LECTURA</t>
  </si>
  <si>
    <t>REALIZACIÓN DEL EVENTO FESTIVAL DEL LIBRO INFANTIL Y JUVENIL   </t>
  </si>
  <si>
    <t>REALIZACIÓN DE CONCURSOS LITERARIOS (REACTIVACIÓN DEL CONCURSO)</t>
  </si>
  <si>
    <t>CHARLAS Y CONFERENCIAS EN TORNO AL ARTE, LA CULTURA, EL PATRIMONIO Y LAS POLÍTICAS CULTURALES (CONVERSATORIOS)</t>
  </si>
  <si>
    <t>ELABORACIÓN DE EXPEDIENTES RELACIONADOS CON EL PATRIMONIO CULTURAL INVESTIGACIÓN, REGISTRO E INTEGRACIÓN
(EXPEDIENTE TASTOANES)</t>
  </si>
  <si>
    <t>PATRIMONIO CULTURAL INMATERIAL</t>
  </si>
  <si>
    <t>REALIZACIÓN DE UN PROGRAMA DE INVESTIGACIÓN Y PUBLICACIONES (RE-EDICIONES DE ROMERÍA E HISTORIA DE ZAPOPAN)</t>
  </si>
  <si>
    <t>REALIZACIÓN DE UN PROGRAMA DE GESTIÓN CULTURAL COMUNITARIA (REACTIVACIÓN, LOCALIZAR A LOS AGENTES CULTURALES EN LAS COLONIAS Y LOCALIDADES)</t>
  </si>
  <si>
    <t>EXPOSICIONES TEMPORALES E ITINERANTES</t>
  </si>
  <si>
    <t>8 EXPOSICIONES EN TOTAL A LO LARGO DEL AÑO, TANTO EN INSTALACIONES DEL AYUNTAMIENTO COMO ITINERANTES EN ESPACIOS PÚBLICOS</t>
  </si>
  <si>
    <t>REALIZACIÓN DE LA CONVOCATORIA DEL PROYECTO ESCUCHA MI VOZ (SEXTA EDICIÓN, SE MANEJA POR DONATIVO)</t>
  </si>
  <si>
    <t>TEMPORADA ORQUESTAL</t>
  </si>
  <si>
    <t>MARZO A DICIEMBRE</t>
  </si>
  <si>
    <t>SERVICIO DE PRODUCCIÓN INTEGRAL DE CONCIERTOS Y PRESENTACIONES DE LAS COMPAÑÍAS ARTÍSTICAS DE ZAPOPAN.  EL PROGRAMA CONTEMPLA CON DIRECTORES HUÉSPEDES, SOLISTAS MÚSICOS Y CANTANTES CON SUS RESPECTIVOS HOSPEDAJES, COMIDAS Y TRASLADOS; COMPRA DE PARTITURAS Y COMPRA DE HOJAS PARA IMPRESIÓN DE LAS MISMAS; AGUA DE MANERA PERMANENTE EN CAMERINOS, EN SITIOS DE ENSAYO Y EN PRESENTACIONES; SERVICIOS DE CÁTERING PARA INVITADOS Y SERVICIOS DE COCTEL PARA PÚBLICO ASISTENTE; ASÍ COMO LA IMPRESIÓN DE PROGRAMAS DE CADA CONCIERTO.</t>
  </si>
  <si>
    <t xml:space="preserve">CONCIERTOS EXTRAORDINARIOS </t>
  </si>
  <si>
    <t>SEPTIEMBRE A DICIEMBRE</t>
  </si>
  <si>
    <t>SERVICIO DE PRODUCCIÓN INTEGRAL PARA EL MONTAJE DE 5 ÓPERAS CON LA PARTICIPACIÓN DE LAS COMPAÑÍAS ARTÍSTICAS MUNICIPALES. INCLUYE HONORARIOS PARA MÚSICOS INVITADOS Y HONORARIOS PARA MÚSICOS DE LAS COMPAÑÍAS ARTÍSTICAS POR LAS HORAS EXTRA DEDICADAS A CADA MONTAJE; ASÍ TAMBIÉN HOSPEDAJES, COMIDAS Y TRASLADOS; COMPRA DE PARTITURAS Y COMPRA DE HOJAS PARA IMPRESIÓN DE LAS MISMAS; AGUA DE MANERA PERMANENTE EN CAMERINOS, EN SITIOS DE ENSAYO Y EN PRESENTACIONES; SERVICIOS DE CÁTERING PARA INVITADOS Y SERVICIOS DE COCTEL PARA PÚBLICO ASISTENTE Y LA IMPRESIÓN DE PROGRAMAS DE CADA CONCIERTO.
(350 MIL POR CADA MONTAJE)</t>
  </si>
  <si>
    <t>JUEVES DE TEATRO 52 PRESENTACIONES ANUALES</t>
  </si>
  <si>
    <t>JUEVES DE TEATRO, ES UN PROGRAMA QUE CONSISTE EN MANTENER UNA CARTELERA PERMANENTE DE ACTIVIDADES TEATRALES EN EL CENTRO CULTURAL CONSTITUCIÓN, ASÍ COMO UN PROGRAMA DE PRESENTACIONES ITINERANTES POR DISTINTAS COLONIAS DEL MUNICIPIO.  EL PROGRAMA OPERARÁ PRINCIPALMENTE CON LOS ACTORES DEL GRUPO DE TEATRO DE ZAPOPAN, Y SE CONTEMPLA TAMBIÉN LA CONTRATACIÓN DE COMPAÑÍAS INDEPENDIENTES QUE CONTRIBUYAN A ENRIQUECER LA CARTELERA MUNICIPAL DE TEATRO.</t>
  </si>
  <si>
    <t xml:space="preserve">FECHAS SEÑERAS </t>
  </si>
  <si>
    <t>FECHAS SEÑERAS ES UN PROGRAMA PENSADO PARA REPRESENTACIONES ESCÉNICAS EN ESPACIOS ABIERTOS, CON LA VERSATILIDAD DE ADAPTARSE A CUALQUIER TIPO DE ESPACIO PÚBLICO. CON ESTE PROGRAMA SE DA ATENCIÓN PRINCIPALMENTE A LAS AGENCIAS Y DELEGACIONES ASÍ COMO DIVERSAS DEPENDENCIAS E INSTITUCIONES, EN FECHAS MARCADAS POR EL CALENDARIO CÍVICO Y SOCIAL. SE INCLUYEN LAS FESTIVIDADES PATRIAS. 
(70 INTERVENCIONES PEQUEÑAS + 24 MEDIANAS Y 6 MASIVAS FIESTAS PATRIAS)</t>
  </si>
  <si>
    <t>ARTE ABRE PLAZA 48 PRESENTACIONES</t>
  </si>
  <si>
    <t>ARTE ABRE PLAZA ES UN PROGRAMA PENSADO PARA REPRESENTACIONES ESCÉNICAS EN ESPACIOS ABIERTOS, CON LA VERSATILIDAD DE ADAPTARSE A CUALQUIER TIPO DE ESPACIO PÚBLICO. CON ESTE PROGRAMA SE INTERVIENEN DE MANERA PERMANENTE LAS DISTINTAS COLONIAS DEL MUNICIPIO.
(64 PRESENTACIONES)</t>
  </si>
  <si>
    <t>ARTE EN TU ESCUELA 300 REPRESENTACIONES</t>
  </si>
  <si>
    <t>ARTE EN TU ESCUELA, ES UN PROGRAMA DIRIGIDO A LA POBLACIÓN INFANTIL DEL MUNICIPIO, COMPRENDIDA ENTRE LOS 3 Y LOS 15 AÑOS DE EDAD. CON ESTE PROGRAMA SE BUSCA DIFUNDIR LA CULTURA Y EL ARTE A TRAVÉS DE DIVERSAS EXPRESIONES ESCÉNICAS MONTADAS EN CENTROS EDUCATIVOS, CON EL OBJETIVO DE CONTRIBUIR EN LA FORMACIÓN ARTÍSTICA Y HUMANA DE LOS NIÑOS DESDE EDADES TEMPRANAS. SE BUSCA ATENDER 300 ESPACIOS AL AÑO.
(ATENCIÓN A CDC DE DIF ZAPOPAN)</t>
  </si>
  <si>
    <t>1 FESTIVAL PICNIC INFANTIL</t>
  </si>
  <si>
    <t>SEPTIEMBRE A OCTUBRE</t>
  </si>
  <si>
    <t>FESTIVAL PARA NIÑOS EN EL SEGUNDO SEMESTRE DEL AÑO QUE BUSCA LA RECUPERACIÓN DE LOS BOSQUES URBANOS A TRAVÉS DE LA CULTURA Y EL CUIDADO DEL MEDIO AMBIENTE.
(FESTIVAL TEMÁTICO EN COORDINACIÓN CON DIR DE MEDIO AMBIENTE, CD DE LOS NIÑOS, IJZ)</t>
  </si>
  <si>
    <t xml:space="preserve"> FESTEJOS DEL DÍA DEL NIÑO</t>
  </si>
  <si>
    <t>ABRIL A MAYO</t>
  </si>
  <si>
    <t xml:space="preserve">FESTIVAL ITINERANTE DE ACTIVIDADES LÚDICO MUSICALES Y TEATRALES EN PLANTELES EDUCATIVOS Y ESPACIOS PÚBLICOS DEL MUNICIPIO DE ZAPOPAN EN EL MARCO DE LOS FESTEJOS DEL DÍA DEL NIÑO. </t>
  </si>
  <si>
    <t xml:space="preserve"> FESTIVAL INTERNACIONAL DE LA GUITARRA </t>
  </si>
  <si>
    <t>AGOSTO A SEPTIEMBRE</t>
  </si>
  <si>
    <t>ESTE ES UN PROGRAMA QUE TIENE COMO OBJETIVO RECONOCER Y DIFUNDIR EL ARTE GUITARRÍSTICO A TRAVÉS DE CLASES MAGISTRALES IMPARTIDAS POR MÚSICOS TALLA NACIONAL E INTERNACIONAL PARA ALUMNOS EJECUTANTES DE LA ESCUELA DE MÚSICA DE ZAPOPAN Y ALUMNOS DE LAS PRINCIPALES ESCUELAS DE MÚSICA DEL AMG. CONTEMPLA LA REALIZACIÓN DE UN CONCURSO NACIONAL DE GUITARRA PARA JÓVENES.</t>
  </si>
  <si>
    <t>MOBILIARIO Y EQUIPO EDUCACIONAL Y RECREATIVO</t>
  </si>
  <si>
    <t>COMPRA</t>
  </si>
  <si>
    <t>CÁMARA DE VIDEO, MEMORIAS Y CABLES</t>
  </si>
  <si>
    <t>FEBRERO A ABRIL</t>
  </si>
  <si>
    <t>CÁMARA DE VIDEO PARA GRABAR DE MANERA PROFESIONAL LAS DIVERSAS ACTIVIDADES DE LA DIRECCIÓN</t>
  </si>
  <si>
    <t>SERIVICIOS PROFESIONALES, CIENTÍFICOS, TÉCNICOS INTEGRALES</t>
  </si>
  <si>
    <t>SERVICIO</t>
  </si>
  <si>
    <t>ORQUESTA DE CÁMARA DE ZAPOPAN, MAÑANAS MUSICALES, SALSA Y DIRECTORES DE COMPAÑÍAS</t>
  </si>
  <si>
    <t>ENERO A DICIEMBRE</t>
  </si>
  <si>
    <t xml:space="preserve">HONORARIOS DE MÚSICOS Y DIRECTORES. EL MONTO INCLUYE EL IVA DE CADA FACTURA </t>
  </si>
  <si>
    <t>Maestros de talleres en centros culturales, escuela de música, escuela de dibujo y pintura, coordinadores de centros culturales</t>
  </si>
  <si>
    <t>Honorarios de maestros de talleres en centros culturales, escuela de música, dibujo y pintura y coordinadores de centros culturales, este monto incluye iva.</t>
  </si>
  <si>
    <t>DIRECCIÓN DE EDUCACIÓN</t>
  </si>
  <si>
    <t>PAPELERIA PARA ACTIVIDADES PROPIAS DE OFICINA</t>
  </si>
  <si>
    <t>FEBRERO 2021 SEPTIEMBRE 2021</t>
  </si>
  <si>
    <t>DIRECCION DE EDUCACION</t>
  </si>
  <si>
    <t>PAPALERIA NECESARIA PARA EL APOYO Y DESARROLLO DE LOS DIFERENTES PROGRAMAS</t>
  </si>
  <si>
    <t>ARTICULOS DE ASEO</t>
  </si>
  <si>
    <t>SUMINISTRO PARA EL MANTENIMIENTO DE LAS SEDES</t>
  </si>
  <si>
    <t>MATERIAL NECESARIO PARA EL ASEO, MANTENIMIENTO, CONSERVACION DIARIA DE LAS AREAS DE TRABAJO DE ESTA DIRECCION</t>
  </si>
  <si>
    <t>MATERIALES Y UTILES DE ENSEÑANZA</t>
  </si>
  <si>
    <t>MATERIAL DIDACTICO</t>
  </si>
  <si>
    <t>DESARROLLO DE ACTIVIDADES Y EJERCICIOS PEDADOGICAS</t>
  </si>
  <si>
    <t>JUEGOS DIDACTICOS PARA LOS TALLERES ADSCRITOS A ESTA DIRECCION CON LA FINALIDAD DE PROMOVER EL BUEN DESARROLLO CONGNITIVO DE LOS NIÑOS</t>
  </si>
  <si>
    <t>VESTUARIO, BLANCOS, PRENDAS DE PROTECCIÓN Y ARTÍCULOS DEPORTIVOS</t>
  </si>
  <si>
    <t>PRESEA AL MERITO MAGISTERIAL</t>
  </si>
  <si>
    <t>MEDALLA DE ORO DE RECONOCIMIENTO A DOCENTE POR TRAYECTORIA LABORAL</t>
  </si>
  <si>
    <t>ABRIL 2021 SEPTIEMBRE 2021</t>
  </si>
  <si>
    <t>PREMIO A MAESTRO GANADOR POR SU DESTACADA LABOR</t>
  </si>
  <si>
    <t>FOTOCOPIADO, ELABORACION DE CRIPTICOS Y LONAS</t>
  </si>
  <si>
    <t>DIFUSION DE PROGRMAS Y ACTIVIDADES DE LA DIRECCION Y SEDES</t>
  </si>
  <si>
    <t>MATERIAL NECESARIO PARA LA PUBLICIDAD E IMPRESIONES DE MATERIAL A IMPARTIR EN LOS PROGAMAS</t>
  </si>
  <si>
    <t>DIRECCIÓN DE DESARROLLO COMUNITARIO</t>
  </si>
  <si>
    <t>MATERIALES, UTILES Y EQUIPOS MENORES DE OFICINA</t>
  </si>
  <si>
    <t>PAPELERÍA PARA LOS CENTROS COMUNITARIOS "LAS COLMENAS", PARQUE AGROECOLOGICO Y OFICINA CENTRAL DE LA DIRECCIÓN.</t>
  </si>
  <si>
    <t>RED DE COLMENAS</t>
  </si>
  <si>
    <t xml:space="preserve">Febrero y Marzo </t>
  </si>
  <si>
    <t>Dirección de Desarrollo Comunitario</t>
  </si>
  <si>
    <t>GESTIÓN, OPERACIÓN Y CONSOLIDACIÓN DE LA RED DE CENTROS COMUNITARIOS 'LAS COLMENAS' Y RED DE PARQUES AGROECOLÓGICOS. 3 COLMENAS Y PARQUEAGROECOLÓGICOS</t>
  </si>
  <si>
    <t>MATERIAL IMPRESO E INFORMACION DIGITAL</t>
  </si>
  <si>
    <t>CINTA AMARILLA DE CERRAMIENTO</t>
  </si>
  <si>
    <t>VÍA RECREACTIVA</t>
  </si>
  <si>
    <t>Cinta amarilla de cerramiento impresa para uso en Vía Recreactiva.
Conexión de las 3 rutas de Vía Recreactiva  del municipio.</t>
  </si>
  <si>
    <t xml:space="preserve">MATERIAL DIDÁCTICO Y LÚDICOS PARA ACTIVACIONES EN LA VÍA RECREACTIVA. </t>
  </si>
  <si>
    <t>Compra 5 ajedrez gigante,  5 damas chinas gigantes, 5 bebeleches gigantes, 30  juegos de mesa tradicionales para 5 puntos de activación de la Vía Recreactiva.
Conexión de las 3 rutas de Vía Recreactiva  del municipio.</t>
  </si>
  <si>
    <t>SUMINISTRO DESIGNADO PARA LOS TALLERES DE LAS ÁREAS DE ARTE, CULTURA, DEPORTE, SALUD, MEDIO AMBIENTE, TECNOLOGÍA Y EDUCACIÓN PARA TODA LA POBLACIÓN DE LAS COLMENAS DE MIRAMAR, VILLA DE GUADALUPE Y SAN JUAN DE OCOTÁN Y EL PARQUR AGROECOLÓGICO DE ZAPOPAN.</t>
  </si>
  <si>
    <t>INSUMOS PARA LOS TALLERES DE LAS ÁREAS DE ARTE, CULTURA, DEPORTE, SALUD, MEDIO AMBIENTE, TECNOLOGÍA Y EDUCACIÓN DE LAS COLMENAS DE MIRAMAR, VILLA DE GUADALUPE Y SAN JUAN DE OCOTÁN Y EL PARQUE AGROECOLÓGICO DE ZAPOPAN.
GESTIÓN, OPERACIÓN Y CONSOLIDACIÓN DE LA RED DE CENTROS COMUNITARIOS 'LAS COLMENAS' Y RED DE PARQUES AGROECOLÓGICOS.</t>
  </si>
  <si>
    <t>BEBEDEROS CANINOS PARA USO EN VÍA RECREACTIVA</t>
  </si>
  <si>
    <t xml:space="preserve">2 BEBEDEROS EN CADA UNO DE LOS 5 PUNTOS DE ACTIVACIÓN DE LAS 3 RUTAS DE LA VÍA. </t>
  </si>
  <si>
    <t>UTENSILIOS PARA EL SERVICIO DE ALIMENTACION</t>
  </si>
  <si>
    <t xml:space="preserve">SUMINISTRO DESIGNADO PARA EL EQUIPAMIENTO DE LAS COCINAS COMUNITARIAS DE LAS COLMENAS DE MIRAMAR, VILLA DE GUADALUPE Y SAN JUAN DE OCOTÁN, DONDE SE DESARROLLAN CLASES DE COCINA SALUDABLE, TALLER DE PAN Y DONDE OPERA EL PROGRAMA DE COMEDORES COMUNITARIOS. </t>
  </si>
  <si>
    <t>SUMINISTRO PARA EQUIPAMIENTO DE LAS COCINAS COMUNITARIAS DE LAS 3 COLMENAS , DONDE SE DESARROLLAN CLASES DE COCINA SALUDABLE, TALLER DE PAN Y DONDE OPERA EL PROGRAMA DE COMEDORES COMUNITARIOS. 
COCINAS PLATOS, SARTENES, VASOS</t>
  </si>
  <si>
    <t xml:space="preserve">EXTENSIONES ELÉCTRICAS PARA USO EN LA VÍA RECREACTIVA. </t>
  </si>
  <si>
    <t xml:space="preserve">EXTENSIONES PARA SUMINITRAR ENERGÍA ELECTRICA A LOS EQUIPOS DE SONIDO Y BRINCOLIN EN LOS 5 PUNTOS DE ACTIVACIÓN DE LAS 3 RUTAS DE LA VÍA. </t>
  </si>
  <si>
    <t>MATERIAL PARA MANTENIMIENTO DE VALLAS Y SEÑALAMIENTOS</t>
  </si>
  <si>
    <t>Herramientas para dar mantenimiento a las vallas y señalamientos de cerramiento de la Vía Recreactiva, tales como 1 compresor de aire, 1 paquete soldador, 1  esmeriladora, 1 cortadora de metal, 1 pistola para pintar</t>
  </si>
  <si>
    <t>MATERIALES, ACCESORIOS Y SUMINISTROS MEDICOS</t>
  </si>
  <si>
    <t>ARTÍCULOS Y MATERIALES MÉDICOS PARA USO EN LA VÍA RECREACTIVA</t>
  </si>
  <si>
    <t>Artículos y materiales médicos para armar los kits de nutrición y kits de glaucometro, así como baumanómetro de muñeca para uso en la Vía Recreactiva. (puntos de atención nutrional)
Conexión de las 3 rutas de Vía Recreactiva  del municipio.</t>
  </si>
  <si>
    <t xml:space="preserve">UNIFORMES PARA EL PERSONAL OPERATIVO DE LA VÍA RECREACTIVA. </t>
  </si>
  <si>
    <t>Uniformes para el personal operativo de la Vía Recreactiva. (80 personas)
Conexión de las 3 rutas de Vía Recreactiva  del municipio.</t>
  </si>
  <si>
    <t xml:space="preserve">SUMINISTRO DESTINADO A UNIFORMES, PRENDAS DE VESTIR Y CALZADO EN BENEFICIO DE LA COMUNIDAD QUE ASISTE Y PARTICIPA EN LOS TALLERES, ACTIVIDADES Y EVENTOS DE LAS COLMENAS DE MIRAMAR, VILLA DE GUADALUPE Y SAN JUAN DE OCOTÁN. </t>
  </si>
  <si>
    <t>PLAYERAS PARA EL PERSONAL OPERTIVO DE LAS 3 COLMENAS. 
43 PERSONAS 2 CAMISETAS POR PERSONA</t>
  </si>
  <si>
    <t xml:space="preserve">PRENDAS DE SEGURIDAD Y PROTECCIÓN PERSONAL </t>
  </si>
  <si>
    <t>EQUIPO PARA LA VÍA RECREACTIVA.</t>
  </si>
  <si>
    <t>Equipo para protección del personal de la Vía Recreactiva. Silbatos, guantes de seguridad, chalecos e impermeables.
Conexión de las 3 rutas de Vía Recreactiva  del municipio.</t>
  </si>
  <si>
    <t>ARTICULOS DEPORTIVOS</t>
  </si>
  <si>
    <t xml:space="preserve">ARTÍCULOS DEPORTIVOS PARA LAS ACTIVACIONES DE LA VÍA RECREACTIVA. </t>
  </si>
  <si>
    <t>Artículos deportivos para las activaciones de la Vía Recreactiva. (balones, conos, sogas, ligas, tapetes de yoga)
Conexión de las 3 rutas de Vía Recreactiva  del municipio.</t>
  </si>
  <si>
    <t xml:space="preserve">SUMINISTRO DE ARTÍCULOS DEPORTIVOS PARA EL DESARROLLO DE LAS ACTIVIDADES, TALLERES Y CAPACITACIONES QUE SE OFERTAN EA TODA LA POBLACIÓN DE LAS COLMENAS DE MIRAMAR, VILLA DE GUADALUPE Y SAN JUAN DE OCOTÁN. </t>
  </si>
  <si>
    <t>SUMINISTRO DE ARTÍCULOS DEPORTIVOS PARA EL DESARROLLO DE LAS ACTIVIDADES, TALLERES Y CAPACITACIONES QUE SE OFERTAN A TODA LA POBLACIÓN DE LAS 3 COLMENAS . 
35 TALLERES</t>
  </si>
  <si>
    <t>KITS PARA REPARACIÓN DE BICICLETAS</t>
  </si>
  <si>
    <t>Kits para reparación de bicicletas (bombas de aire, cadenas, llaves, pinzas, refacciones)
Conexión de las 3 rutas de Vía Recreactiva  del municipio.</t>
  </si>
  <si>
    <t>KITS DE CARGADORES DE BATERÍAS</t>
  </si>
  <si>
    <t xml:space="preserve">KITS PARA CARGAR LAS PILAS DE LOS MICROFONOS UTILIZADOS EN LOS PUNTOS DE ACTIVACIÓN </t>
  </si>
  <si>
    <t>ACCESORIO PARA LOS SANITARIOS DE LOS CENTROS COMUNITARIOS "LAS COLMENAS"</t>
  </si>
  <si>
    <t>ACCESORIOS PARA REPARACIONES MENORES DE LOS EDIFICIOS (SANITARIOS, AZOTEAS, CHAPAS) DE LAS 3 COLMENAS</t>
  </si>
  <si>
    <t>TORRETAS PARA VEHÍCULOS OPERATIVOS</t>
  </si>
  <si>
    <t>3 torretas  preventiva de LED cuarta generación, para los vehículos que transportan vallas y señalamientos</t>
  </si>
  <si>
    <t>SERVICIOS DE APOYO ADMINISTRATIVO, TRADUCCION, FOTOCOPIADO E IMPRESION</t>
  </si>
  <si>
    <t>MATERIALES IMPRESOS PARA LA CONEXIÓN DE LAS 3 RUTAS DE LA VÍA RECREACTIVA</t>
  </si>
  <si>
    <t>Lonas, faldones, block de formatos foliado, cartillas y demás material de impresión para las jornadas de la Vía Recreactiva.
Exclusivamente para el proyecto de conexión de las 3 rutas de Vía Recreactiva  del municipio.</t>
  </si>
  <si>
    <t xml:space="preserve">ASIGNACIÓN DESTINADA A CUBRIR EL COSTO DE SERVICIOS DE PLOTEO, FOTOCOPIADO Y PREPARACIÓN DE DOCUMENTOS, ENGARGOLADO, ENMICADO, CORTE DE PAPEL, ENTRE OTROS, NECESARIOS PARA LAS TALLERES PARTICIPATIVOS REALIZADOS CON LAS COMUNIDADES DE LAS COLMENAS DE MIRAMAR, VILLA DE GUADALUPE Y SAN JUAN DE OCOTÁN. </t>
  </si>
  <si>
    <t>SERVICIOS DE PLOTEO, FOTOCOPIADO Y PREPARACIÓN DE DOCUMENTOS, ENGARGOLADO, ENMICADO, CORTE DE PAPEL, ENTRE OTROS, NECESARIOS PARA LAS TALLERES PARTICIPATIVOS REALIZADOS CON LAS COMUNIDADES DE LAS 3 COLMENAS</t>
  </si>
  <si>
    <t xml:space="preserve">SERVICIOS PROFESIONALES, CIENTIFICOS Y TÉCNICOS INTEGRALES </t>
  </si>
  <si>
    <t>SERVICIOS PARA LA OPERACIÓN Y LOGÍSTICA DEL PROGRAMA DE VÍA RECREACTIVA</t>
  </si>
  <si>
    <t>Se requieren los servicios de 79 personas que puedan operar y realizar las actividades inherentes al programa de Vía Recreactiva que se desarrollará en 52 jornadas ordinarias y 3 días festivos.</t>
  </si>
  <si>
    <t>ASIGNACIÓN DESTINADA A SERVICIOS PROFESIONALES DE LOS DIVERSOS SERVICIOS PROFESIONALES  MUSEOGRAFIA,CURADURIA,TALLERES DE OFICIOS,DE CULTURA,DE PAZ Y GENERO.</t>
  </si>
  <si>
    <t>SERVICIOS PROFESIONALES DE LOS DIVERSOS SERVICIOS PROFESIONALES  MUSEOGRAFÍA, CURADURÍA, TALLERES DE OFICIOS, DE CULTURA DE PAZ Y GÉNERO.
EJEM: PROYECTO DE RADIO COMUNITARIA Y PERIODISMO SOCIAL, TALLER DE ECO-CONSTRUCCIÓN</t>
  </si>
  <si>
    <t>REPARACION Y MANTENIMIENTO DE EQUIPO DE TRANSPORTE</t>
  </si>
  <si>
    <t>SERVICIO DE REPARACIÓN Y MANTENIMIENTO DE BICICLETAS</t>
  </si>
  <si>
    <t xml:space="preserve">Febrero a Diciembre </t>
  </si>
  <si>
    <t>Servicio de reparación y mantenimiento de bicicletas que se prestan a usuarios de la Vía Recreactiva</t>
  </si>
  <si>
    <t>SERVICIO INTEGRAL DE ANIMACIÓN-ACTIVACIÓN DE LA VÍA RECREACTIVA.</t>
  </si>
  <si>
    <t>Todo el año</t>
  </si>
  <si>
    <t xml:space="preserve">ACTIVACIONES DE SERVICIOS DE ANIMACIÓN EN 53 JORNADAS  EN 10 PUNTOS ACTIVACIÓN CONSIDERANDO LOS TRAMOS DE CONEXIÓN DE LAS 3 RUTAS. </t>
  </si>
  <si>
    <t xml:space="preserve">EVENTO BAILAR EN LA COMUNIDAD, FESTIVAL DE LA JUVENTUD,DE LA TIERRA , DEL MUJER , DE LA SALUD </t>
  </si>
  <si>
    <t>EVENTOS: 2 BAILAR EN LA COMUNIDAD, 1 FESTIVAL DE LA JUVENTUD, 1 DE LA TIERRA , 1 DE LA MUJER , 1 DE LA SALUD, EN LAS 3 SEDES DE LAS COLMENAS</t>
  </si>
  <si>
    <t>OTROS MOBILIARIOS Y EQUIPOS DE ADMINISTRACION</t>
  </si>
  <si>
    <t>25 RADIOS CON CARGADORES PARA USO EN VÍA RECREACTIVA</t>
  </si>
  <si>
    <t xml:space="preserve">25 RADIOS CON CARGADORES PARA EL PERSONAL CONTEMPLADO EN LA CONEXIÓN DE LAS 3 RUTAS DE LA VÍA. </t>
  </si>
  <si>
    <t>45 MAMPARAS ,4 TRIPIE</t>
  </si>
  <si>
    <t>COMPRA DE 45 MAMPARAS Y 4 TRIPIÉS PARA CÁMARAS DE VIDEO</t>
  </si>
  <si>
    <t xml:space="preserve">BAFLES CON BATERIA Y MICROFONO PARA ACTIVACIONES DE LA VÍA RECREACTIVA. </t>
  </si>
  <si>
    <t xml:space="preserve">10 BAFLES DE 15 " PARA LOS 5 PUNTOS DE ACTIVACIÓN QUE SE SUMEN EN LA CONEXIÓN DE LAS 3 RUTAS DE LA VÍA. </t>
  </si>
  <si>
    <t>3 PROYECTORES Y 8 MICROFONOS INALAMBRICOS .4 GABADORAS DE VOZ</t>
  </si>
  <si>
    <t>COMPRA DE 3 PROYECTORES Y 8 MICROFONOS INALAMBRICOS, 4 GRABADORAS DE VOZ</t>
  </si>
  <si>
    <t>CAMARAS FOTOGRAFICAS Y DE VIDEO</t>
  </si>
  <si>
    <t xml:space="preserve">SUMINISTRO DE 6 CÁMARAS, </t>
  </si>
  <si>
    <t>COMPRA DE 6 VIDEO CÁMARAS, TANTO PARA TALLERES DIRIGIDOS A LA POBLACIÓN COMO PARA PRODUCCIÓN DE CONTENIDO DE DESARROLLO COMUNITARIO</t>
  </si>
  <si>
    <t>OTRO MOBILIARIO Y EQUIPO EDUCACIONAL Y RECREATIVO</t>
  </si>
  <si>
    <t>SEÑALAMIENTOS DE CERRAMIENTO, TOLDOS, TABLONES Y SILLAS PLEGLABLES (CONEXIÓN DE LAS RUTAS)</t>
  </si>
  <si>
    <t>150 Señalamientos de cerramientos de piso, 11 toldos, 11 tablones y 70 sillas pleglables.
Equipamiento exclusivo para los tramos de conexión de las 3 rutas, señalamientos necesarios en cada crucero y mobiliario para los puntos de activación.</t>
  </si>
  <si>
    <t xml:space="preserve"> 450 SILLAS PARA EVENTOS MASIVOS, TALLERES EDUCATIVOS Y DE ARTE Y OTROS EVENTOS SOCIALES</t>
  </si>
  <si>
    <t xml:space="preserve"> SILLAS PARA EVENTOS MASIVOS, TALLERES EDUCATIVOS Y DE ARTE Y OTROS EVENTOS SOCIALES
450 SILLAS, 24 EVENTOS , 8 POSADAS</t>
  </si>
  <si>
    <t xml:space="preserve">SUMINISTRO  DE INSTRUMENTOS MUSICALES   4 BAFLES, 2 CONSOLA, </t>
  </si>
  <si>
    <t>SUMINISTRO  DE INSTRUMENTOS MUSICALES   4 BAFLES, 2 CONSOLA, GUITARRAS, TAMBORES, PERCUSIONES</t>
  </si>
  <si>
    <t xml:space="preserve">2 Máquinas industriales collaret cama plana 3 agujas
2 Máquinas industriales collaret cama cilindrica 3 agujas
2 Máquinas de ojal recto 
2 Máquinas de ojal oval
2 Máquinas industriales de dobladillo 
2 Máquinas industriales de una aguja 
2 Máquinas industriales de dos agujas 
2 Cortadoras industrial 
2 Mesas de planchar
2 Planchas industrial de vapor 
</t>
  </si>
  <si>
    <t xml:space="preserve">Compra de máquinas de cosér para los talleres de Factoría Holisitica de la Red de Colmenas. </t>
  </si>
  <si>
    <t>OTROS EQUIPOS DE TRANSPORTE</t>
  </si>
  <si>
    <t>BICICLETAS PARA PRÉSTAMO A LOS USUARIOS DE LA VÍA RECREACTIVA</t>
  </si>
  <si>
    <t xml:space="preserve">50 BICICLETAS PARA PRESTAR A LOS USUARIOS ADULTOS Y 25 PARA USUARIOS NIÑOS PARA LAS 3 RUTAS DE LA VÍA. 25 BICICLETAS PARA EL PERSONAL DE LOS TRAMOS DE CONEXIÓN DE LAS 3 RUTAS. </t>
  </si>
  <si>
    <t>HERRAMIENTAS Y MAQUINAS HERRAMIENTA</t>
  </si>
  <si>
    <t xml:space="preserve">3 SIERRA DE MESA, 3 SIERRAS INGLETE,  3 TALADROS DE BANCO, 3 PRENSAS, 3 PISTOLAS DE CLAVOS, 3 PISTOLAS DE PINTURA Y 3 COMPRESORES DE 25 LTS. </t>
  </si>
  <si>
    <t>COMPRA DE 3 SIERRA DE MESA, 3 SIERRAS INGLETE,  3 TALADROS DE BANCO, 3 PRENSAS, 3 PISTOLAS DE CLAVOS, 3 PISTOLAS DE PINTURA Y 3 COMPRESORES DE 25 LTS, PARA LOS TALLERES DE CARPÍNTERÍA EN LAS 3 COLMENAS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</si>
</sst>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Red]\-&quot;$&quot;#,##0.00"/>
    <numFmt numFmtId="44" formatCode="_-&quot;$&quot;* #,##0.00_-;\-&quot;$&quot;* #,##0.00_-;_-&quot;$&quot;* &quot;-&quot;??_-;_-@_-"/>
    <numFmt numFmtId="43" formatCode="_-* #,##0.00_-;\-* #,##0.00_-;_-* &quot;-&quot;??_-;_-@_-"/>
    <numFmt numFmtId="164" formatCode="_-&quot;$&quot;* #,##0_-;\-&quot;$&quot;* #,##0_-;_-&quot;$&quot;* &quot;-&quot;??_-;_-@"/>
    <numFmt numFmtId="165" formatCode="_-&quot;$&quot;* #,##0.00_-;\-&quot;$&quot;* #,##0.00_-;_-&quot;$&quot;* &quot;-&quot;??_-;_-@"/>
    <numFmt numFmtId="166" formatCode="&quot;$&quot;#,##0.00"/>
    <numFmt numFmtId="167" formatCode="0_ ;\-0\ "/>
    <numFmt numFmtId="168" formatCode="_-* #,##0_-;\-* #,##0_-;_-* &quot;-&quot;??_-;_-@_-"/>
    <numFmt numFmtId="169" formatCode="_-* #,##0_-;\-* #,##0_-;_-* &quot;-&quot;??_-;_-@"/>
    <numFmt numFmtId="170" formatCode="0;[Red]0"/>
    <numFmt numFmtId="171" formatCode="_-[$$-80A]* #,##0.00_-;\-[$$-80A]* #,##0.00_-;_-[$$-80A]* &quot;-&quot;??_-;_-@_-"/>
  </numFmts>
  <fonts count="6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theme="1"/>
      <name val="Calibri"/>
    </font>
    <font>
      <b/>
      <sz val="12"/>
      <color theme="1"/>
      <name val="Calibri"/>
    </font>
    <font>
      <sz val="11"/>
      <name val="Arial"/>
    </font>
    <font>
      <sz val="11"/>
      <color theme="1"/>
      <name val="Calibri"/>
    </font>
    <font>
      <b/>
      <sz val="14"/>
      <color theme="0"/>
      <name val="Calibri"/>
    </font>
    <font>
      <sz val="11"/>
      <color rgb="FF000000"/>
      <name val="Arial"/>
    </font>
    <font>
      <sz val="11"/>
      <color rgb="FF000000"/>
      <name val="Calibri"/>
    </font>
    <font>
      <b/>
      <sz val="14"/>
      <color theme="1"/>
      <name val="Calibri"/>
    </font>
    <font>
      <sz val="11"/>
      <color rgb="FF000000"/>
      <name val="Calibri"/>
      <family val="2"/>
    </font>
    <font>
      <sz val="12"/>
      <name val="Calibri"/>
      <family val="2"/>
      <scheme val="minor"/>
    </font>
    <font>
      <sz val="14"/>
      <color theme="0"/>
      <name val="Calibri"/>
      <family val="2"/>
      <scheme val="minor"/>
    </font>
    <font>
      <sz val="12"/>
      <color theme="1"/>
      <name val="Arial"/>
      <family val="2"/>
    </font>
    <font>
      <sz val="11"/>
      <color rgb="FF000000"/>
      <name val="Titillium Web"/>
    </font>
    <font>
      <sz val="11"/>
      <color rgb="FF000000"/>
      <name val="Calibri"/>
      <family val="2"/>
      <scheme val="minor"/>
    </font>
    <font>
      <sz val="11"/>
      <color rgb="FF000000"/>
      <name val="Arial"/>
      <family val="2"/>
    </font>
    <font>
      <i/>
      <sz val="11"/>
      <color rgb="FF000000"/>
      <name val="Arial"/>
      <family val="2"/>
    </font>
    <font>
      <sz val="14"/>
      <color theme="1"/>
      <name val="Calibri"/>
      <family val="2"/>
      <scheme val="minor"/>
    </font>
    <font>
      <b/>
      <sz val="12"/>
      <name val="Calibri"/>
      <family val="2"/>
      <scheme val="minor"/>
    </font>
    <font>
      <b/>
      <sz val="14"/>
      <color theme="0"/>
      <name val="Calibri"/>
      <family val="2"/>
      <scheme val="minor"/>
    </font>
    <font>
      <sz val="10"/>
      <color theme="1"/>
      <name val="Arial"/>
      <family val="2"/>
    </font>
    <font>
      <sz val="11"/>
      <name val="Calibri"/>
      <family val="2"/>
      <scheme val="minor"/>
    </font>
    <font>
      <b/>
      <sz val="14"/>
      <color theme="1"/>
      <name val="Calibri"/>
      <family val="2"/>
      <scheme val="minor"/>
    </font>
    <font>
      <b/>
      <sz val="13"/>
      <color theme="1"/>
      <name val="Calibri"/>
      <family val="2"/>
      <scheme val="minor"/>
    </font>
    <font>
      <b/>
      <sz val="13"/>
      <name val="Calibri"/>
      <family val="2"/>
      <scheme val="minor"/>
    </font>
    <font>
      <b/>
      <sz val="13"/>
      <color theme="0"/>
      <name val="Calibri"/>
      <family val="2"/>
      <scheme val="minor"/>
    </font>
    <font>
      <sz val="13"/>
      <color theme="1"/>
      <name val="Calibri"/>
      <family val="2"/>
      <scheme val="minor"/>
    </font>
    <font>
      <sz val="13"/>
      <name val="Calibri"/>
      <family val="2"/>
      <scheme val="minor"/>
    </font>
    <font>
      <sz val="8"/>
      <color theme="1"/>
      <name val="Calibri"/>
      <family val="2"/>
      <scheme val="minor"/>
    </font>
    <font>
      <sz val="8"/>
      <color rgb="FF000000"/>
      <name val="Calibri"/>
      <family val="2"/>
      <scheme val="minor"/>
    </font>
    <font>
      <sz val="7"/>
      <color rgb="FF000000"/>
      <name val="Calibri"/>
      <family val="2"/>
      <scheme val="minor"/>
    </font>
    <font>
      <sz val="10"/>
      <color indexed="8"/>
      <name val="Calibri"/>
      <family val="2"/>
    </font>
    <font>
      <sz val="9"/>
      <color rgb="FF2F2F2F"/>
      <name val="Arial"/>
      <family val="2"/>
    </font>
    <font>
      <sz val="11"/>
      <color theme="1"/>
      <name val="Calibri"/>
      <family val="2"/>
    </font>
    <font>
      <sz val="12"/>
      <color theme="1"/>
      <name val="Calibri"/>
      <family val="2"/>
      <scheme val="minor"/>
    </font>
    <font>
      <sz val="12"/>
      <color theme="1"/>
      <name val="Arial"/>
    </font>
    <font>
      <sz val="12"/>
      <color theme="1"/>
      <name val="Calibri"/>
    </font>
    <font>
      <sz val="12"/>
      <color rgb="FF000000"/>
      <name val="Calibri"/>
    </font>
    <font>
      <sz val="12"/>
      <color rgb="FF000000"/>
      <name val="Calibri"/>
      <family val="2"/>
      <scheme val="minor"/>
    </font>
    <font>
      <sz val="12"/>
      <name val="Arial"/>
    </font>
    <font>
      <sz val="12"/>
      <color rgb="FF000000"/>
      <name val="Arial"/>
    </font>
    <font>
      <sz val="12"/>
      <color rgb="FF000000"/>
      <name val="Arial"/>
      <family val="2"/>
    </font>
    <font>
      <sz val="10"/>
      <color rgb="FF000000"/>
      <name val="Calibri"/>
      <family val="2"/>
    </font>
    <font>
      <b/>
      <sz val="12"/>
      <color rgb="FF000000"/>
      <name val="Calibri"/>
      <family val="2"/>
      <scheme val="minor"/>
    </font>
    <font>
      <sz val="14"/>
      <color rgb="FF000000"/>
      <name val="Calibri"/>
      <family val="2"/>
      <scheme val="minor"/>
    </font>
    <font>
      <sz val="14"/>
      <name val="Calibri"/>
      <family val="2"/>
      <scheme val="minor"/>
    </font>
    <font>
      <b/>
      <sz val="14"/>
      <color rgb="FF000000"/>
      <name val="Calibri"/>
      <family val="2"/>
      <scheme val="minor"/>
    </font>
    <font>
      <sz val="11"/>
      <color indexed="8"/>
      <name val="Calibri"/>
      <family val="2"/>
      <scheme val="minor"/>
    </font>
    <font>
      <sz val="11"/>
      <color rgb="FF222222"/>
      <name val="Calibri"/>
      <family val="2"/>
      <scheme val="minor"/>
    </font>
    <font>
      <b/>
      <sz val="11"/>
      <name val="Calibri"/>
      <family val="2"/>
      <scheme val="minor"/>
    </font>
    <font>
      <b/>
      <sz val="11"/>
      <color rgb="FFFFFFFF"/>
      <name val="Calibri"/>
      <family val="2"/>
      <scheme val="minor"/>
    </font>
    <font>
      <sz val="10"/>
      <color theme="1"/>
      <name val="Calibri"/>
      <family val="2"/>
      <scheme val="minor"/>
    </font>
    <font>
      <b/>
      <sz val="14"/>
      <color theme="0"/>
      <name val="Calibri"/>
      <family val="2"/>
    </font>
    <font>
      <sz val="11"/>
      <name val="Arial"/>
      <family val="2"/>
    </font>
    <font>
      <sz val="11"/>
      <color rgb="FF000000"/>
      <name val="Calibri Light"/>
      <family val="2"/>
      <scheme val="major"/>
    </font>
    <font>
      <sz val="11"/>
      <color theme="1"/>
      <name val="Calibri Light"/>
      <family val="2"/>
      <scheme val="major"/>
    </font>
    <font>
      <sz val="10"/>
      <name val="Calibri"/>
      <family val="2"/>
      <scheme val="minor"/>
    </font>
    <font>
      <sz val="10"/>
      <color rgb="FF000000"/>
      <name val="Calibri"/>
      <family val="2"/>
      <scheme val="minor"/>
    </font>
    <font>
      <b/>
      <sz val="16"/>
      <color theme="1"/>
      <name val="Calibri"/>
      <family val="2"/>
      <scheme val="minor"/>
    </font>
  </fonts>
  <fills count="18">
    <fill>
      <patternFill patternType="none"/>
    </fill>
    <fill>
      <patternFill patternType="gray125"/>
    </fill>
    <fill>
      <patternFill patternType="solid">
        <fgColor rgb="FFFABF8F"/>
        <bgColor rgb="FFFABF8F"/>
      </patternFill>
    </fill>
    <fill>
      <patternFill patternType="solid">
        <fgColor rgb="FFFFFF00"/>
        <bgColor rgb="FFFFFF00"/>
      </patternFill>
    </fill>
    <fill>
      <patternFill patternType="solid">
        <fgColor rgb="FFE36C09"/>
        <bgColor rgb="FFE36C09"/>
      </patternFill>
    </fill>
    <fill>
      <patternFill patternType="solid">
        <fgColor rgb="FF00B050"/>
        <bgColor rgb="FF00B050"/>
      </patternFill>
    </fill>
    <fill>
      <patternFill patternType="solid">
        <fgColor theme="0"/>
        <bgColor theme="0"/>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FF"/>
        <bgColor indexed="64"/>
      </patternFill>
    </fill>
    <fill>
      <patternFill patternType="solid">
        <fgColor theme="0"/>
        <bgColor indexed="64"/>
      </patternFill>
    </fill>
    <fill>
      <patternFill patternType="solid">
        <fgColor rgb="FFF2F5F7"/>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FFFFFF"/>
        <bgColor rgb="FFFFFFFF"/>
      </patternFill>
    </fill>
    <fill>
      <patternFill patternType="solid">
        <fgColor theme="9" tint="0.59999389629810485"/>
        <bgColor rgb="FFFFFFFF"/>
      </patternFill>
    </fill>
    <fill>
      <patternFill patternType="solid">
        <fgColor theme="3" tint="0.59999389629810485"/>
        <bgColor indexed="64"/>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style="double">
        <color indexed="64"/>
      </bottom>
      <diagonal/>
    </border>
    <border>
      <left style="thin">
        <color rgb="FF000000"/>
      </left>
      <right/>
      <top style="thin">
        <color rgb="FF000000"/>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style="thin">
        <color rgb="FF000000"/>
      </right>
      <top style="thin">
        <color auto="1"/>
      </top>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xf numFmtId="44" fontId="38" fillId="0" borderId="0" applyFont="0" applyFill="0" applyBorder="0" applyAlignment="0" applyProtection="0"/>
  </cellStyleXfs>
  <cellXfs count="766">
    <xf numFmtId="0" fontId="0" fillId="0" borderId="0" xfId="0"/>
    <xf numFmtId="0" fontId="5" fillId="0" borderId="0" xfId="0" applyFont="1" applyAlignment="1">
      <alignment horizontal="center" vertical="center" wrapText="1"/>
    </xf>
    <xf numFmtId="164" fontId="6" fillId="0" borderId="0" xfId="0" applyNumberFormat="1" applyFont="1" applyAlignment="1">
      <alignment horizontal="center" vertical="center" wrapText="1"/>
    </xf>
    <xf numFmtId="0" fontId="8" fillId="0" borderId="0" xfId="0" applyFont="1" applyAlignment="1">
      <alignment vertical="center"/>
    </xf>
    <xf numFmtId="0" fontId="0" fillId="0" borderId="0" xfId="0" applyFont="1" applyAlignment="1"/>
    <xf numFmtId="0" fontId="9"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left" vertical="center" wrapText="1"/>
    </xf>
    <xf numFmtId="165" fontId="8" fillId="0" borderId="4" xfId="0" applyNumberFormat="1" applyFont="1" applyBorder="1" applyAlignment="1">
      <alignment horizontal="left" vertical="center" wrapText="1"/>
    </xf>
    <xf numFmtId="165" fontId="8" fillId="0" borderId="4" xfId="0" applyNumberFormat="1"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10" fillId="0" borderId="4" xfId="0" applyFont="1" applyBorder="1" applyAlignment="1">
      <alignment horizontal="center" vertical="center" wrapText="1"/>
    </xf>
    <xf numFmtId="0" fontId="8" fillId="6" borderId="4" xfId="0" applyFont="1" applyFill="1" applyBorder="1" applyAlignment="1">
      <alignment vertical="center" wrapText="1"/>
    </xf>
    <xf numFmtId="0" fontId="8" fillId="6" borderId="4" xfId="0" applyFont="1" applyFill="1" applyBorder="1" applyAlignment="1">
      <alignment horizontal="left" vertical="center" wrapText="1"/>
    </xf>
    <xf numFmtId="165" fontId="8" fillId="6" borderId="4" xfId="0" applyNumberFormat="1" applyFont="1" applyFill="1" applyBorder="1" applyAlignment="1">
      <alignment horizontal="center" vertical="center"/>
    </xf>
    <xf numFmtId="0" fontId="10" fillId="0" borderId="9" xfId="0" applyFont="1" applyBorder="1" applyAlignment="1">
      <alignment vertical="center"/>
    </xf>
    <xf numFmtId="0" fontId="10" fillId="0" borderId="0" xfId="0" applyFont="1" applyAlignment="1">
      <alignment vertical="center"/>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8" fontId="11" fillId="0" borderId="4"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vertical="center" wrapText="1"/>
    </xf>
    <xf numFmtId="0" fontId="12" fillId="0" borderId="7" xfId="0" applyFont="1" applyBorder="1" applyAlignment="1">
      <alignment horizontal="right" vertical="center" wrapText="1"/>
    </xf>
    <xf numFmtId="165" fontId="12" fillId="6" borderId="7" xfId="0" applyNumberFormat="1" applyFont="1" applyFill="1" applyBorder="1"/>
    <xf numFmtId="0" fontId="8"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0" fillId="0" borderId="0" xfId="0" applyFont="1" applyBorder="1" applyAlignment="1">
      <alignment horizontal="center" vertical="center" wrapText="1"/>
    </xf>
    <xf numFmtId="164" fontId="14" fillId="0" borderId="0" xfId="3" applyNumberFormat="1" applyFont="1" applyFill="1" applyBorder="1" applyAlignment="1">
      <alignment horizontal="center" vertical="center" wrapText="1"/>
    </xf>
    <xf numFmtId="0" fontId="0" fillId="0" borderId="0" xfId="0" applyFont="1" applyAlignment="1">
      <alignment vertical="center"/>
    </xf>
    <xf numFmtId="0" fontId="15" fillId="8" borderId="17"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left" vertical="center" wrapText="1"/>
    </xf>
    <xf numFmtId="166" fontId="0" fillId="0" borderId="4" xfId="2" applyNumberFormat="1" applyFont="1" applyBorder="1" applyAlignment="1">
      <alignment horizontal="left" vertical="center" wrapText="1"/>
    </xf>
    <xf numFmtId="44" fontId="0" fillId="0" borderId="4" xfId="2" applyFont="1" applyBorder="1" applyAlignment="1">
      <alignment horizontal="center" vertical="center" wrapText="1"/>
    </xf>
    <xf numFmtId="0" fontId="16" fillId="0" borderId="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0" xfId="0" applyFont="1" applyBorder="1" applyAlignment="1">
      <alignment vertical="center" wrapText="1"/>
    </xf>
    <xf numFmtId="0" fontId="16" fillId="0" borderId="4" xfId="0" applyFont="1" applyBorder="1" applyAlignment="1">
      <alignment horizontal="left" vertical="center" wrapText="1"/>
    </xf>
    <xf numFmtId="166" fontId="16" fillId="0" borderId="4" xfId="2" applyNumberFormat="1" applyFont="1" applyBorder="1" applyAlignment="1">
      <alignment horizontal="center" vertical="center" wrapText="1"/>
    </xf>
    <xf numFmtId="44" fontId="16" fillId="0" borderId="4" xfId="2" applyFont="1" applyBorder="1" applyAlignment="1">
      <alignment horizontal="center" vertical="center" wrapText="1"/>
    </xf>
    <xf numFmtId="0" fontId="17" fillId="9" borderId="4"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7" fillId="9" borderId="4" xfId="0" applyFont="1" applyFill="1" applyBorder="1" applyAlignment="1">
      <alignment vertical="center" wrapText="1"/>
    </xf>
    <xf numFmtId="0" fontId="18" fillId="9" borderId="4" xfId="0" applyFont="1" applyFill="1" applyBorder="1" applyAlignment="1">
      <alignment vertical="center" wrapText="1"/>
    </xf>
    <xf numFmtId="166" fontId="18" fillId="9" borderId="4" xfId="0" applyNumberFormat="1" applyFont="1" applyFill="1" applyBorder="1" applyAlignment="1">
      <alignment horizontal="right" vertical="center" wrapText="1"/>
    </xf>
    <xf numFmtId="0" fontId="18" fillId="0" borderId="4" xfId="0" applyFont="1" applyBorder="1" applyAlignment="1">
      <alignment horizontal="center" vertical="center" wrapText="1"/>
    </xf>
    <xf numFmtId="0" fontId="16" fillId="0" borderId="4" xfId="0" applyFont="1" applyBorder="1" applyAlignment="1">
      <alignment vertical="center" wrapText="1"/>
    </xf>
    <xf numFmtId="44" fontId="16" fillId="0" borderId="4" xfId="2" applyFont="1" applyBorder="1" applyAlignment="1">
      <alignment horizontal="left" vertical="center" wrapText="1"/>
    </xf>
    <xf numFmtId="44" fontId="16" fillId="0" borderId="4" xfId="2" applyFont="1" applyBorder="1" applyAlignment="1" applyProtection="1">
      <alignment horizontal="center" vertical="center" wrapText="1"/>
    </xf>
    <xf numFmtId="0" fontId="16" fillId="0" borderId="4" xfId="0" applyFont="1" applyBorder="1" applyAlignment="1" applyProtection="1">
      <alignment horizontal="left" vertical="center" wrapText="1"/>
    </xf>
    <xf numFmtId="44" fontId="0" fillId="0" borderId="4" xfId="2" applyFont="1" applyBorder="1" applyAlignment="1">
      <alignment horizontal="left" vertical="center" wrapText="1"/>
    </xf>
    <xf numFmtId="0" fontId="0" fillId="9" borderId="4" xfId="0" applyFill="1" applyBorder="1" applyAlignment="1">
      <alignment vertical="center" wrapText="1"/>
    </xf>
    <xf numFmtId="0" fontId="0" fillId="0" borderId="4" xfId="0" applyFont="1" applyBorder="1" applyAlignment="1">
      <alignment horizontal="left" vertical="center" wrapText="1"/>
    </xf>
    <xf numFmtId="0" fontId="0" fillId="10" borderId="4" xfId="0" applyFill="1" applyBorder="1" applyAlignment="1">
      <alignment vertical="center" wrapText="1"/>
    </xf>
    <xf numFmtId="166" fontId="1" fillId="10" borderId="4" xfId="2" applyNumberFormat="1" applyFont="1" applyFill="1" applyBorder="1" applyAlignment="1">
      <alignment horizontal="center" vertical="center"/>
    </xf>
    <xf numFmtId="44" fontId="0" fillId="10" borderId="4" xfId="2" applyFont="1" applyFill="1" applyBorder="1" applyAlignment="1">
      <alignment horizontal="center" vertical="center"/>
    </xf>
    <xf numFmtId="44" fontId="1" fillId="10" borderId="4" xfId="2" applyFont="1" applyFill="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0" xfId="0" applyBorder="1" applyAlignment="1">
      <alignment horizontal="justify"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vertical="center" wrapText="1"/>
    </xf>
    <xf numFmtId="0" fontId="0" fillId="10" borderId="22" xfId="0" applyFill="1" applyBorder="1" applyAlignment="1">
      <alignment vertical="center" wrapText="1"/>
    </xf>
    <xf numFmtId="166" fontId="0" fillId="0" borderId="22" xfId="2" applyNumberFormat="1" applyFont="1" applyBorder="1" applyAlignment="1">
      <alignment horizontal="left" vertical="center" wrapText="1"/>
    </xf>
    <xf numFmtId="44" fontId="0" fillId="10" borderId="22" xfId="2" applyFont="1" applyFill="1" applyBorder="1" applyAlignment="1">
      <alignment horizontal="center" vertical="center"/>
    </xf>
    <xf numFmtId="44" fontId="1" fillId="10" borderId="22" xfId="2" applyFont="1" applyFill="1" applyBorder="1" applyAlignment="1">
      <alignment horizontal="center" vertical="center"/>
    </xf>
    <xf numFmtId="44" fontId="0" fillId="0" borderId="22" xfId="2" applyFont="1" applyBorder="1" applyAlignment="1">
      <alignment horizontal="center" vertical="center" wrapText="1"/>
    </xf>
    <xf numFmtId="0" fontId="0" fillId="0" borderId="22" xfId="0" applyBorder="1" applyAlignment="1">
      <alignment horizontal="left"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4" xfId="0" applyFont="1" applyBorder="1" applyAlignment="1">
      <alignment horizontal="left" vertical="center" wrapText="1"/>
    </xf>
    <xf numFmtId="0" fontId="0" fillId="0" borderId="24" xfId="0" applyBorder="1" applyAlignment="1">
      <alignment vertical="center" wrapText="1"/>
    </xf>
    <xf numFmtId="166" fontId="1" fillId="10" borderId="24" xfId="2" applyNumberFormat="1" applyFont="1" applyFill="1" applyBorder="1" applyAlignment="1">
      <alignment horizontal="center" vertical="center"/>
    </xf>
    <xf numFmtId="44" fontId="0" fillId="10" borderId="24" xfId="2" applyFont="1" applyFill="1" applyBorder="1" applyAlignment="1">
      <alignment horizontal="center" vertical="center"/>
    </xf>
    <xf numFmtId="44" fontId="1" fillId="10" borderId="24" xfId="2" applyFont="1" applyFill="1" applyBorder="1" applyAlignment="1">
      <alignment horizontal="center" vertical="center"/>
    </xf>
    <xf numFmtId="44" fontId="0" fillId="0" borderId="24" xfId="2" applyFont="1" applyBorder="1" applyAlignment="1">
      <alignment horizontal="center" vertical="center" wrapText="1"/>
    </xf>
    <xf numFmtId="0" fontId="17" fillId="9" borderId="23" xfId="0" applyFont="1" applyFill="1" applyBorder="1" applyAlignment="1">
      <alignment horizontal="center" vertical="center" wrapText="1"/>
    </xf>
    <xf numFmtId="0" fontId="18" fillId="0" borderId="24" xfId="0" applyFont="1" applyBorder="1" applyAlignment="1">
      <alignment horizontal="center" vertical="center" wrapText="1"/>
    </xf>
    <xf numFmtId="0" fontId="17" fillId="9" borderId="24" xfId="0" applyFont="1" applyFill="1" applyBorder="1" applyAlignment="1">
      <alignment vertical="center" wrapText="1"/>
    </xf>
    <xf numFmtId="0" fontId="18" fillId="9" borderId="24" xfId="0" applyFont="1" applyFill="1" applyBorder="1" applyAlignment="1">
      <alignment vertical="center" wrapText="1"/>
    </xf>
    <xf numFmtId="166" fontId="18" fillId="9" borderId="24" xfId="0" applyNumberFormat="1" applyFont="1" applyFill="1" applyBorder="1" applyAlignment="1">
      <alignment horizontal="right" vertical="center" wrapText="1"/>
    </xf>
    <xf numFmtId="0" fontId="18" fillId="9" borderId="24" xfId="0" applyFont="1" applyFill="1" applyBorder="1" applyAlignment="1">
      <alignment horizontal="center" vertical="center" wrapText="1"/>
    </xf>
    <xf numFmtId="0" fontId="0" fillId="9" borderId="24" xfId="0" applyFill="1" applyBorder="1" applyAlignment="1">
      <alignment vertical="center" wrapText="1"/>
    </xf>
    <xf numFmtId="0" fontId="19" fillId="9" borderId="24" xfId="0" applyFont="1" applyFill="1" applyBorder="1" applyAlignment="1">
      <alignment vertical="center" wrapText="1"/>
    </xf>
    <xf numFmtId="0" fontId="0" fillId="10" borderId="24" xfId="0" applyFill="1" applyBorder="1" applyAlignment="1">
      <alignment horizontal="center" vertical="center" wrapText="1"/>
    </xf>
    <xf numFmtId="166" fontId="0" fillId="10" borderId="24" xfId="2" applyNumberFormat="1" applyFont="1" applyFill="1" applyBorder="1" applyAlignment="1">
      <alignment horizontal="center" vertical="center"/>
    </xf>
    <xf numFmtId="0" fontId="0" fillId="0" borderId="24" xfId="0" applyBorder="1" applyAlignment="1">
      <alignment horizontal="left" vertical="center" wrapText="1"/>
    </xf>
    <xf numFmtId="166" fontId="0" fillId="10" borderId="24" xfId="2" applyNumberFormat="1" applyFont="1" applyFill="1" applyBorder="1"/>
    <xf numFmtId="44" fontId="0" fillId="10" borderId="24" xfId="2" applyFont="1" applyFill="1" applyBorder="1"/>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4" xfId="0" applyFont="1" applyBorder="1" applyAlignment="1">
      <alignment horizontal="left" vertical="center" wrapText="1"/>
    </xf>
    <xf numFmtId="0" fontId="16" fillId="10" borderId="24" xfId="0" applyFont="1" applyFill="1" applyBorder="1" applyAlignment="1">
      <alignment horizontal="center" vertical="center" wrapText="1"/>
    </xf>
    <xf numFmtId="166" fontId="16" fillId="0" borderId="24" xfId="2" applyNumberFormat="1" applyFont="1" applyBorder="1" applyAlignment="1">
      <alignment horizontal="center" vertical="center" wrapText="1"/>
    </xf>
    <xf numFmtId="44" fontId="16" fillId="0" borderId="24" xfId="2" applyFont="1" applyBorder="1" applyAlignment="1">
      <alignment horizontal="center" vertical="center" wrapText="1"/>
    </xf>
    <xf numFmtId="0" fontId="16" fillId="10" borderId="24" xfId="0" applyFont="1" applyFill="1" applyBorder="1" applyAlignment="1">
      <alignment vertical="center" wrapText="1"/>
    </xf>
    <xf numFmtId="166" fontId="16" fillId="0" borderId="24" xfId="2" applyNumberFormat="1" applyFont="1" applyFill="1" applyBorder="1" applyAlignment="1">
      <alignment horizontal="center" vertical="center"/>
    </xf>
    <xf numFmtId="44" fontId="16" fillId="10" borderId="24" xfId="2" applyFont="1" applyFill="1" applyBorder="1" applyAlignment="1">
      <alignment horizontal="center" vertical="center"/>
    </xf>
    <xf numFmtId="0" fontId="16" fillId="0" borderId="24" xfId="0" applyFont="1" applyBorder="1" applyAlignment="1">
      <alignment vertical="center" wrapText="1"/>
    </xf>
    <xf numFmtId="166" fontId="16" fillId="0" borderId="24" xfId="0" applyNumberFormat="1" applyFont="1" applyFill="1" applyBorder="1" applyAlignment="1">
      <alignment horizontal="center" vertical="center" wrapText="1"/>
    </xf>
    <xf numFmtId="166" fontId="16" fillId="0" borderId="24" xfId="2" applyNumberFormat="1" applyFont="1" applyFill="1" applyBorder="1" applyAlignment="1">
      <alignment horizontal="center" vertical="center" wrapText="1"/>
    </xf>
    <xf numFmtId="166" fontId="16" fillId="10" borderId="24" xfId="2" applyNumberFormat="1" applyFont="1" applyFill="1" applyBorder="1" applyAlignment="1">
      <alignment horizontal="center" vertical="center"/>
    </xf>
    <xf numFmtId="0" fontId="16" fillId="0" borderId="20" xfId="0" applyFont="1" applyBorder="1" applyAlignment="1">
      <alignment horizontal="left" vertical="center" wrapText="1"/>
    </xf>
    <xf numFmtId="0" fontId="16" fillId="10" borderId="4" xfId="0" applyFont="1" applyFill="1" applyBorder="1" applyAlignment="1">
      <alignment horizontal="center" vertical="center" wrapText="1"/>
    </xf>
    <xf numFmtId="0" fontId="16" fillId="10" borderId="4" xfId="0" applyFont="1" applyFill="1" applyBorder="1"/>
    <xf numFmtId="166" fontId="16" fillId="0" borderId="4" xfId="2" applyNumberFormat="1" applyFont="1" applyFill="1" applyBorder="1" applyAlignment="1">
      <alignment horizontal="center"/>
    </xf>
    <xf numFmtId="44" fontId="16" fillId="10" borderId="4" xfId="2" applyFont="1" applyFill="1" applyBorder="1" applyAlignment="1">
      <alignment horizontal="center" vertical="center"/>
    </xf>
    <xf numFmtId="44" fontId="16" fillId="10" borderId="4" xfId="2" applyFont="1" applyFill="1" applyBorder="1"/>
    <xf numFmtId="0" fontId="16" fillId="10" borderId="4" xfId="0" applyFont="1" applyFill="1" applyBorder="1" applyAlignment="1">
      <alignment vertical="center" wrapText="1"/>
    </xf>
    <xf numFmtId="166" fontId="16" fillId="10" borderId="4" xfId="2" applyNumberFormat="1" applyFont="1" applyFill="1" applyBorder="1" applyAlignment="1">
      <alignment horizontal="center" vertical="center"/>
    </xf>
    <xf numFmtId="166" fontId="16" fillId="10" borderId="4" xfId="2" applyNumberFormat="1" applyFont="1" applyFill="1" applyBorder="1" applyAlignment="1">
      <alignment horizontal="center"/>
    </xf>
    <xf numFmtId="166" fontId="16" fillId="0" borderId="4" xfId="2" applyNumberFormat="1" applyFont="1" applyFill="1" applyBorder="1" applyAlignment="1">
      <alignment horizontal="center" vertical="center" wrapText="1"/>
    </xf>
    <xf numFmtId="0" fontId="0" fillId="10" borderId="4" xfId="0" applyFill="1" applyBorder="1" applyAlignment="1">
      <alignment horizontal="center" vertical="center" wrapText="1"/>
    </xf>
    <xf numFmtId="166" fontId="0" fillId="10" borderId="4" xfId="2" applyNumberFormat="1" applyFont="1" applyFill="1" applyBorder="1"/>
    <xf numFmtId="44" fontId="0" fillId="10" borderId="4" xfId="2" applyFont="1" applyFill="1" applyBorder="1"/>
    <xf numFmtId="0" fontId="0" fillId="10" borderId="4" xfId="0" applyFill="1" applyBorder="1" applyAlignment="1" applyProtection="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vertical="center" wrapText="1"/>
    </xf>
    <xf numFmtId="0" fontId="21" fillId="0" borderId="20" xfId="0" applyFont="1" applyBorder="1" applyAlignment="1">
      <alignment horizontal="center" vertical="center" wrapText="1"/>
    </xf>
    <xf numFmtId="0" fontId="21" fillId="0" borderId="20" xfId="0" applyFont="1" applyBorder="1" applyAlignment="1">
      <alignment horizontal="right" vertical="center" wrapText="1"/>
    </xf>
    <xf numFmtId="166" fontId="21" fillId="10" borderId="20" xfId="2" quotePrefix="1" applyNumberFormat="1" applyFont="1" applyFill="1" applyBorder="1" applyAlignment="1">
      <alignment horizontal="center"/>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center" vertical="center" wrapText="1"/>
    </xf>
    <xf numFmtId="0" fontId="4" fillId="0" borderId="0" xfId="0" applyFont="1" applyBorder="1" applyAlignment="1">
      <alignment horizontal="center" vertical="center" wrapText="1"/>
    </xf>
    <xf numFmtId="164" fontId="22" fillId="0" borderId="0" xfId="3" applyNumberFormat="1" applyFont="1" applyFill="1" applyBorder="1" applyAlignment="1">
      <alignment horizontal="center" vertical="center" wrapText="1"/>
    </xf>
    <xf numFmtId="0" fontId="23" fillId="8" borderId="17"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8" borderId="19"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23" fillId="8" borderId="12" xfId="0" applyFont="1" applyFill="1" applyBorder="1" applyAlignment="1">
      <alignment horizontal="center" vertical="center" wrapText="1"/>
    </xf>
    <xf numFmtId="17" fontId="0" fillId="0" borderId="4" xfId="2" applyNumberFormat="1" applyFont="1" applyBorder="1" applyAlignment="1">
      <alignment horizontal="center" vertical="center" wrapText="1"/>
    </xf>
    <xf numFmtId="0" fontId="0" fillId="10" borderId="4" xfId="0" applyFill="1" applyBorder="1" applyAlignment="1">
      <alignment horizontal="left" vertical="center" wrapText="1"/>
    </xf>
    <xf numFmtId="0" fontId="0" fillId="0" borderId="0" xfId="0" applyBorder="1" applyAlignment="1">
      <alignment horizontal="center" vertical="center" wrapText="1"/>
    </xf>
    <xf numFmtId="0" fontId="24" fillId="0" borderId="4" xfId="0" applyNumberFormat="1" applyFont="1" applyFill="1" applyBorder="1" applyAlignment="1" applyProtection="1">
      <alignment horizontal="left" wrapText="1"/>
    </xf>
    <xf numFmtId="0" fontId="0" fillId="10" borderId="4" xfId="0" applyFill="1" applyBorder="1" applyAlignment="1" applyProtection="1">
      <alignment vertical="center" wrapText="1"/>
    </xf>
    <xf numFmtId="44" fontId="0" fillId="10" borderId="4" xfId="2" applyFont="1" applyFill="1" applyBorder="1" applyAlignment="1" applyProtection="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left" vertical="center"/>
    </xf>
    <xf numFmtId="0" fontId="18" fillId="10" borderId="4" xfId="0" applyFont="1" applyFill="1" applyBorder="1" applyAlignment="1">
      <alignment horizontal="center" vertical="center" wrapText="1"/>
    </xf>
    <xf numFmtId="0" fontId="18" fillId="9" borderId="4" xfId="0" applyFont="1" applyFill="1" applyBorder="1" applyAlignment="1">
      <alignment horizontal="left" vertical="center" wrapText="1"/>
    </xf>
    <xf numFmtId="44" fontId="0" fillId="10" borderId="4" xfId="2" applyFont="1" applyFill="1" applyBorder="1" applyAlignment="1">
      <alignment vertical="center" wrapText="1"/>
    </xf>
    <xf numFmtId="0" fontId="0" fillId="10" borderId="4" xfId="0" applyFont="1" applyFill="1" applyBorder="1" applyAlignment="1">
      <alignment horizontal="left" vertical="center" wrapText="1"/>
    </xf>
    <xf numFmtId="44" fontId="25" fillId="10" borderId="4" xfId="2" applyFont="1" applyFill="1" applyBorder="1" applyAlignment="1">
      <alignment vertical="center" wrapText="1"/>
    </xf>
    <xf numFmtId="0" fontId="0" fillId="0" borderId="4" xfId="0" applyFont="1" applyFill="1" applyBorder="1" applyAlignment="1">
      <alignment horizontal="left" vertical="center" wrapText="1"/>
    </xf>
    <xf numFmtId="0" fontId="0" fillId="0" borderId="4" xfId="0" applyFont="1" applyBorder="1"/>
    <xf numFmtId="0" fontId="0" fillId="10" borderId="4" xfId="0" applyFont="1" applyFill="1" applyBorder="1" applyAlignment="1">
      <alignment vertical="center" wrapText="1"/>
    </xf>
    <xf numFmtId="0" fontId="0" fillId="10" borderId="4" xfId="0" applyFont="1" applyFill="1" applyBorder="1" applyAlignment="1">
      <alignment wrapText="1"/>
    </xf>
    <xf numFmtId="0" fontId="24" fillId="0" borderId="4" xfId="0" applyNumberFormat="1" applyFont="1" applyFill="1" applyBorder="1" applyAlignment="1" applyProtection="1">
      <alignment horizontal="left"/>
    </xf>
    <xf numFmtId="44" fontId="0" fillId="0" borderId="4" xfId="2" applyFont="1" applyFill="1" applyBorder="1" applyAlignment="1">
      <alignment horizontal="left" vertical="center" wrapText="1"/>
    </xf>
    <xf numFmtId="44" fontId="0" fillId="0" borderId="4" xfId="2"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vertical="center" wrapText="1"/>
    </xf>
    <xf numFmtId="0" fontId="0" fillId="0" borderId="4" xfId="0" applyFill="1" applyBorder="1" applyAlignment="1">
      <alignment horizontal="left" vertical="center" wrapText="1"/>
    </xf>
    <xf numFmtId="49" fontId="0" fillId="0" borderId="4" xfId="1" applyNumberFormat="1" applyFont="1" applyBorder="1" applyAlignment="1">
      <alignment horizontal="center" vertical="center" wrapText="1"/>
    </xf>
    <xf numFmtId="0" fontId="0" fillId="0" borderId="4" xfId="0" applyFill="1" applyBorder="1" applyAlignment="1" applyProtection="1">
      <alignment horizontal="left" vertical="center" wrapText="1"/>
    </xf>
    <xf numFmtId="44" fontId="0" fillId="0" borderId="4" xfId="2" applyFont="1" applyBorder="1" applyAlignment="1" applyProtection="1">
      <alignment horizontal="center" vertical="center" wrapText="1"/>
    </xf>
    <xf numFmtId="44" fontId="0" fillId="0" borderId="4" xfId="2" applyFont="1" applyFill="1" applyBorder="1" applyAlignment="1" applyProtection="1">
      <alignment horizontal="center" vertical="center" wrapText="1"/>
    </xf>
    <xf numFmtId="0" fontId="18" fillId="0" borderId="4" xfId="0" applyFont="1" applyBorder="1" applyAlignment="1">
      <alignment vertical="center" wrapText="1"/>
    </xf>
    <xf numFmtId="0" fontId="0" fillId="9" borderId="4" xfId="0" applyFont="1" applyFill="1" applyBorder="1" applyAlignment="1">
      <alignment vertical="center" wrapText="1"/>
    </xf>
    <xf numFmtId="44" fontId="0" fillId="10" borderId="4" xfId="2" applyFont="1" applyFill="1" applyBorder="1" applyAlignment="1">
      <alignment vertical="center"/>
    </xf>
    <xf numFmtId="44" fontId="18" fillId="0" borderId="4" xfId="0" applyNumberFormat="1" applyFont="1" applyBorder="1" applyAlignment="1">
      <alignment horizontal="right" vertical="center" wrapText="1"/>
    </xf>
    <xf numFmtId="0" fontId="26" fillId="0" borderId="4" xfId="0" applyFont="1" applyBorder="1" applyAlignment="1">
      <alignment horizontal="right" vertical="center" wrapText="1"/>
    </xf>
    <xf numFmtId="44" fontId="26" fillId="10" borderId="4" xfId="2" applyFont="1" applyFill="1" applyBorder="1"/>
    <xf numFmtId="0" fontId="23" fillId="8" borderId="10"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7" fillId="0" borderId="0" xfId="0" applyFont="1" applyBorder="1" applyAlignment="1">
      <alignment horizontal="center" vertical="center" wrapText="1"/>
    </xf>
    <xf numFmtId="164" fontId="28" fillId="0" borderId="0" xfId="3" applyNumberFormat="1" applyFont="1" applyFill="1" applyBorder="1" applyAlignment="1">
      <alignment horizontal="center" vertical="center" wrapText="1"/>
    </xf>
    <xf numFmtId="0" fontId="29" fillId="8" borderId="17" xfId="0" applyFont="1" applyFill="1" applyBorder="1" applyAlignment="1">
      <alignment horizontal="center" vertical="center" wrapText="1"/>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4" xfId="0" applyFont="1" applyBorder="1" applyAlignment="1">
      <alignment horizontal="center" vertical="center"/>
    </xf>
    <xf numFmtId="0" fontId="30" fillId="0" borderId="4" xfId="0" applyFont="1" applyBorder="1" applyAlignment="1">
      <alignment vertical="center" wrapText="1"/>
    </xf>
    <xf numFmtId="44" fontId="30" fillId="0" borderId="4" xfId="2" applyFont="1" applyFill="1" applyBorder="1" applyAlignment="1">
      <alignment horizontal="left" vertical="center"/>
    </xf>
    <xf numFmtId="44" fontId="30" fillId="0" borderId="4" xfId="2" applyFont="1" applyFill="1" applyBorder="1" applyAlignment="1">
      <alignment horizontal="left" vertical="center" wrapText="1"/>
    </xf>
    <xf numFmtId="0" fontId="30" fillId="0" borderId="4" xfId="2" applyNumberFormat="1" applyFont="1" applyFill="1" applyBorder="1" applyAlignment="1">
      <alignment horizontal="left" vertical="center"/>
    </xf>
    <xf numFmtId="0" fontId="30" fillId="0" borderId="4" xfId="0" applyFont="1" applyFill="1" applyBorder="1" applyAlignment="1">
      <alignment horizontal="left"/>
    </xf>
    <xf numFmtId="44" fontId="30" fillId="0" borderId="4" xfId="2" applyFont="1" applyFill="1" applyBorder="1" applyAlignment="1">
      <alignment horizontal="left"/>
    </xf>
    <xf numFmtId="0" fontId="30" fillId="0" borderId="4" xfId="2" applyNumberFormat="1" applyFont="1" applyFill="1" applyBorder="1" applyAlignment="1">
      <alignment horizontal="left"/>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vertical="center" wrapText="1"/>
    </xf>
    <xf numFmtId="44" fontId="27" fillId="0" borderId="0" xfId="0" applyNumberFormat="1" applyFont="1" applyAlignment="1">
      <alignment vertical="center" wrapText="1"/>
    </xf>
    <xf numFmtId="0" fontId="30" fillId="0" borderId="4" xfId="2" applyNumberFormat="1" applyFont="1" applyFill="1" applyBorder="1" applyAlignment="1">
      <alignment horizontal="left" vertical="center" wrapText="1"/>
    </xf>
    <xf numFmtId="0" fontId="31" fillId="0" borderId="4" xfId="0" applyFont="1" applyFill="1" applyBorder="1" applyAlignment="1">
      <alignment horizontal="left" vertical="center" wrapText="1"/>
    </xf>
    <xf numFmtId="44" fontId="31" fillId="0" borderId="4" xfId="2" applyFont="1" applyFill="1" applyBorder="1" applyAlignment="1">
      <alignment horizontal="left" vertical="center" wrapText="1"/>
    </xf>
    <xf numFmtId="0" fontId="30" fillId="0" borderId="4" xfId="0" applyFont="1" applyBorder="1" applyAlignment="1">
      <alignment horizontal="left" vertical="center" wrapText="1"/>
    </xf>
    <xf numFmtId="0" fontId="30" fillId="10" borderId="4" xfId="0" applyFont="1" applyFill="1" applyBorder="1" applyAlignment="1">
      <alignment horizontal="left" vertical="center" wrapText="1"/>
    </xf>
    <xf numFmtId="44" fontId="30" fillId="10" borderId="4" xfId="2" applyFont="1" applyFill="1" applyBorder="1" applyAlignment="1">
      <alignment horizontal="left" vertical="center"/>
    </xf>
    <xf numFmtId="44" fontId="30" fillId="0" borderId="4" xfId="2" applyFont="1" applyBorder="1" applyAlignment="1">
      <alignment horizontal="left" vertical="center" wrapText="1"/>
    </xf>
    <xf numFmtId="0" fontId="30" fillId="10" borderId="4" xfId="2" applyNumberFormat="1" applyFont="1" applyFill="1" applyBorder="1" applyAlignment="1">
      <alignment horizontal="left" vertical="center"/>
    </xf>
    <xf numFmtId="0" fontId="30" fillId="0" borderId="4" xfId="0" applyFont="1" applyFill="1" applyBorder="1" applyAlignment="1">
      <alignment horizontal="left" vertical="center"/>
    </xf>
    <xf numFmtId="0" fontId="0" fillId="0" borderId="0" xfId="0" applyFont="1" applyFill="1" applyAlignment="1">
      <alignment horizontal="left" vertical="center"/>
    </xf>
    <xf numFmtId="0" fontId="30" fillId="0" borderId="4" xfId="0" applyFont="1" applyBorder="1" applyAlignment="1">
      <alignment horizontal="left" vertical="center"/>
    </xf>
    <xf numFmtId="0" fontId="0" fillId="0" borderId="0" xfId="0" applyFont="1" applyAlignment="1">
      <alignment horizontal="left" vertical="center"/>
    </xf>
    <xf numFmtId="0" fontId="31" fillId="0" borderId="4" xfId="0" applyFont="1" applyFill="1" applyBorder="1" applyAlignment="1">
      <alignment horizontal="left" vertical="center"/>
    </xf>
    <xf numFmtId="0" fontId="31" fillId="0" borderId="4" xfId="0" applyFont="1" applyBorder="1" applyAlignment="1">
      <alignment horizontal="left" vertical="center" wrapText="1"/>
    </xf>
    <xf numFmtId="0" fontId="25" fillId="0" borderId="0" xfId="0" applyFont="1" applyAlignment="1">
      <alignment horizontal="left" vertical="center"/>
    </xf>
    <xf numFmtId="0" fontId="31" fillId="0" borderId="4" xfId="0" applyFont="1" applyBorder="1" applyAlignment="1">
      <alignment horizontal="left" vertical="center"/>
    </xf>
    <xf numFmtId="0" fontId="30" fillId="0" borderId="4" xfId="0" applyFont="1" applyFill="1" applyBorder="1" applyAlignment="1">
      <alignment horizontal="left" wrapText="1"/>
    </xf>
    <xf numFmtId="0" fontId="27" fillId="0" borderId="25" xfId="0" applyFont="1" applyBorder="1" applyAlignment="1">
      <alignment horizontal="right" vertical="center" wrapText="1"/>
    </xf>
    <xf numFmtId="44" fontId="27" fillId="0" borderId="26" xfId="0" applyNumberFormat="1" applyFont="1" applyBorder="1" applyAlignment="1">
      <alignment vertical="center" wrapText="1"/>
    </xf>
    <xf numFmtId="0" fontId="23" fillId="8" borderId="27"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3" fillId="8" borderId="28" xfId="0" applyFont="1" applyFill="1" applyBorder="1" applyAlignment="1">
      <alignment horizontal="center" vertical="center" wrapText="1"/>
    </xf>
    <xf numFmtId="0" fontId="23" fillId="8" borderId="29" xfId="0" applyFont="1" applyFill="1" applyBorder="1" applyAlignment="1">
      <alignment horizontal="center" vertical="center" wrapText="1"/>
    </xf>
    <xf numFmtId="1" fontId="32" fillId="0" borderId="4" xfId="0" applyNumberFormat="1" applyFont="1" applyFill="1" applyBorder="1" applyAlignment="1">
      <alignment horizontal="center" vertical="center"/>
    </xf>
    <xf numFmtId="0" fontId="33" fillId="0" borderId="4" xfId="0" applyFont="1" applyBorder="1" applyAlignment="1">
      <alignment horizontal="center" vertical="center" wrapText="1"/>
    </xf>
    <xf numFmtId="44" fontId="32" fillId="0" borderId="4" xfId="0" applyNumberFormat="1" applyFont="1" applyFill="1" applyBorder="1" applyAlignment="1">
      <alignment horizontal="center" vertical="center"/>
    </xf>
    <xf numFmtId="44" fontId="32" fillId="0" borderId="4" xfId="2" applyFont="1" applyFill="1" applyBorder="1" applyAlignment="1">
      <alignment horizontal="center" vertical="center" wrapText="1"/>
    </xf>
    <xf numFmtId="0" fontId="32" fillId="0" borderId="4" xfId="2" applyNumberFormat="1" applyFont="1" applyFill="1" applyBorder="1" applyAlignment="1">
      <alignment horizontal="center" vertical="center" wrapText="1"/>
    </xf>
    <xf numFmtId="0" fontId="34" fillId="0" borderId="4" xfId="0" applyFont="1" applyBorder="1" applyAlignment="1">
      <alignment horizontal="justify" vertical="top" wrapText="1"/>
    </xf>
    <xf numFmtId="0" fontId="32" fillId="0" borderId="0" xfId="0" applyFont="1" applyFill="1" applyAlignment="1">
      <alignment horizontal="center" vertical="center"/>
    </xf>
    <xf numFmtId="44" fontId="32" fillId="0" borderId="4" xfId="2" applyFont="1" applyFill="1" applyBorder="1" applyAlignment="1">
      <alignment horizontal="center" vertical="center"/>
    </xf>
    <xf numFmtId="0" fontId="32" fillId="0" borderId="4" xfId="0" applyFont="1" applyFill="1" applyBorder="1" applyAlignment="1">
      <alignment horizontal="center" vertical="center"/>
    </xf>
    <xf numFmtId="0" fontId="32" fillId="0" borderId="4" xfId="0" applyFont="1" applyFill="1" applyBorder="1" applyAlignment="1">
      <alignment horizontal="center" vertical="center" wrapText="1"/>
    </xf>
    <xf numFmtId="0" fontId="33" fillId="0" borderId="4" xfId="0" applyFont="1" applyBorder="1" applyAlignment="1">
      <alignment horizontal="center" vertical="center"/>
    </xf>
    <xf numFmtId="44" fontId="32" fillId="10" borderId="4" xfId="2" applyFont="1" applyFill="1" applyBorder="1" applyAlignment="1">
      <alignment horizontal="center" vertical="center"/>
    </xf>
    <xf numFmtId="1" fontId="32" fillId="0" borderId="4" xfId="2" applyNumberFormat="1" applyFont="1" applyFill="1" applyBorder="1" applyAlignment="1">
      <alignment horizontal="center" vertical="center"/>
    </xf>
    <xf numFmtId="44" fontId="32" fillId="0" borderId="4" xfId="2" applyNumberFormat="1" applyFont="1" applyFill="1" applyBorder="1" applyAlignment="1">
      <alignment horizontal="center" vertical="center" wrapText="1"/>
    </xf>
    <xf numFmtId="44" fontId="0" fillId="0" borderId="0" xfId="0" applyNumberFormat="1"/>
    <xf numFmtId="0" fontId="0" fillId="0" borderId="4" xfId="0" applyNumberFormat="1" applyBorder="1" applyAlignment="1">
      <alignment horizontal="center" vertical="center" wrapText="1"/>
    </xf>
    <xf numFmtId="167" fontId="0" fillId="10" borderId="4" xfId="1" applyNumberFormat="1" applyFont="1" applyFill="1" applyBorder="1" applyAlignment="1">
      <alignment horizontal="center" vertical="center"/>
    </xf>
    <xf numFmtId="0" fontId="0" fillId="0" borderId="0" xfId="0" applyFont="1" applyFill="1" applyAlignment="1">
      <alignment vertical="center"/>
    </xf>
    <xf numFmtId="0" fontId="0" fillId="0" borderId="20" xfId="0" applyFill="1" applyBorder="1" applyAlignment="1" applyProtection="1">
      <alignment horizontal="center" vertical="center" wrapText="1"/>
    </xf>
    <xf numFmtId="167" fontId="0" fillId="10" borderId="4" xfId="1" applyNumberFormat="1" applyFont="1" applyFill="1" applyBorder="1" applyAlignment="1" applyProtection="1">
      <alignment horizontal="center" vertical="center"/>
    </xf>
    <xf numFmtId="0" fontId="0" fillId="0" borderId="4" xfId="0" applyFont="1" applyFill="1"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10" xfId="0" applyNumberFormat="1" applyBorder="1" applyAlignment="1">
      <alignment horizontal="center" vertical="center" wrapText="1"/>
    </xf>
    <xf numFmtId="44" fontId="0" fillId="10" borderId="11" xfId="2" applyFont="1" applyFill="1" applyBorder="1" applyAlignment="1">
      <alignment horizontal="center" vertical="center"/>
    </xf>
    <xf numFmtId="44" fontId="0" fillId="0" borderId="11" xfId="2" applyFont="1" applyFill="1" applyBorder="1" applyAlignment="1">
      <alignment horizontal="center" vertical="center" wrapText="1"/>
    </xf>
    <xf numFmtId="0" fontId="0" fillId="0" borderId="12" xfId="0" applyFont="1" applyBorder="1" applyAlignment="1">
      <alignment horizontal="left" vertical="center" wrapText="1"/>
    </xf>
    <xf numFmtId="0" fontId="0" fillId="10" borderId="4" xfId="0" applyFill="1" applyBorder="1" applyAlignment="1">
      <alignment horizontal="center" vertical="center"/>
    </xf>
    <xf numFmtId="0" fontId="0" fillId="0" borderId="20" xfId="0" applyBorder="1" applyAlignment="1" applyProtection="1">
      <alignment vertical="center" wrapText="1"/>
    </xf>
    <xf numFmtId="0" fontId="0" fillId="0" borderId="4" xfId="0" applyBorder="1" applyAlignment="1" applyProtection="1">
      <alignment horizontal="left" vertical="center" wrapText="1"/>
    </xf>
    <xf numFmtId="0" fontId="0" fillId="10" borderId="4" xfId="0" applyFill="1" applyBorder="1" applyAlignment="1" applyProtection="1">
      <alignment horizontal="center" vertical="center"/>
    </xf>
    <xf numFmtId="0" fontId="0" fillId="0" borderId="4" xfId="0" applyFont="1" applyBorder="1" applyAlignment="1">
      <alignment horizontal="center" vertical="center" wrapText="1"/>
    </xf>
    <xf numFmtId="44" fontId="0" fillId="10" borderId="4" xfId="2" applyFont="1" applyFill="1" applyBorder="1" applyAlignment="1">
      <alignment horizontal="center"/>
    </xf>
    <xf numFmtId="0" fontId="0" fillId="0" borderId="4" xfId="0" applyFont="1" applyBorder="1" applyAlignment="1">
      <alignment horizontal="center"/>
    </xf>
    <xf numFmtId="44" fontId="0" fillId="10" borderId="4" xfId="2" applyFont="1" applyFill="1" applyBorder="1" applyAlignment="1">
      <alignment horizontal="left" vertical="center" wrapText="1"/>
    </xf>
    <xf numFmtId="0" fontId="25" fillId="10" borderId="4"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35" fillId="0" borderId="4" xfId="0" applyFont="1" applyBorder="1" applyAlignment="1">
      <alignment horizontal="left" vertical="center" wrapText="1"/>
    </xf>
    <xf numFmtId="0" fontId="35" fillId="0" borderId="20" xfId="0" applyFont="1" applyBorder="1" applyAlignment="1">
      <alignment horizontal="left" vertical="center" wrapText="1"/>
    </xf>
    <xf numFmtId="0" fontId="36" fillId="0" borderId="0" xfId="0" applyFont="1" applyAlignment="1">
      <alignment horizontal="justify"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44" fontId="0" fillId="0" borderId="11" xfId="2" applyFont="1" applyBorder="1" applyAlignment="1">
      <alignment horizontal="left" vertical="center" wrapText="1"/>
    </xf>
    <xf numFmtId="44" fontId="0" fillId="0" borderId="11" xfId="2" applyFont="1" applyBorder="1" applyAlignment="1">
      <alignment horizontal="center" vertical="center" wrapText="1"/>
    </xf>
    <xf numFmtId="0" fontId="0" fillId="0" borderId="12" xfId="0" applyBorder="1" applyAlignment="1">
      <alignment horizontal="left" vertical="center" wrapText="1"/>
    </xf>
    <xf numFmtId="0" fontId="0" fillId="0" borderId="4" xfId="2" applyNumberFormat="1" applyFont="1" applyBorder="1" applyAlignment="1">
      <alignment horizontal="center" vertical="center" wrapText="1"/>
    </xf>
    <xf numFmtId="0" fontId="0" fillId="0" borderId="4" xfId="0" applyFont="1" applyBorder="1" applyAlignment="1">
      <alignment vertical="center" wrapText="1"/>
    </xf>
    <xf numFmtId="0" fontId="0" fillId="10" borderId="4" xfId="0" applyFont="1" applyFill="1" applyBorder="1"/>
    <xf numFmtId="44" fontId="0" fillId="10" borderId="4" xfId="2" applyFont="1" applyFill="1" applyBorder="1" applyAlignment="1">
      <alignment horizontal="center" vertical="center" wrapText="1"/>
    </xf>
    <xf numFmtId="0" fontId="0" fillId="10" borderId="4" xfId="0" applyFill="1" applyBorder="1"/>
    <xf numFmtId="0" fontId="0" fillId="10" borderId="4" xfId="0" applyFill="1" applyBorder="1" applyAlignment="1">
      <alignment wrapText="1"/>
    </xf>
    <xf numFmtId="0" fontId="0" fillId="0" borderId="20" xfId="0" applyFont="1" applyBorder="1" applyAlignment="1">
      <alignment vertical="center" wrapText="1"/>
    </xf>
    <xf numFmtId="166" fontId="0" fillId="0" borderId="4" xfId="0" applyNumberFormat="1" applyFont="1" applyBorder="1" applyAlignment="1">
      <alignment horizontal="center"/>
    </xf>
    <xf numFmtId="1"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wrapText="1"/>
    </xf>
    <xf numFmtId="1" fontId="0" fillId="0" borderId="4" xfId="2" applyNumberFormat="1" applyFont="1" applyFill="1" applyBorder="1" applyAlignment="1">
      <alignment horizontal="center" vertical="center"/>
    </xf>
    <xf numFmtId="0" fontId="0" fillId="0" borderId="20" xfId="0" applyFont="1" applyFill="1" applyBorder="1" applyAlignment="1">
      <alignment vertical="center" wrapText="1"/>
    </xf>
    <xf numFmtId="166" fontId="0" fillId="0" borderId="4" xfId="0" applyNumberFormat="1" applyFont="1" applyFill="1" applyBorder="1" applyAlignment="1">
      <alignment horizontal="center"/>
    </xf>
    <xf numFmtId="0" fontId="0" fillId="8" borderId="0" xfId="0" applyFont="1" applyFill="1" applyAlignment="1">
      <alignment horizontal="center" vertical="center"/>
    </xf>
    <xf numFmtId="0" fontId="0" fillId="8" borderId="0" xfId="0" applyFont="1" applyFill="1" applyBorder="1" applyAlignment="1">
      <alignment vertical="center"/>
    </xf>
    <xf numFmtId="0" fontId="0" fillId="8" borderId="0" xfId="0" applyFont="1" applyFill="1" applyBorder="1" applyAlignment="1">
      <alignment horizontal="right" vertical="center"/>
    </xf>
    <xf numFmtId="44" fontId="0" fillId="8" borderId="30" xfId="0" applyNumberFormat="1" applyFont="1" applyFill="1" applyBorder="1" applyAlignment="1">
      <alignment vertical="center" wrapText="1"/>
    </xf>
    <xf numFmtId="0" fontId="0" fillId="8" borderId="0" xfId="0" applyFont="1" applyFill="1" applyAlignment="1">
      <alignment vertical="center" wrapText="1"/>
    </xf>
    <xf numFmtId="0" fontId="0" fillId="8" borderId="0" xfId="0" applyFont="1" applyFill="1" applyAlignment="1">
      <alignment vertical="center"/>
    </xf>
    <xf numFmtId="165" fontId="18" fillId="0" borderId="4" xfId="0" applyNumberFormat="1" applyFont="1" applyFill="1" applyBorder="1" applyAlignment="1">
      <alignment horizontal="center" vertical="center" wrapText="1"/>
    </xf>
    <xf numFmtId="0" fontId="0" fillId="0" borderId="4" xfId="2" applyNumberFormat="1"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4" xfId="0" applyFont="1" applyFill="1" applyBorder="1" applyAlignment="1">
      <alignment horizontal="left" vertical="center" wrapText="1"/>
    </xf>
    <xf numFmtId="0" fontId="18" fillId="0" borderId="4" xfId="0" applyFont="1" applyFill="1" applyBorder="1" applyAlignment="1">
      <alignment horizontal="left" vertical="justify" wrapText="1"/>
    </xf>
    <xf numFmtId="44" fontId="0" fillId="0" borderId="4" xfId="2" applyFont="1" applyFill="1" applyBorder="1" applyAlignment="1">
      <alignment horizontal="center" vertical="center"/>
    </xf>
    <xf numFmtId="44" fontId="1" fillId="0" borderId="4" xfId="2" applyFont="1" applyFill="1" applyBorder="1" applyAlignment="1">
      <alignment horizontal="center" vertical="center"/>
    </xf>
    <xf numFmtId="44" fontId="0" fillId="0" borderId="4" xfId="2" applyFont="1" applyFill="1" applyBorder="1" applyAlignment="1">
      <alignment horizontal="right" vertical="center" wrapText="1"/>
    </xf>
    <xf numFmtId="165" fontId="37" fillId="0" borderId="4" xfId="0" applyNumberFormat="1" applyFont="1" applyFill="1" applyBorder="1" applyAlignment="1">
      <alignment horizontal="center" vertical="center"/>
    </xf>
    <xf numFmtId="165" fontId="37"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0" fillId="0" borderId="4" xfId="0" applyFont="1" applyFill="1" applyBorder="1" applyAlignment="1">
      <alignment horizontal="center" wrapText="1"/>
    </xf>
    <xf numFmtId="0" fontId="0" fillId="0" borderId="4" xfId="0" applyFont="1" applyFill="1" applyBorder="1" applyAlignment="1">
      <alignment horizontal="left" vertical="justify" wrapText="1"/>
    </xf>
    <xf numFmtId="0" fontId="0" fillId="0" borderId="4" xfId="0" applyFont="1" applyFill="1" applyBorder="1" applyAlignment="1">
      <alignment horizontal="left" vertical="center"/>
    </xf>
    <xf numFmtId="44" fontId="0" fillId="0" borderId="4" xfId="2" applyFont="1" applyFill="1" applyBorder="1" applyAlignment="1">
      <alignment horizontal="right" vertical="center"/>
    </xf>
    <xf numFmtId="0" fontId="25" fillId="0" borderId="4" xfId="3" applyFont="1" applyFill="1" applyBorder="1" applyAlignment="1">
      <alignment horizontal="left" vertical="center" wrapText="1"/>
    </xf>
    <xf numFmtId="44" fontId="0" fillId="0" borderId="4" xfId="2" applyFont="1" applyFill="1" applyBorder="1" applyAlignment="1">
      <alignment vertical="center" wrapText="1"/>
    </xf>
    <xf numFmtId="44" fontId="0" fillId="0" borderId="4" xfId="2" applyNumberFormat="1" applyFont="1" applyFill="1" applyBorder="1" applyAlignment="1">
      <alignment horizontal="center" vertical="center" wrapText="1"/>
    </xf>
    <xf numFmtId="44" fontId="0" fillId="0" borderId="4" xfId="2" applyFont="1" applyFill="1" applyBorder="1"/>
    <xf numFmtId="44" fontId="0" fillId="0" borderId="4" xfId="2" applyFont="1" applyFill="1" applyBorder="1" applyAlignment="1">
      <alignment wrapText="1"/>
    </xf>
    <xf numFmtId="44" fontId="0" fillId="0" borderId="4" xfId="2" applyFont="1" applyFill="1" applyBorder="1" applyAlignment="1">
      <alignment horizontal="center" wrapText="1"/>
    </xf>
    <xf numFmtId="0" fontId="0" fillId="0" borderId="4" xfId="0" applyFont="1" applyFill="1" applyBorder="1" applyAlignment="1">
      <alignment horizontal="left"/>
    </xf>
    <xf numFmtId="44" fontId="0" fillId="0" borderId="4" xfId="2" applyFont="1" applyFill="1" applyBorder="1" applyAlignment="1">
      <alignment horizontal="center"/>
    </xf>
    <xf numFmtId="0" fontId="0" fillId="0" borderId="4" xfId="0" applyFill="1" applyBorder="1" applyAlignment="1">
      <alignment horizontal="left" vertical="center"/>
    </xf>
    <xf numFmtId="0" fontId="0" fillId="0" borderId="4" xfId="0" applyFont="1" applyFill="1" applyBorder="1" applyAlignment="1">
      <alignment vertical="center" wrapText="1"/>
    </xf>
    <xf numFmtId="44" fontId="25" fillId="0" borderId="4" xfId="2" applyFont="1" applyFill="1" applyBorder="1" applyAlignment="1">
      <alignment horizontal="center" vertical="center" wrapText="1"/>
    </xf>
    <xf numFmtId="44" fontId="0" fillId="0" borderId="4" xfId="0" applyNumberFormat="1" applyFont="1" applyFill="1" applyBorder="1" applyAlignment="1">
      <alignment horizontal="right" vertical="center"/>
    </xf>
    <xf numFmtId="44" fontId="25" fillId="0" borderId="4" xfId="2" applyFont="1" applyFill="1" applyBorder="1" applyAlignment="1">
      <alignment vertical="center" wrapText="1"/>
    </xf>
    <xf numFmtId="165" fontId="18" fillId="0" borderId="4" xfId="0" applyNumberFormat="1" applyFont="1" applyFill="1" applyBorder="1" applyAlignment="1">
      <alignment horizontal="left" vertical="center" wrapText="1"/>
    </xf>
    <xf numFmtId="0" fontId="0" fillId="0" borderId="4" xfId="0" applyFont="1" applyFill="1" applyBorder="1" applyAlignment="1">
      <alignment horizontal="left" wrapText="1"/>
    </xf>
    <xf numFmtId="0" fontId="25" fillId="0" borderId="4" xfId="0" applyFont="1" applyFill="1" applyBorder="1" applyAlignment="1">
      <alignment horizontal="left" vertical="center" wrapText="1"/>
    </xf>
    <xf numFmtId="0" fontId="0" fillId="0" borderId="4" xfId="0" applyFont="1" applyFill="1" applyBorder="1" applyAlignment="1">
      <alignment horizontal="left" vertical="top" wrapText="1"/>
    </xf>
    <xf numFmtId="0" fontId="25" fillId="0" borderId="4" xfId="0" applyFont="1" applyFill="1" applyBorder="1" applyAlignment="1">
      <alignment horizontal="center" vertical="center" wrapText="1"/>
    </xf>
    <xf numFmtId="0" fontId="18" fillId="0" borderId="4" xfId="0" applyFont="1" applyFill="1" applyBorder="1" applyAlignment="1">
      <alignment horizontal="left" vertical="center"/>
    </xf>
    <xf numFmtId="44" fontId="4" fillId="0" borderId="4" xfId="2" applyFont="1" applyFill="1" applyBorder="1" applyAlignment="1">
      <alignment horizontal="center" vertical="center"/>
    </xf>
    <xf numFmtId="44" fontId="0" fillId="10" borderId="4" xfId="2" applyFont="1" applyFill="1" applyBorder="1" applyAlignment="1">
      <alignment horizontal="left" vertical="center"/>
    </xf>
    <xf numFmtId="0" fontId="38" fillId="0" borderId="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vertical="center" wrapText="1"/>
    </xf>
    <xf numFmtId="0" fontId="38" fillId="0" borderId="4" xfId="0" applyFont="1" applyFill="1" applyBorder="1" applyAlignment="1">
      <alignment horizontal="left" vertical="center" wrapText="1"/>
    </xf>
    <xf numFmtId="44" fontId="38" fillId="0" borderId="4" xfId="2" applyFont="1" applyFill="1" applyBorder="1" applyAlignment="1">
      <alignment horizontal="left" vertical="center" wrapText="1"/>
    </xf>
    <xf numFmtId="44" fontId="38" fillId="0" borderId="4" xfId="2" applyFont="1" applyFill="1" applyBorder="1" applyAlignment="1">
      <alignment horizontal="center" vertical="center" wrapText="1"/>
    </xf>
    <xf numFmtId="0" fontId="38" fillId="0" borderId="4" xfId="2" applyNumberFormat="1" applyFont="1" applyFill="1" applyBorder="1" applyAlignment="1">
      <alignment horizontal="center" vertical="center" wrapText="1"/>
    </xf>
    <xf numFmtId="0" fontId="16" fillId="0" borderId="9" xfId="0" applyFont="1" applyFill="1" applyBorder="1" applyAlignment="1">
      <alignment vertical="center" wrapText="1"/>
    </xf>
    <xf numFmtId="0" fontId="39" fillId="0" borderId="9" xfId="0" applyFont="1" applyFill="1" applyBorder="1" applyAlignment="1">
      <alignment horizontal="left" vertical="center" wrapText="1"/>
    </xf>
    <xf numFmtId="165" fontId="39" fillId="0" borderId="9" xfId="0" applyNumberFormat="1" applyFont="1" applyFill="1" applyBorder="1" applyAlignment="1">
      <alignment horizontal="center" vertical="center"/>
    </xf>
    <xf numFmtId="165" fontId="39" fillId="0" borderId="9" xfId="0" applyNumberFormat="1"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9" xfId="0" applyFont="1" applyFill="1" applyBorder="1" applyAlignment="1">
      <alignment vertical="center" wrapText="1"/>
    </xf>
    <xf numFmtId="44" fontId="38" fillId="0" borderId="4" xfId="2" applyFont="1" applyFill="1" applyBorder="1" applyAlignment="1">
      <alignment horizontal="center" vertical="center"/>
    </xf>
    <xf numFmtId="0" fontId="38" fillId="0" borderId="4" xfId="0" applyFont="1" applyFill="1" applyBorder="1" applyAlignment="1">
      <alignment vertical="center" wrapText="1"/>
    </xf>
    <xf numFmtId="0" fontId="38" fillId="0" borderId="4" xfId="0" applyFont="1" applyFill="1" applyBorder="1" applyAlignment="1"/>
    <xf numFmtId="0" fontId="38" fillId="0" borderId="4" xfId="0" applyFont="1" applyFill="1" applyBorder="1" applyAlignment="1">
      <alignment horizontal="left"/>
    </xf>
    <xf numFmtId="44" fontId="38" fillId="0" borderId="4" xfId="2" applyFont="1" applyFill="1" applyBorder="1"/>
    <xf numFmtId="44" fontId="38" fillId="0" borderId="4" xfId="2" applyFont="1" applyFill="1" applyBorder="1" applyAlignment="1">
      <alignment horizontal="center"/>
    </xf>
    <xf numFmtId="0" fontId="16" fillId="0" borderId="9" xfId="0" applyFont="1" applyFill="1" applyBorder="1" applyAlignment="1">
      <alignment horizontal="left" vertical="center" wrapText="1"/>
    </xf>
    <xf numFmtId="165" fontId="16" fillId="0" borderId="9" xfId="0" applyNumberFormat="1" applyFont="1" applyFill="1" applyBorder="1" applyAlignment="1">
      <alignment horizontal="center" vertical="center"/>
    </xf>
    <xf numFmtId="165" fontId="16"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0" fillId="0" borderId="0" xfId="0" applyBorder="1" applyAlignment="1">
      <alignment horizontal="left" vertical="center" wrapText="1"/>
    </xf>
    <xf numFmtId="0" fontId="26" fillId="0" borderId="0" xfId="0" applyFont="1" applyBorder="1" applyAlignment="1">
      <alignment horizontal="right" vertical="center" wrapText="1"/>
    </xf>
    <xf numFmtId="44" fontId="0" fillId="10" borderId="0" xfId="2" applyFont="1" applyFill="1" applyBorder="1" applyAlignment="1">
      <alignment horizontal="center"/>
    </xf>
    <xf numFmtId="44" fontId="0" fillId="10" borderId="0" xfId="2" applyFont="1" applyFill="1" applyBorder="1"/>
    <xf numFmtId="44" fontId="26" fillId="10" borderId="0" xfId="2" applyFont="1" applyFill="1" applyBorder="1"/>
    <xf numFmtId="0" fontId="38" fillId="0" borderId="10" xfId="0" applyFont="1" applyFill="1" applyBorder="1" applyAlignment="1">
      <alignment horizontal="left" vertical="center" wrapText="1"/>
    </xf>
    <xf numFmtId="0" fontId="0" fillId="0" borderId="4" xfId="0" applyFont="1" applyFill="1" applyBorder="1" applyAlignment="1">
      <alignment vertical="center"/>
    </xf>
    <xf numFmtId="0" fontId="38" fillId="0" borderId="0" xfId="0" applyFont="1" applyFill="1" applyAlignment="1">
      <alignment horizontal="left" vertical="center" wrapText="1"/>
    </xf>
    <xf numFmtId="0" fontId="38" fillId="0" borderId="10" xfId="0" applyFont="1" applyFill="1" applyBorder="1" applyAlignment="1">
      <alignment horizontal="center" vertical="center" wrapText="1"/>
    </xf>
    <xf numFmtId="0" fontId="38" fillId="0" borderId="12" xfId="0" applyFont="1" applyFill="1" applyBorder="1" applyAlignment="1">
      <alignment vertical="center" wrapText="1"/>
    </xf>
    <xf numFmtId="0" fontId="38" fillId="0" borderId="10" xfId="0" applyFont="1" applyFill="1" applyBorder="1" applyAlignment="1">
      <alignment horizontal="center" vertical="center"/>
    </xf>
    <xf numFmtId="0" fontId="38" fillId="0" borderId="10" xfId="0" applyFont="1" applyFill="1" applyBorder="1" applyAlignment="1">
      <alignment vertical="center" wrapText="1"/>
    </xf>
    <xf numFmtId="44" fontId="38" fillId="0" borderId="4" xfId="2" applyFont="1" applyFill="1" applyBorder="1" applyAlignment="1">
      <alignment vertical="center" wrapText="1"/>
    </xf>
    <xf numFmtId="0" fontId="40" fillId="0" borderId="31" xfId="0" applyFont="1" applyFill="1" applyBorder="1" applyAlignment="1">
      <alignment horizontal="left" vertical="center" wrapText="1"/>
    </xf>
    <xf numFmtId="0" fontId="41" fillId="0" borderId="9" xfId="0" applyFont="1" applyFill="1" applyBorder="1" applyAlignment="1">
      <alignment horizontal="center" vertical="center" wrapText="1"/>
    </xf>
    <xf numFmtId="0" fontId="40" fillId="0" borderId="9" xfId="0" applyFont="1" applyFill="1" applyBorder="1" applyAlignment="1">
      <alignment vertical="center"/>
    </xf>
    <xf numFmtId="165" fontId="40" fillId="0" borderId="9" xfId="0" applyNumberFormat="1" applyFont="1" applyFill="1" applyBorder="1" applyAlignment="1">
      <alignment horizontal="center" vertical="center" wrapText="1"/>
    </xf>
    <xf numFmtId="0" fontId="40" fillId="0" borderId="9" xfId="0" applyFont="1" applyFill="1" applyBorder="1" applyAlignment="1">
      <alignment horizontal="center" vertical="center" wrapText="1"/>
    </xf>
    <xf numFmtId="1" fontId="38" fillId="0" borderId="10" xfId="2" applyNumberFormat="1" applyFont="1" applyFill="1" applyBorder="1" applyAlignment="1">
      <alignment horizontal="center" vertical="center"/>
    </xf>
    <xf numFmtId="0" fontId="14" fillId="0" borderId="10" xfId="3" applyFont="1" applyFill="1" applyBorder="1" applyAlignment="1">
      <alignment horizontal="left" vertical="center" wrapText="1"/>
    </xf>
    <xf numFmtId="0" fontId="14" fillId="0" borderId="12" xfId="3" applyFont="1" applyFill="1" applyBorder="1" applyAlignment="1">
      <alignment vertical="center" wrapText="1"/>
    </xf>
    <xf numFmtId="0" fontId="39" fillId="0" borderId="31" xfId="0" applyFont="1" applyFill="1" applyBorder="1" applyAlignment="1">
      <alignment horizontal="left" vertical="center" wrapText="1"/>
    </xf>
    <xf numFmtId="0" fontId="39" fillId="0" borderId="9" xfId="0" applyFont="1" applyFill="1" applyBorder="1" applyAlignment="1">
      <alignment vertical="center"/>
    </xf>
    <xf numFmtId="1" fontId="38" fillId="0" borderId="4" xfId="2" applyNumberFormat="1" applyFont="1" applyFill="1" applyBorder="1" applyAlignment="1">
      <alignment horizontal="center" vertical="center"/>
    </xf>
    <xf numFmtId="0" fontId="14" fillId="0" borderId="4" xfId="3" applyFont="1" applyFill="1" applyBorder="1" applyAlignment="1">
      <alignment horizontal="left" vertical="center" wrapText="1"/>
    </xf>
    <xf numFmtId="0" fontId="38" fillId="0" borderId="12" xfId="0" applyFont="1" applyFill="1" applyBorder="1" applyAlignment="1">
      <alignment wrapText="1"/>
    </xf>
    <xf numFmtId="44" fontId="38" fillId="0" borderId="4" xfId="2" applyNumberFormat="1" applyFont="1" applyFill="1" applyBorder="1" applyAlignment="1">
      <alignment horizontal="center" vertical="center" wrapText="1"/>
    </xf>
    <xf numFmtId="0" fontId="42" fillId="0" borderId="4" xfId="0" applyFont="1" applyFill="1" applyBorder="1" applyAlignment="1">
      <alignment horizontal="center" vertical="center" wrapText="1"/>
    </xf>
    <xf numFmtId="0" fontId="40" fillId="0" borderId="31" xfId="0" applyFont="1" applyFill="1" applyBorder="1" applyAlignment="1">
      <alignment vertical="center" wrapText="1"/>
    </xf>
    <xf numFmtId="165" fontId="40" fillId="0" borderId="9" xfId="0" applyNumberFormat="1" applyFont="1" applyFill="1" applyBorder="1" applyAlignment="1">
      <alignment horizontal="center" vertical="center"/>
    </xf>
    <xf numFmtId="1" fontId="38" fillId="0" borderId="0" xfId="2" applyNumberFormat="1" applyFont="1" applyFill="1" applyBorder="1" applyAlignment="1">
      <alignment horizontal="center" vertical="center"/>
    </xf>
    <xf numFmtId="0" fontId="38" fillId="0" borderId="0" xfId="0" applyFont="1" applyFill="1" applyBorder="1" applyAlignment="1">
      <alignment vertical="center" wrapText="1"/>
    </xf>
    <xf numFmtId="44" fontId="26" fillId="0" borderId="4" xfId="2" applyFont="1" applyFill="1" applyBorder="1" applyAlignment="1">
      <alignment vertical="center"/>
    </xf>
    <xf numFmtId="44" fontId="26" fillId="0" borderId="0" xfId="2" applyFont="1" applyFill="1" applyBorder="1" applyAlignment="1">
      <alignment vertical="center"/>
    </xf>
    <xf numFmtId="0" fontId="38" fillId="0" borderId="4" xfId="0" applyFont="1" applyFill="1" applyBorder="1" applyAlignment="1">
      <alignment horizontal="center" vertical="center"/>
    </xf>
    <xf numFmtId="0" fontId="14" fillId="0" borderId="4" xfId="0" applyFont="1" applyFill="1" applyBorder="1" applyAlignment="1" applyProtection="1">
      <alignment horizontal="center" vertical="center"/>
    </xf>
    <xf numFmtId="0" fontId="14" fillId="0" borderId="4" xfId="0" applyFont="1" applyFill="1" applyBorder="1" applyAlignment="1" applyProtection="1">
      <alignment vertical="center" wrapText="1"/>
    </xf>
    <xf numFmtId="168" fontId="14" fillId="0" borderId="4" xfId="2" applyNumberFormat="1" applyFont="1" applyFill="1" applyBorder="1" applyAlignment="1">
      <alignment vertical="center" wrapText="1"/>
    </xf>
    <xf numFmtId="44" fontId="14" fillId="0" borderId="4" xfId="2" applyFont="1" applyFill="1" applyBorder="1" applyAlignment="1">
      <alignment horizontal="center" vertical="center"/>
    </xf>
    <xf numFmtId="168" fontId="14" fillId="0" borderId="4" xfId="2" applyNumberFormat="1" applyFont="1" applyFill="1" applyBorder="1" applyAlignment="1">
      <alignment horizontal="left" vertical="center" wrapText="1"/>
    </xf>
    <xf numFmtId="169" fontId="43" fillId="0" borderId="9" xfId="0" applyNumberFormat="1" applyFont="1" applyFill="1" applyBorder="1" applyAlignment="1">
      <alignment horizontal="left" vertical="center" wrapText="1"/>
    </xf>
    <xf numFmtId="0" fontId="39" fillId="0" borderId="9" xfId="0" applyFont="1" applyFill="1" applyBorder="1" applyAlignment="1">
      <alignment horizontal="center" vertical="center"/>
    </xf>
    <xf numFmtId="0" fontId="40" fillId="0" borderId="9" xfId="0" applyFont="1" applyFill="1" applyBorder="1" applyAlignment="1">
      <alignment horizontal="center" vertical="center"/>
    </xf>
    <xf numFmtId="169" fontId="40" fillId="0" borderId="9" xfId="0" applyNumberFormat="1" applyFont="1" applyFill="1" applyBorder="1" applyAlignment="1">
      <alignment horizontal="left" vertical="center" wrapText="1"/>
    </xf>
    <xf numFmtId="0" fontId="40" fillId="0" borderId="9" xfId="0" applyFont="1" applyFill="1" applyBorder="1" applyAlignment="1">
      <alignment vertical="center" wrapText="1"/>
    </xf>
    <xf numFmtId="168" fontId="14" fillId="0" borderId="4" xfId="2" applyNumberFormat="1" applyFont="1" applyFill="1" applyBorder="1" applyAlignment="1">
      <alignment horizontal="left" vertical="center"/>
    </xf>
    <xf numFmtId="0" fontId="38" fillId="0" borderId="4" xfId="0" applyFont="1" applyFill="1" applyBorder="1" applyAlignment="1">
      <alignment vertical="center"/>
    </xf>
    <xf numFmtId="170" fontId="38" fillId="0" borderId="4" xfId="2" applyNumberFormat="1" applyFont="1" applyFill="1" applyBorder="1" applyAlignment="1">
      <alignment horizontal="center" vertical="center"/>
    </xf>
    <xf numFmtId="49" fontId="14" fillId="0" borderId="4" xfId="2" applyNumberFormat="1" applyFont="1" applyFill="1" applyBorder="1" applyAlignment="1">
      <alignment horizontal="left" vertical="center" wrapText="1"/>
    </xf>
    <xf numFmtId="170" fontId="40" fillId="0" borderId="9" xfId="0" applyNumberFormat="1" applyFont="1" applyFill="1" applyBorder="1" applyAlignment="1">
      <alignment horizontal="center" vertical="center"/>
    </xf>
    <xf numFmtId="0" fontId="18" fillId="11" borderId="4" xfId="0" applyFont="1" applyFill="1" applyBorder="1" applyAlignment="1">
      <alignment vertical="center" wrapText="1"/>
    </xf>
    <xf numFmtId="170" fontId="38" fillId="0" borderId="4"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vertical="center" wrapText="1"/>
    </xf>
    <xf numFmtId="0" fontId="26" fillId="0" borderId="4" xfId="0" applyFont="1" applyFill="1" applyBorder="1" applyAlignment="1">
      <alignment horizontal="right" vertical="center" wrapText="1"/>
    </xf>
    <xf numFmtId="0" fontId="26" fillId="0" borderId="0" xfId="0" applyFont="1" applyFill="1" applyBorder="1" applyAlignment="1">
      <alignment horizontal="right" vertical="center" wrapText="1"/>
    </xf>
    <xf numFmtId="0" fontId="38" fillId="0" borderId="4" xfId="0" applyFont="1" applyBorder="1" applyAlignment="1">
      <alignment horizontal="center" vertical="center" wrapText="1"/>
    </xf>
    <xf numFmtId="0" fontId="38" fillId="0" borderId="4" xfId="0" applyFont="1" applyBorder="1" applyAlignment="1">
      <alignment horizontal="left" vertical="center" wrapText="1"/>
    </xf>
    <xf numFmtId="0" fontId="40" fillId="0" borderId="9" xfId="0" applyFont="1" applyFill="1" applyBorder="1" applyAlignment="1">
      <alignment horizontal="left" vertical="center" wrapText="1"/>
    </xf>
    <xf numFmtId="44" fontId="38" fillId="0" borderId="4" xfId="2" applyFont="1" applyBorder="1" applyAlignment="1">
      <alignment horizontal="center" vertical="center" wrapText="1"/>
    </xf>
    <xf numFmtId="0" fontId="40" fillId="0" borderId="7" xfId="0" applyFont="1" applyFill="1" applyBorder="1" applyAlignment="1">
      <alignment horizontal="center" vertical="center" wrapText="1"/>
    </xf>
    <xf numFmtId="0" fontId="38" fillId="0" borderId="20" xfId="0" applyFont="1" applyBorder="1" applyAlignment="1">
      <alignment horizontal="center" vertical="center" wrapText="1"/>
    </xf>
    <xf numFmtId="44" fontId="38" fillId="10" borderId="4" xfId="2" applyFont="1" applyFill="1" applyBorder="1" applyAlignment="1">
      <alignment horizontal="center" vertical="center"/>
    </xf>
    <xf numFmtId="0" fontId="38" fillId="0" borderId="4" xfId="0" applyFont="1" applyBorder="1" applyAlignment="1">
      <alignment horizontal="center" vertical="center"/>
    </xf>
    <xf numFmtId="0" fontId="38" fillId="0" borderId="20" xfId="0" applyFont="1" applyBorder="1" applyAlignment="1">
      <alignment horizontal="center" vertical="center"/>
    </xf>
    <xf numFmtId="0" fontId="38" fillId="10" borderId="4" xfId="0" applyFont="1" applyFill="1" applyBorder="1" applyAlignment="1">
      <alignment horizontal="left" vertical="center" wrapText="1"/>
    </xf>
    <xf numFmtId="0" fontId="42" fillId="10" borderId="4" xfId="0" applyFont="1" applyFill="1" applyBorder="1" applyAlignment="1">
      <alignment horizontal="center" vertical="center" wrapText="1"/>
    </xf>
    <xf numFmtId="0" fontId="42" fillId="10" borderId="20" xfId="0" applyFont="1" applyFill="1" applyBorder="1" applyAlignment="1">
      <alignment horizontal="center" vertical="center" wrapText="1"/>
    </xf>
    <xf numFmtId="0" fontId="42" fillId="9" borderId="4" xfId="0" applyFont="1" applyFill="1" applyBorder="1" applyAlignment="1">
      <alignment horizontal="left" vertical="center" wrapText="1"/>
    </xf>
    <xf numFmtId="0" fontId="38" fillId="10" borderId="4" xfId="0" applyFont="1" applyFill="1" applyBorder="1" applyAlignment="1">
      <alignment horizontal="center" vertical="center" wrapText="1"/>
    </xf>
    <xf numFmtId="0" fontId="38" fillId="12" borderId="4" xfId="0" applyFont="1" applyFill="1" applyBorder="1" applyAlignment="1">
      <alignment horizontal="left" vertical="center" wrapText="1"/>
    </xf>
    <xf numFmtId="0" fontId="39" fillId="0" borderId="7" xfId="0" applyFont="1" applyFill="1" applyBorder="1" applyAlignment="1">
      <alignment horizontal="center" vertical="center" wrapText="1"/>
    </xf>
    <xf numFmtId="0" fontId="44" fillId="0" borderId="9" xfId="0" applyFont="1" applyFill="1" applyBorder="1" applyAlignment="1">
      <alignment horizontal="left" vertical="center" wrapText="1"/>
    </xf>
    <xf numFmtId="44" fontId="38" fillId="10" borderId="4" xfId="2" applyFont="1" applyFill="1" applyBorder="1" applyAlignment="1">
      <alignment horizontal="center" vertical="center" wrapText="1"/>
    </xf>
    <xf numFmtId="0" fontId="38" fillId="10" borderId="4" xfId="0" applyFont="1" applyFill="1" applyBorder="1" applyAlignment="1">
      <alignment horizontal="left" vertical="center"/>
    </xf>
    <xf numFmtId="0" fontId="41" fillId="0" borderId="9" xfId="0" applyFont="1" applyFill="1" applyBorder="1" applyAlignment="1">
      <alignment vertical="center" wrapText="1"/>
    </xf>
    <xf numFmtId="0" fontId="38" fillId="0" borderId="16" xfId="0" applyFont="1" applyFill="1" applyBorder="1" applyAlignment="1">
      <alignment horizontal="center" vertical="center" wrapText="1"/>
    </xf>
    <xf numFmtId="0" fontId="38" fillId="0" borderId="0" xfId="0" applyFont="1" applyFill="1" applyAlignment="1">
      <alignment horizontal="center" vertical="center"/>
    </xf>
    <xf numFmtId="0" fontId="38" fillId="0" borderId="16" xfId="0" applyFont="1" applyFill="1" applyBorder="1" applyAlignment="1">
      <alignment horizontal="left" vertical="center" wrapText="1"/>
    </xf>
    <xf numFmtId="0" fontId="42" fillId="0" borderId="16" xfId="0" applyFont="1" applyFill="1" applyBorder="1" applyAlignment="1">
      <alignment vertical="center" wrapText="1"/>
    </xf>
    <xf numFmtId="44" fontId="38" fillId="0" borderId="16" xfId="2" applyFont="1" applyFill="1" applyBorder="1" applyAlignment="1">
      <alignment horizontal="center" vertical="center"/>
    </xf>
    <xf numFmtId="44" fontId="38" fillId="0" borderId="16" xfId="2" applyFont="1" applyFill="1" applyBorder="1" applyAlignment="1">
      <alignment horizontal="center" vertical="center" wrapText="1"/>
    </xf>
    <xf numFmtId="44" fontId="38" fillId="0" borderId="16" xfId="2" applyFont="1" applyFill="1" applyBorder="1" applyAlignment="1">
      <alignment horizontal="left" vertical="center" wrapText="1"/>
    </xf>
    <xf numFmtId="0" fontId="38" fillId="0" borderId="16" xfId="0" applyFont="1" applyFill="1" applyBorder="1" applyAlignment="1">
      <alignment vertical="center" wrapText="1"/>
    </xf>
    <xf numFmtId="0" fontId="42" fillId="0" borderId="4" xfId="0" applyFont="1" applyFill="1" applyBorder="1" applyAlignment="1">
      <alignment vertical="center" wrapText="1"/>
    </xf>
    <xf numFmtId="165" fontId="40" fillId="0" borderId="9" xfId="0" applyNumberFormat="1" applyFont="1" applyFill="1" applyBorder="1" applyAlignment="1">
      <alignment horizontal="left" vertical="center" wrapText="1"/>
    </xf>
    <xf numFmtId="0" fontId="38" fillId="0" borderId="0" xfId="0" applyFont="1" applyAlignment="1">
      <alignment horizontal="center" vertical="center"/>
    </xf>
    <xf numFmtId="0" fontId="38" fillId="0" borderId="0" xfId="0" applyFont="1" applyAlignment="1">
      <alignment vertical="center" wrapText="1"/>
    </xf>
    <xf numFmtId="0" fontId="26" fillId="0" borderId="20" xfId="0" applyFont="1" applyBorder="1" applyAlignment="1">
      <alignment horizontal="right" vertical="center" wrapText="1"/>
    </xf>
    <xf numFmtId="44" fontId="26" fillId="0" borderId="20" xfId="2" applyFont="1" applyFill="1" applyBorder="1" applyAlignment="1">
      <alignment vertical="center"/>
    </xf>
    <xf numFmtId="0" fontId="38" fillId="0" borderId="0" xfId="0" applyFont="1" applyAlignment="1">
      <alignment vertical="center"/>
    </xf>
    <xf numFmtId="0" fontId="38" fillId="0" borderId="4" xfId="0" applyFont="1" applyBorder="1" applyAlignment="1">
      <alignment vertical="center" wrapText="1"/>
    </xf>
    <xf numFmtId="0" fontId="8" fillId="0" borderId="9" xfId="0" applyFont="1" applyFill="1" applyBorder="1" applyAlignment="1">
      <alignment vertical="center" wrapText="1"/>
    </xf>
    <xf numFmtId="0" fontId="38" fillId="0" borderId="4" xfId="0" applyFont="1" applyBorder="1" applyAlignment="1">
      <alignment vertical="center"/>
    </xf>
    <xf numFmtId="44" fontId="38" fillId="0" borderId="4" xfId="2" applyFont="1" applyBorder="1" applyAlignment="1">
      <alignment horizontal="left" vertical="center" wrapText="1"/>
    </xf>
    <xf numFmtId="0" fontId="38" fillId="10" borderId="4" xfId="0" applyFont="1" applyFill="1" applyBorder="1" applyAlignment="1">
      <alignment vertical="center" wrapText="1"/>
    </xf>
    <xf numFmtId="0" fontId="38" fillId="10" borderId="4" xfId="0" applyFont="1" applyFill="1" applyBorder="1"/>
    <xf numFmtId="0" fontId="38" fillId="0" borderId="4" xfId="0" applyFont="1" applyFill="1" applyBorder="1"/>
    <xf numFmtId="0" fontId="38" fillId="0" borderId="0" xfId="0" applyFont="1" applyBorder="1" applyAlignment="1">
      <alignment vertical="center" wrapText="1"/>
    </xf>
    <xf numFmtId="0" fontId="42" fillId="0" borderId="4" xfId="0" applyFont="1" applyBorder="1" applyAlignment="1">
      <alignment horizontal="center" vertical="center" wrapText="1"/>
    </xf>
    <xf numFmtId="0" fontId="42" fillId="0" borderId="4" xfId="0" applyFont="1" applyBorder="1" applyAlignment="1">
      <alignment horizontal="left" vertical="center" wrapText="1"/>
    </xf>
    <xf numFmtId="0" fontId="42" fillId="9" borderId="4" xfId="0" applyFont="1" applyFill="1" applyBorder="1" applyAlignment="1">
      <alignment horizontal="center" vertical="center"/>
    </xf>
    <xf numFmtId="0" fontId="42" fillId="0" borderId="4" xfId="0" applyFont="1" applyBorder="1" applyAlignment="1">
      <alignment vertical="center" wrapText="1"/>
    </xf>
    <xf numFmtId="0" fontId="42" fillId="0" borderId="4" xfId="0" applyFont="1" applyFill="1" applyBorder="1" applyAlignment="1">
      <alignment horizontal="left" vertical="center" wrapText="1"/>
    </xf>
    <xf numFmtId="0" fontId="38" fillId="9" borderId="4" xfId="0" applyFont="1" applyFill="1" applyBorder="1" applyAlignment="1">
      <alignment horizontal="center" vertical="center" wrapText="1"/>
    </xf>
    <xf numFmtId="0" fontId="42" fillId="9" borderId="4" xfId="0" applyFont="1" applyFill="1" applyBorder="1" applyAlignment="1">
      <alignment vertical="center"/>
    </xf>
    <xf numFmtId="0" fontId="44" fillId="0" borderId="9" xfId="0" applyFont="1" applyFill="1" applyBorder="1" applyAlignment="1">
      <alignment horizontal="center" vertical="center"/>
    </xf>
    <xf numFmtId="0" fontId="44" fillId="0" borderId="9" xfId="0" applyFont="1" applyFill="1" applyBorder="1" applyAlignment="1">
      <alignment vertical="center" wrapText="1"/>
    </xf>
    <xf numFmtId="0" fontId="42" fillId="9" borderId="4" xfId="0" applyFont="1" applyFill="1" applyBorder="1" applyAlignment="1">
      <alignment horizontal="center" vertical="center" wrapText="1"/>
    </xf>
    <xf numFmtId="0" fontId="42" fillId="0" borderId="9" xfId="0" applyFont="1" applyBorder="1" applyAlignment="1">
      <alignment vertical="center" wrapText="1"/>
    </xf>
    <xf numFmtId="0" fontId="42" fillId="0" borderId="0" xfId="0" applyFont="1" applyBorder="1" applyAlignment="1">
      <alignment vertical="center" wrapText="1"/>
    </xf>
    <xf numFmtId="0" fontId="18" fillId="11" borderId="0" xfId="0" applyFont="1" applyFill="1" applyBorder="1" applyAlignment="1">
      <alignment vertical="center" wrapText="1"/>
    </xf>
    <xf numFmtId="0" fontId="45" fillId="0" borderId="9" xfId="0" applyFont="1" applyFill="1" applyBorder="1" applyAlignment="1">
      <alignment horizontal="left" vertical="center" wrapText="1"/>
    </xf>
    <xf numFmtId="0" fontId="44" fillId="0" borderId="5" xfId="0" applyFont="1" applyFill="1" applyBorder="1" applyAlignment="1">
      <alignment vertical="center" wrapText="1"/>
    </xf>
    <xf numFmtId="0" fontId="44" fillId="0" borderId="9"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16" xfId="0" applyFont="1" applyBorder="1" applyAlignment="1">
      <alignment vertical="center" wrapText="1"/>
    </xf>
    <xf numFmtId="44" fontId="38" fillId="0" borderId="4" xfId="2" applyFont="1" applyFill="1" applyBorder="1" applyAlignment="1">
      <alignment vertical="center"/>
    </xf>
    <xf numFmtId="44" fontId="38" fillId="0" borderId="4" xfId="2" applyFont="1" applyBorder="1" applyAlignment="1">
      <alignment vertical="center" wrapText="1"/>
    </xf>
    <xf numFmtId="0" fontId="42" fillId="0" borderId="16" xfId="0" applyFont="1" applyBorder="1" applyAlignment="1">
      <alignment horizontal="left" vertical="center" wrapText="1"/>
    </xf>
    <xf numFmtId="0" fontId="42" fillId="9" borderId="16" xfId="0" applyFont="1" applyFill="1" applyBorder="1" applyAlignment="1">
      <alignment horizontal="center" vertical="center"/>
    </xf>
    <xf numFmtId="44" fontId="38" fillId="0" borderId="16" xfId="2" applyFont="1" applyBorder="1" applyAlignment="1">
      <alignment horizontal="center" vertical="center" wrapText="1"/>
    </xf>
    <xf numFmtId="44" fontId="38" fillId="0" borderId="20" xfId="2" applyFont="1" applyFill="1" applyBorder="1" applyAlignment="1">
      <alignment horizontal="center" vertical="center"/>
    </xf>
    <xf numFmtId="0" fontId="42" fillId="9" borderId="20" xfId="0" applyFont="1" applyFill="1" applyBorder="1" applyAlignment="1">
      <alignment horizontal="center" vertical="center"/>
    </xf>
    <xf numFmtId="44" fontId="38" fillId="0" borderId="20" xfId="2" applyFont="1" applyBorder="1" applyAlignment="1">
      <alignment horizontal="center" vertical="center" wrapText="1"/>
    </xf>
    <xf numFmtId="0" fontId="42" fillId="0" borderId="20" xfId="0" applyFont="1" applyBorder="1" applyAlignment="1">
      <alignment vertical="center" wrapText="1"/>
    </xf>
    <xf numFmtId="0" fontId="46" fillId="0" borderId="4" xfId="0" applyFont="1" applyFill="1" applyBorder="1" applyAlignment="1">
      <alignment horizontal="left" vertical="center" wrapText="1"/>
    </xf>
    <xf numFmtId="0" fontId="42" fillId="0" borderId="4" xfId="0" applyFont="1" applyBorder="1" applyAlignment="1">
      <alignment horizontal="center" vertical="center"/>
    </xf>
    <xf numFmtId="44" fontId="38" fillId="0" borderId="29" xfId="2" applyFont="1" applyFill="1" applyBorder="1" applyAlignment="1">
      <alignment horizontal="center" vertical="center"/>
    </xf>
    <xf numFmtId="0" fontId="42" fillId="9" borderId="4" xfId="0" applyFont="1" applyFill="1" applyBorder="1" applyAlignment="1">
      <alignment horizontal="left" vertical="center"/>
    </xf>
    <xf numFmtId="44" fontId="38" fillId="0" borderId="29" xfId="2" applyFont="1" applyBorder="1" applyAlignment="1">
      <alignment horizontal="center" vertical="center" wrapText="1"/>
    </xf>
    <xf numFmtId="0" fontId="42" fillId="0" borderId="29" xfId="0" applyFont="1" applyBorder="1" applyAlignment="1">
      <alignment vertical="center" wrapText="1"/>
    </xf>
    <xf numFmtId="44" fontId="38" fillId="0" borderId="29" xfId="2" applyFont="1" applyFill="1" applyBorder="1" applyAlignment="1">
      <alignment vertical="center"/>
    </xf>
    <xf numFmtId="44" fontId="38" fillId="0" borderId="29" xfId="2" applyFont="1" applyBorder="1" applyAlignment="1">
      <alignment vertical="center" wrapText="1"/>
    </xf>
    <xf numFmtId="44" fontId="38" fillId="0" borderId="20" xfId="2" applyFont="1" applyFill="1" applyBorder="1" applyAlignment="1">
      <alignment vertical="center"/>
    </xf>
    <xf numFmtId="44" fontId="38" fillId="0" borderId="20" xfId="2" applyFont="1" applyBorder="1" applyAlignment="1">
      <alignment vertical="center" wrapText="1"/>
    </xf>
    <xf numFmtId="0" fontId="42" fillId="0" borderId="4" xfId="0" applyFont="1" applyBorder="1" applyAlignment="1">
      <alignment vertical="center"/>
    </xf>
    <xf numFmtId="0" fontId="42" fillId="9" borderId="4" xfId="0" applyFont="1" applyFill="1" applyBorder="1" applyAlignment="1">
      <alignment vertical="center" wrapText="1"/>
    </xf>
    <xf numFmtId="44" fontId="38" fillId="0" borderId="16" xfId="2" applyFont="1" applyFill="1" applyBorder="1" applyAlignment="1">
      <alignment vertical="center"/>
    </xf>
    <xf numFmtId="44" fontId="38" fillId="0" borderId="16" xfId="2" applyFont="1" applyBorder="1" applyAlignment="1">
      <alignment vertical="center" wrapText="1"/>
    </xf>
    <xf numFmtId="0" fontId="41" fillId="0" borderId="9" xfId="0" applyFont="1" applyFill="1" applyBorder="1" applyAlignment="1">
      <alignment horizontal="left" vertical="center" wrapText="1"/>
    </xf>
    <xf numFmtId="0" fontId="41" fillId="0" borderId="9" xfId="0" applyFont="1" applyFill="1" applyBorder="1" applyAlignment="1">
      <alignment horizontal="center" vertical="center"/>
    </xf>
    <xf numFmtId="0" fontId="42" fillId="9" borderId="29" xfId="0" applyFont="1" applyFill="1" applyBorder="1" applyAlignment="1">
      <alignment horizontal="center" vertical="center"/>
    </xf>
    <xf numFmtId="0" fontId="42" fillId="0" borderId="20" xfId="0" applyFont="1" applyBorder="1" applyAlignment="1">
      <alignment horizontal="center" vertical="center" wrapText="1"/>
    </xf>
    <xf numFmtId="0" fontId="47" fillId="0" borderId="4" xfId="0" applyFont="1" applyBorder="1" applyAlignment="1">
      <alignment horizontal="right" vertical="center" wrapText="1"/>
    </xf>
    <xf numFmtId="44" fontId="0" fillId="0" borderId="0" xfId="0" applyNumberFormat="1" applyFont="1" applyAlignment="1">
      <alignment vertical="center" wrapText="1"/>
    </xf>
    <xf numFmtId="164" fontId="22" fillId="0" borderId="0" xfId="3" applyNumberFormat="1" applyFont="1" applyFill="1" applyBorder="1" applyAlignment="1">
      <alignment horizontal="left" vertical="center" wrapText="1"/>
    </xf>
    <xf numFmtId="0" fontId="48" fillId="9" borderId="4" xfId="0" applyFont="1" applyFill="1" applyBorder="1" applyAlignment="1">
      <alignment horizontal="center" vertical="center" wrapText="1"/>
    </xf>
    <xf numFmtId="0" fontId="21" fillId="0" borderId="4" xfId="0" applyFont="1" applyBorder="1" applyAlignment="1">
      <alignment horizontal="left" vertical="center" wrapText="1"/>
    </xf>
    <xf numFmtId="44" fontId="21" fillId="0" borderId="4" xfId="2"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9" borderId="4" xfId="0" applyFont="1" applyFill="1" applyBorder="1" applyAlignment="1">
      <alignment horizontal="left" vertical="center" wrapText="1"/>
    </xf>
    <xf numFmtId="0" fontId="49" fillId="10" borderId="4" xfId="0" applyFont="1" applyFill="1" applyBorder="1" applyAlignment="1">
      <alignment horizontal="center" vertical="center" wrapText="1"/>
    </xf>
    <xf numFmtId="0" fontId="49" fillId="10" borderId="4" xfId="0" applyFont="1" applyFill="1" applyBorder="1" applyAlignment="1">
      <alignment horizontal="left" vertical="center" wrapText="1"/>
    </xf>
    <xf numFmtId="0" fontId="49" fillId="0" borderId="4" xfId="0" applyFont="1" applyFill="1" applyBorder="1" applyAlignment="1">
      <alignment horizontal="left" vertical="center" wrapText="1"/>
    </xf>
    <xf numFmtId="44" fontId="26" fillId="9" borderId="4" xfId="2" applyFont="1" applyFill="1" applyBorder="1" applyAlignment="1">
      <alignment horizontal="center" vertical="center" wrapText="1"/>
    </xf>
    <xf numFmtId="0" fontId="0" fillId="10" borderId="0" xfId="0" applyFont="1" applyFill="1" applyAlignment="1">
      <alignment vertical="center"/>
    </xf>
    <xf numFmtId="0" fontId="48" fillId="9" borderId="20"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48" fillId="0" borderId="4" xfId="0" applyFont="1" applyBorder="1" applyAlignment="1">
      <alignment vertical="center" wrapText="1"/>
    </xf>
    <xf numFmtId="44" fontId="21" fillId="0" borderId="4" xfId="2" applyFont="1" applyBorder="1" applyAlignment="1">
      <alignment horizontal="left" vertical="center" wrapText="1"/>
    </xf>
    <xf numFmtId="44" fontId="21" fillId="0" borderId="4" xfId="2" applyFont="1" applyBorder="1" applyAlignment="1">
      <alignment horizontal="center" vertical="center" wrapText="1"/>
    </xf>
    <xf numFmtId="0" fontId="21" fillId="0" borderId="4" xfId="0" applyFont="1" applyFill="1" applyBorder="1" applyAlignment="1">
      <alignment horizontal="left" vertical="center" wrapText="1"/>
    </xf>
    <xf numFmtId="0" fontId="21" fillId="10" borderId="4" xfId="0" applyFont="1" applyFill="1" applyBorder="1" applyAlignment="1">
      <alignment horizontal="left" vertical="center" wrapText="1"/>
    </xf>
    <xf numFmtId="44" fontId="21" fillId="10" borderId="4" xfId="2" applyFont="1" applyFill="1" applyBorder="1" applyAlignment="1">
      <alignment horizontal="center" vertical="center"/>
    </xf>
    <xf numFmtId="44" fontId="21" fillId="10" borderId="4" xfId="2" applyFont="1" applyFill="1" applyBorder="1" applyAlignment="1">
      <alignment horizontal="left" vertical="center" wrapText="1"/>
    </xf>
    <xf numFmtId="0" fontId="21" fillId="0" borderId="4" xfId="0" applyFont="1" applyFill="1" applyBorder="1" applyAlignment="1">
      <alignment horizontal="center" vertical="center"/>
    </xf>
    <xf numFmtId="0" fontId="48" fillId="0" borderId="4" xfId="0" applyFont="1" applyBorder="1" applyAlignment="1">
      <alignment horizontal="left" vertical="center" wrapText="1"/>
    </xf>
    <xf numFmtId="44" fontId="21" fillId="10" borderId="4" xfId="2" applyFont="1" applyFill="1" applyBorder="1" applyAlignment="1">
      <alignment vertical="center"/>
    </xf>
    <xf numFmtId="44" fontId="21" fillId="0" borderId="4" xfId="2" applyFont="1" applyBorder="1" applyAlignment="1">
      <alignment vertical="center" wrapText="1"/>
    </xf>
    <xf numFmtId="0" fontId="21" fillId="0" borderId="4" xfId="0" applyFont="1" applyBorder="1" applyAlignment="1">
      <alignment vertical="center" wrapText="1"/>
    </xf>
    <xf numFmtId="44" fontId="21" fillId="10" borderId="4" xfId="2" applyFont="1" applyFill="1" applyBorder="1" applyAlignment="1">
      <alignment vertical="center" wrapText="1"/>
    </xf>
    <xf numFmtId="0" fontId="21" fillId="10" borderId="4" xfId="0" applyFont="1" applyFill="1" applyBorder="1" applyAlignment="1">
      <alignment horizontal="center" vertical="center"/>
    </xf>
    <xf numFmtId="0" fontId="21" fillId="10" borderId="4" xfId="0" applyFont="1" applyFill="1" applyBorder="1" applyAlignment="1">
      <alignment horizontal="center" vertical="center" wrapText="1"/>
    </xf>
    <xf numFmtId="0" fontId="48" fillId="0" borderId="4" xfId="0" applyFont="1" applyBorder="1" applyAlignment="1">
      <alignment vertical="center"/>
    </xf>
    <xf numFmtId="0" fontId="48" fillId="10" borderId="4" xfId="0" applyFont="1" applyFill="1" applyBorder="1" applyAlignment="1">
      <alignment horizontal="center" vertical="center" wrapText="1"/>
    </xf>
    <xf numFmtId="49" fontId="21" fillId="0" borderId="4" xfId="1" applyNumberFormat="1" applyFont="1" applyBorder="1" applyAlignment="1">
      <alignment horizontal="left" vertical="center" wrapText="1"/>
    </xf>
    <xf numFmtId="44" fontId="21" fillId="0" borderId="4" xfId="2" applyFont="1" applyFill="1" applyBorder="1" applyAlignment="1">
      <alignment vertical="center" wrapText="1"/>
    </xf>
    <xf numFmtId="44" fontId="26" fillId="10" borderId="4" xfId="2" applyFont="1" applyFill="1" applyBorder="1" applyAlignment="1">
      <alignment vertical="center" wrapText="1"/>
    </xf>
    <xf numFmtId="0" fontId="21" fillId="0" borderId="20" xfId="0" applyFont="1" applyBorder="1" applyAlignment="1">
      <alignment vertical="center" wrapText="1"/>
    </xf>
    <xf numFmtId="44" fontId="21" fillId="0" borderId="4" xfId="2" applyFont="1" applyFill="1" applyBorder="1" applyAlignment="1">
      <alignment horizontal="right" vertical="center" wrapText="1"/>
    </xf>
    <xf numFmtId="0" fontId="21" fillId="0" borderId="4" xfId="0" applyFont="1" applyBorder="1" applyAlignment="1">
      <alignment horizontal="center" vertical="center"/>
    </xf>
    <xf numFmtId="0" fontId="21" fillId="10" borderId="4" xfId="0" applyFont="1" applyFill="1" applyBorder="1" applyAlignment="1">
      <alignment vertical="center" wrapText="1"/>
    </xf>
    <xf numFmtId="44" fontId="26" fillId="10" borderId="4" xfId="2" applyFont="1" applyFill="1" applyBorder="1" applyAlignment="1">
      <alignment vertical="center"/>
    </xf>
    <xf numFmtId="44" fontId="26" fillId="10" borderId="4" xfId="2" applyFont="1" applyFill="1" applyBorder="1" applyAlignment="1">
      <alignment horizontal="center" vertical="center"/>
    </xf>
    <xf numFmtId="0" fontId="21" fillId="10" borderId="4" xfId="0" applyFont="1" applyFill="1" applyBorder="1" applyAlignment="1">
      <alignment vertical="center"/>
    </xf>
    <xf numFmtId="0" fontId="21" fillId="10" borderId="4" xfId="0" applyFont="1" applyFill="1" applyBorder="1" applyAlignment="1">
      <alignment wrapText="1"/>
    </xf>
    <xf numFmtId="44" fontId="21" fillId="10" borderId="4" xfId="2" applyFont="1" applyFill="1" applyBorder="1" applyAlignment="1">
      <alignment horizontal="center"/>
    </xf>
    <xf numFmtId="44" fontId="21" fillId="10" borderId="4" xfId="2" applyFont="1" applyFill="1" applyBorder="1"/>
    <xf numFmtId="44" fontId="21" fillId="10" borderId="4" xfId="2" applyFont="1" applyFill="1" applyBorder="1" applyAlignment="1">
      <alignment wrapText="1"/>
    </xf>
    <xf numFmtId="0" fontId="21" fillId="10" borderId="4" xfId="0" applyFont="1" applyFill="1" applyBorder="1" applyAlignment="1">
      <alignment horizontal="left" vertical="center"/>
    </xf>
    <xf numFmtId="0" fontId="48" fillId="0" borderId="4" xfId="0" applyFont="1" applyBorder="1" applyAlignment="1">
      <alignment horizontal="center" vertical="center" wrapText="1"/>
    </xf>
    <xf numFmtId="44" fontId="50" fillId="0" borderId="4" xfId="0" applyNumberFormat="1" applyFont="1" applyBorder="1" applyAlignment="1">
      <alignment horizontal="center" vertical="center" wrapText="1"/>
    </xf>
    <xf numFmtId="0" fontId="48" fillId="0" borderId="4" xfId="0" applyFont="1" applyBorder="1" applyAlignment="1">
      <alignment vertical="top" wrapText="1"/>
    </xf>
    <xf numFmtId="8" fontId="48" fillId="0" borderId="4" xfId="0" applyNumberFormat="1"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wrapText="1"/>
    </xf>
    <xf numFmtId="0" fontId="26" fillId="0" borderId="4" xfId="0" applyFont="1" applyBorder="1" applyAlignment="1">
      <alignment horizontal="center" vertical="center" wrapText="1"/>
    </xf>
    <xf numFmtId="0" fontId="26" fillId="0" borderId="4" xfId="0" applyFont="1" applyBorder="1" applyAlignment="1">
      <alignment horizontal="left" vertical="center" wrapText="1"/>
    </xf>
    <xf numFmtId="0" fontId="21" fillId="0" borderId="0" xfId="0" applyFont="1" applyAlignment="1">
      <alignment vertical="center"/>
    </xf>
    <xf numFmtId="0" fontId="0" fillId="0" borderId="0" xfId="0" applyFont="1" applyAlignment="1">
      <alignment horizontal="left" vertical="center" wrapText="1"/>
    </xf>
    <xf numFmtId="0" fontId="2" fillId="8" borderId="4"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0" fillId="0" borderId="20" xfId="0" applyFont="1" applyBorder="1" applyAlignment="1">
      <alignment horizontal="center" vertical="center" wrapText="1"/>
    </xf>
    <xf numFmtId="0" fontId="4" fillId="13" borderId="4" xfId="0" applyFont="1" applyFill="1" applyBorder="1" applyAlignment="1">
      <alignment vertical="center" wrapText="1"/>
    </xf>
    <xf numFmtId="44" fontId="4" fillId="13" borderId="4" xfId="2" applyFont="1" applyFill="1" applyBorder="1" applyAlignment="1">
      <alignment horizontal="center" vertical="center"/>
    </xf>
    <xf numFmtId="44" fontId="0" fillId="10" borderId="4" xfId="2" applyFont="1" applyFill="1" applyBorder="1" applyAlignment="1">
      <alignment horizontal="right"/>
    </xf>
    <xf numFmtId="0" fontId="0" fillId="10" borderId="4" xfId="0" applyFont="1" applyFill="1" applyBorder="1" applyAlignment="1">
      <alignment horizontal="center"/>
    </xf>
    <xf numFmtId="44" fontId="0" fillId="10" borderId="4" xfId="2" applyFont="1" applyFill="1" applyBorder="1" applyAlignment="1">
      <alignment horizontal="right" wrapText="1"/>
    </xf>
    <xf numFmtId="0" fontId="0" fillId="0" borderId="4" xfId="0" applyFont="1" applyBorder="1" applyAlignment="1">
      <alignment horizontal="center" wrapText="1"/>
    </xf>
    <xf numFmtId="0" fontId="0" fillId="10" borderId="4" xfId="0" applyFont="1" applyFill="1" applyBorder="1" applyAlignment="1">
      <alignment horizontal="center" wrapText="1"/>
    </xf>
    <xf numFmtId="44" fontId="0" fillId="10" borderId="4" xfId="2" applyFont="1" applyFill="1" applyBorder="1" applyAlignment="1">
      <alignment wrapText="1"/>
    </xf>
    <xf numFmtId="49" fontId="0" fillId="0" borderId="4" xfId="1" applyNumberFormat="1" applyFont="1" applyBorder="1" applyAlignment="1">
      <alignment horizontal="left" vertical="center" wrapText="1"/>
    </xf>
    <xf numFmtId="0" fontId="51" fillId="10" borderId="4" xfId="0" applyFont="1" applyFill="1" applyBorder="1" applyAlignment="1">
      <alignment horizontal="left" vertical="center" wrapText="1"/>
    </xf>
    <xf numFmtId="8" fontId="25" fillId="10" borderId="4" xfId="2" applyNumberFormat="1" applyFont="1" applyFill="1" applyBorder="1" applyAlignment="1">
      <alignment vertical="center" wrapText="1"/>
    </xf>
    <xf numFmtId="44" fontId="0" fillId="0" borderId="4" xfId="2" applyFont="1" applyBorder="1" applyAlignment="1">
      <alignment horizontal="center" wrapText="1"/>
    </xf>
    <xf numFmtId="0" fontId="4" fillId="13" borderId="4" xfId="0" applyFont="1" applyFill="1" applyBorder="1" applyAlignment="1">
      <alignment horizontal="left" vertical="center" wrapText="1"/>
    </xf>
    <xf numFmtId="44" fontId="4" fillId="13" borderId="4" xfId="2" applyFont="1" applyFill="1" applyBorder="1" applyAlignment="1">
      <alignment horizontal="left" vertical="center" wrapText="1"/>
    </xf>
    <xf numFmtId="0" fontId="2" fillId="8" borderId="16" xfId="0" applyFont="1" applyFill="1" applyBorder="1" applyAlignment="1">
      <alignment vertical="center" wrapText="1"/>
    </xf>
    <xf numFmtId="44" fontId="2" fillId="8" borderId="16" xfId="2" applyFont="1" applyFill="1" applyBorder="1" applyAlignment="1">
      <alignment vertical="center" wrapText="1"/>
    </xf>
    <xf numFmtId="0" fontId="2" fillId="8" borderId="16" xfId="0" applyFont="1" applyFill="1" applyBorder="1" applyAlignment="1">
      <alignment horizontal="center" vertical="center" wrapText="1"/>
    </xf>
    <xf numFmtId="44" fontId="2" fillId="8" borderId="16" xfId="2" applyFont="1" applyFill="1" applyBorder="1" applyAlignment="1">
      <alignment horizontal="center" vertical="center" wrapText="1"/>
    </xf>
    <xf numFmtId="0" fontId="0" fillId="0" borderId="20" xfId="0" applyFont="1" applyBorder="1" applyAlignment="1">
      <alignment horizontal="left" vertical="center" wrapText="1"/>
    </xf>
    <xf numFmtId="0" fontId="0" fillId="10" borderId="4" xfId="0" applyFont="1" applyFill="1" applyBorder="1" applyAlignment="1">
      <alignment horizontal="center" vertical="center"/>
    </xf>
    <xf numFmtId="0" fontId="0" fillId="0" borderId="4" xfId="0" applyFont="1" applyBorder="1" applyAlignment="1">
      <alignment wrapText="1"/>
    </xf>
    <xf numFmtId="0" fontId="52" fillId="0" borderId="0" xfId="0" applyFont="1" applyAlignment="1">
      <alignment horizontal="left" wrapText="1"/>
    </xf>
    <xf numFmtId="0" fontId="52" fillId="0" borderId="4" xfId="0" applyFont="1" applyBorder="1" applyAlignment="1">
      <alignment wrapText="1"/>
    </xf>
    <xf numFmtId="0" fontId="0" fillId="0" borderId="20" xfId="0" applyFont="1" applyBorder="1" applyAlignment="1">
      <alignment horizontal="left"/>
    </xf>
    <xf numFmtId="0" fontId="0" fillId="0" borderId="20" xfId="0" applyFont="1" applyBorder="1" applyAlignment="1">
      <alignment horizontal="left" wrapText="1"/>
    </xf>
    <xf numFmtId="0" fontId="4" fillId="0" borderId="4" xfId="0" applyFont="1" applyBorder="1" applyAlignment="1">
      <alignment horizontal="right" vertical="center" wrapText="1"/>
    </xf>
    <xf numFmtId="44" fontId="4" fillId="13" borderId="4" xfId="2" applyFont="1" applyFill="1" applyBorder="1"/>
    <xf numFmtId="0" fontId="2" fillId="8" borderId="19" xfId="0" applyFont="1" applyFill="1" applyBorder="1" applyAlignment="1">
      <alignment horizontal="center" vertical="center" wrapText="1"/>
    </xf>
    <xf numFmtId="44" fontId="53" fillId="13" borderId="4" xfId="2" applyFont="1" applyFill="1" applyBorder="1" applyAlignment="1">
      <alignment vertical="center" wrapText="1"/>
    </xf>
    <xf numFmtId="0" fontId="0" fillId="10" borderId="4" xfId="0" applyFont="1" applyFill="1" applyBorder="1" applyAlignment="1">
      <alignment horizontal="left" vertical="center"/>
    </xf>
    <xf numFmtId="0" fontId="0" fillId="0" borderId="4" xfId="0" applyFont="1" applyBorder="1" applyAlignment="1">
      <alignment vertical="center"/>
    </xf>
    <xf numFmtId="0" fontId="0" fillId="14" borderId="4" xfId="0" applyFont="1" applyFill="1" applyBorder="1" applyAlignment="1">
      <alignment horizontal="center" vertical="center"/>
    </xf>
    <xf numFmtId="0" fontId="0" fillId="14" borderId="4" xfId="0" applyFont="1" applyFill="1" applyBorder="1" applyAlignment="1">
      <alignment vertical="center" wrapText="1"/>
    </xf>
    <xf numFmtId="0" fontId="0" fillId="14" borderId="4" xfId="0" applyFont="1" applyFill="1" applyBorder="1" applyAlignment="1">
      <alignment vertical="center"/>
    </xf>
    <xf numFmtId="171" fontId="0" fillId="0" borderId="4" xfId="2" applyNumberFormat="1" applyFont="1" applyBorder="1" applyAlignment="1">
      <alignment horizontal="right" vertical="center" wrapText="1"/>
    </xf>
    <xf numFmtId="171" fontId="0" fillId="10" borderId="4" xfId="2" applyNumberFormat="1" applyFont="1" applyFill="1" applyBorder="1" applyAlignment="1">
      <alignment horizontal="right" vertical="center"/>
    </xf>
    <xf numFmtId="0" fontId="0" fillId="10" borderId="0" xfId="0" applyFont="1" applyFill="1" applyBorder="1" applyAlignment="1">
      <alignment vertical="center" wrapText="1"/>
    </xf>
    <xf numFmtId="171" fontId="0" fillId="10" borderId="4" xfId="2" applyNumberFormat="1" applyFont="1" applyFill="1" applyBorder="1" applyAlignment="1">
      <alignment horizontal="right"/>
    </xf>
    <xf numFmtId="171" fontId="0" fillId="10" borderId="4" xfId="2" applyNumberFormat="1" applyFont="1" applyFill="1" applyBorder="1" applyAlignment="1">
      <alignment horizontal="right" vertical="center" wrapText="1"/>
    </xf>
    <xf numFmtId="171" fontId="25" fillId="10" borderId="4" xfId="2" applyNumberFormat="1" applyFont="1" applyFill="1" applyBorder="1" applyAlignment="1">
      <alignment horizontal="right" vertical="center" wrapText="1"/>
    </xf>
    <xf numFmtId="0" fontId="54" fillId="4" borderId="5"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4" fillId="4" borderId="4" xfId="0" applyFont="1" applyFill="1" applyBorder="1" applyAlignment="1">
      <alignment horizontal="center" vertical="center" wrapText="1"/>
    </xf>
    <xf numFmtId="0" fontId="18" fillId="0" borderId="4" xfId="0" applyFont="1" applyBorder="1" applyAlignment="1">
      <alignment horizontal="left" vertical="center" wrapText="1"/>
    </xf>
    <xf numFmtId="166" fontId="18" fillId="0" borderId="4" xfId="0" applyNumberFormat="1"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4" xfId="0" applyNumberFormat="1" applyFont="1" applyBorder="1" applyAlignment="1">
      <alignment horizontal="left" vertical="center" wrapText="1"/>
    </xf>
    <xf numFmtId="0" fontId="0" fillId="15" borderId="4" xfId="0" applyFont="1" applyFill="1" applyBorder="1" applyAlignment="1">
      <alignment horizontal="center" vertical="center" wrapText="1"/>
    </xf>
    <xf numFmtId="0" fontId="25" fillId="15" borderId="4" xfId="0" applyFont="1" applyFill="1" applyBorder="1" applyAlignment="1">
      <alignment horizontal="left" vertical="center" wrapText="1"/>
    </xf>
    <xf numFmtId="0" fontId="25" fillId="0" borderId="4" xfId="0" applyFont="1" applyBorder="1" applyAlignment="1">
      <alignment horizontal="left" vertical="center" wrapText="1"/>
    </xf>
    <xf numFmtId="166" fontId="0" fillId="15" borderId="4"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165" fontId="25" fillId="0" borderId="4" xfId="0" applyNumberFormat="1" applyFont="1" applyBorder="1" applyAlignment="1">
      <alignment horizontal="center" vertical="center" wrapText="1"/>
    </xf>
    <xf numFmtId="49" fontId="25" fillId="0" borderId="4" xfId="0" applyNumberFormat="1" applyFont="1" applyBorder="1" applyAlignment="1">
      <alignment horizontal="left" vertical="center" wrapText="1"/>
    </xf>
    <xf numFmtId="0" fontId="18" fillId="15" borderId="4" xfId="0" applyFont="1" applyFill="1" applyBorder="1" applyAlignment="1">
      <alignment horizontal="left" vertical="center" wrapText="1"/>
    </xf>
    <xf numFmtId="166" fontId="18" fillId="15" borderId="4" xfId="0" applyNumberFormat="1" applyFont="1" applyFill="1" applyBorder="1" applyAlignment="1">
      <alignment horizontal="center" vertical="center" wrapText="1"/>
    </xf>
    <xf numFmtId="165" fontId="18" fillId="15" borderId="4" xfId="0" applyNumberFormat="1" applyFont="1" applyFill="1" applyBorder="1" applyAlignment="1">
      <alignment horizontal="center" vertical="center" wrapText="1"/>
    </xf>
    <xf numFmtId="165" fontId="18" fillId="15" borderId="4" xfId="0" applyNumberFormat="1" applyFont="1" applyFill="1" applyBorder="1" applyAlignment="1">
      <alignment horizontal="left" vertical="center" wrapText="1"/>
    </xf>
    <xf numFmtId="0" fontId="18" fillId="15" borderId="4" xfId="0" applyFont="1" applyFill="1" applyBorder="1" applyAlignment="1">
      <alignment horizontal="center" vertical="center" wrapText="1"/>
    </xf>
    <xf numFmtId="49" fontId="18" fillId="0" borderId="4" xfId="0" applyNumberFormat="1" applyFont="1" applyBorder="1" applyAlignment="1">
      <alignment horizontal="left" vertical="center" wrapText="1"/>
    </xf>
    <xf numFmtId="0" fontId="25" fillId="0" borderId="0" xfId="0" applyFont="1" applyBorder="1" applyAlignment="1">
      <alignment wrapText="1"/>
    </xf>
    <xf numFmtId="0" fontId="53" fillId="13" borderId="20" xfId="0" applyFont="1" applyFill="1" applyBorder="1" applyAlignment="1">
      <alignment wrapText="1"/>
    </xf>
    <xf numFmtId="165" fontId="4" fillId="16" borderId="20" xfId="0" applyNumberFormat="1" applyFont="1" applyFill="1" applyBorder="1" applyAlignment="1">
      <alignment horizontal="right" vertical="center" wrapText="1"/>
    </xf>
    <xf numFmtId="0" fontId="26" fillId="17" borderId="4" xfId="0" applyFont="1" applyFill="1" applyBorder="1" applyAlignment="1">
      <alignment vertical="center" wrapText="1"/>
    </xf>
    <xf numFmtId="44" fontId="26" fillId="17" borderId="4" xfId="0" applyNumberFormat="1" applyFont="1" applyFill="1" applyBorder="1" applyAlignment="1">
      <alignment vertical="center" wrapText="1"/>
    </xf>
    <xf numFmtId="0" fontId="23" fillId="8" borderId="19" xfId="0" applyFont="1" applyFill="1" applyBorder="1" applyAlignment="1">
      <alignment horizontal="left" vertical="center" wrapText="1"/>
    </xf>
    <xf numFmtId="0" fontId="38" fillId="0" borderId="4" xfId="0" applyFont="1" applyFill="1" applyBorder="1" applyAlignment="1">
      <alignment horizontal="left" vertical="center" wrapText="1" indent="1"/>
    </xf>
    <xf numFmtId="44" fontId="38" fillId="0" borderId="4" xfId="4" applyNumberFormat="1" applyFont="1" applyFill="1" applyBorder="1" applyAlignment="1">
      <alignment vertical="center"/>
    </xf>
    <xf numFmtId="0" fontId="4" fillId="0" borderId="4" xfId="0" applyFont="1" applyBorder="1" applyAlignment="1">
      <alignment horizontal="left" vertical="center" wrapText="1"/>
    </xf>
    <xf numFmtId="44" fontId="4" fillId="10" borderId="4" xfId="2" applyFont="1" applyFill="1" applyBorder="1" applyAlignment="1">
      <alignment vertical="center" wrapText="1"/>
    </xf>
    <xf numFmtId="0" fontId="0" fillId="0" borderId="4" xfId="0" applyFont="1" applyFill="1" applyBorder="1" applyAlignment="1">
      <alignment horizontal="left" vertical="center" wrapText="1" indent="1"/>
    </xf>
    <xf numFmtId="49" fontId="0" fillId="0" borderId="4" xfId="4" applyNumberFormat="1" applyFont="1" applyFill="1" applyBorder="1" applyAlignment="1">
      <alignment horizontal="left" vertical="center" wrapText="1" indent="1"/>
    </xf>
    <xf numFmtId="0" fontId="0" fillId="0" borderId="4" xfId="0" applyFont="1" applyBorder="1" applyAlignment="1">
      <alignment horizontal="left" vertical="center" wrapText="1" indent="1"/>
    </xf>
    <xf numFmtId="44" fontId="26" fillId="0" borderId="0" xfId="0" applyNumberFormat="1" applyFont="1" applyFill="1" applyAlignment="1">
      <alignment vertical="center" wrapText="1"/>
    </xf>
    <xf numFmtId="44" fontId="26" fillId="0" borderId="0" xfId="0" applyNumberFormat="1" applyFont="1" applyFill="1" applyAlignment="1">
      <alignment horizontal="center" vertical="center" wrapText="1"/>
    </xf>
    <xf numFmtId="166" fontId="0" fillId="0" borderId="4" xfId="0" applyNumberFormat="1" applyBorder="1" applyAlignment="1">
      <alignment horizontal="right" vertical="center" wrapText="1"/>
    </xf>
    <xf numFmtId="166" fontId="0" fillId="10" borderId="4" xfId="2" applyNumberFormat="1" applyFont="1" applyFill="1" applyBorder="1" applyAlignment="1">
      <alignment horizontal="right" vertical="center" wrapText="1"/>
    </xf>
    <xf numFmtId="166" fontId="1" fillId="10" borderId="4" xfId="2" applyNumberFormat="1" applyFont="1" applyFill="1" applyBorder="1" applyAlignment="1">
      <alignment horizontal="right" vertical="center"/>
    </xf>
    <xf numFmtId="166" fontId="26" fillId="10" borderId="4" xfId="2" applyNumberFormat="1" applyFont="1" applyFill="1" applyBorder="1"/>
    <xf numFmtId="0" fontId="0" fillId="0" borderId="20" xfId="0" applyBorder="1" applyAlignment="1">
      <alignment horizontal="left" vertical="center" wrapText="1"/>
    </xf>
    <xf numFmtId="44" fontId="55" fillId="0" borderId="4" xfId="2" applyFont="1" applyFill="1" applyBorder="1" applyAlignment="1" applyProtection="1">
      <alignment horizontal="center" vertical="center"/>
      <protection locked="0"/>
    </xf>
    <xf numFmtId="0" fontId="55" fillId="0" borderId="4" xfId="0" applyFont="1" applyFill="1" applyBorder="1" applyAlignment="1">
      <alignment horizontal="left" vertical="center" wrapText="1"/>
    </xf>
    <xf numFmtId="44" fontId="55" fillId="0" borderId="4" xfId="2" applyFont="1" applyFill="1" applyBorder="1" applyAlignment="1" applyProtection="1">
      <alignment vertical="center"/>
      <protection locked="0"/>
    </xf>
    <xf numFmtId="44" fontId="55" fillId="0" borderId="4" xfId="2" applyFont="1" applyFill="1" applyBorder="1" applyAlignment="1" applyProtection="1">
      <alignment horizontal="left" vertical="center" wrapText="1"/>
      <protection locked="0"/>
    </xf>
    <xf numFmtId="0" fontId="58" fillId="0" borderId="9" xfId="0" applyFont="1" applyBorder="1" applyAlignment="1">
      <alignment horizontal="center" vertical="center"/>
    </xf>
    <xf numFmtId="0" fontId="58" fillId="0" borderId="7" xfId="0" applyFont="1" applyBorder="1" applyAlignment="1">
      <alignment horizontal="center" vertical="center" wrapText="1"/>
    </xf>
    <xf numFmtId="0" fontId="58" fillId="0" borderId="7" xfId="0" applyFont="1" applyBorder="1" applyAlignment="1">
      <alignment horizontal="left" vertical="center" wrapText="1"/>
    </xf>
    <xf numFmtId="0" fontId="58" fillId="15" borderId="6" xfId="0" applyFont="1" applyFill="1" applyBorder="1" applyAlignment="1">
      <alignment horizontal="left" vertical="center" wrapText="1"/>
    </xf>
    <xf numFmtId="0" fontId="58" fillId="0" borderId="9" xfId="0" applyFont="1" applyBorder="1" applyAlignment="1">
      <alignment horizontal="left" vertical="center" wrapText="1"/>
    </xf>
    <xf numFmtId="44" fontId="59" fillId="0" borderId="9" xfId="0" applyNumberFormat="1" applyFont="1" applyBorder="1" applyAlignment="1">
      <alignment horizontal="left" vertical="center" wrapText="1"/>
    </xf>
    <xf numFmtId="165" fontId="59" fillId="0" borderId="9" xfId="0" applyNumberFormat="1" applyFont="1" applyBorder="1" applyAlignment="1">
      <alignment horizontal="center" vertical="center" wrapText="1"/>
    </xf>
    <xf numFmtId="165" fontId="58" fillId="0" borderId="9" xfId="0" applyNumberFormat="1" applyFont="1" applyBorder="1" applyAlignment="1">
      <alignment horizontal="center" vertical="center" wrapText="1"/>
    </xf>
    <xf numFmtId="0" fontId="58" fillId="0" borderId="9" xfId="0" applyFont="1" applyBorder="1" applyAlignment="1">
      <alignment horizontal="center" vertical="center" wrapText="1"/>
    </xf>
    <xf numFmtId="0" fontId="58" fillId="0" borderId="7" xfId="0" applyFont="1" applyBorder="1" applyAlignment="1">
      <alignment horizontal="center" vertical="center"/>
    </xf>
    <xf numFmtId="0" fontId="58" fillId="6" borderId="9" xfId="0" applyFont="1" applyFill="1" applyBorder="1" applyAlignment="1">
      <alignment horizontal="left" vertical="center" wrapText="1"/>
    </xf>
    <xf numFmtId="165" fontId="59" fillId="6" borderId="9" xfId="0" applyNumberFormat="1" applyFont="1" applyFill="1" applyBorder="1" applyAlignment="1">
      <alignment horizontal="center" vertical="center"/>
    </xf>
    <xf numFmtId="0" fontId="58" fillId="0" borderId="7" xfId="0" applyFont="1" applyBorder="1" applyAlignment="1">
      <alignment horizontal="left" wrapText="1"/>
    </xf>
    <xf numFmtId="0" fontId="58" fillId="0" borderId="9" xfId="0" applyFont="1" applyBorder="1" applyAlignment="1">
      <alignment horizontal="left" wrapText="1"/>
    </xf>
    <xf numFmtId="165" fontId="37" fillId="6" borderId="9" xfId="0" applyNumberFormat="1" applyFont="1" applyFill="1" applyBorder="1" applyAlignment="1">
      <alignment horizontal="center" vertical="center"/>
    </xf>
    <xf numFmtId="165" fontId="37" fillId="0" borderId="9" xfId="0" applyNumberFormat="1" applyFont="1" applyBorder="1" applyAlignment="1">
      <alignment horizontal="center" vertical="center" wrapText="1"/>
    </xf>
    <xf numFmtId="0" fontId="55" fillId="0" borderId="4" xfId="0" applyFont="1" applyBorder="1" applyAlignment="1">
      <alignment horizontal="center" vertical="center" wrapText="1"/>
    </xf>
    <xf numFmtId="0" fontId="55" fillId="0" borderId="4" xfId="0" applyFont="1" applyBorder="1" applyAlignment="1">
      <alignment horizontal="left" vertical="center" wrapText="1"/>
    </xf>
    <xf numFmtId="44" fontId="60" fillId="0" borderId="4" xfId="2" applyFont="1" applyFill="1" applyBorder="1" applyAlignment="1" applyProtection="1">
      <alignment horizontal="left" vertical="center" wrapText="1"/>
      <protection locked="0"/>
    </xf>
    <xf numFmtId="0" fontId="55" fillId="0" borderId="4" xfId="2" applyNumberFormat="1" applyFont="1" applyBorder="1" applyAlignment="1">
      <alignment horizontal="center" vertical="center" wrapText="1"/>
    </xf>
    <xf numFmtId="0" fontId="55" fillId="13" borderId="4" xfId="0" applyFont="1" applyFill="1" applyBorder="1" applyAlignment="1">
      <alignment horizontal="left" vertical="center" wrapText="1"/>
    </xf>
    <xf numFmtId="44" fontId="60" fillId="0" borderId="4" xfId="2" applyFont="1" applyFill="1" applyBorder="1" applyAlignment="1" applyProtection="1">
      <alignment horizontal="center" vertical="center"/>
      <protection locked="0"/>
    </xf>
    <xf numFmtId="44" fontId="60" fillId="0" borderId="4" xfId="2" applyFont="1" applyFill="1" applyBorder="1" applyAlignment="1" applyProtection="1">
      <alignment vertical="center"/>
      <protection locked="0"/>
    </xf>
    <xf numFmtId="44" fontId="1" fillId="0" borderId="4" xfId="2" applyFont="1" applyFill="1" applyBorder="1" applyAlignment="1">
      <alignment horizontal="left" vertical="center"/>
    </xf>
    <xf numFmtId="44" fontId="55" fillId="0" borderId="4" xfId="2" applyFont="1" applyFill="1" applyBorder="1" applyAlignment="1" applyProtection="1">
      <alignment vertical="center" wrapText="1"/>
      <protection locked="0"/>
    </xf>
    <xf numFmtId="0" fontId="61" fillId="10" borderId="20" xfId="0" applyFont="1" applyFill="1" applyBorder="1" applyAlignment="1">
      <alignment horizontal="center" vertical="center" wrapText="1"/>
    </xf>
    <xf numFmtId="0" fontId="61" fillId="9" borderId="17" xfId="0" applyFont="1" applyFill="1" applyBorder="1" applyAlignment="1">
      <alignment horizontal="left" vertical="center" wrapText="1"/>
    </xf>
    <xf numFmtId="0" fontId="55" fillId="0" borderId="12" xfId="0" applyFont="1" applyBorder="1" applyAlignment="1">
      <alignment horizontal="center" vertical="center" wrapText="1"/>
    </xf>
    <xf numFmtId="44" fontId="55" fillId="0" borderId="4" xfId="2" applyFont="1" applyBorder="1" applyAlignment="1">
      <alignment horizontal="center" vertical="center" wrapText="1"/>
    </xf>
    <xf numFmtId="44" fontId="55" fillId="0" borderId="4" xfId="2" applyFont="1" applyBorder="1" applyAlignment="1">
      <alignment horizontal="left" vertical="center" wrapText="1"/>
    </xf>
    <xf numFmtId="0" fontId="55" fillId="0" borderId="10" xfId="0" applyFont="1" applyBorder="1" applyAlignment="1">
      <alignment vertical="center" wrapText="1"/>
    </xf>
    <xf numFmtId="0" fontId="61" fillId="0" borderId="4" xfId="0" applyFont="1" applyBorder="1" applyAlignment="1">
      <alignment vertical="center" wrapText="1"/>
    </xf>
    <xf numFmtId="0" fontId="55" fillId="0" borderId="4" xfId="2" applyNumberFormat="1" applyFont="1" applyFill="1" applyBorder="1" applyAlignment="1">
      <alignment horizontal="left" vertical="center" wrapText="1"/>
    </xf>
    <xf numFmtId="0" fontId="61" fillId="10" borderId="4" xfId="0" applyFont="1" applyFill="1" applyBorder="1" applyAlignment="1">
      <alignment horizontal="center" vertical="center" wrapText="1"/>
    </xf>
    <xf numFmtId="0" fontId="61" fillId="9" borderId="10" xfId="0" applyFont="1" applyFill="1" applyBorder="1" applyAlignment="1">
      <alignment horizontal="left" vertical="center" wrapText="1"/>
    </xf>
    <xf numFmtId="44" fontId="55" fillId="10" borderId="4" xfId="2" applyFont="1" applyFill="1" applyBorder="1" applyAlignment="1">
      <alignment horizontal="center" vertical="center"/>
    </xf>
    <xf numFmtId="0" fontId="55" fillId="0" borderId="10" xfId="0" applyFont="1" applyBorder="1" applyAlignment="1">
      <alignment horizontal="left" vertical="center" wrapText="1"/>
    </xf>
    <xf numFmtId="0" fontId="55" fillId="0" borderId="4" xfId="0" applyFont="1" applyFill="1" applyBorder="1" applyAlignment="1">
      <alignment horizontal="center" vertical="center" wrapText="1"/>
    </xf>
    <xf numFmtId="0" fontId="61" fillId="0" borderId="4" xfId="0" applyFont="1" applyFill="1" applyBorder="1" applyAlignment="1">
      <alignment horizontal="center" vertical="center" wrapText="1"/>
    </xf>
    <xf numFmtId="0" fontId="61" fillId="0" borderId="10" xfId="0" applyFont="1" applyFill="1" applyBorder="1" applyAlignment="1">
      <alignment horizontal="left" vertical="center" wrapText="1"/>
    </xf>
    <xf numFmtId="0" fontId="61" fillId="0" borderId="4" xfId="0" applyFont="1" applyFill="1" applyBorder="1" applyAlignment="1">
      <alignment vertical="center" wrapText="1"/>
    </xf>
    <xf numFmtId="0" fontId="55" fillId="0" borderId="12" xfId="0" applyFont="1" applyFill="1" applyBorder="1" applyAlignment="1">
      <alignment horizontal="center" vertical="center" wrapText="1"/>
    </xf>
    <xf numFmtId="44" fontId="55" fillId="0" borderId="4" xfId="2" applyFont="1" applyFill="1" applyBorder="1" applyAlignment="1">
      <alignment horizontal="center" vertical="center" wrapText="1"/>
    </xf>
    <xf numFmtId="0" fontId="55" fillId="0" borderId="10" xfId="0" applyFont="1" applyFill="1" applyBorder="1" applyAlignment="1">
      <alignment horizontal="left" vertical="center" wrapText="1"/>
    </xf>
    <xf numFmtId="44" fontId="55" fillId="0" borderId="4" xfId="2" applyFont="1" applyFill="1" applyBorder="1" applyAlignment="1">
      <alignment horizontal="center" vertical="center"/>
    </xf>
    <xf numFmtId="0" fontId="55" fillId="0" borderId="4" xfId="0" applyFont="1" applyBorder="1" applyAlignment="1">
      <alignment horizontal="center" vertical="center"/>
    </xf>
    <xf numFmtId="0" fontId="55" fillId="0" borderId="4" xfId="0" applyFont="1" applyBorder="1" applyAlignment="1">
      <alignment vertical="center" wrapText="1"/>
    </xf>
    <xf numFmtId="44" fontId="55" fillId="0" borderId="4" xfId="2" applyFont="1" applyFill="1" applyBorder="1"/>
    <xf numFmtId="0" fontId="55" fillId="0" borderId="10" xfId="0" applyFont="1" applyFill="1" applyBorder="1" applyAlignment="1">
      <alignment vertical="center" wrapText="1"/>
    </xf>
    <xf numFmtId="0" fontId="55" fillId="0" borderId="4" xfId="0" applyFont="1" applyFill="1" applyBorder="1" applyAlignment="1">
      <alignment vertical="center" wrapText="1"/>
    </xf>
    <xf numFmtId="44" fontId="55" fillId="10" borderId="4" xfId="2" applyNumberFormat="1" applyFont="1" applyFill="1" applyBorder="1" applyAlignment="1" applyProtection="1">
      <alignment vertical="center"/>
      <protection locked="0"/>
    </xf>
    <xf numFmtId="44" fontId="24" fillId="10" borderId="4" xfId="0" applyNumberFormat="1" applyFont="1" applyFill="1" applyBorder="1" applyAlignment="1" applyProtection="1">
      <alignment horizontal="center" vertical="center" wrapText="1"/>
      <protection locked="0"/>
    </xf>
    <xf numFmtId="44" fontId="55" fillId="0" borderId="4" xfId="2" applyNumberFormat="1" applyFont="1" applyFill="1" applyBorder="1" applyAlignment="1" applyProtection="1">
      <alignment vertical="center"/>
      <protection locked="0"/>
    </xf>
    <xf numFmtId="0" fontId="61" fillId="0" borderId="4" xfId="0" applyFont="1" applyFill="1" applyBorder="1" applyAlignment="1">
      <alignment horizontal="left" vertical="center" wrapText="1"/>
    </xf>
    <xf numFmtId="44" fontId="62" fillId="10" borderId="4" xfId="2" applyFont="1" applyFill="1" applyBorder="1"/>
    <xf numFmtId="0" fontId="9" fillId="4" borderId="4" xfId="0" applyFont="1" applyFill="1" applyBorder="1" applyAlignment="1">
      <alignment horizontal="center" vertical="center" wrapText="1"/>
    </xf>
    <xf numFmtId="0" fontId="7" fillId="0" borderId="4" xfId="0" applyFont="1" applyBorder="1"/>
    <xf numFmtId="0" fontId="8" fillId="5" borderId="3" xfId="0" applyFont="1" applyFill="1" applyBorder="1" applyAlignment="1">
      <alignment horizontal="center" vertical="center"/>
    </xf>
    <xf numFmtId="0" fontId="7" fillId="0" borderId="6" xfId="0" applyFont="1" applyBorder="1"/>
    <xf numFmtId="0" fontId="8" fillId="5" borderId="5" xfId="0" applyFont="1" applyFill="1" applyBorder="1" applyAlignment="1">
      <alignment horizontal="center" vertical="center"/>
    </xf>
    <xf numFmtId="0" fontId="7" fillId="0" borderId="7" xfId="0" applyFont="1" applyBorder="1"/>
    <xf numFmtId="164" fontId="6" fillId="0" borderId="0" xfId="0" applyNumberFormat="1" applyFont="1" applyAlignment="1">
      <alignment horizontal="center" vertical="center" wrapText="1"/>
    </xf>
    <xf numFmtId="0" fontId="0" fillId="0" borderId="0" xfId="0" applyFont="1" applyAlignment="1"/>
    <xf numFmtId="0" fontId="5" fillId="2" borderId="0" xfId="0" applyFont="1" applyFill="1" applyBorder="1" applyAlignment="1">
      <alignment horizontal="center" vertical="center" wrapText="1"/>
    </xf>
    <xf numFmtId="0" fontId="7" fillId="0" borderId="0" xfId="0" applyFont="1" applyBorder="1"/>
    <xf numFmtId="0" fontId="8" fillId="3" borderId="1" xfId="0" applyFont="1" applyFill="1" applyBorder="1" applyAlignment="1">
      <alignment horizontal="center" vertical="center"/>
    </xf>
    <xf numFmtId="0" fontId="7" fillId="0" borderId="2" xfId="0" applyFont="1" applyBorder="1"/>
    <xf numFmtId="0" fontId="7" fillId="0" borderId="3" xfId="0" applyFont="1" applyBorder="1"/>
    <xf numFmtId="0" fontId="15" fillId="8" borderId="16" xfId="0" applyFont="1" applyFill="1" applyBorder="1" applyAlignment="1">
      <alignment horizontal="center" vertical="center" wrapText="1"/>
    </xf>
    <xf numFmtId="0" fontId="15" fillId="8" borderId="20" xfId="0" applyFont="1" applyFill="1" applyBorder="1" applyAlignment="1">
      <alignment horizontal="center" vertical="center" wrapText="1"/>
    </xf>
    <xf numFmtId="164" fontId="14" fillId="0" borderId="0" xfId="3" applyNumberFormat="1" applyFont="1" applyFill="1" applyBorder="1" applyAlignment="1">
      <alignment horizontal="center" vertical="center" wrapText="1"/>
    </xf>
    <xf numFmtId="0" fontId="0" fillId="7" borderId="0"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8" borderId="20" xfId="0" applyFont="1" applyFill="1" applyBorder="1" applyAlignment="1">
      <alignment horizontal="center" vertical="center" wrapText="1"/>
    </xf>
    <xf numFmtId="164" fontId="22" fillId="0" borderId="0" xfId="3" applyNumberFormat="1" applyFont="1" applyFill="1" applyBorder="1" applyAlignment="1">
      <alignment horizontal="center" vertical="center" wrapText="1"/>
    </xf>
    <xf numFmtId="0" fontId="4" fillId="7" borderId="0"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8" borderId="13"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20" xfId="0" applyFont="1" applyFill="1" applyBorder="1" applyAlignment="1">
      <alignment horizontal="center" vertical="center" wrapText="1"/>
    </xf>
    <xf numFmtId="0" fontId="29" fillId="8" borderId="10" xfId="0" applyFont="1" applyFill="1" applyBorder="1" applyAlignment="1">
      <alignment horizontal="center" vertical="center" wrapText="1"/>
    </xf>
    <xf numFmtId="0" fontId="29" fillId="8" borderId="11" xfId="0" applyFont="1" applyFill="1" applyBorder="1" applyAlignment="1">
      <alignment horizontal="center" vertical="center" wrapText="1"/>
    </xf>
    <xf numFmtId="0" fontId="29" fillId="8" borderId="12" xfId="0" applyFont="1" applyFill="1" applyBorder="1" applyAlignment="1">
      <alignment horizontal="center" vertical="center" wrapText="1"/>
    </xf>
    <xf numFmtId="0" fontId="29" fillId="8" borderId="13"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15" xfId="0" applyFont="1" applyFill="1" applyBorder="1" applyAlignment="1">
      <alignment horizontal="center" vertical="center" wrapText="1"/>
    </xf>
    <xf numFmtId="164" fontId="28" fillId="0" borderId="0" xfId="3" applyNumberFormat="1" applyFont="1" applyFill="1" applyBorder="1" applyAlignment="1">
      <alignment horizontal="center" vertical="center" wrapText="1"/>
    </xf>
    <xf numFmtId="0" fontId="27" fillId="7" borderId="0"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164" fontId="22" fillId="0" borderId="18" xfId="3" applyNumberFormat="1" applyFont="1" applyFill="1" applyBorder="1" applyAlignment="1">
      <alignment horizontal="center" vertical="center" wrapText="1"/>
    </xf>
    <xf numFmtId="0" fontId="54" fillId="4" borderId="35" xfId="0" applyFont="1" applyFill="1" applyBorder="1" applyAlignment="1">
      <alignment horizontal="center" vertical="center" wrapText="1"/>
    </xf>
    <xf numFmtId="0" fontId="54" fillId="4" borderId="37"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0" fillId="14" borderId="10" xfId="0" applyFont="1" applyFill="1" applyBorder="1" applyAlignment="1">
      <alignment horizontal="center" vertical="center"/>
    </xf>
    <xf numFmtId="0" fontId="0" fillId="14" borderId="11" xfId="0" applyFont="1" applyFill="1" applyBorder="1" applyAlignment="1">
      <alignment horizontal="center" vertical="center"/>
    </xf>
    <xf numFmtId="0" fontId="0" fillId="14" borderId="12" xfId="0" applyFont="1" applyFill="1" applyBorder="1" applyAlignment="1">
      <alignment horizontal="center" vertical="center"/>
    </xf>
    <xf numFmtId="0" fontId="54" fillId="4" borderId="4" xfId="0" applyFont="1" applyFill="1" applyBorder="1" applyAlignment="1">
      <alignment horizontal="center" vertical="center" wrapText="1"/>
    </xf>
    <xf numFmtId="0" fontId="54" fillId="4" borderId="32" xfId="0" applyFont="1" applyFill="1" applyBorder="1" applyAlignment="1">
      <alignment horizontal="center" vertical="center" wrapText="1"/>
    </xf>
    <xf numFmtId="0" fontId="54" fillId="4" borderId="33" xfId="0" applyFont="1" applyFill="1" applyBorder="1" applyAlignment="1">
      <alignment horizontal="center" vertical="center" wrapText="1"/>
    </xf>
    <xf numFmtId="0" fontId="54" fillId="4" borderId="34" xfId="0" applyFont="1" applyFill="1" applyBorder="1" applyAlignment="1">
      <alignment horizontal="center" vertical="center" wrapText="1"/>
    </xf>
    <xf numFmtId="0" fontId="54" fillId="4" borderId="36" xfId="0" applyFont="1" applyFill="1" applyBorder="1" applyAlignment="1">
      <alignment horizontal="center" vertical="center" wrapText="1"/>
    </xf>
    <xf numFmtId="0" fontId="25" fillId="0" borderId="6" xfId="0" applyFont="1" applyBorder="1" applyAlignment="1">
      <alignment vertical="center" wrapText="1"/>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0" fillId="14" borderId="10" xfId="0" applyFont="1" applyFill="1" applyBorder="1" applyAlignment="1">
      <alignment horizontal="center" vertical="center" wrapText="1"/>
    </xf>
    <xf numFmtId="0" fontId="0" fillId="14" borderId="11" xfId="0" applyFont="1" applyFill="1" applyBorder="1" applyAlignment="1">
      <alignment horizontal="center" vertical="center" wrapText="1"/>
    </xf>
    <xf numFmtId="0" fontId="0" fillId="14" borderId="12" xfId="0" applyFont="1" applyFill="1" applyBorder="1" applyAlignment="1">
      <alignment horizontal="center" vertical="center" wrapText="1"/>
    </xf>
    <xf numFmtId="0" fontId="23" fillId="8" borderId="16" xfId="0" applyFont="1" applyFill="1" applyBorder="1" applyAlignment="1">
      <alignment horizontal="left" vertical="center" wrapText="1"/>
    </xf>
    <xf numFmtId="0" fontId="23" fillId="8" borderId="20" xfId="0" applyFont="1" applyFill="1" applyBorder="1" applyAlignment="1">
      <alignment horizontal="left" vertical="center" wrapText="1"/>
    </xf>
    <xf numFmtId="0" fontId="56" fillId="4" borderId="31" xfId="0" applyFont="1" applyFill="1" applyBorder="1" applyAlignment="1">
      <alignment horizontal="center" vertical="center" wrapText="1"/>
    </xf>
    <xf numFmtId="0" fontId="57" fillId="0" borderId="38" xfId="0" applyFont="1" applyBorder="1"/>
    <xf numFmtId="0" fontId="57" fillId="0" borderId="8" xfId="0" applyFont="1" applyBorder="1"/>
    <xf numFmtId="164" fontId="22" fillId="0" borderId="0" xfId="3" applyNumberFormat="1" applyFont="1" applyFill="1" applyBorder="1" applyAlignment="1">
      <alignment horizontal="left" vertical="center" wrapText="1"/>
    </xf>
  </cellXfs>
  <cellStyles count="5">
    <cellStyle name="Millares" xfId="1" builtinId="3"/>
    <cellStyle name="Moneda" xfId="2" builtinId="4"/>
    <cellStyle name="Moneda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04900" cy="1162050"/>
    <xdr:pic>
      <xdr:nvPicPr>
        <xdr:cNvPr id="2" name="image1.png"/>
        <xdr:cNvPicPr preferRelativeResize="0"/>
      </xdr:nvPicPr>
      <xdr:blipFill>
        <a:blip xmlns:r="http://schemas.openxmlformats.org/officeDocument/2006/relationships" r:embed="rId1" cstate="print"/>
        <a:stretch>
          <a:fillRect/>
        </a:stretch>
      </xdr:blipFill>
      <xdr:spPr>
        <a:xfrm>
          <a:off x="0" y="0"/>
          <a:ext cx="1104900" cy="1162050"/>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166688</xdr:colOff>
      <xdr:row>0</xdr:row>
      <xdr:rowOff>108857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688" y="108857"/>
          <a:ext cx="1185177" cy="106970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185177" cy="1069706"/>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5177" cy="106970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xdr:colOff>
      <xdr:row>0</xdr:row>
      <xdr:rowOff>13608</xdr:rowOff>
    </xdr:from>
    <xdr:ext cx="1047750" cy="945668"/>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3608"/>
          <a:ext cx="1047750" cy="945668"/>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13607</xdr:rowOff>
    </xdr:from>
    <xdr:ext cx="1185177" cy="1069706"/>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607"/>
          <a:ext cx="1185177" cy="106970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2"/>
  <sheetViews>
    <sheetView tabSelected="1" workbookViewId="0">
      <selection activeCell="A2" sqref="A2:C2"/>
    </sheetView>
  </sheetViews>
  <sheetFormatPr baseColWidth="10" defaultColWidth="14.42578125" defaultRowHeight="15"/>
  <cols>
    <col min="1" max="2" width="18" style="4" customWidth="1"/>
    <col min="3" max="3" width="40.42578125" style="4" customWidth="1"/>
    <col min="4" max="5" width="44.5703125" style="4" customWidth="1"/>
    <col min="6" max="7" width="27.28515625" style="4" customWidth="1"/>
    <col min="8" max="8" width="8" style="4" customWidth="1"/>
    <col min="9" max="9" width="8.7109375" style="4" customWidth="1"/>
    <col min="10" max="10" width="27.28515625" style="4" customWidth="1"/>
    <col min="11" max="11" width="25.7109375" style="4" customWidth="1"/>
    <col min="12" max="12" width="73.28515625" style="4" customWidth="1"/>
    <col min="13" max="13" width="27.7109375" style="4" hidden="1" customWidth="1"/>
    <col min="14" max="14" width="30.7109375" style="4" hidden="1" customWidth="1"/>
    <col min="15" max="17" width="12.42578125" style="4" hidden="1" customWidth="1"/>
    <col min="18" max="26" width="12.42578125" style="4" customWidth="1"/>
    <col min="27" max="16384" width="14.42578125" style="4"/>
  </cols>
  <sheetData>
    <row r="1" spans="1:26" ht="91.5" customHeight="1">
      <c r="A1" s="1"/>
      <c r="B1" s="1"/>
      <c r="C1" s="697" t="s">
        <v>0</v>
      </c>
      <c r="D1" s="698"/>
      <c r="E1" s="2"/>
      <c r="F1" s="699" t="s">
        <v>1</v>
      </c>
      <c r="G1" s="700"/>
      <c r="H1" s="700"/>
      <c r="I1" s="700"/>
      <c r="J1" s="700"/>
      <c r="K1" s="700"/>
      <c r="L1" s="700"/>
      <c r="M1" s="701" t="s">
        <v>2</v>
      </c>
      <c r="N1" s="702"/>
      <c r="O1" s="702"/>
      <c r="P1" s="703"/>
      <c r="Q1" s="3"/>
      <c r="R1" s="3"/>
      <c r="S1" s="3"/>
      <c r="T1" s="3"/>
      <c r="U1" s="3"/>
      <c r="V1" s="3"/>
      <c r="W1" s="3"/>
      <c r="X1" s="3"/>
      <c r="Y1" s="3"/>
      <c r="Z1" s="3"/>
    </row>
    <row r="2" spans="1:26" ht="39" customHeight="1">
      <c r="A2" s="691" t="s">
        <v>3</v>
      </c>
      <c r="B2" s="692"/>
      <c r="C2" s="692"/>
      <c r="D2" s="691" t="s">
        <v>4</v>
      </c>
      <c r="E2" s="691" t="s">
        <v>5</v>
      </c>
      <c r="F2" s="691" t="s">
        <v>6</v>
      </c>
      <c r="G2" s="691" t="s">
        <v>7</v>
      </c>
      <c r="H2" s="691" t="s">
        <v>8</v>
      </c>
      <c r="I2" s="692"/>
      <c r="J2" s="691" t="s">
        <v>9</v>
      </c>
      <c r="K2" s="691" t="s">
        <v>10</v>
      </c>
      <c r="L2" s="691" t="s">
        <v>11</v>
      </c>
      <c r="M2" s="693" t="s">
        <v>12</v>
      </c>
      <c r="N2" s="695" t="s">
        <v>13</v>
      </c>
      <c r="O2" s="695" t="s">
        <v>14</v>
      </c>
      <c r="P2" s="695" t="s">
        <v>15</v>
      </c>
      <c r="Q2" s="3"/>
      <c r="R2" s="3"/>
      <c r="S2" s="3"/>
      <c r="T2" s="3"/>
      <c r="U2" s="3"/>
      <c r="V2" s="3"/>
      <c r="W2" s="3"/>
      <c r="X2" s="3"/>
      <c r="Y2" s="3"/>
      <c r="Z2" s="3"/>
    </row>
    <row r="3" spans="1:26" ht="24.75" customHeight="1">
      <c r="A3" s="5" t="s">
        <v>16</v>
      </c>
      <c r="B3" s="5" t="s">
        <v>17</v>
      </c>
      <c r="C3" s="5" t="s">
        <v>18</v>
      </c>
      <c r="D3" s="692"/>
      <c r="E3" s="692"/>
      <c r="F3" s="692"/>
      <c r="G3" s="692"/>
      <c r="H3" s="5" t="s">
        <v>19</v>
      </c>
      <c r="I3" s="5" t="s">
        <v>20</v>
      </c>
      <c r="J3" s="692"/>
      <c r="K3" s="692"/>
      <c r="L3" s="692"/>
      <c r="M3" s="694"/>
      <c r="N3" s="696"/>
      <c r="O3" s="696"/>
      <c r="P3" s="696"/>
      <c r="Q3" s="3"/>
      <c r="R3" s="3"/>
      <c r="S3" s="3"/>
      <c r="T3" s="3"/>
      <c r="U3" s="3"/>
      <c r="V3" s="3"/>
      <c r="W3" s="3"/>
      <c r="X3" s="3"/>
      <c r="Y3" s="3"/>
      <c r="Z3" s="3"/>
    </row>
    <row r="4" spans="1:26" ht="14.25" customHeight="1">
      <c r="A4" s="6">
        <v>211</v>
      </c>
      <c r="B4" s="6">
        <v>2000</v>
      </c>
      <c r="C4" s="7" t="s">
        <v>21</v>
      </c>
      <c r="D4" s="8" t="s">
        <v>22</v>
      </c>
      <c r="E4" s="8" t="s">
        <v>23</v>
      </c>
      <c r="F4" s="9">
        <v>150000</v>
      </c>
      <c r="G4" s="10" t="s">
        <v>24</v>
      </c>
      <c r="H4" s="10"/>
      <c r="I4" s="10" t="s">
        <v>25</v>
      </c>
      <c r="J4" s="10" t="s">
        <v>26</v>
      </c>
      <c r="K4" s="6" t="s">
        <v>27</v>
      </c>
      <c r="L4" s="8" t="s">
        <v>28</v>
      </c>
      <c r="M4" s="11">
        <v>1</v>
      </c>
      <c r="N4" s="12">
        <v>52</v>
      </c>
      <c r="O4" s="12">
        <v>14</v>
      </c>
      <c r="P4" s="12">
        <v>91</v>
      </c>
      <c r="Q4" s="3"/>
      <c r="R4" s="3"/>
      <c r="S4" s="3"/>
      <c r="T4" s="3"/>
      <c r="U4" s="3"/>
      <c r="V4" s="3"/>
      <c r="W4" s="3"/>
      <c r="X4" s="3"/>
      <c r="Y4" s="3"/>
      <c r="Z4" s="3"/>
    </row>
    <row r="5" spans="1:26" ht="14.25" customHeight="1">
      <c r="A5" s="6">
        <v>211</v>
      </c>
      <c r="B5" s="6">
        <v>2000</v>
      </c>
      <c r="C5" s="7" t="s">
        <v>21</v>
      </c>
      <c r="D5" s="8" t="s">
        <v>22</v>
      </c>
      <c r="E5" s="8" t="s">
        <v>29</v>
      </c>
      <c r="F5" s="9">
        <v>100000</v>
      </c>
      <c r="G5" s="10" t="s">
        <v>24</v>
      </c>
      <c r="H5" s="10"/>
      <c r="I5" s="10" t="s">
        <v>25</v>
      </c>
      <c r="J5" s="10" t="s">
        <v>26</v>
      </c>
      <c r="K5" s="6" t="s">
        <v>30</v>
      </c>
      <c r="L5" s="8" t="s">
        <v>31</v>
      </c>
      <c r="M5" s="11">
        <v>1</v>
      </c>
      <c r="N5" s="12">
        <v>52</v>
      </c>
      <c r="O5" s="12">
        <v>14</v>
      </c>
      <c r="P5" s="12">
        <v>91</v>
      </c>
      <c r="Q5" s="3"/>
      <c r="R5" s="3"/>
      <c r="S5" s="3"/>
      <c r="T5" s="3"/>
      <c r="U5" s="3"/>
      <c r="V5" s="3"/>
      <c r="W5" s="3"/>
      <c r="X5" s="3"/>
      <c r="Y5" s="3"/>
      <c r="Z5" s="3"/>
    </row>
    <row r="6" spans="1:26" ht="14.25" customHeight="1">
      <c r="A6" s="6">
        <v>375</v>
      </c>
      <c r="B6" s="13">
        <v>3000</v>
      </c>
      <c r="C6" s="8" t="s">
        <v>32</v>
      </c>
      <c r="D6" s="14" t="s">
        <v>33</v>
      </c>
      <c r="E6" s="15" t="s">
        <v>34</v>
      </c>
      <c r="F6" s="16">
        <v>80000</v>
      </c>
      <c r="G6" s="10" t="s">
        <v>24</v>
      </c>
      <c r="H6" s="10"/>
      <c r="I6" s="10" t="s">
        <v>25</v>
      </c>
      <c r="J6" s="10" t="s">
        <v>26</v>
      </c>
      <c r="K6" s="6" t="s">
        <v>27</v>
      </c>
      <c r="L6" s="14" t="s">
        <v>35</v>
      </c>
      <c r="M6" s="11">
        <v>1</v>
      </c>
      <c r="N6" s="12">
        <v>121</v>
      </c>
      <c r="O6" s="12">
        <v>22</v>
      </c>
      <c r="P6" s="12">
        <v>97</v>
      </c>
      <c r="Q6" s="3"/>
      <c r="R6" s="3"/>
      <c r="S6" s="3"/>
      <c r="T6" s="3"/>
      <c r="U6" s="3"/>
      <c r="V6" s="3"/>
      <c r="W6" s="3"/>
      <c r="X6" s="3"/>
      <c r="Y6" s="3"/>
      <c r="Z6" s="3"/>
    </row>
    <row r="7" spans="1:26" ht="14.25" customHeight="1">
      <c r="A7" s="6">
        <v>371</v>
      </c>
      <c r="B7" s="13">
        <v>3000</v>
      </c>
      <c r="C7" s="8" t="s">
        <v>36</v>
      </c>
      <c r="D7" s="14" t="s">
        <v>36</v>
      </c>
      <c r="E7" s="15" t="s">
        <v>34</v>
      </c>
      <c r="F7" s="16">
        <v>100000</v>
      </c>
      <c r="G7" s="10" t="s">
        <v>24</v>
      </c>
      <c r="H7" s="10"/>
      <c r="I7" s="10" t="s">
        <v>25</v>
      </c>
      <c r="J7" s="10" t="s">
        <v>26</v>
      </c>
      <c r="K7" s="6" t="s">
        <v>27</v>
      </c>
      <c r="L7" s="14" t="s">
        <v>35</v>
      </c>
      <c r="M7" s="11">
        <v>1</v>
      </c>
      <c r="N7" s="12">
        <v>121</v>
      </c>
      <c r="O7" s="12">
        <v>22</v>
      </c>
      <c r="P7" s="12">
        <v>97</v>
      </c>
      <c r="Q7" s="3"/>
      <c r="R7" s="3"/>
      <c r="S7" s="3"/>
      <c r="T7" s="3"/>
      <c r="U7" s="3"/>
      <c r="V7" s="3"/>
      <c r="W7" s="3"/>
      <c r="X7" s="3"/>
      <c r="Y7" s="3"/>
      <c r="Z7" s="3"/>
    </row>
    <row r="8" spans="1:26" ht="14.25" customHeight="1">
      <c r="A8" s="6">
        <v>375</v>
      </c>
      <c r="B8" s="13">
        <v>3000</v>
      </c>
      <c r="C8" s="8" t="s">
        <v>32</v>
      </c>
      <c r="D8" s="14" t="s">
        <v>33</v>
      </c>
      <c r="E8" s="15" t="s">
        <v>37</v>
      </c>
      <c r="F8" s="16">
        <v>20000</v>
      </c>
      <c r="G8" s="10" t="s">
        <v>24</v>
      </c>
      <c r="H8" s="10"/>
      <c r="I8" s="10" t="s">
        <v>25</v>
      </c>
      <c r="J8" s="10" t="s">
        <v>26</v>
      </c>
      <c r="K8" s="6" t="s">
        <v>30</v>
      </c>
      <c r="L8" s="14" t="s">
        <v>38</v>
      </c>
      <c r="M8" s="11">
        <v>1</v>
      </c>
      <c r="N8" s="12">
        <v>52</v>
      </c>
      <c r="O8" s="12">
        <v>16</v>
      </c>
      <c r="P8" s="17">
        <v>91</v>
      </c>
      <c r="Q8" s="18"/>
      <c r="R8" s="3"/>
      <c r="S8" s="3"/>
      <c r="T8" s="3"/>
      <c r="U8" s="3"/>
      <c r="V8" s="3"/>
      <c r="W8" s="3"/>
      <c r="X8" s="3"/>
      <c r="Y8" s="3"/>
      <c r="Z8" s="3"/>
    </row>
    <row r="9" spans="1:26" ht="14.25" customHeight="1">
      <c r="A9" s="6">
        <v>371</v>
      </c>
      <c r="B9" s="13">
        <v>3000</v>
      </c>
      <c r="C9" s="8" t="s">
        <v>36</v>
      </c>
      <c r="D9" s="14" t="s">
        <v>36</v>
      </c>
      <c r="E9" s="15" t="s">
        <v>37</v>
      </c>
      <c r="F9" s="16">
        <v>30000</v>
      </c>
      <c r="G9" s="10" t="s">
        <v>24</v>
      </c>
      <c r="H9" s="10"/>
      <c r="I9" s="10" t="s">
        <v>25</v>
      </c>
      <c r="J9" s="10" t="s">
        <v>26</v>
      </c>
      <c r="K9" s="6" t="s">
        <v>30</v>
      </c>
      <c r="L9" s="14" t="s">
        <v>38</v>
      </c>
      <c r="M9" s="11">
        <v>1</v>
      </c>
      <c r="N9" s="12">
        <v>52</v>
      </c>
      <c r="O9" s="12">
        <v>16</v>
      </c>
      <c r="P9" s="17">
        <v>91</v>
      </c>
      <c r="Q9" s="18"/>
      <c r="R9" s="3"/>
      <c r="S9" s="3"/>
      <c r="T9" s="3"/>
      <c r="U9" s="3"/>
      <c r="V9" s="3"/>
      <c r="W9" s="3"/>
      <c r="X9" s="3"/>
      <c r="Y9" s="3"/>
      <c r="Z9" s="3"/>
    </row>
    <row r="10" spans="1:26" ht="14.25" customHeight="1">
      <c r="A10" s="6">
        <v>372</v>
      </c>
      <c r="B10" s="13">
        <v>3000</v>
      </c>
      <c r="C10" s="8" t="s">
        <v>39</v>
      </c>
      <c r="D10" s="14" t="s">
        <v>40</v>
      </c>
      <c r="E10" s="15" t="s">
        <v>41</v>
      </c>
      <c r="F10" s="16">
        <v>10000</v>
      </c>
      <c r="G10" s="10" t="s">
        <v>24</v>
      </c>
      <c r="H10" s="10"/>
      <c r="I10" s="10" t="s">
        <v>25</v>
      </c>
      <c r="J10" s="10" t="s">
        <v>26</v>
      </c>
      <c r="K10" s="6" t="s">
        <v>27</v>
      </c>
      <c r="L10" s="14" t="s">
        <v>42</v>
      </c>
      <c r="M10" s="11">
        <v>1</v>
      </c>
      <c r="N10" s="12">
        <v>121</v>
      </c>
      <c r="O10" s="12">
        <v>22</v>
      </c>
      <c r="P10" s="12">
        <v>97</v>
      </c>
      <c r="Q10" s="3"/>
      <c r="R10" s="3"/>
      <c r="S10" s="3"/>
      <c r="T10" s="3"/>
      <c r="U10" s="3"/>
      <c r="V10" s="3"/>
      <c r="W10" s="3"/>
      <c r="X10" s="3"/>
      <c r="Y10" s="3"/>
      <c r="Z10" s="3"/>
    </row>
    <row r="11" spans="1:26" ht="14.25" customHeight="1">
      <c r="A11" s="6">
        <v>296</v>
      </c>
      <c r="B11" s="6">
        <v>2000</v>
      </c>
      <c r="C11" s="8" t="s">
        <v>43</v>
      </c>
      <c r="D11" s="14" t="s">
        <v>44</v>
      </c>
      <c r="E11" s="15" t="s">
        <v>45</v>
      </c>
      <c r="F11" s="16">
        <v>3000</v>
      </c>
      <c r="G11" s="10" t="s">
        <v>24</v>
      </c>
      <c r="H11" s="10"/>
      <c r="I11" s="10" t="s">
        <v>25</v>
      </c>
      <c r="J11" s="10" t="s">
        <v>26</v>
      </c>
      <c r="K11" s="6" t="s">
        <v>27</v>
      </c>
      <c r="L11" s="8" t="s">
        <v>46</v>
      </c>
      <c r="M11" s="11">
        <v>1</v>
      </c>
      <c r="N11" s="12">
        <v>52</v>
      </c>
      <c r="O11" s="12">
        <v>14</v>
      </c>
      <c r="P11" s="12">
        <v>82</v>
      </c>
      <c r="Q11" s="3"/>
      <c r="R11" s="3"/>
      <c r="S11" s="3"/>
      <c r="T11" s="3"/>
      <c r="U11" s="3"/>
      <c r="V11" s="3"/>
      <c r="W11" s="3"/>
      <c r="X11" s="3"/>
      <c r="Y11" s="3"/>
      <c r="Z11" s="3"/>
    </row>
    <row r="12" spans="1:26" ht="14.25" customHeight="1">
      <c r="A12" s="6">
        <v>221</v>
      </c>
      <c r="B12" s="6">
        <v>2000</v>
      </c>
      <c r="C12" s="8" t="s">
        <v>47</v>
      </c>
      <c r="D12" s="14" t="s">
        <v>48</v>
      </c>
      <c r="E12" s="15" t="s">
        <v>49</v>
      </c>
      <c r="F12" s="16">
        <v>80000</v>
      </c>
      <c r="G12" s="10" t="s">
        <v>24</v>
      </c>
      <c r="H12" s="10"/>
      <c r="I12" s="10" t="s">
        <v>25</v>
      </c>
      <c r="J12" s="10" t="s">
        <v>26</v>
      </c>
      <c r="K12" s="6" t="s">
        <v>27</v>
      </c>
      <c r="L12" s="14" t="s">
        <v>50</v>
      </c>
      <c r="M12" s="11">
        <v>1</v>
      </c>
      <c r="N12" s="12">
        <v>121</v>
      </c>
      <c r="O12" s="12">
        <v>22</v>
      </c>
      <c r="P12" s="12">
        <v>97</v>
      </c>
      <c r="Q12" s="3"/>
      <c r="R12" s="3"/>
      <c r="S12" s="3"/>
      <c r="T12" s="3"/>
      <c r="U12" s="3"/>
      <c r="V12" s="3"/>
      <c r="W12" s="3"/>
      <c r="X12" s="3"/>
      <c r="Y12" s="3"/>
      <c r="Z12" s="3"/>
    </row>
    <row r="13" spans="1:26" ht="14.25" customHeight="1">
      <c r="A13" s="19"/>
      <c r="B13" s="19"/>
      <c r="C13" s="20"/>
      <c r="D13" s="20"/>
      <c r="E13" s="20"/>
      <c r="F13" s="21"/>
      <c r="G13" s="20"/>
      <c r="H13" s="7"/>
      <c r="I13" s="20"/>
      <c r="J13" s="7"/>
      <c r="K13" s="19"/>
      <c r="L13" s="20"/>
      <c r="M13" s="11"/>
      <c r="N13" s="12"/>
      <c r="O13" s="12"/>
      <c r="P13" s="12"/>
      <c r="Q13" s="3"/>
      <c r="R13" s="3"/>
      <c r="S13" s="3"/>
      <c r="T13" s="3"/>
      <c r="U13" s="3"/>
      <c r="V13" s="3"/>
      <c r="W13" s="3"/>
      <c r="X13" s="3"/>
      <c r="Y13" s="3"/>
      <c r="Z13" s="3"/>
    </row>
    <row r="14" spans="1:26" ht="14.25" customHeight="1">
      <c r="A14" s="22"/>
      <c r="B14" s="22"/>
      <c r="C14" s="23"/>
      <c r="D14" s="24" t="s">
        <v>51</v>
      </c>
      <c r="E14" s="24"/>
      <c r="F14" s="25">
        <f>SUM(F4:F13)</f>
        <v>573000</v>
      </c>
      <c r="G14" s="23"/>
      <c r="H14" s="23"/>
      <c r="I14" s="23"/>
      <c r="J14" s="23"/>
      <c r="K14" s="23"/>
      <c r="L14" s="26"/>
      <c r="M14" s="3"/>
      <c r="N14" s="3"/>
      <c r="O14" s="3"/>
      <c r="P14" s="3"/>
      <c r="Q14" s="3"/>
      <c r="R14" s="3"/>
      <c r="S14" s="3"/>
      <c r="T14" s="3"/>
      <c r="U14" s="3"/>
      <c r="V14" s="3"/>
      <c r="W14" s="3"/>
      <c r="X14" s="3"/>
      <c r="Y14" s="3"/>
      <c r="Z14" s="3"/>
    </row>
    <row r="15" spans="1:26" ht="14.25" customHeight="1">
      <c r="A15" s="27"/>
      <c r="B15" s="27"/>
      <c r="C15" s="28"/>
      <c r="D15" s="28"/>
      <c r="E15" s="28"/>
      <c r="F15" s="28"/>
      <c r="G15" s="28"/>
      <c r="H15" s="28"/>
      <c r="I15" s="28"/>
      <c r="J15" s="28"/>
      <c r="K15" s="28"/>
      <c r="L15" s="3"/>
      <c r="M15" s="3"/>
      <c r="N15" s="3"/>
      <c r="O15" s="3"/>
      <c r="P15" s="3"/>
      <c r="Q15" s="3"/>
      <c r="R15" s="3"/>
      <c r="S15" s="3"/>
      <c r="T15" s="3"/>
      <c r="U15" s="3"/>
      <c r="V15" s="3"/>
      <c r="W15" s="3"/>
      <c r="X15" s="3"/>
      <c r="Y15" s="3"/>
      <c r="Z15" s="3"/>
    </row>
    <row r="16" spans="1:26" ht="14.25" customHeight="1">
      <c r="A16" s="27"/>
      <c r="B16" s="27"/>
      <c r="C16" s="28"/>
      <c r="D16" s="28"/>
      <c r="E16" s="28"/>
      <c r="F16" s="28"/>
      <c r="G16" s="28"/>
      <c r="H16" s="28"/>
      <c r="I16" s="28"/>
      <c r="J16" s="28"/>
      <c r="K16" s="28"/>
      <c r="L16" s="3"/>
      <c r="M16" s="3"/>
      <c r="N16" s="3"/>
      <c r="O16" s="3"/>
      <c r="P16" s="3"/>
      <c r="Q16" s="3"/>
      <c r="R16" s="3"/>
      <c r="S16" s="3"/>
      <c r="T16" s="3"/>
      <c r="U16" s="3"/>
      <c r="V16" s="3"/>
      <c r="W16" s="3"/>
      <c r="X16" s="3"/>
      <c r="Y16" s="3"/>
      <c r="Z16" s="3"/>
    </row>
    <row r="17" spans="1:26" ht="14.25" customHeight="1">
      <c r="A17" s="27"/>
      <c r="B17" s="27"/>
      <c r="C17" s="28"/>
      <c r="D17" s="28"/>
      <c r="E17" s="28"/>
      <c r="F17" s="28"/>
      <c r="G17" s="28"/>
      <c r="H17" s="28"/>
      <c r="I17" s="28"/>
      <c r="J17" s="28"/>
      <c r="K17" s="28"/>
      <c r="L17" s="3"/>
      <c r="M17" s="3"/>
      <c r="N17" s="3"/>
      <c r="O17" s="3"/>
      <c r="P17" s="3"/>
      <c r="Q17" s="3"/>
      <c r="R17" s="3"/>
      <c r="S17" s="3"/>
      <c r="T17" s="3"/>
      <c r="U17" s="3"/>
      <c r="V17" s="3"/>
      <c r="W17" s="3"/>
      <c r="X17" s="3"/>
      <c r="Y17" s="3"/>
      <c r="Z17" s="3"/>
    </row>
    <row r="18" spans="1:26" ht="14.25" customHeight="1">
      <c r="A18" s="27"/>
      <c r="B18" s="27"/>
      <c r="C18" s="28"/>
      <c r="D18" s="28"/>
      <c r="E18" s="28"/>
      <c r="F18" s="28"/>
      <c r="G18" s="28"/>
      <c r="H18" s="28"/>
      <c r="I18" s="28"/>
      <c r="J18" s="28"/>
      <c r="K18" s="28"/>
      <c r="L18" s="3"/>
      <c r="M18" s="3"/>
      <c r="N18" s="3"/>
      <c r="O18" s="3"/>
      <c r="P18" s="3"/>
      <c r="Q18" s="3"/>
      <c r="R18" s="3"/>
      <c r="S18" s="3"/>
      <c r="T18" s="3"/>
      <c r="U18" s="3"/>
      <c r="V18" s="3"/>
      <c r="W18" s="3"/>
      <c r="X18" s="3"/>
      <c r="Y18" s="3"/>
      <c r="Z18" s="3"/>
    </row>
    <row r="19" spans="1:26" ht="14.25" customHeight="1">
      <c r="A19" s="27"/>
      <c r="B19" s="27"/>
      <c r="C19" s="28"/>
      <c r="D19" s="28"/>
      <c r="E19" s="28"/>
      <c r="F19" s="28"/>
      <c r="G19" s="28"/>
      <c r="H19" s="28"/>
      <c r="I19" s="28"/>
      <c r="J19" s="28"/>
      <c r="K19" s="28"/>
      <c r="L19" s="3"/>
      <c r="M19" s="3"/>
      <c r="N19" s="3"/>
      <c r="O19" s="3"/>
      <c r="P19" s="3"/>
      <c r="Q19" s="3"/>
      <c r="R19" s="3"/>
      <c r="S19" s="3"/>
      <c r="T19" s="3"/>
      <c r="U19" s="3"/>
      <c r="V19" s="3"/>
      <c r="W19" s="3"/>
      <c r="X19" s="3"/>
      <c r="Y19" s="3"/>
      <c r="Z19" s="3"/>
    </row>
    <row r="20" spans="1:26" ht="14.25" customHeight="1">
      <c r="A20" s="27"/>
      <c r="B20" s="27"/>
      <c r="C20" s="28"/>
      <c r="D20" s="28"/>
      <c r="E20" s="28"/>
      <c r="F20" s="28"/>
      <c r="G20" s="28"/>
      <c r="H20" s="28"/>
      <c r="I20" s="28"/>
      <c r="J20" s="28"/>
      <c r="K20" s="28"/>
      <c r="L20" s="3"/>
      <c r="M20" s="3"/>
      <c r="N20" s="3"/>
      <c r="O20" s="3"/>
      <c r="P20" s="3"/>
      <c r="Q20" s="3"/>
      <c r="R20" s="3"/>
      <c r="S20" s="3"/>
      <c r="T20" s="3"/>
      <c r="U20" s="3"/>
      <c r="V20" s="3"/>
      <c r="W20" s="3"/>
      <c r="X20" s="3"/>
      <c r="Y20" s="3"/>
      <c r="Z20" s="3"/>
    </row>
    <row r="21" spans="1:26" ht="14.25" customHeight="1">
      <c r="A21" s="27"/>
      <c r="B21" s="27"/>
      <c r="C21" s="28"/>
      <c r="D21" s="28"/>
      <c r="E21" s="28"/>
      <c r="F21" s="28"/>
      <c r="G21" s="28"/>
      <c r="H21" s="28"/>
      <c r="I21" s="28"/>
      <c r="J21" s="28"/>
      <c r="K21" s="28"/>
      <c r="L21" s="3"/>
      <c r="M21" s="3"/>
      <c r="N21" s="3"/>
      <c r="O21" s="3"/>
      <c r="P21" s="3"/>
      <c r="Q21" s="3"/>
      <c r="R21" s="3"/>
      <c r="S21" s="3"/>
      <c r="T21" s="3"/>
      <c r="U21" s="3"/>
      <c r="V21" s="3"/>
      <c r="W21" s="3"/>
      <c r="X21" s="3"/>
      <c r="Y21" s="3"/>
      <c r="Z21" s="3"/>
    </row>
    <row r="22" spans="1:26" ht="14.25" customHeight="1">
      <c r="A22" s="27"/>
      <c r="B22" s="27"/>
      <c r="C22" s="28"/>
      <c r="D22" s="28"/>
      <c r="E22" s="28"/>
      <c r="F22" s="28"/>
      <c r="G22" s="28"/>
      <c r="H22" s="28"/>
      <c r="I22" s="28"/>
      <c r="J22" s="28"/>
      <c r="K22" s="28"/>
      <c r="L22" s="3"/>
      <c r="M22" s="3"/>
      <c r="N22" s="3"/>
      <c r="O22" s="3"/>
      <c r="P22" s="3"/>
      <c r="Q22" s="3"/>
      <c r="R22" s="3"/>
      <c r="S22" s="3"/>
      <c r="T22" s="3"/>
      <c r="U22" s="3"/>
      <c r="V22" s="3"/>
      <c r="W22" s="3"/>
      <c r="X22" s="3"/>
      <c r="Y22" s="3"/>
      <c r="Z22" s="3"/>
    </row>
    <row r="23" spans="1:26" ht="14.25" customHeight="1">
      <c r="A23" s="27"/>
      <c r="B23" s="27"/>
      <c r="C23" s="28"/>
      <c r="D23" s="28"/>
      <c r="E23" s="28"/>
      <c r="F23" s="28"/>
      <c r="G23" s="28"/>
      <c r="H23" s="28"/>
      <c r="I23" s="28"/>
      <c r="J23" s="28"/>
      <c r="K23" s="28"/>
      <c r="L23" s="3"/>
      <c r="M23" s="3"/>
      <c r="N23" s="3"/>
      <c r="O23" s="3"/>
      <c r="P23" s="3"/>
      <c r="Q23" s="3"/>
      <c r="R23" s="3"/>
      <c r="S23" s="3"/>
      <c r="T23" s="3"/>
      <c r="U23" s="3"/>
      <c r="V23" s="3"/>
      <c r="W23" s="3"/>
      <c r="X23" s="3"/>
      <c r="Y23" s="3"/>
      <c r="Z23" s="3"/>
    </row>
    <row r="24" spans="1:26" ht="14.25" customHeight="1">
      <c r="A24" s="27"/>
      <c r="B24" s="27"/>
      <c r="C24" s="28"/>
      <c r="D24" s="28"/>
      <c r="E24" s="28"/>
      <c r="F24" s="28"/>
      <c r="G24" s="28"/>
      <c r="H24" s="28"/>
      <c r="I24" s="28"/>
      <c r="J24" s="28"/>
      <c r="K24" s="28"/>
      <c r="L24" s="3"/>
      <c r="M24" s="3"/>
      <c r="N24" s="3"/>
      <c r="O24" s="3"/>
      <c r="P24" s="3"/>
      <c r="Q24" s="3"/>
      <c r="R24" s="3"/>
      <c r="S24" s="3"/>
      <c r="T24" s="3"/>
      <c r="U24" s="3"/>
      <c r="V24" s="3"/>
      <c r="W24" s="3"/>
      <c r="X24" s="3"/>
      <c r="Y24" s="3"/>
      <c r="Z24" s="3"/>
    </row>
    <row r="25" spans="1:26" ht="14.25" customHeight="1">
      <c r="A25" s="27"/>
      <c r="B25" s="27"/>
      <c r="C25" s="28"/>
      <c r="D25" s="28"/>
      <c r="E25" s="28"/>
      <c r="F25" s="28"/>
      <c r="G25" s="28"/>
      <c r="H25" s="28"/>
      <c r="I25" s="28"/>
      <c r="J25" s="28"/>
      <c r="K25" s="28"/>
      <c r="L25" s="3"/>
      <c r="M25" s="3"/>
      <c r="N25" s="3"/>
      <c r="O25" s="3"/>
      <c r="P25" s="3"/>
      <c r="Q25" s="3"/>
      <c r="R25" s="3"/>
      <c r="S25" s="3"/>
      <c r="T25" s="3"/>
      <c r="U25" s="3"/>
      <c r="V25" s="3"/>
      <c r="W25" s="3"/>
      <c r="X25" s="3"/>
      <c r="Y25" s="3"/>
      <c r="Z25" s="3"/>
    </row>
    <row r="26" spans="1:26" ht="14.25" customHeight="1">
      <c r="A26" s="27"/>
      <c r="B26" s="27"/>
      <c r="C26" s="28"/>
      <c r="D26" s="28"/>
      <c r="E26" s="28"/>
      <c r="F26" s="28"/>
      <c r="G26" s="28"/>
      <c r="H26" s="28"/>
      <c r="I26" s="28"/>
      <c r="J26" s="28"/>
      <c r="K26" s="28"/>
      <c r="L26" s="3"/>
      <c r="M26" s="3"/>
      <c r="N26" s="3"/>
      <c r="O26" s="3"/>
      <c r="P26" s="3"/>
      <c r="Q26" s="3"/>
      <c r="R26" s="3"/>
      <c r="S26" s="3"/>
      <c r="T26" s="3"/>
      <c r="U26" s="3"/>
      <c r="V26" s="3"/>
      <c r="W26" s="3"/>
      <c r="X26" s="3"/>
      <c r="Y26" s="3"/>
      <c r="Z26" s="3"/>
    </row>
    <row r="27" spans="1:26" ht="14.25" customHeight="1">
      <c r="A27" s="27"/>
      <c r="B27" s="27"/>
      <c r="C27" s="28"/>
      <c r="D27" s="28"/>
      <c r="E27" s="28"/>
      <c r="F27" s="28"/>
      <c r="G27" s="28"/>
      <c r="H27" s="28"/>
      <c r="I27" s="28"/>
      <c r="J27" s="28"/>
      <c r="K27" s="28"/>
      <c r="L27" s="3"/>
      <c r="M27" s="3"/>
      <c r="N27" s="3"/>
      <c r="O27" s="3"/>
      <c r="P27" s="3"/>
      <c r="Q27" s="3"/>
      <c r="R27" s="3"/>
      <c r="S27" s="3"/>
      <c r="T27" s="3"/>
      <c r="U27" s="3"/>
      <c r="V27" s="3"/>
      <c r="W27" s="3"/>
      <c r="X27" s="3"/>
      <c r="Y27" s="3"/>
      <c r="Z27" s="3"/>
    </row>
    <row r="28" spans="1:26" ht="14.25" customHeight="1">
      <c r="A28" s="27"/>
      <c r="B28" s="27"/>
      <c r="C28" s="28"/>
      <c r="D28" s="28"/>
      <c r="E28" s="28"/>
      <c r="F28" s="28"/>
      <c r="G28" s="28"/>
      <c r="H28" s="28"/>
      <c r="I28" s="28"/>
      <c r="J28" s="28"/>
      <c r="K28" s="28"/>
      <c r="L28" s="3"/>
      <c r="M28" s="3"/>
      <c r="N28" s="3"/>
      <c r="O28" s="3"/>
      <c r="P28" s="3"/>
      <c r="Q28" s="3"/>
      <c r="R28" s="3"/>
      <c r="S28" s="3"/>
      <c r="T28" s="3"/>
      <c r="U28" s="3"/>
      <c r="V28" s="3"/>
      <c r="W28" s="3"/>
      <c r="X28" s="3"/>
      <c r="Y28" s="3"/>
      <c r="Z28" s="3"/>
    </row>
    <row r="29" spans="1:26" ht="14.25" customHeight="1">
      <c r="A29" s="27"/>
      <c r="B29" s="27"/>
      <c r="C29" s="28"/>
      <c r="D29" s="28"/>
      <c r="E29" s="28"/>
      <c r="F29" s="28"/>
      <c r="G29" s="28"/>
      <c r="H29" s="28"/>
      <c r="I29" s="28"/>
      <c r="J29" s="28"/>
      <c r="K29" s="28"/>
      <c r="L29" s="3"/>
      <c r="M29" s="3"/>
      <c r="N29" s="3"/>
      <c r="O29" s="3"/>
      <c r="P29" s="3"/>
      <c r="Q29" s="3"/>
      <c r="R29" s="3"/>
      <c r="S29" s="3"/>
      <c r="T29" s="3"/>
      <c r="U29" s="3"/>
      <c r="V29" s="3"/>
      <c r="W29" s="3"/>
      <c r="X29" s="3"/>
      <c r="Y29" s="3"/>
      <c r="Z29" s="3"/>
    </row>
    <row r="30" spans="1:26" ht="14.25" customHeight="1">
      <c r="A30" s="27"/>
      <c r="B30" s="27"/>
      <c r="C30" s="28"/>
      <c r="D30" s="28"/>
      <c r="E30" s="28"/>
      <c r="F30" s="28"/>
      <c r="G30" s="28"/>
      <c r="H30" s="28"/>
      <c r="I30" s="28"/>
      <c r="J30" s="28"/>
      <c r="K30" s="28"/>
      <c r="L30" s="3"/>
      <c r="M30" s="3"/>
      <c r="N30" s="3"/>
      <c r="O30" s="3"/>
      <c r="P30" s="3"/>
      <c r="Q30" s="3"/>
      <c r="R30" s="3"/>
      <c r="S30" s="3"/>
      <c r="T30" s="3"/>
      <c r="U30" s="3"/>
      <c r="V30" s="3"/>
      <c r="W30" s="3"/>
      <c r="X30" s="3"/>
      <c r="Y30" s="3"/>
      <c r="Z30" s="3"/>
    </row>
    <row r="31" spans="1:26" ht="14.25" customHeight="1">
      <c r="A31" s="27"/>
      <c r="B31" s="27"/>
      <c r="C31" s="28"/>
      <c r="D31" s="28"/>
      <c r="E31" s="28"/>
      <c r="F31" s="28"/>
      <c r="G31" s="28"/>
      <c r="H31" s="28"/>
      <c r="I31" s="28"/>
      <c r="J31" s="28"/>
      <c r="K31" s="28"/>
      <c r="L31" s="3"/>
      <c r="M31" s="3"/>
      <c r="N31" s="3"/>
      <c r="O31" s="3"/>
      <c r="P31" s="3"/>
      <c r="Q31" s="3"/>
      <c r="R31" s="3"/>
      <c r="S31" s="3"/>
      <c r="T31" s="3"/>
      <c r="U31" s="3"/>
      <c r="V31" s="3"/>
      <c r="W31" s="3"/>
      <c r="X31" s="3"/>
      <c r="Y31" s="3"/>
      <c r="Z31" s="3"/>
    </row>
    <row r="32" spans="1:26" ht="14.25" customHeight="1">
      <c r="A32" s="27"/>
      <c r="B32" s="27"/>
      <c r="C32" s="28"/>
      <c r="D32" s="28"/>
      <c r="E32" s="28"/>
      <c r="F32" s="28"/>
      <c r="G32" s="28"/>
      <c r="H32" s="28"/>
      <c r="I32" s="28"/>
      <c r="J32" s="28"/>
      <c r="K32" s="28"/>
      <c r="L32" s="3"/>
      <c r="M32" s="3"/>
      <c r="N32" s="3"/>
      <c r="O32" s="3"/>
      <c r="P32" s="3"/>
      <c r="Q32" s="3"/>
      <c r="R32" s="3"/>
      <c r="S32" s="3"/>
      <c r="T32" s="3"/>
      <c r="U32" s="3"/>
      <c r="V32" s="3"/>
      <c r="W32" s="3"/>
      <c r="X32" s="3"/>
      <c r="Y32" s="3"/>
      <c r="Z32" s="3"/>
    </row>
    <row r="33" spans="1:26" ht="14.25" customHeight="1">
      <c r="A33" s="27"/>
      <c r="B33" s="27"/>
      <c r="C33" s="28"/>
      <c r="D33" s="28"/>
      <c r="E33" s="28"/>
      <c r="F33" s="28"/>
      <c r="G33" s="28"/>
      <c r="H33" s="28"/>
      <c r="I33" s="28"/>
      <c r="J33" s="28"/>
      <c r="K33" s="28"/>
      <c r="L33" s="3"/>
      <c r="M33" s="3"/>
      <c r="N33" s="3"/>
      <c r="O33" s="3"/>
      <c r="P33" s="3"/>
      <c r="Q33" s="3"/>
      <c r="R33" s="3"/>
      <c r="S33" s="3"/>
      <c r="T33" s="3"/>
      <c r="U33" s="3"/>
      <c r="V33" s="3"/>
      <c r="W33" s="3"/>
      <c r="X33" s="3"/>
      <c r="Y33" s="3"/>
      <c r="Z33" s="3"/>
    </row>
    <row r="34" spans="1:26" ht="14.25" customHeight="1">
      <c r="A34" s="27"/>
      <c r="B34" s="27"/>
      <c r="C34" s="28"/>
      <c r="D34" s="28"/>
      <c r="E34" s="28"/>
      <c r="F34" s="28"/>
      <c r="G34" s="28"/>
      <c r="H34" s="28"/>
      <c r="I34" s="28"/>
      <c r="J34" s="28"/>
      <c r="K34" s="28"/>
      <c r="L34" s="3"/>
      <c r="M34" s="3"/>
      <c r="N34" s="3"/>
      <c r="O34" s="3"/>
      <c r="P34" s="3"/>
      <c r="Q34" s="3"/>
      <c r="R34" s="3"/>
      <c r="S34" s="3"/>
      <c r="T34" s="3"/>
      <c r="U34" s="3"/>
      <c r="V34" s="3"/>
      <c r="W34" s="3"/>
      <c r="X34" s="3"/>
      <c r="Y34" s="3"/>
      <c r="Z34" s="3"/>
    </row>
    <row r="35" spans="1:26" ht="14.25" customHeight="1">
      <c r="A35" s="27"/>
      <c r="B35" s="27"/>
      <c r="C35" s="28"/>
      <c r="D35" s="28"/>
      <c r="E35" s="28"/>
      <c r="F35" s="28"/>
      <c r="G35" s="28"/>
      <c r="H35" s="28"/>
      <c r="I35" s="28"/>
      <c r="J35" s="28"/>
      <c r="K35" s="28"/>
      <c r="L35" s="3"/>
      <c r="M35" s="3"/>
      <c r="N35" s="3"/>
      <c r="O35" s="3"/>
      <c r="P35" s="3"/>
      <c r="Q35" s="3"/>
      <c r="R35" s="3"/>
      <c r="S35" s="3"/>
      <c r="T35" s="3"/>
      <c r="U35" s="3"/>
      <c r="V35" s="3"/>
      <c r="W35" s="3"/>
      <c r="X35" s="3"/>
      <c r="Y35" s="3"/>
      <c r="Z35" s="3"/>
    </row>
    <row r="36" spans="1:26" ht="14.25" customHeight="1">
      <c r="A36" s="27"/>
      <c r="B36" s="27"/>
      <c r="C36" s="28"/>
      <c r="D36" s="28"/>
      <c r="E36" s="28"/>
      <c r="F36" s="28"/>
      <c r="G36" s="28"/>
      <c r="H36" s="28"/>
      <c r="I36" s="28"/>
      <c r="J36" s="28"/>
      <c r="K36" s="28"/>
      <c r="L36" s="3"/>
      <c r="M36" s="3"/>
      <c r="N36" s="3"/>
      <c r="O36" s="3"/>
      <c r="P36" s="3"/>
      <c r="Q36" s="3"/>
      <c r="R36" s="3"/>
      <c r="S36" s="3"/>
      <c r="T36" s="3"/>
      <c r="U36" s="3"/>
      <c r="V36" s="3"/>
      <c r="W36" s="3"/>
      <c r="X36" s="3"/>
      <c r="Y36" s="3"/>
      <c r="Z36" s="3"/>
    </row>
    <row r="37" spans="1:26" ht="14.25" customHeight="1">
      <c r="A37" s="27"/>
      <c r="B37" s="27"/>
      <c r="C37" s="28"/>
      <c r="D37" s="28"/>
      <c r="E37" s="28"/>
      <c r="F37" s="28"/>
      <c r="G37" s="28"/>
      <c r="H37" s="28"/>
      <c r="I37" s="28"/>
      <c r="J37" s="28"/>
      <c r="K37" s="28"/>
      <c r="L37" s="3"/>
      <c r="M37" s="3"/>
      <c r="N37" s="3"/>
      <c r="O37" s="3"/>
      <c r="P37" s="3"/>
      <c r="Q37" s="3"/>
      <c r="R37" s="3"/>
      <c r="S37" s="3"/>
      <c r="T37" s="3"/>
      <c r="U37" s="3"/>
      <c r="V37" s="3"/>
      <c r="W37" s="3"/>
      <c r="X37" s="3"/>
      <c r="Y37" s="3"/>
      <c r="Z37" s="3"/>
    </row>
    <row r="38" spans="1:26" ht="14.25" customHeight="1">
      <c r="A38" s="27"/>
      <c r="B38" s="27"/>
      <c r="C38" s="28"/>
      <c r="D38" s="28"/>
      <c r="E38" s="28"/>
      <c r="F38" s="28"/>
      <c r="G38" s="28"/>
      <c r="H38" s="28"/>
      <c r="I38" s="28"/>
      <c r="J38" s="28"/>
      <c r="K38" s="28"/>
      <c r="L38" s="3"/>
      <c r="M38" s="3"/>
      <c r="N38" s="3"/>
      <c r="O38" s="3"/>
      <c r="P38" s="3"/>
      <c r="Q38" s="3"/>
      <c r="R38" s="3"/>
      <c r="S38" s="3"/>
      <c r="T38" s="3"/>
      <c r="U38" s="3"/>
      <c r="V38" s="3"/>
      <c r="W38" s="3"/>
      <c r="X38" s="3"/>
      <c r="Y38" s="3"/>
      <c r="Z38" s="3"/>
    </row>
    <row r="39" spans="1:26" ht="14.25" customHeight="1">
      <c r="A39" s="27"/>
      <c r="B39" s="27"/>
      <c r="C39" s="28"/>
      <c r="D39" s="28"/>
      <c r="E39" s="28"/>
      <c r="F39" s="28"/>
      <c r="G39" s="28"/>
      <c r="H39" s="28"/>
      <c r="I39" s="28"/>
      <c r="J39" s="28"/>
      <c r="K39" s="28"/>
      <c r="L39" s="3"/>
      <c r="M39" s="3"/>
      <c r="N39" s="3"/>
      <c r="O39" s="3"/>
      <c r="P39" s="3"/>
      <c r="Q39" s="3"/>
      <c r="R39" s="3"/>
      <c r="S39" s="3"/>
      <c r="T39" s="3"/>
      <c r="U39" s="3"/>
      <c r="V39" s="3"/>
      <c r="W39" s="3"/>
      <c r="X39" s="3"/>
      <c r="Y39" s="3"/>
      <c r="Z39" s="3"/>
    </row>
    <row r="40" spans="1:26" ht="14.25" customHeight="1">
      <c r="A40" s="27"/>
      <c r="B40" s="27"/>
      <c r="C40" s="28"/>
      <c r="D40" s="28"/>
      <c r="E40" s="28"/>
      <c r="F40" s="28"/>
      <c r="G40" s="28"/>
      <c r="H40" s="28"/>
      <c r="I40" s="28"/>
      <c r="J40" s="28"/>
      <c r="K40" s="28"/>
      <c r="L40" s="3"/>
      <c r="M40" s="3"/>
      <c r="N40" s="3"/>
      <c r="O40" s="3"/>
      <c r="P40" s="3"/>
      <c r="Q40" s="3"/>
      <c r="R40" s="3"/>
      <c r="S40" s="3"/>
      <c r="T40" s="3"/>
      <c r="U40" s="3"/>
      <c r="V40" s="3"/>
      <c r="W40" s="3"/>
      <c r="X40" s="3"/>
      <c r="Y40" s="3"/>
      <c r="Z40" s="3"/>
    </row>
    <row r="41" spans="1:26" ht="14.25" customHeight="1">
      <c r="A41" s="27"/>
      <c r="B41" s="27"/>
      <c r="C41" s="28"/>
      <c r="D41" s="28"/>
      <c r="E41" s="28"/>
      <c r="F41" s="28"/>
      <c r="G41" s="28"/>
      <c r="H41" s="28"/>
      <c r="I41" s="28"/>
      <c r="J41" s="28"/>
      <c r="K41" s="28"/>
      <c r="L41" s="3"/>
      <c r="M41" s="3"/>
      <c r="N41" s="3"/>
      <c r="O41" s="3"/>
      <c r="P41" s="3"/>
      <c r="Q41" s="3"/>
      <c r="R41" s="3"/>
      <c r="S41" s="3"/>
      <c r="T41" s="3"/>
      <c r="U41" s="3"/>
      <c r="V41" s="3"/>
      <c r="W41" s="3"/>
      <c r="X41" s="3"/>
      <c r="Y41" s="3"/>
      <c r="Z41" s="3"/>
    </row>
    <row r="42" spans="1:26" ht="14.25" customHeight="1">
      <c r="A42" s="27"/>
      <c r="B42" s="27"/>
      <c r="C42" s="28"/>
      <c r="D42" s="28"/>
      <c r="E42" s="28"/>
      <c r="F42" s="28"/>
      <c r="G42" s="28"/>
      <c r="H42" s="28"/>
      <c r="I42" s="28"/>
      <c r="J42" s="28"/>
      <c r="K42" s="28"/>
      <c r="L42" s="3"/>
      <c r="M42" s="3"/>
      <c r="N42" s="3"/>
      <c r="O42" s="3"/>
      <c r="P42" s="3"/>
      <c r="Q42" s="3"/>
      <c r="R42" s="3"/>
      <c r="S42" s="3"/>
      <c r="T42" s="3"/>
      <c r="U42" s="3"/>
      <c r="V42" s="3"/>
      <c r="W42" s="3"/>
      <c r="X42" s="3"/>
      <c r="Y42" s="3"/>
      <c r="Z42" s="3"/>
    </row>
    <row r="43" spans="1:26" ht="14.25" customHeight="1">
      <c r="A43" s="27"/>
      <c r="B43" s="27"/>
      <c r="C43" s="28"/>
      <c r="D43" s="28"/>
      <c r="E43" s="28"/>
      <c r="F43" s="28"/>
      <c r="G43" s="28"/>
      <c r="H43" s="28"/>
      <c r="I43" s="28"/>
      <c r="J43" s="28"/>
      <c r="K43" s="28"/>
      <c r="L43" s="3"/>
      <c r="M43" s="3"/>
      <c r="N43" s="3"/>
      <c r="O43" s="3"/>
      <c r="P43" s="3"/>
      <c r="Q43" s="3"/>
      <c r="R43" s="3"/>
      <c r="S43" s="3"/>
      <c r="T43" s="3"/>
      <c r="U43" s="3"/>
      <c r="V43" s="3"/>
      <c r="W43" s="3"/>
      <c r="X43" s="3"/>
      <c r="Y43" s="3"/>
      <c r="Z43" s="3"/>
    </row>
    <row r="44" spans="1:26" ht="14.25" customHeight="1">
      <c r="A44" s="27"/>
      <c r="B44" s="27"/>
      <c r="C44" s="28"/>
      <c r="D44" s="28"/>
      <c r="E44" s="28"/>
      <c r="F44" s="28"/>
      <c r="G44" s="28"/>
      <c r="H44" s="28"/>
      <c r="I44" s="28"/>
      <c r="J44" s="28"/>
      <c r="K44" s="28"/>
      <c r="L44" s="3"/>
      <c r="M44" s="3"/>
      <c r="N44" s="3"/>
      <c r="O44" s="3"/>
      <c r="P44" s="3"/>
      <c r="Q44" s="3"/>
      <c r="R44" s="3"/>
      <c r="S44" s="3"/>
      <c r="T44" s="3"/>
      <c r="U44" s="3"/>
      <c r="V44" s="3"/>
      <c r="W44" s="3"/>
      <c r="X44" s="3"/>
      <c r="Y44" s="3"/>
      <c r="Z44" s="3"/>
    </row>
    <row r="45" spans="1:26" ht="14.25" customHeight="1">
      <c r="A45" s="27"/>
      <c r="B45" s="27"/>
      <c r="C45" s="28"/>
      <c r="D45" s="28"/>
      <c r="E45" s="28"/>
      <c r="F45" s="28"/>
      <c r="G45" s="28"/>
      <c r="H45" s="28"/>
      <c r="I45" s="28"/>
      <c r="J45" s="28"/>
      <c r="K45" s="28"/>
      <c r="L45" s="3"/>
      <c r="M45" s="3"/>
      <c r="N45" s="3"/>
      <c r="O45" s="3"/>
      <c r="P45" s="3"/>
      <c r="Q45" s="3"/>
      <c r="R45" s="3"/>
      <c r="S45" s="3"/>
      <c r="T45" s="3"/>
      <c r="U45" s="3"/>
      <c r="V45" s="3"/>
      <c r="W45" s="3"/>
      <c r="X45" s="3"/>
      <c r="Y45" s="3"/>
      <c r="Z45" s="3"/>
    </row>
    <row r="46" spans="1:26" ht="14.25" customHeight="1">
      <c r="A46" s="27"/>
      <c r="B46" s="27"/>
      <c r="C46" s="28"/>
      <c r="D46" s="28"/>
      <c r="E46" s="28"/>
      <c r="F46" s="28"/>
      <c r="G46" s="28"/>
      <c r="H46" s="28"/>
      <c r="I46" s="28"/>
      <c r="J46" s="28"/>
      <c r="K46" s="28"/>
      <c r="L46" s="3"/>
      <c r="M46" s="3"/>
      <c r="N46" s="3"/>
      <c r="O46" s="3"/>
      <c r="P46" s="3"/>
      <c r="Q46" s="3"/>
      <c r="R46" s="3"/>
      <c r="S46" s="3"/>
      <c r="T46" s="3"/>
      <c r="U46" s="3"/>
      <c r="V46" s="3"/>
      <c r="W46" s="3"/>
      <c r="X46" s="3"/>
      <c r="Y46" s="3"/>
      <c r="Z46" s="3"/>
    </row>
    <row r="47" spans="1:26" ht="14.25" customHeight="1">
      <c r="A47" s="27"/>
      <c r="B47" s="27"/>
      <c r="C47" s="28"/>
      <c r="D47" s="28"/>
      <c r="E47" s="28"/>
      <c r="F47" s="28"/>
      <c r="G47" s="28"/>
      <c r="H47" s="28"/>
      <c r="I47" s="28"/>
      <c r="J47" s="28"/>
      <c r="K47" s="28"/>
      <c r="L47" s="3"/>
      <c r="M47" s="3"/>
      <c r="N47" s="3"/>
      <c r="O47" s="3"/>
      <c r="P47" s="3"/>
      <c r="Q47" s="3"/>
      <c r="R47" s="3"/>
      <c r="S47" s="3"/>
      <c r="T47" s="3"/>
      <c r="U47" s="3"/>
      <c r="V47" s="3"/>
      <c r="W47" s="3"/>
      <c r="X47" s="3"/>
      <c r="Y47" s="3"/>
      <c r="Z47" s="3"/>
    </row>
    <row r="48" spans="1:26" ht="14.25" customHeight="1">
      <c r="A48" s="27"/>
      <c r="B48" s="27"/>
      <c r="C48" s="28"/>
      <c r="D48" s="28"/>
      <c r="E48" s="28"/>
      <c r="F48" s="28"/>
      <c r="G48" s="28"/>
      <c r="H48" s="28"/>
      <c r="I48" s="28"/>
      <c r="J48" s="28"/>
      <c r="K48" s="28"/>
      <c r="L48" s="3"/>
      <c r="M48" s="3"/>
      <c r="N48" s="3"/>
      <c r="O48" s="3"/>
      <c r="P48" s="3"/>
      <c r="Q48" s="3"/>
      <c r="R48" s="3"/>
      <c r="S48" s="3"/>
      <c r="T48" s="3"/>
      <c r="U48" s="3"/>
      <c r="V48" s="3"/>
      <c r="W48" s="3"/>
      <c r="X48" s="3"/>
      <c r="Y48" s="3"/>
      <c r="Z48" s="3"/>
    </row>
    <row r="49" spans="1:26" ht="14.25" customHeight="1">
      <c r="A49" s="27"/>
      <c r="B49" s="27"/>
      <c r="C49" s="28"/>
      <c r="D49" s="28"/>
      <c r="E49" s="28"/>
      <c r="F49" s="28"/>
      <c r="G49" s="28"/>
      <c r="H49" s="28"/>
      <c r="I49" s="28"/>
      <c r="J49" s="28"/>
      <c r="K49" s="28"/>
      <c r="L49" s="3"/>
      <c r="M49" s="3"/>
      <c r="N49" s="3"/>
      <c r="O49" s="3"/>
      <c r="P49" s="3"/>
      <c r="Q49" s="3"/>
      <c r="R49" s="3"/>
      <c r="S49" s="3"/>
      <c r="T49" s="3"/>
      <c r="U49" s="3"/>
      <c r="V49" s="3"/>
      <c r="W49" s="3"/>
      <c r="X49" s="3"/>
      <c r="Y49" s="3"/>
      <c r="Z49" s="3"/>
    </row>
    <row r="50" spans="1:26" ht="14.25" customHeight="1">
      <c r="A50" s="27"/>
      <c r="B50" s="27"/>
      <c r="C50" s="28"/>
      <c r="D50" s="28"/>
      <c r="E50" s="28"/>
      <c r="F50" s="28"/>
      <c r="G50" s="28"/>
      <c r="H50" s="28"/>
      <c r="I50" s="28"/>
      <c r="J50" s="28"/>
      <c r="K50" s="28"/>
      <c r="L50" s="3"/>
      <c r="M50" s="3"/>
      <c r="N50" s="3"/>
      <c r="O50" s="3"/>
      <c r="P50" s="3"/>
      <c r="Q50" s="3"/>
      <c r="R50" s="3"/>
      <c r="S50" s="3"/>
      <c r="T50" s="3"/>
      <c r="U50" s="3"/>
      <c r="V50" s="3"/>
      <c r="W50" s="3"/>
      <c r="X50" s="3"/>
      <c r="Y50" s="3"/>
      <c r="Z50" s="3"/>
    </row>
    <row r="51" spans="1:26" ht="14.25" customHeight="1">
      <c r="A51" s="27"/>
      <c r="B51" s="27"/>
      <c r="C51" s="28"/>
      <c r="D51" s="28"/>
      <c r="E51" s="28"/>
      <c r="F51" s="28"/>
      <c r="G51" s="28"/>
      <c r="H51" s="28"/>
      <c r="I51" s="28"/>
      <c r="J51" s="28"/>
      <c r="K51" s="28"/>
      <c r="L51" s="3"/>
      <c r="M51" s="3"/>
      <c r="N51" s="3"/>
      <c r="O51" s="3"/>
      <c r="P51" s="3"/>
      <c r="Q51" s="3"/>
      <c r="R51" s="3"/>
      <c r="S51" s="3"/>
      <c r="T51" s="3"/>
      <c r="U51" s="3"/>
      <c r="V51" s="3"/>
      <c r="W51" s="3"/>
      <c r="X51" s="3"/>
      <c r="Y51" s="3"/>
      <c r="Z51" s="3"/>
    </row>
    <row r="52" spans="1:26" ht="14.25" customHeight="1">
      <c r="A52" s="27"/>
      <c r="B52" s="27"/>
      <c r="C52" s="28"/>
      <c r="D52" s="28"/>
      <c r="E52" s="28"/>
      <c r="F52" s="28"/>
      <c r="G52" s="28"/>
      <c r="H52" s="28"/>
      <c r="I52" s="28"/>
      <c r="J52" s="28"/>
      <c r="K52" s="28"/>
      <c r="L52" s="3"/>
      <c r="M52" s="3"/>
      <c r="N52" s="3"/>
      <c r="O52" s="3"/>
      <c r="P52" s="3"/>
      <c r="Q52" s="3"/>
      <c r="R52" s="3"/>
      <c r="S52" s="3"/>
      <c r="T52" s="3"/>
      <c r="U52" s="3"/>
      <c r="V52" s="3"/>
      <c r="W52" s="3"/>
      <c r="X52" s="3"/>
      <c r="Y52" s="3"/>
      <c r="Z52" s="3"/>
    </row>
    <row r="53" spans="1:26" ht="14.25" customHeight="1">
      <c r="A53" s="27"/>
      <c r="B53" s="27"/>
      <c r="C53" s="28"/>
      <c r="D53" s="28"/>
      <c r="E53" s="28"/>
      <c r="F53" s="28"/>
      <c r="G53" s="28"/>
      <c r="H53" s="28"/>
      <c r="I53" s="28"/>
      <c r="J53" s="28"/>
      <c r="K53" s="28"/>
      <c r="L53" s="3"/>
      <c r="M53" s="3"/>
      <c r="N53" s="3"/>
      <c r="O53" s="3"/>
      <c r="P53" s="3"/>
      <c r="Q53" s="3"/>
      <c r="R53" s="3"/>
      <c r="S53" s="3"/>
      <c r="T53" s="3"/>
      <c r="U53" s="3"/>
      <c r="V53" s="3"/>
      <c r="W53" s="3"/>
      <c r="X53" s="3"/>
      <c r="Y53" s="3"/>
      <c r="Z53" s="3"/>
    </row>
    <row r="54" spans="1:26" ht="14.25" customHeight="1">
      <c r="A54" s="27"/>
      <c r="B54" s="27"/>
      <c r="C54" s="28"/>
      <c r="D54" s="28"/>
      <c r="E54" s="28"/>
      <c r="F54" s="28"/>
      <c r="G54" s="28"/>
      <c r="H54" s="28"/>
      <c r="I54" s="28"/>
      <c r="J54" s="28"/>
      <c r="K54" s="28"/>
      <c r="L54" s="3"/>
      <c r="M54" s="3"/>
      <c r="N54" s="3"/>
      <c r="O54" s="3"/>
      <c r="P54" s="3"/>
      <c r="Q54" s="3"/>
      <c r="R54" s="3"/>
      <c r="S54" s="3"/>
      <c r="T54" s="3"/>
      <c r="U54" s="3"/>
      <c r="V54" s="3"/>
      <c r="W54" s="3"/>
      <c r="X54" s="3"/>
      <c r="Y54" s="3"/>
      <c r="Z54" s="3"/>
    </row>
    <row r="55" spans="1:26" ht="14.25" customHeight="1">
      <c r="A55" s="27"/>
      <c r="B55" s="27"/>
      <c r="C55" s="28"/>
      <c r="D55" s="28"/>
      <c r="E55" s="28"/>
      <c r="F55" s="28"/>
      <c r="G55" s="28"/>
      <c r="H55" s="28"/>
      <c r="I55" s="28"/>
      <c r="J55" s="28"/>
      <c r="K55" s="28"/>
      <c r="L55" s="3"/>
      <c r="M55" s="3"/>
      <c r="N55" s="3"/>
      <c r="O55" s="3"/>
      <c r="P55" s="3"/>
      <c r="Q55" s="3"/>
      <c r="R55" s="3"/>
      <c r="S55" s="3"/>
      <c r="T55" s="3"/>
      <c r="U55" s="3"/>
      <c r="V55" s="3"/>
      <c r="W55" s="3"/>
      <c r="X55" s="3"/>
      <c r="Y55" s="3"/>
      <c r="Z55" s="3"/>
    </row>
    <row r="56" spans="1:26" ht="14.25" customHeight="1">
      <c r="A56" s="27"/>
      <c r="B56" s="27"/>
      <c r="C56" s="28"/>
      <c r="D56" s="28"/>
      <c r="E56" s="28"/>
      <c r="F56" s="28"/>
      <c r="G56" s="28"/>
      <c r="H56" s="28"/>
      <c r="I56" s="28"/>
      <c r="J56" s="28"/>
      <c r="K56" s="28"/>
      <c r="L56" s="3"/>
      <c r="M56" s="3"/>
      <c r="N56" s="3"/>
      <c r="O56" s="3"/>
      <c r="P56" s="3"/>
      <c r="Q56" s="3"/>
      <c r="R56" s="3"/>
      <c r="S56" s="3"/>
      <c r="T56" s="3"/>
      <c r="U56" s="3"/>
      <c r="V56" s="3"/>
      <c r="W56" s="3"/>
      <c r="X56" s="3"/>
      <c r="Y56" s="3"/>
      <c r="Z56" s="3"/>
    </row>
    <row r="57" spans="1:26" ht="14.25" customHeight="1">
      <c r="A57" s="27"/>
      <c r="B57" s="27"/>
      <c r="C57" s="28"/>
      <c r="D57" s="28"/>
      <c r="E57" s="28"/>
      <c r="F57" s="28"/>
      <c r="G57" s="28"/>
      <c r="H57" s="28"/>
      <c r="I57" s="28"/>
      <c r="J57" s="28"/>
      <c r="K57" s="28"/>
      <c r="L57" s="3"/>
      <c r="M57" s="3"/>
      <c r="N57" s="3"/>
      <c r="O57" s="3"/>
      <c r="P57" s="3"/>
      <c r="Q57" s="3"/>
      <c r="R57" s="3"/>
      <c r="S57" s="3"/>
      <c r="T57" s="3"/>
      <c r="U57" s="3"/>
      <c r="V57" s="3"/>
      <c r="W57" s="3"/>
      <c r="X57" s="3"/>
      <c r="Y57" s="3"/>
      <c r="Z57" s="3"/>
    </row>
    <row r="58" spans="1:26" ht="14.25" customHeight="1">
      <c r="A58" s="27"/>
      <c r="B58" s="27"/>
      <c r="C58" s="28"/>
      <c r="D58" s="28"/>
      <c r="E58" s="28"/>
      <c r="F58" s="28"/>
      <c r="G58" s="28"/>
      <c r="H58" s="28"/>
      <c r="I58" s="28"/>
      <c r="J58" s="28"/>
      <c r="K58" s="28"/>
      <c r="L58" s="3"/>
      <c r="M58" s="3"/>
      <c r="N58" s="3"/>
      <c r="O58" s="3"/>
      <c r="P58" s="3"/>
      <c r="Q58" s="3"/>
      <c r="R58" s="3"/>
      <c r="S58" s="3"/>
      <c r="T58" s="3"/>
      <c r="U58" s="3"/>
      <c r="V58" s="3"/>
      <c r="W58" s="3"/>
      <c r="X58" s="3"/>
      <c r="Y58" s="3"/>
      <c r="Z58" s="3"/>
    </row>
    <row r="59" spans="1:26" ht="14.25" customHeight="1">
      <c r="A59" s="27"/>
      <c r="B59" s="27"/>
      <c r="C59" s="28"/>
      <c r="D59" s="28"/>
      <c r="E59" s="28"/>
      <c r="F59" s="28"/>
      <c r="G59" s="28"/>
      <c r="H59" s="28"/>
      <c r="I59" s="28"/>
      <c r="J59" s="28"/>
      <c r="K59" s="28"/>
      <c r="L59" s="3"/>
      <c r="M59" s="3"/>
      <c r="N59" s="3"/>
      <c r="O59" s="3"/>
      <c r="P59" s="3"/>
      <c r="Q59" s="3"/>
      <c r="R59" s="3"/>
      <c r="S59" s="3"/>
      <c r="T59" s="3"/>
      <c r="U59" s="3"/>
      <c r="V59" s="3"/>
      <c r="W59" s="3"/>
      <c r="X59" s="3"/>
      <c r="Y59" s="3"/>
      <c r="Z59" s="3"/>
    </row>
    <row r="60" spans="1:26" ht="14.25" customHeight="1">
      <c r="A60" s="27"/>
      <c r="B60" s="27"/>
      <c r="C60" s="28"/>
      <c r="D60" s="28"/>
      <c r="E60" s="28"/>
      <c r="F60" s="28"/>
      <c r="G60" s="28"/>
      <c r="H60" s="28"/>
      <c r="I60" s="28"/>
      <c r="J60" s="28"/>
      <c r="K60" s="28"/>
      <c r="L60" s="3"/>
      <c r="M60" s="3"/>
      <c r="N60" s="3"/>
      <c r="O60" s="3"/>
      <c r="P60" s="3"/>
      <c r="Q60" s="3"/>
      <c r="R60" s="3"/>
      <c r="S60" s="3"/>
      <c r="T60" s="3"/>
      <c r="U60" s="3"/>
      <c r="V60" s="3"/>
      <c r="W60" s="3"/>
      <c r="X60" s="3"/>
      <c r="Y60" s="3"/>
      <c r="Z60" s="3"/>
    </row>
    <row r="61" spans="1:26" ht="14.25" customHeight="1">
      <c r="A61" s="27"/>
      <c r="B61" s="27"/>
      <c r="C61" s="28"/>
      <c r="D61" s="28"/>
      <c r="E61" s="28"/>
      <c r="F61" s="28"/>
      <c r="G61" s="28"/>
      <c r="H61" s="28"/>
      <c r="I61" s="28"/>
      <c r="J61" s="28"/>
      <c r="K61" s="28"/>
      <c r="L61" s="3"/>
      <c r="M61" s="3"/>
      <c r="N61" s="3"/>
      <c r="O61" s="3"/>
      <c r="P61" s="3"/>
      <c r="Q61" s="3"/>
      <c r="R61" s="3"/>
      <c r="S61" s="3"/>
      <c r="T61" s="3"/>
      <c r="U61" s="3"/>
      <c r="V61" s="3"/>
      <c r="W61" s="3"/>
      <c r="X61" s="3"/>
      <c r="Y61" s="3"/>
      <c r="Z61" s="3"/>
    </row>
    <row r="62" spans="1:26" ht="14.25" customHeight="1">
      <c r="A62" s="27"/>
      <c r="B62" s="27"/>
      <c r="C62" s="28"/>
      <c r="D62" s="28"/>
      <c r="E62" s="28"/>
      <c r="F62" s="28"/>
      <c r="G62" s="28"/>
      <c r="H62" s="28"/>
      <c r="I62" s="28"/>
      <c r="J62" s="28"/>
      <c r="K62" s="28"/>
      <c r="L62" s="3"/>
      <c r="M62" s="3"/>
      <c r="N62" s="3"/>
      <c r="O62" s="3"/>
      <c r="P62" s="3"/>
      <c r="Q62" s="3"/>
      <c r="R62" s="3"/>
      <c r="S62" s="3"/>
      <c r="T62" s="3"/>
      <c r="U62" s="3"/>
      <c r="V62" s="3"/>
      <c r="W62" s="3"/>
      <c r="X62" s="3"/>
      <c r="Y62" s="3"/>
      <c r="Z62" s="3"/>
    </row>
    <row r="63" spans="1:26" ht="14.25" customHeight="1">
      <c r="A63" s="27"/>
      <c r="B63" s="27"/>
      <c r="C63" s="28"/>
      <c r="D63" s="28"/>
      <c r="E63" s="28"/>
      <c r="F63" s="28"/>
      <c r="G63" s="28"/>
      <c r="H63" s="28"/>
      <c r="I63" s="28"/>
      <c r="J63" s="28"/>
      <c r="K63" s="28"/>
      <c r="L63" s="3"/>
      <c r="M63" s="3"/>
      <c r="N63" s="3"/>
      <c r="O63" s="3"/>
      <c r="P63" s="3"/>
      <c r="Q63" s="3"/>
      <c r="R63" s="3"/>
      <c r="S63" s="3"/>
      <c r="T63" s="3"/>
      <c r="U63" s="3"/>
      <c r="V63" s="3"/>
      <c r="W63" s="3"/>
      <c r="X63" s="3"/>
      <c r="Y63" s="3"/>
      <c r="Z63" s="3"/>
    </row>
    <row r="64" spans="1:26" ht="14.25" customHeight="1">
      <c r="A64" s="27"/>
      <c r="B64" s="27"/>
      <c r="C64" s="28"/>
      <c r="D64" s="28"/>
      <c r="E64" s="28"/>
      <c r="F64" s="28"/>
      <c r="G64" s="28"/>
      <c r="H64" s="28"/>
      <c r="I64" s="28"/>
      <c r="J64" s="28"/>
      <c r="K64" s="28"/>
      <c r="L64" s="3"/>
      <c r="M64" s="3"/>
      <c r="N64" s="3"/>
      <c r="O64" s="3"/>
      <c r="P64" s="3"/>
      <c r="Q64" s="3"/>
      <c r="R64" s="3"/>
      <c r="S64" s="3"/>
      <c r="T64" s="3"/>
      <c r="U64" s="3"/>
      <c r="V64" s="3"/>
      <c r="W64" s="3"/>
      <c r="X64" s="3"/>
      <c r="Y64" s="3"/>
      <c r="Z64" s="3"/>
    </row>
    <row r="65" spans="1:26" ht="14.25" customHeight="1">
      <c r="A65" s="27"/>
      <c r="B65" s="27"/>
      <c r="C65" s="28"/>
      <c r="D65" s="28"/>
      <c r="E65" s="28"/>
      <c r="F65" s="28"/>
      <c r="G65" s="28"/>
      <c r="H65" s="28"/>
      <c r="I65" s="28"/>
      <c r="J65" s="28"/>
      <c r="K65" s="28"/>
      <c r="L65" s="3"/>
      <c r="M65" s="3"/>
      <c r="N65" s="3"/>
      <c r="O65" s="3"/>
      <c r="P65" s="3"/>
      <c r="Q65" s="3"/>
      <c r="R65" s="3"/>
      <c r="S65" s="3"/>
      <c r="T65" s="3"/>
      <c r="U65" s="3"/>
      <c r="V65" s="3"/>
      <c r="W65" s="3"/>
      <c r="X65" s="3"/>
      <c r="Y65" s="3"/>
      <c r="Z65" s="3"/>
    </row>
    <row r="66" spans="1:26" ht="14.25" customHeight="1">
      <c r="A66" s="27"/>
      <c r="B66" s="27"/>
      <c r="C66" s="28"/>
      <c r="D66" s="28"/>
      <c r="E66" s="28"/>
      <c r="F66" s="28"/>
      <c r="G66" s="28"/>
      <c r="H66" s="28"/>
      <c r="I66" s="28"/>
      <c r="J66" s="28"/>
      <c r="K66" s="28"/>
      <c r="L66" s="3"/>
      <c r="M66" s="3"/>
      <c r="N66" s="3"/>
      <c r="O66" s="3"/>
      <c r="P66" s="3"/>
      <c r="Q66" s="3"/>
      <c r="R66" s="3"/>
      <c r="S66" s="3"/>
      <c r="T66" s="3"/>
      <c r="U66" s="3"/>
      <c r="V66" s="3"/>
      <c r="W66" s="3"/>
      <c r="X66" s="3"/>
      <c r="Y66" s="3"/>
      <c r="Z66" s="3"/>
    </row>
    <row r="67" spans="1:26" ht="14.25" customHeight="1">
      <c r="A67" s="27"/>
      <c r="B67" s="27"/>
      <c r="C67" s="28"/>
      <c r="D67" s="28"/>
      <c r="E67" s="28"/>
      <c r="F67" s="28"/>
      <c r="G67" s="28"/>
      <c r="H67" s="28"/>
      <c r="I67" s="28"/>
      <c r="J67" s="28"/>
      <c r="K67" s="28"/>
      <c r="L67" s="3"/>
      <c r="M67" s="3"/>
      <c r="N67" s="3"/>
      <c r="O67" s="3"/>
      <c r="P67" s="3"/>
      <c r="Q67" s="3"/>
      <c r="R67" s="3"/>
      <c r="S67" s="3"/>
      <c r="T67" s="3"/>
      <c r="U67" s="3"/>
      <c r="V67" s="3"/>
      <c r="W67" s="3"/>
      <c r="X67" s="3"/>
      <c r="Y67" s="3"/>
      <c r="Z67" s="3"/>
    </row>
    <row r="68" spans="1:26" ht="14.25" customHeight="1">
      <c r="A68" s="27"/>
      <c r="B68" s="27"/>
      <c r="C68" s="28"/>
      <c r="D68" s="28"/>
      <c r="E68" s="28"/>
      <c r="F68" s="28"/>
      <c r="G68" s="28"/>
      <c r="H68" s="28"/>
      <c r="I68" s="28"/>
      <c r="J68" s="28"/>
      <c r="K68" s="28"/>
      <c r="L68" s="3"/>
      <c r="M68" s="3"/>
      <c r="N68" s="3"/>
      <c r="O68" s="3"/>
      <c r="P68" s="3"/>
      <c r="Q68" s="3"/>
      <c r="R68" s="3"/>
      <c r="S68" s="3"/>
      <c r="T68" s="3"/>
      <c r="U68" s="3"/>
      <c r="V68" s="3"/>
      <c r="W68" s="3"/>
      <c r="X68" s="3"/>
      <c r="Y68" s="3"/>
      <c r="Z68" s="3"/>
    </row>
    <row r="69" spans="1:26" ht="14.25" customHeight="1">
      <c r="A69" s="27"/>
      <c r="B69" s="27"/>
      <c r="C69" s="28"/>
      <c r="D69" s="28"/>
      <c r="E69" s="28"/>
      <c r="F69" s="28"/>
      <c r="G69" s="28"/>
      <c r="H69" s="28"/>
      <c r="I69" s="28"/>
      <c r="J69" s="28"/>
      <c r="K69" s="28"/>
      <c r="L69" s="3"/>
      <c r="M69" s="3"/>
      <c r="N69" s="3"/>
      <c r="O69" s="3"/>
      <c r="P69" s="3"/>
      <c r="Q69" s="3"/>
      <c r="R69" s="3"/>
      <c r="S69" s="3"/>
      <c r="T69" s="3"/>
      <c r="U69" s="3"/>
      <c r="V69" s="3"/>
      <c r="W69" s="3"/>
      <c r="X69" s="3"/>
      <c r="Y69" s="3"/>
      <c r="Z69" s="3"/>
    </row>
    <row r="70" spans="1:26" ht="14.25" customHeight="1">
      <c r="A70" s="27"/>
      <c r="B70" s="27"/>
      <c r="C70" s="28"/>
      <c r="D70" s="28"/>
      <c r="E70" s="28"/>
      <c r="F70" s="28"/>
      <c r="G70" s="28"/>
      <c r="H70" s="28"/>
      <c r="I70" s="28"/>
      <c r="J70" s="28"/>
      <c r="K70" s="28"/>
      <c r="L70" s="3"/>
      <c r="M70" s="3"/>
      <c r="N70" s="3"/>
      <c r="O70" s="3"/>
      <c r="P70" s="3"/>
      <c r="Q70" s="3"/>
      <c r="R70" s="3"/>
      <c r="S70" s="3"/>
      <c r="T70" s="3"/>
      <c r="U70" s="3"/>
      <c r="V70" s="3"/>
      <c r="W70" s="3"/>
      <c r="X70" s="3"/>
      <c r="Y70" s="3"/>
      <c r="Z70" s="3"/>
    </row>
    <row r="71" spans="1:26" ht="14.25" customHeight="1">
      <c r="A71" s="27"/>
      <c r="B71" s="27"/>
      <c r="C71" s="28"/>
      <c r="D71" s="28"/>
      <c r="E71" s="28"/>
      <c r="F71" s="28"/>
      <c r="G71" s="28"/>
      <c r="H71" s="28"/>
      <c r="I71" s="28"/>
      <c r="J71" s="28"/>
      <c r="K71" s="28"/>
      <c r="L71" s="3"/>
      <c r="M71" s="3"/>
      <c r="N71" s="3"/>
      <c r="O71" s="3"/>
      <c r="P71" s="3"/>
      <c r="Q71" s="3"/>
      <c r="R71" s="3"/>
      <c r="S71" s="3"/>
      <c r="T71" s="3"/>
      <c r="U71" s="3"/>
      <c r="V71" s="3"/>
      <c r="W71" s="3"/>
      <c r="X71" s="3"/>
      <c r="Y71" s="3"/>
      <c r="Z71" s="3"/>
    </row>
    <row r="72" spans="1:26" ht="14.25" customHeight="1">
      <c r="A72" s="27"/>
      <c r="B72" s="27"/>
      <c r="C72" s="28"/>
      <c r="D72" s="28"/>
      <c r="E72" s="28"/>
      <c r="F72" s="28"/>
      <c r="G72" s="28"/>
      <c r="H72" s="28"/>
      <c r="I72" s="28"/>
      <c r="J72" s="28"/>
      <c r="K72" s="28"/>
      <c r="L72" s="3"/>
      <c r="M72" s="3"/>
      <c r="N72" s="3"/>
      <c r="O72" s="3"/>
      <c r="P72" s="3"/>
      <c r="Q72" s="3"/>
      <c r="R72" s="3"/>
      <c r="S72" s="3"/>
      <c r="T72" s="3"/>
      <c r="U72" s="3"/>
      <c r="V72" s="3"/>
      <c r="W72" s="3"/>
      <c r="X72" s="3"/>
      <c r="Y72" s="3"/>
      <c r="Z72" s="3"/>
    </row>
    <row r="73" spans="1:26" ht="14.25" customHeight="1">
      <c r="A73" s="27"/>
      <c r="B73" s="27"/>
      <c r="C73" s="28"/>
      <c r="D73" s="28"/>
      <c r="E73" s="28"/>
      <c r="F73" s="28"/>
      <c r="G73" s="28"/>
      <c r="H73" s="28"/>
      <c r="I73" s="28"/>
      <c r="J73" s="28"/>
      <c r="K73" s="28"/>
      <c r="L73" s="3"/>
      <c r="M73" s="3"/>
      <c r="N73" s="3"/>
      <c r="O73" s="3"/>
      <c r="P73" s="3"/>
      <c r="Q73" s="3"/>
      <c r="R73" s="3"/>
      <c r="S73" s="3"/>
      <c r="T73" s="3"/>
      <c r="U73" s="3"/>
      <c r="V73" s="3"/>
      <c r="W73" s="3"/>
      <c r="X73" s="3"/>
      <c r="Y73" s="3"/>
      <c r="Z73" s="3"/>
    </row>
    <row r="74" spans="1:26" ht="14.25" customHeight="1">
      <c r="A74" s="27"/>
      <c r="B74" s="27"/>
      <c r="C74" s="28"/>
      <c r="D74" s="28"/>
      <c r="E74" s="28"/>
      <c r="F74" s="28"/>
      <c r="G74" s="28"/>
      <c r="H74" s="28"/>
      <c r="I74" s="28"/>
      <c r="J74" s="28"/>
      <c r="K74" s="28"/>
      <c r="L74" s="3"/>
      <c r="M74" s="3"/>
      <c r="N74" s="3"/>
      <c r="O74" s="3"/>
      <c r="P74" s="3"/>
      <c r="Q74" s="3"/>
      <c r="R74" s="3"/>
      <c r="S74" s="3"/>
      <c r="T74" s="3"/>
      <c r="U74" s="3"/>
      <c r="V74" s="3"/>
      <c r="W74" s="3"/>
      <c r="X74" s="3"/>
      <c r="Y74" s="3"/>
      <c r="Z74" s="3"/>
    </row>
    <row r="75" spans="1:26" ht="14.25" customHeight="1">
      <c r="A75" s="27"/>
      <c r="B75" s="27"/>
      <c r="C75" s="28"/>
      <c r="D75" s="28"/>
      <c r="E75" s="28"/>
      <c r="F75" s="28"/>
      <c r="G75" s="28"/>
      <c r="H75" s="28"/>
      <c r="I75" s="28"/>
      <c r="J75" s="28"/>
      <c r="K75" s="28"/>
      <c r="L75" s="3"/>
      <c r="M75" s="3"/>
      <c r="N75" s="3"/>
      <c r="O75" s="3"/>
      <c r="P75" s="3"/>
      <c r="Q75" s="3"/>
      <c r="R75" s="3"/>
      <c r="S75" s="3"/>
      <c r="T75" s="3"/>
      <c r="U75" s="3"/>
      <c r="V75" s="3"/>
      <c r="W75" s="3"/>
      <c r="X75" s="3"/>
      <c r="Y75" s="3"/>
      <c r="Z75" s="3"/>
    </row>
    <row r="76" spans="1:26" ht="14.25" customHeight="1">
      <c r="A76" s="27"/>
      <c r="B76" s="27"/>
      <c r="C76" s="28"/>
      <c r="D76" s="28"/>
      <c r="E76" s="28"/>
      <c r="F76" s="28"/>
      <c r="G76" s="28"/>
      <c r="H76" s="28"/>
      <c r="I76" s="28"/>
      <c r="J76" s="28"/>
      <c r="K76" s="28"/>
      <c r="L76" s="3"/>
      <c r="M76" s="3"/>
      <c r="N76" s="3"/>
      <c r="O76" s="3"/>
      <c r="P76" s="3"/>
      <c r="Q76" s="3"/>
      <c r="R76" s="3"/>
      <c r="S76" s="3"/>
      <c r="T76" s="3"/>
      <c r="U76" s="3"/>
      <c r="V76" s="3"/>
      <c r="W76" s="3"/>
      <c r="X76" s="3"/>
      <c r="Y76" s="3"/>
      <c r="Z76" s="3"/>
    </row>
    <row r="77" spans="1:26" ht="14.25" customHeight="1">
      <c r="A77" s="27"/>
      <c r="B77" s="27"/>
      <c r="C77" s="28"/>
      <c r="D77" s="28"/>
      <c r="E77" s="28"/>
      <c r="F77" s="28"/>
      <c r="G77" s="28"/>
      <c r="H77" s="28"/>
      <c r="I77" s="28"/>
      <c r="J77" s="28"/>
      <c r="K77" s="28"/>
      <c r="L77" s="3"/>
      <c r="M77" s="3"/>
      <c r="N77" s="3"/>
      <c r="O77" s="3"/>
      <c r="P77" s="3"/>
      <c r="Q77" s="3"/>
      <c r="R77" s="3"/>
      <c r="S77" s="3"/>
      <c r="T77" s="3"/>
      <c r="U77" s="3"/>
      <c r="V77" s="3"/>
      <c r="W77" s="3"/>
      <c r="X77" s="3"/>
      <c r="Y77" s="3"/>
      <c r="Z77" s="3"/>
    </row>
    <row r="78" spans="1:26" ht="14.25" customHeight="1">
      <c r="A78" s="27"/>
      <c r="B78" s="27"/>
      <c r="C78" s="28"/>
      <c r="D78" s="28"/>
      <c r="E78" s="28"/>
      <c r="F78" s="28"/>
      <c r="G78" s="28"/>
      <c r="H78" s="28"/>
      <c r="I78" s="28"/>
      <c r="J78" s="28"/>
      <c r="K78" s="28"/>
      <c r="L78" s="3"/>
      <c r="M78" s="3"/>
      <c r="N78" s="3"/>
      <c r="O78" s="3"/>
      <c r="P78" s="3"/>
      <c r="Q78" s="3"/>
      <c r="R78" s="3"/>
      <c r="S78" s="3"/>
      <c r="T78" s="3"/>
      <c r="U78" s="3"/>
      <c r="V78" s="3"/>
      <c r="W78" s="3"/>
      <c r="X78" s="3"/>
      <c r="Y78" s="3"/>
      <c r="Z78" s="3"/>
    </row>
    <row r="79" spans="1:26" ht="14.25" customHeight="1">
      <c r="A79" s="27"/>
      <c r="B79" s="27"/>
      <c r="C79" s="28"/>
      <c r="D79" s="28"/>
      <c r="E79" s="28"/>
      <c r="F79" s="28"/>
      <c r="G79" s="28"/>
      <c r="H79" s="28"/>
      <c r="I79" s="28"/>
      <c r="J79" s="28"/>
      <c r="K79" s="28"/>
      <c r="L79" s="3"/>
      <c r="M79" s="3"/>
      <c r="N79" s="3"/>
      <c r="O79" s="3"/>
      <c r="P79" s="3"/>
      <c r="Q79" s="3"/>
      <c r="R79" s="3"/>
      <c r="S79" s="3"/>
      <c r="T79" s="3"/>
      <c r="U79" s="3"/>
      <c r="V79" s="3"/>
      <c r="W79" s="3"/>
      <c r="X79" s="3"/>
      <c r="Y79" s="3"/>
      <c r="Z79" s="3"/>
    </row>
    <row r="80" spans="1:26" ht="14.25" customHeight="1">
      <c r="A80" s="27"/>
      <c r="B80" s="27"/>
      <c r="C80" s="28"/>
      <c r="D80" s="28"/>
      <c r="E80" s="28"/>
      <c r="F80" s="28"/>
      <c r="G80" s="28"/>
      <c r="H80" s="28"/>
      <c r="I80" s="28"/>
      <c r="J80" s="28"/>
      <c r="K80" s="28"/>
      <c r="L80" s="3"/>
      <c r="M80" s="3"/>
      <c r="N80" s="3"/>
      <c r="O80" s="3"/>
      <c r="P80" s="3"/>
      <c r="Q80" s="3"/>
      <c r="R80" s="3"/>
      <c r="S80" s="3"/>
      <c r="T80" s="3"/>
      <c r="U80" s="3"/>
      <c r="V80" s="3"/>
      <c r="W80" s="3"/>
      <c r="X80" s="3"/>
      <c r="Y80" s="3"/>
      <c r="Z80" s="3"/>
    </row>
    <row r="81" spans="1:26" ht="14.25" customHeight="1">
      <c r="A81" s="27"/>
      <c r="B81" s="27"/>
      <c r="C81" s="28"/>
      <c r="D81" s="28"/>
      <c r="E81" s="28"/>
      <c r="F81" s="28"/>
      <c r="G81" s="28"/>
      <c r="H81" s="28"/>
      <c r="I81" s="28"/>
      <c r="J81" s="28"/>
      <c r="K81" s="28"/>
      <c r="L81" s="3"/>
      <c r="M81" s="3"/>
      <c r="N81" s="3"/>
      <c r="O81" s="3"/>
      <c r="P81" s="3"/>
      <c r="Q81" s="3"/>
      <c r="R81" s="3"/>
      <c r="S81" s="3"/>
      <c r="T81" s="3"/>
      <c r="U81" s="3"/>
      <c r="V81" s="3"/>
      <c r="W81" s="3"/>
      <c r="X81" s="3"/>
      <c r="Y81" s="3"/>
      <c r="Z81" s="3"/>
    </row>
    <row r="82" spans="1:26" ht="14.25" customHeight="1">
      <c r="A82" s="27"/>
      <c r="B82" s="27"/>
      <c r="C82" s="28"/>
      <c r="D82" s="28"/>
      <c r="E82" s="28"/>
      <c r="F82" s="28"/>
      <c r="G82" s="28"/>
      <c r="H82" s="28"/>
      <c r="I82" s="28"/>
      <c r="J82" s="28"/>
      <c r="K82" s="28"/>
      <c r="L82" s="3"/>
      <c r="M82" s="3"/>
      <c r="N82" s="3"/>
      <c r="O82" s="3"/>
      <c r="P82" s="3"/>
      <c r="Q82" s="3"/>
      <c r="R82" s="3"/>
      <c r="S82" s="3"/>
      <c r="T82" s="3"/>
      <c r="U82" s="3"/>
      <c r="V82" s="3"/>
      <c r="W82" s="3"/>
      <c r="X82" s="3"/>
      <c r="Y82" s="3"/>
      <c r="Z82" s="3"/>
    </row>
    <row r="83" spans="1:26" ht="14.25" customHeight="1">
      <c r="A83" s="27"/>
      <c r="B83" s="27"/>
      <c r="C83" s="28"/>
      <c r="D83" s="28"/>
      <c r="E83" s="28"/>
      <c r="F83" s="28"/>
      <c r="G83" s="28"/>
      <c r="H83" s="28"/>
      <c r="I83" s="28"/>
      <c r="J83" s="28"/>
      <c r="K83" s="28"/>
      <c r="L83" s="3"/>
      <c r="M83" s="3"/>
      <c r="N83" s="3"/>
      <c r="O83" s="3"/>
      <c r="P83" s="3"/>
      <c r="Q83" s="3"/>
      <c r="R83" s="3"/>
      <c r="S83" s="3"/>
      <c r="T83" s="3"/>
      <c r="U83" s="3"/>
      <c r="V83" s="3"/>
      <c r="W83" s="3"/>
      <c r="X83" s="3"/>
      <c r="Y83" s="3"/>
      <c r="Z83" s="3"/>
    </row>
    <row r="84" spans="1:26" ht="14.25" customHeight="1">
      <c r="A84" s="27"/>
      <c r="B84" s="27"/>
      <c r="C84" s="28"/>
      <c r="D84" s="28"/>
      <c r="E84" s="28"/>
      <c r="F84" s="28"/>
      <c r="G84" s="28"/>
      <c r="H84" s="28"/>
      <c r="I84" s="28"/>
      <c r="J84" s="28"/>
      <c r="K84" s="28"/>
      <c r="L84" s="3"/>
      <c r="M84" s="3"/>
      <c r="N84" s="3"/>
      <c r="O84" s="3"/>
      <c r="P84" s="3"/>
      <c r="Q84" s="3"/>
      <c r="R84" s="3"/>
      <c r="S84" s="3"/>
      <c r="T84" s="3"/>
      <c r="U84" s="3"/>
      <c r="V84" s="3"/>
      <c r="W84" s="3"/>
      <c r="X84" s="3"/>
      <c r="Y84" s="3"/>
      <c r="Z84" s="3"/>
    </row>
    <row r="85" spans="1:26" ht="14.25" customHeight="1">
      <c r="A85" s="27"/>
      <c r="B85" s="27"/>
      <c r="C85" s="28"/>
      <c r="D85" s="28"/>
      <c r="E85" s="28"/>
      <c r="F85" s="28"/>
      <c r="G85" s="28"/>
      <c r="H85" s="28"/>
      <c r="I85" s="28"/>
      <c r="J85" s="28"/>
      <c r="K85" s="28"/>
      <c r="L85" s="3"/>
      <c r="M85" s="3"/>
      <c r="N85" s="3"/>
      <c r="O85" s="3"/>
      <c r="P85" s="3"/>
      <c r="Q85" s="3"/>
      <c r="R85" s="3"/>
      <c r="S85" s="3"/>
      <c r="T85" s="3"/>
      <c r="U85" s="3"/>
      <c r="V85" s="3"/>
      <c r="W85" s="3"/>
      <c r="X85" s="3"/>
      <c r="Y85" s="3"/>
      <c r="Z85" s="3"/>
    </row>
    <row r="86" spans="1:26" ht="14.25" customHeight="1">
      <c r="A86" s="27"/>
      <c r="B86" s="27"/>
      <c r="C86" s="28"/>
      <c r="D86" s="28"/>
      <c r="E86" s="28"/>
      <c r="F86" s="28"/>
      <c r="G86" s="28"/>
      <c r="H86" s="28"/>
      <c r="I86" s="28"/>
      <c r="J86" s="28"/>
      <c r="K86" s="28"/>
      <c r="L86" s="3"/>
      <c r="M86" s="3"/>
      <c r="N86" s="3"/>
      <c r="O86" s="3"/>
      <c r="P86" s="3"/>
      <c r="Q86" s="3"/>
      <c r="R86" s="3"/>
      <c r="S86" s="3"/>
      <c r="T86" s="3"/>
      <c r="U86" s="3"/>
      <c r="V86" s="3"/>
      <c r="W86" s="3"/>
      <c r="X86" s="3"/>
      <c r="Y86" s="3"/>
      <c r="Z86" s="3"/>
    </row>
    <row r="87" spans="1:26" ht="14.25" customHeight="1">
      <c r="A87" s="27"/>
      <c r="B87" s="27"/>
      <c r="C87" s="28"/>
      <c r="D87" s="28"/>
      <c r="E87" s="28"/>
      <c r="F87" s="28"/>
      <c r="G87" s="28"/>
      <c r="H87" s="28"/>
      <c r="I87" s="28"/>
      <c r="J87" s="28"/>
      <c r="K87" s="28"/>
      <c r="L87" s="3"/>
      <c r="M87" s="3"/>
      <c r="N87" s="3"/>
      <c r="O87" s="3"/>
      <c r="P87" s="3"/>
      <c r="Q87" s="3"/>
      <c r="R87" s="3"/>
      <c r="S87" s="3"/>
      <c r="T87" s="3"/>
      <c r="U87" s="3"/>
      <c r="V87" s="3"/>
      <c r="W87" s="3"/>
      <c r="X87" s="3"/>
      <c r="Y87" s="3"/>
      <c r="Z87" s="3"/>
    </row>
    <row r="88" spans="1:26" ht="14.25" customHeight="1">
      <c r="A88" s="27"/>
      <c r="B88" s="27"/>
      <c r="C88" s="28"/>
      <c r="D88" s="28"/>
      <c r="E88" s="28"/>
      <c r="F88" s="28"/>
      <c r="G88" s="28"/>
      <c r="H88" s="28"/>
      <c r="I88" s="28"/>
      <c r="J88" s="28"/>
      <c r="K88" s="28"/>
      <c r="L88" s="3"/>
      <c r="M88" s="3"/>
      <c r="N88" s="3"/>
      <c r="O88" s="3"/>
      <c r="P88" s="3"/>
      <c r="Q88" s="3"/>
      <c r="R88" s="3"/>
      <c r="S88" s="3"/>
      <c r="T88" s="3"/>
      <c r="U88" s="3"/>
      <c r="V88" s="3"/>
      <c r="W88" s="3"/>
      <c r="X88" s="3"/>
      <c r="Y88" s="3"/>
      <c r="Z88" s="3"/>
    </row>
    <row r="89" spans="1:26" ht="14.25" customHeight="1">
      <c r="A89" s="27"/>
      <c r="B89" s="27"/>
      <c r="C89" s="28"/>
      <c r="D89" s="28"/>
      <c r="E89" s="28"/>
      <c r="F89" s="28"/>
      <c r="G89" s="28"/>
      <c r="H89" s="28"/>
      <c r="I89" s="28"/>
      <c r="J89" s="28"/>
      <c r="K89" s="28"/>
      <c r="L89" s="3"/>
      <c r="M89" s="3"/>
      <c r="N89" s="3"/>
      <c r="O89" s="3"/>
      <c r="P89" s="3"/>
      <c r="Q89" s="3"/>
      <c r="R89" s="3"/>
      <c r="S89" s="3"/>
      <c r="T89" s="3"/>
      <c r="U89" s="3"/>
      <c r="V89" s="3"/>
      <c r="W89" s="3"/>
      <c r="X89" s="3"/>
      <c r="Y89" s="3"/>
      <c r="Z89" s="3"/>
    </row>
    <row r="90" spans="1:26" ht="14.25" customHeight="1">
      <c r="A90" s="27"/>
      <c r="B90" s="27"/>
      <c r="C90" s="28"/>
      <c r="D90" s="28"/>
      <c r="E90" s="28"/>
      <c r="F90" s="28"/>
      <c r="G90" s="28"/>
      <c r="H90" s="28"/>
      <c r="I90" s="28"/>
      <c r="J90" s="28"/>
      <c r="K90" s="28"/>
      <c r="L90" s="3"/>
      <c r="M90" s="3"/>
      <c r="N90" s="3"/>
      <c r="O90" s="3"/>
      <c r="P90" s="3"/>
      <c r="Q90" s="3"/>
      <c r="R90" s="3"/>
      <c r="S90" s="3"/>
      <c r="T90" s="3"/>
      <c r="U90" s="3"/>
      <c r="V90" s="3"/>
      <c r="W90" s="3"/>
      <c r="X90" s="3"/>
      <c r="Y90" s="3"/>
      <c r="Z90" s="3"/>
    </row>
    <row r="91" spans="1:26" ht="14.25" customHeight="1">
      <c r="A91" s="27"/>
      <c r="B91" s="27"/>
      <c r="C91" s="28"/>
      <c r="D91" s="28"/>
      <c r="E91" s="28"/>
      <c r="F91" s="28"/>
      <c r="G91" s="28"/>
      <c r="H91" s="28"/>
      <c r="I91" s="28"/>
      <c r="J91" s="28"/>
      <c r="K91" s="28"/>
      <c r="L91" s="3"/>
      <c r="M91" s="3"/>
      <c r="N91" s="3"/>
      <c r="O91" s="3"/>
      <c r="P91" s="3"/>
      <c r="Q91" s="3"/>
      <c r="R91" s="3"/>
      <c r="S91" s="3"/>
      <c r="T91" s="3"/>
      <c r="U91" s="3"/>
      <c r="V91" s="3"/>
      <c r="W91" s="3"/>
      <c r="X91" s="3"/>
      <c r="Y91" s="3"/>
      <c r="Z91" s="3"/>
    </row>
    <row r="92" spans="1:26" ht="14.25" customHeight="1">
      <c r="A92" s="27"/>
      <c r="B92" s="27"/>
      <c r="C92" s="28"/>
      <c r="D92" s="28"/>
      <c r="E92" s="28"/>
      <c r="F92" s="28"/>
      <c r="G92" s="28"/>
      <c r="H92" s="28"/>
      <c r="I92" s="28"/>
      <c r="J92" s="28"/>
      <c r="K92" s="28"/>
      <c r="L92" s="3"/>
      <c r="M92" s="3"/>
      <c r="N92" s="3"/>
      <c r="O92" s="3"/>
      <c r="P92" s="3"/>
      <c r="Q92" s="3"/>
      <c r="R92" s="3"/>
      <c r="S92" s="3"/>
      <c r="T92" s="3"/>
      <c r="U92" s="3"/>
      <c r="V92" s="3"/>
      <c r="W92" s="3"/>
      <c r="X92" s="3"/>
      <c r="Y92" s="3"/>
      <c r="Z92" s="3"/>
    </row>
    <row r="93" spans="1:26" ht="14.25" customHeight="1">
      <c r="A93" s="27"/>
      <c r="B93" s="27"/>
      <c r="C93" s="28"/>
      <c r="D93" s="28"/>
      <c r="E93" s="28"/>
      <c r="F93" s="28"/>
      <c r="G93" s="28"/>
      <c r="H93" s="28"/>
      <c r="I93" s="28"/>
      <c r="J93" s="28"/>
      <c r="K93" s="28"/>
      <c r="L93" s="3"/>
      <c r="M93" s="3"/>
      <c r="N93" s="3"/>
      <c r="O93" s="3"/>
      <c r="P93" s="3"/>
      <c r="Q93" s="3"/>
      <c r="R93" s="3"/>
      <c r="S93" s="3"/>
      <c r="T93" s="3"/>
      <c r="U93" s="3"/>
      <c r="V93" s="3"/>
      <c r="W93" s="3"/>
      <c r="X93" s="3"/>
      <c r="Y93" s="3"/>
      <c r="Z93" s="3"/>
    </row>
    <row r="94" spans="1:26" ht="14.25" customHeight="1">
      <c r="A94" s="27"/>
      <c r="B94" s="27"/>
      <c r="C94" s="28"/>
      <c r="D94" s="28"/>
      <c r="E94" s="28"/>
      <c r="F94" s="28"/>
      <c r="G94" s="28"/>
      <c r="H94" s="28"/>
      <c r="I94" s="28"/>
      <c r="J94" s="28"/>
      <c r="K94" s="28"/>
      <c r="L94" s="3"/>
      <c r="M94" s="3"/>
      <c r="N94" s="3"/>
      <c r="O94" s="3"/>
      <c r="P94" s="3"/>
      <c r="Q94" s="3"/>
      <c r="R94" s="3"/>
      <c r="S94" s="3"/>
      <c r="T94" s="3"/>
      <c r="U94" s="3"/>
      <c r="V94" s="3"/>
      <c r="W94" s="3"/>
      <c r="X94" s="3"/>
      <c r="Y94" s="3"/>
      <c r="Z94" s="3"/>
    </row>
    <row r="95" spans="1:26" ht="14.25" customHeight="1">
      <c r="A95" s="27"/>
      <c r="B95" s="27"/>
      <c r="C95" s="28"/>
      <c r="D95" s="28"/>
      <c r="E95" s="28"/>
      <c r="F95" s="28"/>
      <c r="G95" s="28"/>
      <c r="H95" s="28"/>
      <c r="I95" s="28"/>
      <c r="J95" s="28"/>
      <c r="K95" s="28"/>
      <c r="L95" s="3"/>
      <c r="M95" s="3"/>
      <c r="N95" s="3"/>
      <c r="O95" s="3"/>
      <c r="P95" s="3"/>
      <c r="Q95" s="3"/>
      <c r="R95" s="3"/>
      <c r="S95" s="3"/>
      <c r="T95" s="3"/>
      <c r="U95" s="3"/>
      <c r="V95" s="3"/>
      <c r="W95" s="3"/>
      <c r="X95" s="3"/>
      <c r="Y95" s="3"/>
      <c r="Z95" s="3"/>
    </row>
    <row r="96" spans="1:26" ht="14.25" customHeight="1">
      <c r="A96" s="27"/>
      <c r="B96" s="27"/>
      <c r="C96" s="28"/>
      <c r="D96" s="28"/>
      <c r="E96" s="28"/>
      <c r="F96" s="28"/>
      <c r="G96" s="28"/>
      <c r="H96" s="28"/>
      <c r="I96" s="28"/>
      <c r="J96" s="28"/>
      <c r="K96" s="28"/>
      <c r="L96" s="3"/>
      <c r="M96" s="3"/>
      <c r="N96" s="3"/>
      <c r="O96" s="3"/>
      <c r="P96" s="3"/>
      <c r="Q96" s="3"/>
      <c r="R96" s="3"/>
      <c r="S96" s="3"/>
      <c r="T96" s="3"/>
      <c r="U96" s="3"/>
      <c r="V96" s="3"/>
      <c r="W96" s="3"/>
      <c r="X96" s="3"/>
      <c r="Y96" s="3"/>
      <c r="Z96" s="3"/>
    </row>
    <row r="97" spans="1:26" ht="14.25" customHeight="1">
      <c r="A97" s="27"/>
      <c r="B97" s="27"/>
      <c r="C97" s="28"/>
      <c r="D97" s="28"/>
      <c r="E97" s="28"/>
      <c r="F97" s="28"/>
      <c r="G97" s="28"/>
      <c r="H97" s="28"/>
      <c r="I97" s="28"/>
      <c r="J97" s="28"/>
      <c r="K97" s="28"/>
      <c r="L97" s="3"/>
      <c r="M97" s="3"/>
      <c r="N97" s="3"/>
      <c r="O97" s="3"/>
      <c r="P97" s="3"/>
      <c r="Q97" s="3"/>
      <c r="R97" s="3"/>
      <c r="S97" s="3"/>
      <c r="T97" s="3"/>
      <c r="U97" s="3"/>
      <c r="V97" s="3"/>
      <c r="W97" s="3"/>
      <c r="X97" s="3"/>
      <c r="Y97" s="3"/>
      <c r="Z97" s="3"/>
    </row>
    <row r="98" spans="1:26" ht="14.25" customHeight="1">
      <c r="A98" s="27"/>
      <c r="B98" s="27"/>
      <c r="C98" s="28"/>
      <c r="D98" s="28"/>
      <c r="E98" s="28"/>
      <c r="F98" s="28"/>
      <c r="G98" s="28"/>
      <c r="H98" s="28"/>
      <c r="I98" s="28"/>
      <c r="J98" s="28"/>
      <c r="K98" s="28"/>
      <c r="L98" s="3"/>
      <c r="M98" s="3"/>
      <c r="N98" s="3"/>
      <c r="O98" s="3"/>
      <c r="P98" s="3"/>
      <c r="Q98" s="3"/>
      <c r="R98" s="3"/>
      <c r="S98" s="3"/>
      <c r="T98" s="3"/>
      <c r="U98" s="3"/>
      <c r="V98" s="3"/>
      <c r="W98" s="3"/>
      <c r="X98" s="3"/>
      <c r="Y98" s="3"/>
      <c r="Z98" s="3"/>
    </row>
    <row r="99" spans="1:26" ht="14.25" customHeight="1">
      <c r="A99" s="27"/>
      <c r="B99" s="27"/>
      <c r="C99" s="28"/>
      <c r="D99" s="28"/>
      <c r="E99" s="28"/>
      <c r="F99" s="28"/>
      <c r="G99" s="28"/>
      <c r="H99" s="28"/>
      <c r="I99" s="28"/>
      <c r="J99" s="28"/>
      <c r="K99" s="28"/>
      <c r="L99" s="3"/>
      <c r="M99" s="3"/>
      <c r="N99" s="3"/>
      <c r="O99" s="3"/>
      <c r="P99" s="3"/>
      <c r="Q99" s="3"/>
      <c r="R99" s="3"/>
      <c r="S99" s="3"/>
      <c r="T99" s="3"/>
      <c r="U99" s="3"/>
      <c r="V99" s="3"/>
      <c r="W99" s="3"/>
      <c r="X99" s="3"/>
      <c r="Y99" s="3"/>
      <c r="Z99" s="3"/>
    </row>
    <row r="100" spans="1:26" ht="14.25" customHeight="1">
      <c r="A100" s="27"/>
      <c r="B100" s="27"/>
      <c r="C100" s="28"/>
      <c r="D100" s="28"/>
      <c r="E100" s="28"/>
      <c r="F100" s="28"/>
      <c r="G100" s="28"/>
      <c r="H100" s="28"/>
      <c r="I100" s="28"/>
      <c r="J100" s="28"/>
      <c r="K100" s="28"/>
      <c r="L100" s="3"/>
      <c r="M100" s="3"/>
      <c r="N100" s="3"/>
      <c r="O100" s="3"/>
      <c r="P100" s="3"/>
      <c r="Q100" s="3"/>
      <c r="R100" s="3"/>
      <c r="S100" s="3"/>
      <c r="T100" s="3"/>
      <c r="U100" s="3"/>
      <c r="V100" s="3"/>
      <c r="W100" s="3"/>
      <c r="X100" s="3"/>
      <c r="Y100" s="3"/>
      <c r="Z100" s="3"/>
    </row>
    <row r="101" spans="1:26" ht="14.25" customHeight="1">
      <c r="A101" s="27"/>
      <c r="B101" s="27"/>
      <c r="C101" s="28"/>
      <c r="D101" s="28"/>
      <c r="E101" s="28"/>
      <c r="F101" s="28"/>
      <c r="G101" s="28"/>
      <c r="H101" s="28"/>
      <c r="I101" s="28"/>
      <c r="J101" s="28"/>
      <c r="K101" s="28"/>
      <c r="L101" s="3"/>
      <c r="M101" s="3"/>
      <c r="N101" s="3"/>
      <c r="O101" s="3"/>
      <c r="P101" s="3"/>
      <c r="Q101" s="3"/>
      <c r="R101" s="3"/>
      <c r="S101" s="3"/>
      <c r="T101" s="3"/>
      <c r="U101" s="3"/>
      <c r="V101" s="3"/>
      <c r="W101" s="3"/>
      <c r="X101" s="3"/>
      <c r="Y101" s="3"/>
      <c r="Z101" s="3"/>
    </row>
    <row r="102" spans="1:26" ht="14.25" customHeight="1">
      <c r="A102" s="27"/>
      <c r="B102" s="27"/>
      <c r="C102" s="28"/>
      <c r="D102" s="28"/>
      <c r="E102" s="28"/>
      <c r="F102" s="28"/>
      <c r="G102" s="28"/>
      <c r="H102" s="28"/>
      <c r="I102" s="28"/>
      <c r="J102" s="28"/>
      <c r="K102" s="28"/>
      <c r="L102" s="3"/>
      <c r="M102" s="3"/>
      <c r="N102" s="3"/>
      <c r="O102" s="3"/>
      <c r="P102" s="3"/>
      <c r="Q102" s="3"/>
      <c r="R102" s="3"/>
      <c r="S102" s="3"/>
      <c r="T102" s="3"/>
      <c r="U102" s="3"/>
      <c r="V102" s="3"/>
      <c r="W102" s="3"/>
      <c r="X102" s="3"/>
      <c r="Y102" s="3"/>
      <c r="Z102" s="3"/>
    </row>
    <row r="103" spans="1:26" ht="14.25" customHeight="1">
      <c r="A103" s="27"/>
      <c r="B103" s="27"/>
      <c r="C103" s="28"/>
      <c r="D103" s="28"/>
      <c r="E103" s="28"/>
      <c r="F103" s="28"/>
      <c r="G103" s="28"/>
      <c r="H103" s="28"/>
      <c r="I103" s="28"/>
      <c r="J103" s="28"/>
      <c r="K103" s="28"/>
      <c r="L103" s="3"/>
      <c r="M103" s="3"/>
      <c r="N103" s="3"/>
      <c r="O103" s="3"/>
      <c r="P103" s="3"/>
      <c r="Q103" s="3"/>
      <c r="R103" s="3"/>
      <c r="S103" s="3"/>
      <c r="T103" s="3"/>
      <c r="U103" s="3"/>
      <c r="V103" s="3"/>
      <c r="W103" s="3"/>
      <c r="X103" s="3"/>
      <c r="Y103" s="3"/>
      <c r="Z103" s="3"/>
    </row>
    <row r="104" spans="1:26" ht="14.25" customHeight="1">
      <c r="A104" s="27"/>
      <c r="B104" s="27"/>
      <c r="C104" s="28"/>
      <c r="D104" s="28"/>
      <c r="E104" s="28"/>
      <c r="F104" s="28"/>
      <c r="G104" s="28"/>
      <c r="H104" s="28"/>
      <c r="I104" s="28"/>
      <c r="J104" s="28"/>
      <c r="K104" s="28"/>
      <c r="L104" s="3"/>
      <c r="M104" s="3"/>
      <c r="N104" s="3"/>
      <c r="O104" s="3"/>
      <c r="P104" s="3"/>
      <c r="Q104" s="3"/>
      <c r="R104" s="3"/>
      <c r="S104" s="3"/>
      <c r="T104" s="3"/>
      <c r="U104" s="3"/>
      <c r="V104" s="3"/>
      <c r="W104" s="3"/>
      <c r="X104" s="3"/>
      <c r="Y104" s="3"/>
      <c r="Z104" s="3"/>
    </row>
    <row r="105" spans="1:26" ht="14.25" customHeight="1">
      <c r="A105" s="27"/>
      <c r="B105" s="27"/>
      <c r="C105" s="28"/>
      <c r="D105" s="28"/>
      <c r="E105" s="28"/>
      <c r="F105" s="28"/>
      <c r="G105" s="28"/>
      <c r="H105" s="28"/>
      <c r="I105" s="28"/>
      <c r="J105" s="28"/>
      <c r="K105" s="28"/>
      <c r="L105" s="3"/>
      <c r="M105" s="3"/>
      <c r="N105" s="3"/>
      <c r="O105" s="3"/>
      <c r="P105" s="3"/>
      <c r="Q105" s="3"/>
      <c r="R105" s="3"/>
      <c r="S105" s="3"/>
      <c r="T105" s="3"/>
      <c r="U105" s="3"/>
      <c r="V105" s="3"/>
      <c r="W105" s="3"/>
      <c r="X105" s="3"/>
      <c r="Y105" s="3"/>
      <c r="Z105" s="3"/>
    </row>
    <row r="106" spans="1:26" ht="14.25" customHeight="1">
      <c r="A106" s="27"/>
      <c r="B106" s="27"/>
      <c r="C106" s="28"/>
      <c r="D106" s="28"/>
      <c r="E106" s="28"/>
      <c r="F106" s="28"/>
      <c r="G106" s="28"/>
      <c r="H106" s="28"/>
      <c r="I106" s="28"/>
      <c r="J106" s="28"/>
      <c r="K106" s="28"/>
      <c r="L106" s="3"/>
      <c r="M106" s="3"/>
      <c r="N106" s="3"/>
      <c r="O106" s="3"/>
      <c r="P106" s="3"/>
      <c r="Q106" s="3"/>
      <c r="R106" s="3"/>
      <c r="S106" s="3"/>
      <c r="T106" s="3"/>
      <c r="U106" s="3"/>
      <c r="V106" s="3"/>
      <c r="W106" s="3"/>
      <c r="X106" s="3"/>
      <c r="Y106" s="3"/>
      <c r="Z106" s="3"/>
    </row>
    <row r="107" spans="1:26" ht="14.25" customHeight="1">
      <c r="A107" s="27"/>
      <c r="B107" s="27"/>
      <c r="C107" s="28"/>
      <c r="D107" s="28"/>
      <c r="E107" s="28"/>
      <c r="F107" s="28"/>
      <c r="G107" s="28"/>
      <c r="H107" s="28"/>
      <c r="I107" s="28"/>
      <c r="J107" s="28"/>
      <c r="K107" s="28"/>
      <c r="L107" s="3"/>
      <c r="M107" s="3"/>
      <c r="N107" s="3"/>
      <c r="O107" s="3"/>
      <c r="P107" s="3"/>
      <c r="Q107" s="3"/>
      <c r="R107" s="3"/>
      <c r="S107" s="3"/>
      <c r="T107" s="3"/>
      <c r="U107" s="3"/>
      <c r="V107" s="3"/>
      <c r="W107" s="3"/>
      <c r="X107" s="3"/>
      <c r="Y107" s="3"/>
      <c r="Z107" s="3"/>
    </row>
    <row r="108" spans="1:26" ht="14.25" customHeight="1">
      <c r="A108" s="27"/>
      <c r="B108" s="27"/>
      <c r="C108" s="28"/>
      <c r="D108" s="28"/>
      <c r="E108" s="28"/>
      <c r="F108" s="28"/>
      <c r="G108" s="28"/>
      <c r="H108" s="28"/>
      <c r="I108" s="28"/>
      <c r="J108" s="28"/>
      <c r="K108" s="28"/>
      <c r="L108" s="3"/>
      <c r="M108" s="3"/>
      <c r="N108" s="3"/>
      <c r="O108" s="3"/>
      <c r="P108" s="3"/>
      <c r="Q108" s="3"/>
      <c r="R108" s="3"/>
      <c r="S108" s="3"/>
      <c r="T108" s="3"/>
      <c r="U108" s="3"/>
      <c r="V108" s="3"/>
      <c r="W108" s="3"/>
      <c r="X108" s="3"/>
      <c r="Y108" s="3"/>
      <c r="Z108" s="3"/>
    </row>
    <row r="109" spans="1:26" ht="14.25" customHeight="1">
      <c r="A109" s="27"/>
      <c r="B109" s="27"/>
      <c r="C109" s="28"/>
      <c r="D109" s="28"/>
      <c r="E109" s="28"/>
      <c r="F109" s="28"/>
      <c r="G109" s="28"/>
      <c r="H109" s="28"/>
      <c r="I109" s="28"/>
      <c r="J109" s="28"/>
      <c r="K109" s="28"/>
      <c r="L109" s="3"/>
      <c r="M109" s="3"/>
      <c r="N109" s="3"/>
      <c r="O109" s="3"/>
      <c r="P109" s="3"/>
      <c r="Q109" s="3"/>
      <c r="R109" s="3"/>
      <c r="S109" s="3"/>
      <c r="T109" s="3"/>
      <c r="U109" s="3"/>
      <c r="V109" s="3"/>
      <c r="W109" s="3"/>
      <c r="X109" s="3"/>
      <c r="Y109" s="3"/>
      <c r="Z109" s="3"/>
    </row>
    <row r="110" spans="1:26" ht="14.25" customHeight="1">
      <c r="A110" s="27"/>
      <c r="B110" s="27"/>
      <c r="C110" s="28"/>
      <c r="D110" s="28"/>
      <c r="E110" s="28"/>
      <c r="F110" s="28"/>
      <c r="G110" s="28"/>
      <c r="H110" s="28"/>
      <c r="I110" s="28"/>
      <c r="J110" s="28"/>
      <c r="K110" s="28"/>
      <c r="L110" s="3"/>
      <c r="M110" s="3"/>
      <c r="N110" s="3"/>
      <c r="O110" s="3"/>
      <c r="P110" s="3"/>
      <c r="Q110" s="3"/>
      <c r="R110" s="3"/>
      <c r="S110" s="3"/>
      <c r="T110" s="3"/>
      <c r="U110" s="3"/>
      <c r="V110" s="3"/>
      <c r="W110" s="3"/>
      <c r="X110" s="3"/>
      <c r="Y110" s="3"/>
      <c r="Z110" s="3"/>
    </row>
    <row r="111" spans="1:26" ht="14.25" customHeight="1">
      <c r="A111" s="27"/>
      <c r="B111" s="27"/>
      <c r="C111" s="28"/>
      <c r="D111" s="28"/>
      <c r="E111" s="28"/>
      <c r="F111" s="28"/>
      <c r="G111" s="28"/>
      <c r="H111" s="28"/>
      <c r="I111" s="28"/>
      <c r="J111" s="28"/>
      <c r="K111" s="28"/>
      <c r="L111" s="3"/>
      <c r="M111" s="3"/>
      <c r="N111" s="3"/>
      <c r="O111" s="3"/>
      <c r="P111" s="3"/>
      <c r="Q111" s="3"/>
      <c r="R111" s="3"/>
      <c r="S111" s="3"/>
      <c r="T111" s="3"/>
      <c r="U111" s="3"/>
      <c r="V111" s="3"/>
      <c r="W111" s="3"/>
      <c r="X111" s="3"/>
      <c r="Y111" s="3"/>
      <c r="Z111" s="3"/>
    </row>
    <row r="112" spans="1:26" ht="14.25" customHeight="1">
      <c r="A112" s="27"/>
      <c r="B112" s="27"/>
      <c r="C112" s="28"/>
      <c r="D112" s="28"/>
      <c r="E112" s="28"/>
      <c r="F112" s="28"/>
      <c r="G112" s="28"/>
      <c r="H112" s="28"/>
      <c r="I112" s="28"/>
      <c r="J112" s="28"/>
      <c r="K112" s="28"/>
      <c r="L112" s="3"/>
      <c r="M112" s="3"/>
      <c r="N112" s="3"/>
      <c r="O112" s="3"/>
      <c r="P112" s="3"/>
      <c r="Q112" s="3"/>
      <c r="R112" s="3"/>
      <c r="S112" s="3"/>
      <c r="T112" s="3"/>
      <c r="U112" s="3"/>
      <c r="V112" s="3"/>
      <c r="W112" s="3"/>
      <c r="X112" s="3"/>
      <c r="Y112" s="3"/>
      <c r="Z112" s="3"/>
    </row>
    <row r="113" spans="1:26" ht="14.25" customHeight="1">
      <c r="A113" s="27"/>
      <c r="B113" s="27"/>
      <c r="C113" s="28"/>
      <c r="D113" s="28"/>
      <c r="E113" s="28"/>
      <c r="F113" s="28"/>
      <c r="G113" s="28"/>
      <c r="H113" s="28"/>
      <c r="I113" s="28"/>
      <c r="J113" s="28"/>
      <c r="K113" s="28"/>
      <c r="L113" s="3"/>
      <c r="M113" s="3"/>
      <c r="N113" s="3"/>
      <c r="O113" s="3"/>
      <c r="P113" s="3"/>
      <c r="Q113" s="3"/>
      <c r="R113" s="3"/>
      <c r="S113" s="3"/>
      <c r="T113" s="3"/>
      <c r="U113" s="3"/>
      <c r="V113" s="3"/>
      <c r="W113" s="3"/>
      <c r="X113" s="3"/>
      <c r="Y113" s="3"/>
      <c r="Z113" s="3"/>
    </row>
    <row r="114" spans="1:26" ht="14.25" customHeight="1">
      <c r="A114" s="27"/>
      <c r="B114" s="27"/>
      <c r="C114" s="28"/>
      <c r="D114" s="28"/>
      <c r="E114" s="28"/>
      <c r="F114" s="28"/>
      <c r="G114" s="28"/>
      <c r="H114" s="28"/>
      <c r="I114" s="28"/>
      <c r="J114" s="28"/>
      <c r="K114" s="28"/>
      <c r="L114" s="3"/>
      <c r="M114" s="3"/>
      <c r="N114" s="3"/>
      <c r="O114" s="3"/>
      <c r="P114" s="3"/>
      <c r="Q114" s="3"/>
      <c r="R114" s="3"/>
      <c r="S114" s="3"/>
      <c r="T114" s="3"/>
      <c r="U114" s="3"/>
      <c r="V114" s="3"/>
      <c r="W114" s="3"/>
      <c r="X114" s="3"/>
      <c r="Y114" s="3"/>
      <c r="Z114" s="3"/>
    </row>
    <row r="115" spans="1:26" ht="14.25" customHeight="1">
      <c r="A115" s="27"/>
      <c r="B115" s="27"/>
      <c r="C115" s="28"/>
      <c r="D115" s="28"/>
      <c r="E115" s="28"/>
      <c r="F115" s="28"/>
      <c r="G115" s="28"/>
      <c r="H115" s="28"/>
      <c r="I115" s="28"/>
      <c r="J115" s="28"/>
      <c r="K115" s="28"/>
      <c r="L115" s="3"/>
      <c r="M115" s="3"/>
      <c r="N115" s="3"/>
      <c r="O115" s="3"/>
      <c r="P115" s="3"/>
      <c r="Q115" s="3"/>
      <c r="R115" s="3"/>
      <c r="S115" s="3"/>
      <c r="T115" s="3"/>
      <c r="U115" s="3"/>
      <c r="V115" s="3"/>
      <c r="W115" s="3"/>
      <c r="X115" s="3"/>
      <c r="Y115" s="3"/>
      <c r="Z115" s="3"/>
    </row>
    <row r="116" spans="1:26" ht="14.25" customHeight="1">
      <c r="A116" s="27"/>
      <c r="B116" s="27"/>
      <c r="C116" s="28"/>
      <c r="D116" s="28"/>
      <c r="E116" s="28"/>
      <c r="F116" s="28"/>
      <c r="G116" s="28"/>
      <c r="H116" s="28"/>
      <c r="I116" s="28"/>
      <c r="J116" s="28"/>
      <c r="K116" s="28"/>
      <c r="L116" s="3"/>
      <c r="M116" s="3"/>
      <c r="N116" s="3"/>
      <c r="O116" s="3"/>
      <c r="P116" s="3"/>
      <c r="Q116" s="3"/>
      <c r="R116" s="3"/>
      <c r="S116" s="3"/>
      <c r="T116" s="3"/>
      <c r="U116" s="3"/>
      <c r="V116" s="3"/>
      <c r="W116" s="3"/>
      <c r="X116" s="3"/>
      <c r="Y116" s="3"/>
      <c r="Z116" s="3"/>
    </row>
    <row r="117" spans="1:26" ht="14.25" customHeight="1">
      <c r="A117" s="27"/>
      <c r="B117" s="27"/>
      <c r="C117" s="28"/>
      <c r="D117" s="28"/>
      <c r="E117" s="28"/>
      <c r="F117" s="28"/>
      <c r="G117" s="28"/>
      <c r="H117" s="28"/>
      <c r="I117" s="28"/>
      <c r="J117" s="28"/>
      <c r="K117" s="28"/>
      <c r="L117" s="3"/>
      <c r="M117" s="3"/>
      <c r="N117" s="3"/>
      <c r="O117" s="3"/>
      <c r="P117" s="3"/>
      <c r="Q117" s="3"/>
      <c r="R117" s="3"/>
      <c r="S117" s="3"/>
      <c r="T117" s="3"/>
      <c r="U117" s="3"/>
      <c r="V117" s="3"/>
      <c r="W117" s="3"/>
      <c r="X117" s="3"/>
      <c r="Y117" s="3"/>
      <c r="Z117" s="3"/>
    </row>
    <row r="118" spans="1:26" ht="14.25" customHeight="1">
      <c r="A118" s="27"/>
      <c r="B118" s="27"/>
      <c r="C118" s="28"/>
      <c r="D118" s="28"/>
      <c r="E118" s="28"/>
      <c r="F118" s="28"/>
      <c r="G118" s="28"/>
      <c r="H118" s="28"/>
      <c r="I118" s="28"/>
      <c r="J118" s="28"/>
      <c r="K118" s="28"/>
      <c r="L118" s="3"/>
      <c r="M118" s="3"/>
      <c r="N118" s="3"/>
      <c r="O118" s="3"/>
      <c r="P118" s="3"/>
      <c r="Q118" s="3"/>
      <c r="R118" s="3"/>
      <c r="S118" s="3"/>
      <c r="T118" s="3"/>
      <c r="U118" s="3"/>
      <c r="V118" s="3"/>
      <c r="W118" s="3"/>
      <c r="X118" s="3"/>
      <c r="Y118" s="3"/>
      <c r="Z118" s="3"/>
    </row>
    <row r="119" spans="1:26" ht="14.25" customHeight="1">
      <c r="A119" s="27"/>
      <c r="B119" s="27"/>
      <c r="C119" s="28"/>
      <c r="D119" s="28"/>
      <c r="E119" s="28"/>
      <c r="F119" s="28"/>
      <c r="G119" s="28"/>
      <c r="H119" s="28"/>
      <c r="I119" s="28"/>
      <c r="J119" s="28"/>
      <c r="K119" s="28"/>
      <c r="L119" s="3"/>
      <c r="M119" s="3"/>
      <c r="N119" s="3"/>
      <c r="O119" s="3"/>
      <c r="P119" s="3"/>
      <c r="Q119" s="3"/>
      <c r="R119" s="3"/>
      <c r="S119" s="3"/>
      <c r="T119" s="3"/>
      <c r="U119" s="3"/>
      <c r="V119" s="3"/>
      <c r="W119" s="3"/>
      <c r="X119" s="3"/>
      <c r="Y119" s="3"/>
      <c r="Z119" s="3"/>
    </row>
    <row r="120" spans="1:26" ht="14.25" customHeight="1">
      <c r="A120" s="27"/>
      <c r="B120" s="27"/>
      <c r="C120" s="28"/>
      <c r="D120" s="28"/>
      <c r="E120" s="28"/>
      <c r="F120" s="28"/>
      <c r="G120" s="28"/>
      <c r="H120" s="28"/>
      <c r="I120" s="28"/>
      <c r="J120" s="28"/>
      <c r="K120" s="28"/>
      <c r="L120" s="3"/>
      <c r="M120" s="3"/>
      <c r="N120" s="3"/>
      <c r="O120" s="3"/>
      <c r="P120" s="3"/>
      <c r="Q120" s="3"/>
      <c r="R120" s="3"/>
      <c r="S120" s="3"/>
      <c r="T120" s="3"/>
      <c r="U120" s="3"/>
      <c r="V120" s="3"/>
      <c r="W120" s="3"/>
      <c r="X120" s="3"/>
      <c r="Y120" s="3"/>
      <c r="Z120" s="3"/>
    </row>
    <row r="121" spans="1:26" ht="14.25" customHeight="1">
      <c r="A121" s="27"/>
      <c r="B121" s="27"/>
      <c r="C121" s="28"/>
      <c r="D121" s="28"/>
      <c r="E121" s="28"/>
      <c r="F121" s="28"/>
      <c r="G121" s="28"/>
      <c r="H121" s="28"/>
      <c r="I121" s="28"/>
      <c r="J121" s="28"/>
      <c r="K121" s="28"/>
      <c r="L121" s="3"/>
      <c r="M121" s="3"/>
      <c r="N121" s="3"/>
      <c r="O121" s="3"/>
      <c r="P121" s="3"/>
      <c r="Q121" s="3"/>
      <c r="R121" s="3"/>
      <c r="S121" s="3"/>
      <c r="T121" s="3"/>
      <c r="U121" s="3"/>
      <c r="V121" s="3"/>
      <c r="W121" s="3"/>
      <c r="X121" s="3"/>
      <c r="Y121" s="3"/>
      <c r="Z121" s="3"/>
    </row>
    <row r="122" spans="1:26" ht="14.25" customHeight="1">
      <c r="A122" s="27"/>
      <c r="B122" s="27"/>
      <c r="C122" s="28"/>
      <c r="D122" s="28"/>
      <c r="E122" s="28"/>
      <c r="F122" s="28"/>
      <c r="G122" s="28"/>
      <c r="H122" s="28"/>
      <c r="I122" s="28"/>
      <c r="J122" s="28"/>
      <c r="K122" s="28"/>
      <c r="L122" s="3"/>
      <c r="M122" s="3"/>
      <c r="N122" s="3"/>
      <c r="O122" s="3"/>
      <c r="P122" s="3"/>
      <c r="Q122" s="3"/>
      <c r="R122" s="3"/>
      <c r="S122" s="3"/>
      <c r="T122" s="3"/>
      <c r="U122" s="3"/>
      <c r="V122" s="3"/>
      <c r="W122" s="3"/>
      <c r="X122" s="3"/>
      <c r="Y122" s="3"/>
      <c r="Z122" s="3"/>
    </row>
    <row r="123" spans="1:26" ht="14.25" customHeight="1">
      <c r="A123" s="27"/>
      <c r="B123" s="27"/>
      <c r="C123" s="28"/>
      <c r="D123" s="28"/>
      <c r="E123" s="28"/>
      <c r="F123" s="28"/>
      <c r="G123" s="28"/>
      <c r="H123" s="28"/>
      <c r="I123" s="28"/>
      <c r="J123" s="28"/>
      <c r="K123" s="28"/>
      <c r="L123" s="3"/>
      <c r="M123" s="3"/>
      <c r="N123" s="3"/>
      <c r="O123" s="3"/>
      <c r="P123" s="3"/>
      <c r="Q123" s="3"/>
      <c r="R123" s="3"/>
      <c r="S123" s="3"/>
      <c r="T123" s="3"/>
      <c r="U123" s="3"/>
      <c r="V123" s="3"/>
      <c r="W123" s="3"/>
      <c r="X123" s="3"/>
      <c r="Y123" s="3"/>
      <c r="Z123" s="3"/>
    </row>
    <row r="124" spans="1:26" ht="14.25" customHeight="1">
      <c r="A124" s="27"/>
      <c r="B124" s="27"/>
      <c r="C124" s="28"/>
      <c r="D124" s="28"/>
      <c r="E124" s="28"/>
      <c r="F124" s="28"/>
      <c r="G124" s="28"/>
      <c r="H124" s="28"/>
      <c r="I124" s="28"/>
      <c r="J124" s="28"/>
      <c r="K124" s="28"/>
      <c r="L124" s="3"/>
      <c r="M124" s="3"/>
      <c r="N124" s="3"/>
      <c r="O124" s="3"/>
      <c r="P124" s="3"/>
      <c r="Q124" s="3"/>
      <c r="R124" s="3"/>
      <c r="S124" s="3"/>
      <c r="T124" s="3"/>
      <c r="U124" s="3"/>
      <c r="V124" s="3"/>
      <c r="W124" s="3"/>
      <c r="X124" s="3"/>
      <c r="Y124" s="3"/>
      <c r="Z124" s="3"/>
    </row>
    <row r="125" spans="1:26" ht="14.25" customHeight="1">
      <c r="A125" s="27"/>
      <c r="B125" s="27"/>
      <c r="C125" s="28"/>
      <c r="D125" s="28"/>
      <c r="E125" s="28"/>
      <c r="F125" s="28"/>
      <c r="G125" s="28"/>
      <c r="H125" s="28"/>
      <c r="I125" s="28"/>
      <c r="J125" s="28"/>
      <c r="K125" s="28"/>
      <c r="L125" s="3"/>
      <c r="M125" s="3"/>
      <c r="N125" s="3"/>
      <c r="O125" s="3"/>
      <c r="P125" s="3"/>
      <c r="Q125" s="3"/>
      <c r="R125" s="3"/>
      <c r="S125" s="3"/>
      <c r="T125" s="3"/>
      <c r="U125" s="3"/>
      <c r="V125" s="3"/>
      <c r="W125" s="3"/>
      <c r="X125" s="3"/>
      <c r="Y125" s="3"/>
      <c r="Z125" s="3"/>
    </row>
    <row r="126" spans="1:26" ht="14.25" customHeight="1">
      <c r="A126" s="27"/>
      <c r="B126" s="27"/>
      <c r="C126" s="28"/>
      <c r="D126" s="28"/>
      <c r="E126" s="28"/>
      <c r="F126" s="28"/>
      <c r="G126" s="28"/>
      <c r="H126" s="28"/>
      <c r="I126" s="28"/>
      <c r="J126" s="28"/>
      <c r="K126" s="28"/>
      <c r="L126" s="3"/>
      <c r="M126" s="3"/>
      <c r="N126" s="3"/>
      <c r="O126" s="3"/>
      <c r="P126" s="3"/>
      <c r="Q126" s="3"/>
      <c r="R126" s="3"/>
      <c r="S126" s="3"/>
      <c r="T126" s="3"/>
      <c r="U126" s="3"/>
      <c r="V126" s="3"/>
      <c r="W126" s="3"/>
      <c r="X126" s="3"/>
      <c r="Y126" s="3"/>
      <c r="Z126" s="3"/>
    </row>
    <row r="127" spans="1:26" ht="14.25" customHeight="1">
      <c r="A127" s="27"/>
      <c r="B127" s="27"/>
      <c r="C127" s="28"/>
      <c r="D127" s="28"/>
      <c r="E127" s="28"/>
      <c r="F127" s="28"/>
      <c r="G127" s="28"/>
      <c r="H127" s="28"/>
      <c r="I127" s="28"/>
      <c r="J127" s="28"/>
      <c r="K127" s="28"/>
      <c r="L127" s="3"/>
      <c r="M127" s="3"/>
      <c r="N127" s="3"/>
      <c r="O127" s="3"/>
      <c r="P127" s="3"/>
      <c r="Q127" s="3"/>
      <c r="R127" s="3"/>
      <c r="S127" s="3"/>
      <c r="T127" s="3"/>
      <c r="U127" s="3"/>
      <c r="V127" s="3"/>
      <c r="W127" s="3"/>
      <c r="X127" s="3"/>
      <c r="Y127" s="3"/>
      <c r="Z127" s="3"/>
    </row>
    <row r="128" spans="1:26" ht="14.25" customHeight="1">
      <c r="A128" s="27"/>
      <c r="B128" s="27"/>
      <c r="C128" s="28"/>
      <c r="D128" s="28"/>
      <c r="E128" s="28"/>
      <c r="F128" s="28"/>
      <c r="G128" s="28"/>
      <c r="H128" s="28"/>
      <c r="I128" s="28"/>
      <c r="J128" s="28"/>
      <c r="K128" s="28"/>
      <c r="L128" s="3"/>
      <c r="M128" s="3"/>
      <c r="N128" s="3"/>
      <c r="O128" s="3"/>
      <c r="P128" s="3"/>
      <c r="Q128" s="3"/>
      <c r="R128" s="3"/>
      <c r="S128" s="3"/>
      <c r="T128" s="3"/>
      <c r="U128" s="3"/>
      <c r="V128" s="3"/>
      <c r="W128" s="3"/>
      <c r="X128" s="3"/>
      <c r="Y128" s="3"/>
      <c r="Z128" s="3"/>
    </row>
    <row r="129" spans="1:26" ht="14.25" customHeight="1">
      <c r="A129" s="27"/>
      <c r="B129" s="27"/>
      <c r="C129" s="28"/>
      <c r="D129" s="28"/>
      <c r="E129" s="28"/>
      <c r="F129" s="28"/>
      <c r="G129" s="28"/>
      <c r="H129" s="28"/>
      <c r="I129" s="28"/>
      <c r="J129" s="28"/>
      <c r="K129" s="28"/>
      <c r="L129" s="3"/>
      <c r="M129" s="3"/>
      <c r="N129" s="3"/>
      <c r="O129" s="3"/>
      <c r="P129" s="3"/>
      <c r="Q129" s="3"/>
      <c r="R129" s="3"/>
      <c r="S129" s="3"/>
      <c r="T129" s="3"/>
      <c r="U129" s="3"/>
      <c r="V129" s="3"/>
      <c r="W129" s="3"/>
      <c r="X129" s="3"/>
      <c r="Y129" s="3"/>
      <c r="Z129" s="3"/>
    </row>
    <row r="130" spans="1:26" ht="14.25" customHeight="1">
      <c r="A130" s="27"/>
      <c r="B130" s="27"/>
      <c r="C130" s="28"/>
      <c r="D130" s="28"/>
      <c r="E130" s="28"/>
      <c r="F130" s="28"/>
      <c r="G130" s="28"/>
      <c r="H130" s="28"/>
      <c r="I130" s="28"/>
      <c r="J130" s="28"/>
      <c r="K130" s="28"/>
      <c r="L130" s="3"/>
      <c r="M130" s="3"/>
      <c r="N130" s="3"/>
      <c r="O130" s="3"/>
      <c r="P130" s="3"/>
      <c r="Q130" s="3"/>
      <c r="R130" s="3"/>
      <c r="S130" s="3"/>
      <c r="T130" s="3"/>
      <c r="U130" s="3"/>
      <c r="V130" s="3"/>
      <c r="W130" s="3"/>
      <c r="X130" s="3"/>
      <c r="Y130" s="3"/>
      <c r="Z130" s="3"/>
    </row>
    <row r="131" spans="1:26" ht="14.25" customHeight="1">
      <c r="A131" s="27"/>
      <c r="B131" s="27"/>
      <c r="C131" s="28"/>
      <c r="D131" s="28"/>
      <c r="E131" s="28"/>
      <c r="F131" s="28"/>
      <c r="G131" s="28"/>
      <c r="H131" s="28"/>
      <c r="I131" s="28"/>
      <c r="J131" s="28"/>
      <c r="K131" s="28"/>
      <c r="L131" s="3"/>
      <c r="M131" s="3"/>
      <c r="N131" s="3"/>
      <c r="O131" s="3"/>
      <c r="P131" s="3"/>
      <c r="Q131" s="3"/>
      <c r="R131" s="3"/>
      <c r="S131" s="3"/>
      <c r="T131" s="3"/>
      <c r="U131" s="3"/>
      <c r="V131" s="3"/>
      <c r="W131" s="3"/>
      <c r="X131" s="3"/>
      <c r="Y131" s="3"/>
      <c r="Z131" s="3"/>
    </row>
    <row r="132" spans="1:26" ht="14.25" customHeight="1">
      <c r="A132" s="27"/>
      <c r="B132" s="27"/>
      <c r="C132" s="28"/>
      <c r="D132" s="28"/>
      <c r="E132" s="28"/>
      <c r="F132" s="28"/>
      <c r="G132" s="28"/>
      <c r="H132" s="28"/>
      <c r="I132" s="28"/>
      <c r="J132" s="28"/>
      <c r="K132" s="28"/>
      <c r="L132" s="3"/>
      <c r="M132" s="3"/>
      <c r="N132" s="3"/>
      <c r="O132" s="3"/>
      <c r="P132" s="3"/>
      <c r="Q132" s="3"/>
      <c r="R132" s="3"/>
      <c r="S132" s="3"/>
      <c r="T132" s="3"/>
      <c r="U132" s="3"/>
      <c r="V132" s="3"/>
      <c r="W132" s="3"/>
      <c r="X132" s="3"/>
      <c r="Y132" s="3"/>
      <c r="Z132" s="3"/>
    </row>
    <row r="133" spans="1:26" ht="14.25" customHeight="1">
      <c r="A133" s="27"/>
      <c r="B133" s="27"/>
      <c r="C133" s="28"/>
      <c r="D133" s="28"/>
      <c r="E133" s="28"/>
      <c r="F133" s="28"/>
      <c r="G133" s="28"/>
      <c r="H133" s="28"/>
      <c r="I133" s="28"/>
      <c r="J133" s="28"/>
      <c r="K133" s="28"/>
      <c r="L133" s="3"/>
      <c r="M133" s="3"/>
      <c r="N133" s="3"/>
      <c r="O133" s="3"/>
      <c r="P133" s="3"/>
      <c r="Q133" s="3"/>
      <c r="R133" s="3"/>
      <c r="S133" s="3"/>
      <c r="T133" s="3"/>
      <c r="U133" s="3"/>
      <c r="V133" s="3"/>
      <c r="W133" s="3"/>
      <c r="X133" s="3"/>
      <c r="Y133" s="3"/>
      <c r="Z133" s="3"/>
    </row>
    <row r="134" spans="1:26" ht="14.25" customHeight="1">
      <c r="A134" s="27"/>
      <c r="B134" s="27"/>
      <c r="C134" s="28"/>
      <c r="D134" s="28"/>
      <c r="E134" s="28"/>
      <c r="F134" s="28"/>
      <c r="G134" s="28"/>
      <c r="H134" s="28"/>
      <c r="I134" s="28"/>
      <c r="J134" s="28"/>
      <c r="K134" s="28"/>
      <c r="L134" s="3"/>
      <c r="M134" s="3"/>
      <c r="N134" s="3"/>
      <c r="O134" s="3"/>
      <c r="P134" s="3"/>
      <c r="Q134" s="3"/>
      <c r="R134" s="3"/>
      <c r="S134" s="3"/>
      <c r="T134" s="3"/>
      <c r="U134" s="3"/>
      <c r="V134" s="3"/>
      <c r="W134" s="3"/>
      <c r="X134" s="3"/>
      <c r="Y134" s="3"/>
      <c r="Z134" s="3"/>
    </row>
    <row r="135" spans="1:26" ht="14.25" customHeight="1">
      <c r="A135" s="27"/>
      <c r="B135" s="27"/>
      <c r="C135" s="28"/>
      <c r="D135" s="28"/>
      <c r="E135" s="28"/>
      <c r="F135" s="28"/>
      <c r="G135" s="28"/>
      <c r="H135" s="28"/>
      <c r="I135" s="28"/>
      <c r="J135" s="28"/>
      <c r="K135" s="28"/>
      <c r="L135" s="3"/>
      <c r="M135" s="3"/>
      <c r="N135" s="3"/>
      <c r="O135" s="3"/>
      <c r="P135" s="3"/>
      <c r="Q135" s="3"/>
      <c r="R135" s="3"/>
      <c r="S135" s="3"/>
      <c r="T135" s="3"/>
      <c r="U135" s="3"/>
      <c r="V135" s="3"/>
      <c r="W135" s="3"/>
      <c r="X135" s="3"/>
      <c r="Y135" s="3"/>
      <c r="Z135" s="3"/>
    </row>
    <row r="136" spans="1:26" ht="14.25" customHeight="1">
      <c r="A136" s="27"/>
      <c r="B136" s="27"/>
      <c r="C136" s="28"/>
      <c r="D136" s="28"/>
      <c r="E136" s="28"/>
      <c r="F136" s="28"/>
      <c r="G136" s="28"/>
      <c r="H136" s="28"/>
      <c r="I136" s="28"/>
      <c r="J136" s="28"/>
      <c r="K136" s="28"/>
      <c r="L136" s="3"/>
      <c r="M136" s="3"/>
      <c r="N136" s="3"/>
      <c r="O136" s="3"/>
      <c r="P136" s="3"/>
      <c r="Q136" s="3"/>
      <c r="R136" s="3"/>
      <c r="S136" s="3"/>
      <c r="T136" s="3"/>
      <c r="U136" s="3"/>
      <c r="V136" s="3"/>
      <c r="W136" s="3"/>
      <c r="X136" s="3"/>
      <c r="Y136" s="3"/>
      <c r="Z136" s="3"/>
    </row>
    <row r="137" spans="1:26" ht="14.25" customHeight="1">
      <c r="A137" s="27"/>
      <c r="B137" s="27"/>
      <c r="C137" s="28"/>
      <c r="D137" s="28"/>
      <c r="E137" s="28"/>
      <c r="F137" s="28"/>
      <c r="G137" s="28"/>
      <c r="H137" s="28"/>
      <c r="I137" s="28"/>
      <c r="J137" s="28"/>
      <c r="K137" s="28"/>
      <c r="L137" s="3"/>
      <c r="M137" s="3"/>
      <c r="N137" s="3"/>
      <c r="O137" s="3"/>
      <c r="P137" s="3"/>
      <c r="Q137" s="3"/>
      <c r="R137" s="3"/>
      <c r="S137" s="3"/>
      <c r="T137" s="3"/>
      <c r="U137" s="3"/>
      <c r="V137" s="3"/>
      <c r="W137" s="3"/>
      <c r="X137" s="3"/>
      <c r="Y137" s="3"/>
      <c r="Z137" s="3"/>
    </row>
    <row r="138" spans="1:26" ht="14.25" customHeight="1">
      <c r="A138" s="27"/>
      <c r="B138" s="27"/>
      <c r="C138" s="28"/>
      <c r="D138" s="28"/>
      <c r="E138" s="28"/>
      <c r="F138" s="28"/>
      <c r="G138" s="28"/>
      <c r="H138" s="28"/>
      <c r="I138" s="28"/>
      <c r="J138" s="28"/>
      <c r="K138" s="28"/>
      <c r="L138" s="3"/>
      <c r="M138" s="3"/>
      <c r="N138" s="3"/>
      <c r="O138" s="3"/>
      <c r="P138" s="3"/>
      <c r="Q138" s="3"/>
      <c r="R138" s="3"/>
      <c r="S138" s="3"/>
      <c r="T138" s="3"/>
      <c r="U138" s="3"/>
      <c r="V138" s="3"/>
      <c r="W138" s="3"/>
      <c r="X138" s="3"/>
      <c r="Y138" s="3"/>
      <c r="Z138" s="3"/>
    </row>
    <row r="139" spans="1:26" ht="14.25" customHeight="1">
      <c r="A139" s="27"/>
      <c r="B139" s="27"/>
      <c r="C139" s="28"/>
      <c r="D139" s="28"/>
      <c r="E139" s="28"/>
      <c r="F139" s="28"/>
      <c r="G139" s="28"/>
      <c r="H139" s="28"/>
      <c r="I139" s="28"/>
      <c r="J139" s="28"/>
      <c r="K139" s="28"/>
      <c r="L139" s="3"/>
      <c r="M139" s="3"/>
      <c r="N139" s="3"/>
      <c r="O139" s="3"/>
      <c r="P139" s="3"/>
      <c r="Q139" s="3"/>
      <c r="R139" s="3"/>
      <c r="S139" s="3"/>
      <c r="T139" s="3"/>
      <c r="U139" s="3"/>
      <c r="V139" s="3"/>
      <c r="W139" s="3"/>
      <c r="X139" s="3"/>
      <c r="Y139" s="3"/>
      <c r="Z139" s="3"/>
    </row>
    <row r="140" spans="1:26" ht="14.25" customHeight="1">
      <c r="A140" s="27"/>
      <c r="B140" s="27"/>
      <c r="C140" s="28"/>
      <c r="D140" s="28"/>
      <c r="E140" s="28"/>
      <c r="F140" s="28"/>
      <c r="G140" s="28"/>
      <c r="H140" s="28"/>
      <c r="I140" s="28"/>
      <c r="J140" s="28"/>
      <c r="K140" s="28"/>
      <c r="L140" s="3"/>
      <c r="M140" s="3"/>
      <c r="N140" s="3"/>
      <c r="O140" s="3"/>
      <c r="P140" s="3"/>
      <c r="Q140" s="3"/>
      <c r="R140" s="3"/>
      <c r="S140" s="3"/>
      <c r="T140" s="3"/>
      <c r="U140" s="3"/>
      <c r="V140" s="3"/>
      <c r="W140" s="3"/>
      <c r="X140" s="3"/>
      <c r="Y140" s="3"/>
      <c r="Z140" s="3"/>
    </row>
    <row r="141" spans="1:26" ht="14.25" customHeight="1">
      <c r="A141" s="27"/>
      <c r="B141" s="27"/>
      <c r="C141" s="28"/>
      <c r="D141" s="28"/>
      <c r="E141" s="28"/>
      <c r="F141" s="28"/>
      <c r="G141" s="28"/>
      <c r="H141" s="28"/>
      <c r="I141" s="28"/>
      <c r="J141" s="28"/>
      <c r="K141" s="28"/>
      <c r="L141" s="3"/>
      <c r="M141" s="3"/>
      <c r="N141" s="3"/>
      <c r="O141" s="3"/>
      <c r="P141" s="3"/>
      <c r="Q141" s="3"/>
      <c r="R141" s="3"/>
      <c r="S141" s="3"/>
      <c r="T141" s="3"/>
      <c r="U141" s="3"/>
      <c r="V141" s="3"/>
      <c r="W141" s="3"/>
      <c r="X141" s="3"/>
      <c r="Y141" s="3"/>
      <c r="Z141" s="3"/>
    </row>
    <row r="142" spans="1:26" ht="14.25" customHeight="1">
      <c r="A142" s="27"/>
      <c r="B142" s="27"/>
      <c r="C142" s="28"/>
      <c r="D142" s="28"/>
      <c r="E142" s="28"/>
      <c r="F142" s="28"/>
      <c r="G142" s="28"/>
      <c r="H142" s="28"/>
      <c r="I142" s="28"/>
      <c r="J142" s="28"/>
      <c r="K142" s="28"/>
      <c r="L142" s="3"/>
      <c r="M142" s="3"/>
      <c r="N142" s="3"/>
      <c r="O142" s="3"/>
      <c r="P142" s="3"/>
      <c r="Q142" s="3"/>
      <c r="R142" s="3"/>
      <c r="S142" s="3"/>
      <c r="T142" s="3"/>
      <c r="U142" s="3"/>
      <c r="V142" s="3"/>
      <c r="W142" s="3"/>
      <c r="X142" s="3"/>
      <c r="Y142" s="3"/>
      <c r="Z142" s="3"/>
    </row>
    <row r="143" spans="1:26" ht="14.25" customHeight="1">
      <c r="A143" s="27"/>
      <c r="B143" s="27"/>
      <c r="C143" s="28"/>
      <c r="D143" s="28"/>
      <c r="E143" s="28"/>
      <c r="F143" s="28"/>
      <c r="G143" s="28"/>
      <c r="H143" s="28"/>
      <c r="I143" s="28"/>
      <c r="J143" s="28"/>
      <c r="K143" s="28"/>
      <c r="L143" s="3"/>
      <c r="M143" s="3"/>
      <c r="N143" s="3"/>
      <c r="O143" s="3"/>
      <c r="P143" s="3"/>
      <c r="Q143" s="3"/>
      <c r="R143" s="3"/>
      <c r="S143" s="3"/>
      <c r="T143" s="3"/>
      <c r="U143" s="3"/>
      <c r="V143" s="3"/>
      <c r="W143" s="3"/>
      <c r="X143" s="3"/>
      <c r="Y143" s="3"/>
      <c r="Z143" s="3"/>
    </row>
    <row r="144" spans="1:26" ht="14.25" customHeight="1">
      <c r="A144" s="27"/>
      <c r="B144" s="27"/>
      <c r="C144" s="28"/>
      <c r="D144" s="28"/>
      <c r="E144" s="28"/>
      <c r="F144" s="28"/>
      <c r="G144" s="28"/>
      <c r="H144" s="28"/>
      <c r="I144" s="28"/>
      <c r="J144" s="28"/>
      <c r="K144" s="28"/>
      <c r="L144" s="3"/>
      <c r="M144" s="3"/>
      <c r="N144" s="3"/>
      <c r="O144" s="3"/>
      <c r="P144" s="3"/>
      <c r="Q144" s="3"/>
      <c r="R144" s="3"/>
      <c r="S144" s="3"/>
      <c r="T144" s="3"/>
      <c r="U144" s="3"/>
      <c r="V144" s="3"/>
      <c r="W144" s="3"/>
      <c r="X144" s="3"/>
      <c r="Y144" s="3"/>
      <c r="Z144" s="3"/>
    </row>
    <row r="145" spans="1:26" ht="14.25" customHeight="1">
      <c r="A145" s="27"/>
      <c r="B145" s="27"/>
      <c r="C145" s="28"/>
      <c r="D145" s="28"/>
      <c r="E145" s="28"/>
      <c r="F145" s="28"/>
      <c r="G145" s="28"/>
      <c r="H145" s="28"/>
      <c r="I145" s="28"/>
      <c r="J145" s="28"/>
      <c r="K145" s="28"/>
      <c r="L145" s="3"/>
      <c r="M145" s="3"/>
      <c r="N145" s="3"/>
      <c r="O145" s="3"/>
      <c r="P145" s="3"/>
      <c r="Q145" s="3"/>
      <c r="R145" s="3"/>
      <c r="S145" s="3"/>
      <c r="T145" s="3"/>
      <c r="U145" s="3"/>
      <c r="V145" s="3"/>
      <c r="W145" s="3"/>
      <c r="X145" s="3"/>
      <c r="Y145" s="3"/>
      <c r="Z145" s="3"/>
    </row>
    <row r="146" spans="1:26" ht="14.25" customHeight="1">
      <c r="A146" s="27"/>
      <c r="B146" s="27"/>
      <c r="C146" s="28"/>
      <c r="D146" s="28"/>
      <c r="E146" s="28"/>
      <c r="F146" s="28"/>
      <c r="G146" s="28"/>
      <c r="H146" s="28"/>
      <c r="I146" s="28"/>
      <c r="J146" s="28"/>
      <c r="K146" s="28"/>
      <c r="L146" s="3"/>
      <c r="M146" s="3"/>
      <c r="N146" s="3"/>
      <c r="O146" s="3"/>
      <c r="P146" s="3"/>
      <c r="Q146" s="3"/>
      <c r="R146" s="3"/>
      <c r="S146" s="3"/>
      <c r="T146" s="3"/>
      <c r="U146" s="3"/>
      <c r="V146" s="3"/>
      <c r="W146" s="3"/>
      <c r="X146" s="3"/>
      <c r="Y146" s="3"/>
      <c r="Z146" s="3"/>
    </row>
    <row r="147" spans="1:26" ht="14.25" customHeight="1">
      <c r="A147" s="27"/>
      <c r="B147" s="27"/>
      <c r="C147" s="28"/>
      <c r="D147" s="28"/>
      <c r="E147" s="28"/>
      <c r="F147" s="28"/>
      <c r="G147" s="28"/>
      <c r="H147" s="28"/>
      <c r="I147" s="28"/>
      <c r="J147" s="28"/>
      <c r="K147" s="28"/>
      <c r="L147" s="3"/>
      <c r="M147" s="3"/>
      <c r="N147" s="3"/>
      <c r="O147" s="3"/>
      <c r="P147" s="3"/>
      <c r="Q147" s="3"/>
      <c r="R147" s="3"/>
      <c r="S147" s="3"/>
      <c r="T147" s="3"/>
      <c r="U147" s="3"/>
      <c r="V147" s="3"/>
      <c r="W147" s="3"/>
      <c r="X147" s="3"/>
      <c r="Y147" s="3"/>
      <c r="Z147" s="3"/>
    </row>
    <row r="148" spans="1:26" ht="14.25" customHeight="1">
      <c r="A148" s="27"/>
      <c r="B148" s="27"/>
      <c r="C148" s="28"/>
      <c r="D148" s="28"/>
      <c r="E148" s="28"/>
      <c r="F148" s="28"/>
      <c r="G148" s="28"/>
      <c r="H148" s="28"/>
      <c r="I148" s="28"/>
      <c r="J148" s="28"/>
      <c r="K148" s="28"/>
      <c r="L148" s="3"/>
      <c r="M148" s="3"/>
      <c r="N148" s="3"/>
      <c r="O148" s="3"/>
      <c r="P148" s="3"/>
      <c r="Q148" s="3"/>
      <c r="R148" s="3"/>
      <c r="S148" s="3"/>
      <c r="T148" s="3"/>
      <c r="U148" s="3"/>
      <c r="V148" s="3"/>
      <c r="W148" s="3"/>
      <c r="X148" s="3"/>
      <c r="Y148" s="3"/>
      <c r="Z148" s="3"/>
    </row>
    <row r="149" spans="1:26" ht="14.25" customHeight="1">
      <c r="A149" s="27"/>
      <c r="B149" s="27"/>
      <c r="C149" s="28"/>
      <c r="D149" s="28"/>
      <c r="E149" s="28"/>
      <c r="F149" s="28"/>
      <c r="G149" s="28"/>
      <c r="H149" s="28"/>
      <c r="I149" s="28"/>
      <c r="J149" s="28"/>
      <c r="K149" s="28"/>
      <c r="L149" s="3"/>
      <c r="M149" s="3"/>
      <c r="N149" s="3"/>
      <c r="O149" s="3"/>
      <c r="P149" s="3"/>
      <c r="Q149" s="3"/>
      <c r="R149" s="3"/>
      <c r="S149" s="3"/>
      <c r="T149" s="3"/>
      <c r="U149" s="3"/>
      <c r="V149" s="3"/>
      <c r="W149" s="3"/>
      <c r="X149" s="3"/>
      <c r="Y149" s="3"/>
      <c r="Z149" s="3"/>
    </row>
    <row r="150" spans="1:26" ht="14.25" customHeight="1">
      <c r="A150" s="27"/>
      <c r="B150" s="27"/>
      <c r="C150" s="28"/>
      <c r="D150" s="28"/>
      <c r="E150" s="28"/>
      <c r="F150" s="28"/>
      <c r="G150" s="28"/>
      <c r="H150" s="28"/>
      <c r="I150" s="28"/>
      <c r="J150" s="28"/>
      <c r="K150" s="28"/>
      <c r="L150" s="3"/>
      <c r="M150" s="3"/>
      <c r="N150" s="3"/>
      <c r="O150" s="3"/>
      <c r="P150" s="3"/>
      <c r="Q150" s="3"/>
      <c r="R150" s="3"/>
      <c r="S150" s="3"/>
      <c r="T150" s="3"/>
      <c r="U150" s="3"/>
      <c r="V150" s="3"/>
      <c r="W150" s="3"/>
      <c r="X150" s="3"/>
      <c r="Y150" s="3"/>
      <c r="Z150" s="3"/>
    </row>
    <row r="151" spans="1:26" ht="14.25" customHeight="1">
      <c r="A151" s="27"/>
      <c r="B151" s="27"/>
      <c r="C151" s="28"/>
      <c r="D151" s="28"/>
      <c r="E151" s="28"/>
      <c r="F151" s="28"/>
      <c r="G151" s="28"/>
      <c r="H151" s="28"/>
      <c r="I151" s="28"/>
      <c r="J151" s="28"/>
      <c r="K151" s="28"/>
      <c r="L151" s="3"/>
      <c r="M151" s="3"/>
      <c r="N151" s="3"/>
      <c r="O151" s="3"/>
      <c r="P151" s="3"/>
      <c r="Q151" s="3"/>
      <c r="R151" s="3"/>
      <c r="S151" s="3"/>
      <c r="T151" s="3"/>
      <c r="U151" s="3"/>
      <c r="V151" s="3"/>
      <c r="W151" s="3"/>
      <c r="X151" s="3"/>
      <c r="Y151" s="3"/>
      <c r="Z151" s="3"/>
    </row>
    <row r="152" spans="1:26" ht="14.25" customHeight="1">
      <c r="A152" s="27"/>
      <c r="B152" s="27"/>
      <c r="C152" s="28"/>
      <c r="D152" s="28"/>
      <c r="E152" s="28"/>
      <c r="F152" s="28"/>
      <c r="G152" s="28"/>
      <c r="H152" s="28"/>
      <c r="I152" s="28"/>
      <c r="J152" s="28"/>
      <c r="K152" s="28"/>
      <c r="L152" s="3"/>
      <c r="M152" s="3"/>
      <c r="N152" s="3"/>
      <c r="O152" s="3"/>
      <c r="P152" s="3"/>
      <c r="Q152" s="3"/>
      <c r="R152" s="3"/>
      <c r="S152" s="3"/>
      <c r="T152" s="3"/>
      <c r="U152" s="3"/>
      <c r="V152" s="3"/>
      <c r="W152" s="3"/>
      <c r="X152" s="3"/>
      <c r="Y152" s="3"/>
      <c r="Z152" s="3"/>
    </row>
    <row r="153" spans="1:26" ht="14.25" customHeight="1">
      <c r="A153" s="27"/>
      <c r="B153" s="27"/>
      <c r="C153" s="28"/>
      <c r="D153" s="28"/>
      <c r="E153" s="28"/>
      <c r="F153" s="28"/>
      <c r="G153" s="28"/>
      <c r="H153" s="28"/>
      <c r="I153" s="28"/>
      <c r="J153" s="28"/>
      <c r="K153" s="28"/>
      <c r="L153" s="3"/>
      <c r="M153" s="3"/>
      <c r="N153" s="3"/>
      <c r="O153" s="3"/>
      <c r="P153" s="3"/>
      <c r="Q153" s="3"/>
      <c r="R153" s="3"/>
      <c r="S153" s="3"/>
      <c r="T153" s="3"/>
      <c r="U153" s="3"/>
      <c r="V153" s="3"/>
      <c r="W153" s="3"/>
      <c r="X153" s="3"/>
      <c r="Y153" s="3"/>
      <c r="Z153" s="3"/>
    </row>
    <row r="154" spans="1:26" ht="14.25" customHeight="1">
      <c r="A154" s="27"/>
      <c r="B154" s="27"/>
      <c r="C154" s="28"/>
      <c r="D154" s="28"/>
      <c r="E154" s="28"/>
      <c r="F154" s="28"/>
      <c r="G154" s="28"/>
      <c r="H154" s="28"/>
      <c r="I154" s="28"/>
      <c r="J154" s="28"/>
      <c r="K154" s="28"/>
      <c r="L154" s="3"/>
      <c r="M154" s="3"/>
      <c r="N154" s="3"/>
      <c r="O154" s="3"/>
      <c r="P154" s="3"/>
      <c r="Q154" s="3"/>
      <c r="R154" s="3"/>
      <c r="S154" s="3"/>
      <c r="T154" s="3"/>
      <c r="U154" s="3"/>
      <c r="V154" s="3"/>
      <c r="W154" s="3"/>
      <c r="X154" s="3"/>
      <c r="Y154" s="3"/>
      <c r="Z154" s="3"/>
    </row>
    <row r="155" spans="1:26" ht="14.25" customHeight="1">
      <c r="A155" s="27"/>
      <c r="B155" s="27"/>
      <c r="C155" s="28"/>
      <c r="D155" s="28"/>
      <c r="E155" s="28"/>
      <c r="F155" s="28"/>
      <c r="G155" s="28"/>
      <c r="H155" s="28"/>
      <c r="I155" s="28"/>
      <c r="J155" s="28"/>
      <c r="K155" s="28"/>
      <c r="L155" s="3"/>
      <c r="M155" s="3"/>
      <c r="N155" s="3"/>
      <c r="O155" s="3"/>
      <c r="P155" s="3"/>
      <c r="Q155" s="3"/>
      <c r="R155" s="3"/>
      <c r="S155" s="3"/>
      <c r="T155" s="3"/>
      <c r="U155" s="3"/>
      <c r="V155" s="3"/>
      <c r="W155" s="3"/>
      <c r="X155" s="3"/>
      <c r="Y155" s="3"/>
      <c r="Z155" s="3"/>
    </row>
    <row r="156" spans="1:26" ht="14.25" customHeight="1">
      <c r="A156" s="27"/>
      <c r="B156" s="27"/>
      <c r="C156" s="28"/>
      <c r="D156" s="28"/>
      <c r="E156" s="28"/>
      <c r="F156" s="28"/>
      <c r="G156" s="28"/>
      <c r="H156" s="28"/>
      <c r="I156" s="28"/>
      <c r="J156" s="28"/>
      <c r="K156" s="28"/>
      <c r="L156" s="3"/>
      <c r="M156" s="3"/>
      <c r="N156" s="3"/>
      <c r="O156" s="3"/>
      <c r="P156" s="3"/>
      <c r="Q156" s="3"/>
      <c r="R156" s="3"/>
      <c r="S156" s="3"/>
      <c r="T156" s="3"/>
      <c r="U156" s="3"/>
      <c r="V156" s="3"/>
      <c r="W156" s="3"/>
      <c r="X156" s="3"/>
      <c r="Y156" s="3"/>
      <c r="Z156" s="3"/>
    </row>
    <row r="157" spans="1:26" ht="14.25" customHeight="1">
      <c r="A157" s="27"/>
      <c r="B157" s="27"/>
      <c r="C157" s="28"/>
      <c r="D157" s="28"/>
      <c r="E157" s="28"/>
      <c r="F157" s="28"/>
      <c r="G157" s="28"/>
      <c r="H157" s="28"/>
      <c r="I157" s="28"/>
      <c r="J157" s="28"/>
      <c r="K157" s="28"/>
      <c r="L157" s="3"/>
      <c r="M157" s="3"/>
      <c r="N157" s="3"/>
      <c r="O157" s="3"/>
      <c r="P157" s="3"/>
      <c r="Q157" s="3"/>
      <c r="R157" s="3"/>
      <c r="S157" s="3"/>
      <c r="T157" s="3"/>
      <c r="U157" s="3"/>
      <c r="V157" s="3"/>
      <c r="W157" s="3"/>
      <c r="X157" s="3"/>
      <c r="Y157" s="3"/>
      <c r="Z157" s="3"/>
    </row>
    <row r="158" spans="1:26" ht="14.25" customHeight="1">
      <c r="A158" s="27"/>
      <c r="B158" s="27"/>
      <c r="C158" s="28"/>
      <c r="D158" s="28"/>
      <c r="E158" s="28"/>
      <c r="F158" s="28"/>
      <c r="G158" s="28"/>
      <c r="H158" s="28"/>
      <c r="I158" s="28"/>
      <c r="J158" s="28"/>
      <c r="K158" s="28"/>
      <c r="L158" s="3"/>
      <c r="M158" s="3"/>
      <c r="N158" s="3"/>
      <c r="O158" s="3"/>
      <c r="P158" s="3"/>
      <c r="Q158" s="3"/>
      <c r="R158" s="3"/>
      <c r="S158" s="3"/>
      <c r="T158" s="3"/>
      <c r="U158" s="3"/>
      <c r="V158" s="3"/>
      <c r="W158" s="3"/>
      <c r="X158" s="3"/>
      <c r="Y158" s="3"/>
      <c r="Z158" s="3"/>
    </row>
    <row r="159" spans="1:26" ht="14.25" customHeight="1">
      <c r="A159" s="27"/>
      <c r="B159" s="27"/>
      <c r="C159" s="28"/>
      <c r="D159" s="28"/>
      <c r="E159" s="28"/>
      <c r="F159" s="28"/>
      <c r="G159" s="28"/>
      <c r="H159" s="28"/>
      <c r="I159" s="28"/>
      <c r="J159" s="28"/>
      <c r="K159" s="28"/>
      <c r="L159" s="3"/>
      <c r="M159" s="3"/>
      <c r="N159" s="3"/>
      <c r="O159" s="3"/>
      <c r="P159" s="3"/>
      <c r="Q159" s="3"/>
      <c r="R159" s="3"/>
      <c r="S159" s="3"/>
      <c r="T159" s="3"/>
      <c r="U159" s="3"/>
      <c r="V159" s="3"/>
      <c r="W159" s="3"/>
      <c r="X159" s="3"/>
      <c r="Y159" s="3"/>
      <c r="Z159" s="3"/>
    </row>
    <row r="160" spans="1:26" ht="14.25" customHeight="1">
      <c r="A160" s="27"/>
      <c r="B160" s="27"/>
      <c r="C160" s="28"/>
      <c r="D160" s="28"/>
      <c r="E160" s="28"/>
      <c r="F160" s="28"/>
      <c r="G160" s="28"/>
      <c r="H160" s="28"/>
      <c r="I160" s="28"/>
      <c r="J160" s="28"/>
      <c r="K160" s="28"/>
      <c r="L160" s="3"/>
      <c r="M160" s="3"/>
      <c r="N160" s="3"/>
      <c r="O160" s="3"/>
      <c r="P160" s="3"/>
      <c r="Q160" s="3"/>
      <c r="R160" s="3"/>
      <c r="S160" s="3"/>
      <c r="T160" s="3"/>
      <c r="U160" s="3"/>
      <c r="V160" s="3"/>
      <c r="W160" s="3"/>
      <c r="X160" s="3"/>
      <c r="Y160" s="3"/>
      <c r="Z160" s="3"/>
    </row>
    <row r="161" spans="1:26" ht="14.25" customHeight="1">
      <c r="A161" s="27"/>
      <c r="B161" s="27"/>
      <c r="C161" s="28"/>
      <c r="D161" s="28"/>
      <c r="E161" s="28"/>
      <c r="F161" s="28"/>
      <c r="G161" s="28"/>
      <c r="H161" s="28"/>
      <c r="I161" s="28"/>
      <c r="J161" s="28"/>
      <c r="K161" s="28"/>
      <c r="L161" s="3"/>
      <c r="M161" s="3"/>
      <c r="N161" s="3"/>
      <c r="O161" s="3"/>
      <c r="P161" s="3"/>
      <c r="Q161" s="3"/>
      <c r="R161" s="3"/>
      <c r="S161" s="3"/>
      <c r="T161" s="3"/>
      <c r="U161" s="3"/>
      <c r="V161" s="3"/>
      <c r="W161" s="3"/>
      <c r="X161" s="3"/>
      <c r="Y161" s="3"/>
      <c r="Z161" s="3"/>
    </row>
    <row r="162" spans="1:26" ht="14.25" customHeight="1">
      <c r="A162" s="27"/>
      <c r="B162" s="27"/>
      <c r="C162" s="28"/>
      <c r="D162" s="28"/>
      <c r="E162" s="28"/>
      <c r="F162" s="28"/>
      <c r="G162" s="28"/>
      <c r="H162" s="28"/>
      <c r="I162" s="28"/>
      <c r="J162" s="28"/>
      <c r="K162" s="28"/>
      <c r="L162" s="3"/>
      <c r="M162" s="3"/>
      <c r="N162" s="3"/>
      <c r="O162" s="3"/>
      <c r="P162" s="3"/>
      <c r="Q162" s="3"/>
      <c r="R162" s="3"/>
      <c r="S162" s="3"/>
      <c r="T162" s="3"/>
      <c r="U162" s="3"/>
      <c r="V162" s="3"/>
      <c r="W162" s="3"/>
      <c r="X162" s="3"/>
      <c r="Y162" s="3"/>
      <c r="Z162" s="3"/>
    </row>
    <row r="163" spans="1:26" ht="14.25" customHeight="1">
      <c r="A163" s="27"/>
      <c r="B163" s="27"/>
      <c r="C163" s="28"/>
      <c r="D163" s="28"/>
      <c r="E163" s="28"/>
      <c r="F163" s="28"/>
      <c r="G163" s="28"/>
      <c r="H163" s="28"/>
      <c r="I163" s="28"/>
      <c r="J163" s="28"/>
      <c r="K163" s="28"/>
      <c r="L163" s="3"/>
      <c r="M163" s="3"/>
      <c r="N163" s="3"/>
      <c r="O163" s="3"/>
      <c r="P163" s="3"/>
      <c r="Q163" s="3"/>
      <c r="R163" s="3"/>
      <c r="S163" s="3"/>
      <c r="T163" s="3"/>
      <c r="U163" s="3"/>
      <c r="V163" s="3"/>
      <c r="W163" s="3"/>
      <c r="X163" s="3"/>
      <c r="Y163" s="3"/>
      <c r="Z163" s="3"/>
    </row>
    <row r="164" spans="1:26" ht="14.25" customHeight="1">
      <c r="A164" s="27"/>
      <c r="B164" s="27"/>
      <c r="C164" s="28"/>
      <c r="D164" s="28"/>
      <c r="E164" s="28"/>
      <c r="F164" s="28"/>
      <c r="G164" s="28"/>
      <c r="H164" s="28"/>
      <c r="I164" s="28"/>
      <c r="J164" s="28"/>
      <c r="K164" s="28"/>
      <c r="L164" s="3"/>
      <c r="M164" s="3"/>
      <c r="N164" s="3"/>
      <c r="O164" s="3"/>
      <c r="P164" s="3"/>
      <c r="Q164" s="3"/>
      <c r="R164" s="3"/>
      <c r="S164" s="3"/>
      <c r="T164" s="3"/>
      <c r="U164" s="3"/>
      <c r="V164" s="3"/>
      <c r="W164" s="3"/>
      <c r="X164" s="3"/>
      <c r="Y164" s="3"/>
      <c r="Z164" s="3"/>
    </row>
    <row r="165" spans="1:26" ht="14.25" customHeight="1">
      <c r="A165" s="27"/>
      <c r="B165" s="27"/>
      <c r="C165" s="28"/>
      <c r="D165" s="28"/>
      <c r="E165" s="28"/>
      <c r="F165" s="28"/>
      <c r="G165" s="28"/>
      <c r="H165" s="28"/>
      <c r="I165" s="28"/>
      <c r="J165" s="28"/>
      <c r="K165" s="28"/>
      <c r="L165" s="3"/>
      <c r="M165" s="3"/>
      <c r="N165" s="3"/>
      <c r="O165" s="3"/>
      <c r="P165" s="3"/>
      <c r="Q165" s="3"/>
      <c r="R165" s="3"/>
      <c r="S165" s="3"/>
      <c r="T165" s="3"/>
      <c r="U165" s="3"/>
      <c r="V165" s="3"/>
      <c r="W165" s="3"/>
      <c r="X165" s="3"/>
      <c r="Y165" s="3"/>
      <c r="Z165" s="3"/>
    </row>
    <row r="166" spans="1:26" ht="14.25" customHeight="1">
      <c r="A166" s="27"/>
      <c r="B166" s="27"/>
      <c r="C166" s="28"/>
      <c r="D166" s="28"/>
      <c r="E166" s="28"/>
      <c r="F166" s="28"/>
      <c r="G166" s="28"/>
      <c r="H166" s="28"/>
      <c r="I166" s="28"/>
      <c r="J166" s="28"/>
      <c r="K166" s="28"/>
      <c r="L166" s="3"/>
      <c r="M166" s="3"/>
      <c r="N166" s="3"/>
      <c r="O166" s="3"/>
      <c r="P166" s="3"/>
      <c r="Q166" s="3"/>
      <c r="R166" s="3"/>
      <c r="S166" s="3"/>
      <c r="T166" s="3"/>
      <c r="U166" s="3"/>
      <c r="V166" s="3"/>
      <c r="W166" s="3"/>
      <c r="X166" s="3"/>
      <c r="Y166" s="3"/>
      <c r="Z166" s="3"/>
    </row>
    <row r="167" spans="1:26" ht="14.25" customHeight="1">
      <c r="A167" s="27"/>
      <c r="B167" s="27"/>
      <c r="C167" s="28"/>
      <c r="D167" s="28"/>
      <c r="E167" s="28"/>
      <c r="F167" s="28"/>
      <c r="G167" s="28"/>
      <c r="H167" s="28"/>
      <c r="I167" s="28"/>
      <c r="J167" s="28"/>
      <c r="K167" s="28"/>
      <c r="L167" s="3"/>
      <c r="M167" s="3"/>
      <c r="N167" s="3"/>
      <c r="O167" s="3"/>
      <c r="P167" s="3"/>
      <c r="Q167" s="3"/>
      <c r="R167" s="3"/>
      <c r="S167" s="3"/>
      <c r="T167" s="3"/>
      <c r="U167" s="3"/>
      <c r="V167" s="3"/>
      <c r="W167" s="3"/>
      <c r="X167" s="3"/>
      <c r="Y167" s="3"/>
      <c r="Z167" s="3"/>
    </row>
    <row r="168" spans="1:26" ht="14.25" customHeight="1">
      <c r="A168" s="27"/>
      <c r="B168" s="27"/>
      <c r="C168" s="28"/>
      <c r="D168" s="28"/>
      <c r="E168" s="28"/>
      <c r="F168" s="28"/>
      <c r="G168" s="28"/>
      <c r="H168" s="28"/>
      <c r="I168" s="28"/>
      <c r="J168" s="28"/>
      <c r="K168" s="28"/>
      <c r="L168" s="3"/>
      <c r="M168" s="3"/>
      <c r="N168" s="3"/>
      <c r="O168" s="3"/>
      <c r="P168" s="3"/>
      <c r="Q168" s="3"/>
      <c r="R168" s="3"/>
      <c r="S168" s="3"/>
      <c r="T168" s="3"/>
      <c r="U168" s="3"/>
      <c r="V168" s="3"/>
      <c r="W168" s="3"/>
      <c r="X168" s="3"/>
      <c r="Y168" s="3"/>
      <c r="Z168" s="3"/>
    </row>
    <row r="169" spans="1:26" ht="14.25" customHeight="1">
      <c r="A169" s="27"/>
      <c r="B169" s="27"/>
      <c r="C169" s="28"/>
      <c r="D169" s="28"/>
      <c r="E169" s="28"/>
      <c r="F169" s="28"/>
      <c r="G169" s="28"/>
      <c r="H169" s="28"/>
      <c r="I169" s="28"/>
      <c r="J169" s="28"/>
      <c r="K169" s="28"/>
      <c r="L169" s="3"/>
      <c r="M169" s="3"/>
      <c r="N169" s="3"/>
      <c r="O169" s="3"/>
      <c r="P169" s="3"/>
      <c r="Q169" s="3"/>
      <c r="R169" s="3"/>
      <c r="S169" s="3"/>
      <c r="T169" s="3"/>
      <c r="U169" s="3"/>
      <c r="V169" s="3"/>
      <c r="W169" s="3"/>
      <c r="X169" s="3"/>
      <c r="Y169" s="3"/>
      <c r="Z169" s="3"/>
    </row>
    <row r="170" spans="1:26" ht="14.25" customHeight="1">
      <c r="A170" s="27"/>
      <c r="B170" s="27"/>
      <c r="C170" s="28"/>
      <c r="D170" s="28"/>
      <c r="E170" s="28"/>
      <c r="F170" s="28"/>
      <c r="G170" s="28"/>
      <c r="H170" s="28"/>
      <c r="I170" s="28"/>
      <c r="J170" s="28"/>
      <c r="K170" s="28"/>
      <c r="L170" s="3"/>
      <c r="M170" s="3"/>
      <c r="N170" s="3"/>
      <c r="O170" s="3"/>
      <c r="P170" s="3"/>
      <c r="Q170" s="3"/>
      <c r="R170" s="3"/>
      <c r="S170" s="3"/>
      <c r="T170" s="3"/>
      <c r="U170" s="3"/>
      <c r="V170" s="3"/>
      <c r="W170" s="3"/>
      <c r="X170" s="3"/>
      <c r="Y170" s="3"/>
      <c r="Z170" s="3"/>
    </row>
    <row r="171" spans="1:26" ht="14.25" customHeight="1">
      <c r="A171" s="27"/>
      <c r="B171" s="27"/>
      <c r="C171" s="28"/>
      <c r="D171" s="28"/>
      <c r="E171" s="28"/>
      <c r="F171" s="28"/>
      <c r="G171" s="28"/>
      <c r="H171" s="28"/>
      <c r="I171" s="28"/>
      <c r="J171" s="28"/>
      <c r="K171" s="28"/>
      <c r="L171" s="3"/>
      <c r="M171" s="3"/>
      <c r="N171" s="3"/>
      <c r="O171" s="3"/>
      <c r="P171" s="3"/>
      <c r="Q171" s="3"/>
      <c r="R171" s="3"/>
      <c r="S171" s="3"/>
      <c r="T171" s="3"/>
      <c r="U171" s="3"/>
      <c r="V171" s="3"/>
      <c r="W171" s="3"/>
      <c r="X171" s="3"/>
      <c r="Y171" s="3"/>
      <c r="Z171" s="3"/>
    </row>
    <row r="172" spans="1:26" ht="14.25" customHeight="1">
      <c r="A172" s="27"/>
      <c r="B172" s="27"/>
      <c r="C172" s="28"/>
      <c r="D172" s="28"/>
      <c r="E172" s="28"/>
      <c r="F172" s="28"/>
      <c r="G172" s="28"/>
      <c r="H172" s="28"/>
      <c r="I172" s="28"/>
      <c r="J172" s="28"/>
      <c r="K172" s="28"/>
      <c r="L172" s="3"/>
      <c r="M172" s="3"/>
      <c r="N172" s="3"/>
      <c r="O172" s="3"/>
      <c r="P172" s="3"/>
      <c r="Q172" s="3"/>
      <c r="R172" s="3"/>
      <c r="S172" s="3"/>
      <c r="T172" s="3"/>
      <c r="U172" s="3"/>
      <c r="V172" s="3"/>
      <c r="W172" s="3"/>
      <c r="X172" s="3"/>
      <c r="Y172" s="3"/>
      <c r="Z172" s="3"/>
    </row>
    <row r="173" spans="1:26" ht="14.25" customHeight="1">
      <c r="A173" s="27"/>
      <c r="B173" s="27"/>
      <c r="C173" s="28"/>
      <c r="D173" s="28"/>
      <c r="E173" s="28"/>
      <c r="F173" s="28"/>
      <c r="G173" s="28"/>
      <c r="H173" s="28"/>
      <c r="I173" s="28"/>
      <c r="J173" s="28"/>
      <c r="K173" s="28"/>
      <c r="L173" s="3"/>
      <c r="M173" s="3"/>
      <c r="N173" s="3"/>
      <c r="O173" s="3"/>
      <c r="P173" s="3"/>
      <c r="Q173" s="3"/>
      <c r="R173" s="3"/>
      <c r="S173" s="3"/>
      <c r="T173" s="3"/>
      <c r="U173" s="3"/>
      <c r="V173" s="3"/>
      <c r="W173" s="3"/>
      <c r="X173" s="3"/>
      <c r="Y173" s="3"/>
      <c r="Z173" s="3"/>
    </row>
    <row r="174" spans="1:26" ht="14.25" customHeight="1">
      <c r="A174" s="27"/>
      <c r="B174" s="27"/>
      <c r="C174" s="28"/>
      <c r="D174" s="28"/>
      <c r="E174" s="28"/>
      <c r="F174" s="28"/>
      <c r="G174" s="28"/>
      <c r="H174" s="28"/>
      <c r="I174" s="28"/>
      <c r="J174" s="28"/>
      <c r="K174" s="28"/>
      <c r="L174" s="3"/>
      <c r="M174" s="3"/>
      <c r="N174" s="3"/>
      <c r="O174" s="3"/>
      <c r="P174" s="3"/>
      <c r="Q174" s="3"/>
      <c r="R174" s="3"/>
      <c r="S174" s="3"/>
      <c r="T174" s="3"/>
      <c r="U174" s="3"/>
      <c r="V174" s="3"/>
      <c r="W174" s="3"/>
      <c r="X174" s="3"/>
      <c r="Y174" s="3"/>
      <c r="Z174" s="3"/>
    </row>
    <row r="175" spans="1:26" ht="14.25" customHeight="1">
      <c r="A175" s="27"/>
      <c r="B175" s="27"/>
      <c r="C175" s="28"/>
      <c r="D175" s="28"/>
      <c r="E175" s="28"/>
      <c r="F175" s="28"/>
      <c r="G175" s="28"/>
      <c r="H175" s="28"/>
      <c r="I175" s="28"/>
      <c r="J175" s="28"/>
      <c r="K175" s="28"/>
      <c r="L175" s="3"/>
      <c r="M175" s="3"/>
      <c r="N175" s="3"/>
      <c r="O175" s="3"/>
      <c r="P175" s="3"/>
      <c r="Q175" s="3"/>
      <c r="R175" s="3"/>
      <c r="S175" s="3"/>
      <c r="T175" s="3"/>
      <c r="U175" s="3"/>
      <c r="V175" s="3"/>
      <c r="W175" s="3"/>
      <c r="X175" s="3"/>
      <c r="Y175" s="3"/>
      <c r="Z175" s="3"/>
    </row>
    <row r="176" spans="1:26" ht="14.25" customHeight="1">
      <c r="A176" s="27"/>
      <c r="B176" s="27"/>
      <c r="C176" s="28"/>
      <c r="D176" s="28"/>
      <c r="E176" s="28"/>
      <c r="F176" s="28"/>
      <c r="G176" s="28"/>
      <c r="H176" s="28"/>
      <c r="I176" s="28"/>
      <c r="J176" s="28"/>
      <c r="K176" s="28"/>
      <c r="L176" s="3"/>
      <c r="M176" s="3"/>
      <c r="N176" s="3"/>
      <c r="O176" s="3"/>
      <c r="P176" s="3"/>
      <c r="Q176" s="3"/>
      <c r="R176" s="3"/>
      <c r="S176" s="3"/>
      <c r="T176" s="3"/>
      <c r="U176" s="3"/>
      <c r="V176" s="3"/>
      <c r="W176" s="3"/>
      <c r="X176" s="3"/>
      <c r="Y176" s="3"/>
      <c r="Z176" s="3"/>
    </row>
    <row r="177" spans="1:26" ht="14.25" customHeight="1">
      <c r="A177" s="27"/>
      <c r="B177" s="27"/>
      <c r="C177" s="28"/>
      <c r="D177" s="28"/>
      <c r="E177" s="28"/>
      <c r="F177" s="28"/>
      <c r="G177" s="28"/>
      <c r="H177" s="28"/>
      <c r="I177" s="28"/>
      <c r="J177" s="28"/>
      <c r="K177" s="28"/>
      <c r="L177" s="3"/>
      <c r="M177" s="3"/>
      <c r="N177" s="3"/>
      <c r="O177" s="3"/>
      <c r="P177" s="3"/>
      <c r="Q177" s="3"/>
      <c r="R177" s="3"/>
      <c r="S177" s="3"/>
      <c r="T177" s="3"/>
      <c r="U177" s="3"/>
      <c r="V177" s="3"/>
      <c r="W177" s="3"/>
      <c r="X177" s="3"/>
      <c r="Y177" s="3"/>
      <c r="Z177" s="3"/>
    </row>
    <row r="178" spans="1:26" ht="14.25" customHeight="1">
      <c r="A178" s="27"/>
      <c r="B178" s="27"/>
      <c r="C178" s="28"/>
      <c r="D178" s="28"/>
      <c r="E178" s="28"/>
      <c r="F178" s="28"/>
      <c r="G178" s="28"/>
      <c r="H178" s="28"/>
      <c r="I178" s="28"/>
      <c r="J178" s="28"/>
      <c r="K178" s="28"/>
      <c r="L178" s="3"/>
      <c r="M178" s="3"/>
      <c r="N178" s="3"/>
      <c r="O178" s="3"/>
      <c r="P178" s="3"/>
      <c r="Q178" s="3"/>
      <c r="R178" s="3"/>
      <c r="S178" s="3"/>
      <c r="T178" s="3"/>
      <c r="U178" s="3"/>
      <c r="V178" s="3"/>
      <c r="W178" s="3"/>
      <c r="X178" s="3"/>
      <c r="Y178" s="3"/>
      <c r="Z178" s="3"/>
    </row>
    <row r="179" spans="1:26" ht="14.25" customHeight="1">
      <c r="A179" s="27"/>
      <c r="B179" s="27"/>
      <c r="C179" s="28"/>
      <c r="D179" s="28"/>
      <c r="E179" s="28"/>
      <c r="F179" s="28"/>
      <c r="G179" s="28"/>
      <c r="H179" s="28"/>
      <c r="I179" s="28"/>
      <c r="J179" s="28"/>
      <c r="K179" s="28"/>
      <c r="L179" s="3"/>
      <c r="M179" s="3"/>
      <c r="N179" s="3"/>
      <c r="O179" s="3"/>
      <c r="P179" s="3"/>
      <c r="Q179" s="3"/>
      <c r="R179" s="3"/>
      <c r="S179" s="3"/>
      <c r="T179" s="3"/>
      <c r="U179" s="3"/>
      <c r="V179" s="3"/>
      <c r="W179" s="3"/>
      <c r="X179" s="3"/>
      <c r="Y179" s="3"/>
      <c r="Z179" s="3"/>
    </row>
    <row r="180" spans="1:26" ht="14.25" customHeight="1">
      <c r="A180" s="27"/>
      <c r="B180" s="27"/>
      <c r="C180" s="28"/>
      <c r="D180" s="28"/>
      <c r="E180" s="28"/>
      <c r="F180" s="28"/>
      <c r="G180" s="28"/>
      <c r="H180" s="28"/>
      <c r="I180" s="28"/>
      <c r="J180" s="28"/>
      <c r="K180" s="28"/>
      <c r="L180" s="3"/>
      <c r="M180" s="3"/>
      <c r="N180" s="3"/>
      <c r="O180" s="3"/>
      <c r="P180" s="3"/>
      <c r="Q180" s="3"/>
      <c r="R180" s="3"/>
      <c r="S180" s="3"/>
      <c r="T180" s="3"/>
      <c r="U180" s="3"/>
      <c r="V180" s="3"/>
      <c r="W180" s="3"/>
      <c r="X180" s="3"/>
      <c r="Y180" s="3"/>
      <c r="Z180" s="3"/>
    </row>
    <row r="181" spans="1:26" ht="14.25" customHeight="1">
      <c r="A181" s="27"/>
      <c r="B181" s="27"/>
      <c r="C181" s="28"/>
      <c r="D181" s="28"/>
      <c r="E181" s="28"/>
      <c r="F181" s="28"/>
      <c r="G181" s="28"/>
      <c r="H181" s="28"/>
      <c r="I181" s="28"/>
      <c r="J181" s="28"/>
      <c r="K181" s="28"/>
      <c r="L181" s="3"/>
      <c r="M181" s="3"/>
      <c r="N181" s="3"/>
      <c r="O181" s="3"/>
      <c r="P181" s="3"/>
      <c r="Q181" s="3"/>
      <c r="R181" s="3"/>
      <c r="S181" s="3"/>
      <c r="T181" s="3"/>
      <c r="U181" s="3"/>
      <c r="V181" s="3"/>
      <c r="W181" s="3"/>
      <c r="X181" s="3"/>
      <c r="Y181" s="3"/>
      <c r="Z181" s="3"/>
    </row>
    <row r="182" spans="1:26" ht="14.25" customHeight="1">
      <c r="A182" s="27"/>
      <c r="B182" s="27"/>
      <c r="C182" s="28"/>
      <c r="D182" s="28"/>
      <c r="E182" s="28"/>
      <c r="F182" s="28"/>
      <c r="G182" s="28"/>
      <c r="H182" s="28"/>
      <c r="I182" s="28"/>
      <c r="J182" s="28"/>
      <c r="K182" s="28"/>
      <c r="L182" s="3"/>
      <c r="M182" s="3"/>
      <c r="N182" s="3"/>
      <c r="O182" s="3"/>
      <c r="P182" s="3"/>
      <c r="Q182" s="3"/>
      <c r="R182" s="3"/>
      <c r="S182" s="3"/>
      <c r="T182" s="3"/>
      <c r="U182" s="3"/>
      <c r="V182" s="3"/>
      <c r="W182" s="3"/>
      <c r="X182" s="3"/>
      <c r="Y182" s="3"/>
      <c r="Z182" s="3"/>
    </row>
    <row r="183" spans="1:26" ht="14.25" customHeight="1">
      <c r="A183" s="27"/>
      <c r="B183" s="27"/>
      <c r="C183" s="28"/>
      <c r="D183" s="28"/>
      <c r="E183" s="28"/>
      <c r="F183" s="28"/>
      <c r="G183" s="28"/>
      <c r="H183" s="28"/>
      <c r="I183" s="28"/>
      <c r="J183" s="28"/>
      <c r="K183" s="28"/>
      <c r="L183" s="3"/>
      <c r="M183" s="3"/>
      <c r="N183" s="3"/>
      <c r="O183" s="3"/>
      <c r="P183" s="3"/>
      <c r="Q183" s="3"/>
      <c r="R183" s="3"/>
      <c r="S183" s="3"/>
      <c r="T183" s="3"/>
      <c r="U183" s="3"/>
      <c r="V183" s="3"/>
      <c r="W183" s="3"/>
      <c r="X183" s="3"/>
      <c r="Y183" s="3"/>
      <c r="Z183" s="3"/>
    </row>
    <row r="184" spans="1:26" ht="14.25" customHeight="1">
      <c r="A184" s="27"/>
      <c r="B184" s="27"/>
      <c r="C184" s="28"/>
      <c r="D184" s="28"/>
      <c r="E184" s="28"/>
      <c r="F184" s="28"/>
      <c r="G184" s="28"/>
      <c r="H184" s="28"/>
      <c r="I184" s="28"/>
      <c r="J184" s="28"/>
      <c r="K184" s="28"/>
      <c r="L184" s="3"/>
      <c r="M184" s="3"/>
      <c r="N184" s="3"/>
      <c r="O184" s="3"/>
      <c r="P184" s="3"/>
      <c r="Q184" s="3"/>
      <c r="R184" s="3"/>
      <c r="S184" s="3"/>
      <c r="T184" s="3"/>
      <c r="U184" s="3"/>
      <c r="V184" s="3"/>
      <c r="W184" s="3"/>
      <c r="X184" s="3"/>
      <c r="Y184" s="3"/>
      <c r="Z184" s="3"/>
    </row>
    <row r="185" spans="1:26" ht="14.25" customHeight="1">
      <c r="A185" s="27"/>
      <c r="B185" s="27"/>
      <c r="C185" s="28"/>
      <c r="D185" s="28"/>
      <c r="E185" s="28"/>
      <c r="F185" s="28"/>
      <c r="G185" s="28"/>
      <c r="H185" s="28"/>
      <c r="I185" s="28"/>
      <c r="J185" s="28"/>
      <c r="K185" s="28"/>
      <c r="L185" s="3"/>
      <c r="M185" s="3"/>
      <c r="N185" s="3"/>
      <c r="O185" s="3"/>
      <c r="P185" s="3"/>
      <c r="Q185" s="3"/>
      <c r="R185" s="3"/>
      <c r="S185" s="3"/>
      <c r="T185" s="3"/>
      <c r="U185" s="3"/>
      <c r="V185" s="3"/>
      <c r="W185" s="3"/>
      <c r="X185" s="3"/>
      <c r="Y185" s="3"/>
      <c r="Z185" s="3"/>
    </row>
    <row r="186" spans="1:26" ht="14.25" customHeight="1">
      <c r="A186" s="27"/>
      <c r="B186" s="27"/>
      <c r="C186" s="28"/>
      <c r="D186" s="28"/>
      <c r="E186" s="28"/>
      <c r="F186" s="28"/>
      <c r="G186" s="28"/>
      <c r="H186" s="28"/>
      <c r="I186" s="28"/>
      <c r="J186" s="28"/>
      <c r="K186" s="28"/>
      <c r="L186" s="3"/>
      <c r="M186" s="3"/>
      <c r="N186" s="3"/>
      <c r="O186" s="3"/>
      <c r="P186" s="3"/>
      <c r="Q186" s="3"/>
      <c r="R186" s="3"/>
      <c r="S186" s="3"/>
      <c r="T186" s="3"/>
      <c r="U186" s="3"/>
      <c r="V186" s="3"/>
      <c r="W186" s="3"/>
      <c r="X186" s="3"/>
      <c r="Y186" s="3"/>
      <c r="Z186" s="3"/>
    </row>
    <row r="187" spans="1:26" ht="14.25" customHeight="1">
      <c r="A187" s="27"/>
      <c r="B187" s="27"/>
      <c r="C187" s="28"/>
      <c r="D187" s="28"/>
      <c r="E187" s="28"/>
      <c r="F187" s="28"/>
      <c r="G187" s="28"/>
      <c r="H187" s="28"/>
      <c r="I187" s="28"/>
      <c r="J187" s="28"/>
      <c r="K187" s="28"/>
      <c r="L187" s="3"/>
      <c r="M187" s="3"/>
      <c r="N187" s="3"/>
      <c r="O187" s="3"/>
      <c r="P187" s="3"/>
      <c r="Q187" s="3"/>
      <c r="R187" s="3"/>
      <c r="S187" s="3"/>
      <c r="T187" s="3"/>
      <c r="U187" s="3"/>
      <c r="V187" s="3"/>
      <c r="W187" s="3"/>
      <c r="X187" s="3"/>
      <c r="Y187" s="3"/>
      <c r="Z187" s="3"/>
    </row>
    <row r="188" spans="1:26" ht="14.25" customHeight="1">
      <c r="A188" s="27"/>
      <c r="B188" s="27"/>
      <c r="C188" s="28"/>
      <c r="D188" s="28"/>
      <c r="E188" s="28"/>
      <c r="F188" s="28"/>
      <c r="G188" s="28"/>
      <c r="H188" s="28"/>
      <c r="I188" s="28"/>
      <c r="J188" s="28"/>
      <c r="K188" s="28"/>
      <c r="L188" s="3"/>
      <c r="M188" s="3"/>
      <c r="N188" s="3"/>
      <c r="O188" s="3"/>
      <c r="P188" s="3"/>
      <c r="Q188" s="3"/>
      <c r="R188" s="3"/>
      <c r="S188" s="3"/>
      <c r="T188" s="3"/>
      <c r="U188" s="3"/>
      <c r="V188" s="3"/>
      <c r="W188" s="3"/>
      <c r="X188" s="3"/>
      <c r="Y188" s="3"/>
      <c r="Z188" s="3"/>
    </row>
    <row r="189" spans="1:26" ht="14.25" customHeight="1">
      <c r="A189" s="27"/>
      <c r="B189" s="27"/>
      <c r="C189" s="28"/>
      <c r="D189" s="28"/>
      <c r="E189" s="28"/>
      <c r="F189" s="28"/>
      <c r="G189" s="28"/>
      <c r="H189" s="28"/>
      <c r="I189" s="28"/>
      <c r="J189" s="28"/>
      <c r="K189" s="28"/>
      <c r="L189" s="3"/>
      <c r="M189" s="3"/>
      <c r="N189" s="3"/>
      <c r="O189" s="3"/>
      <c r="P189" s="3"/>
      <c r="Q189" s="3"/>
      <c r="R189" s="3"/>
      <c r="S189" s="3"/>
      <c r="T189" s="3"/>
      <c r="U189" s="3"/>
      <c r="V189" s="3"/>
      <c r="W189" s="3"/>
      <c r="X189" s="3"/>
      <c r="Y189" s="3"/>
      <c r="Z189" s="3"/>
    </row>
    <row r="190" spans="1:26" ht="14.25" customHeight="1">
      <c r="A190" s="27"/>
      <c r="B190" s="27"/>
      <c r="C190" s="28"/>
      <c r="D190" s="28"/>
      <c r="E190" s="28"/>
      <c r="F190" s="28"/>
      <c r="G190" s="28"/>
      <c r="H190" s="28"/>
      <c r="I190" s="28"/>
      <c r="J190" s="28"/>
      <c r="K190" s="28"/>
      <c r="L190" s="3"/>
      <c r="M190" s="3"/>
      <c r="N190" s="3"/>
      <c r="O190" s="3"/>
      <c r="P190" s="3"/>
      <c r="Q190" s="3"/>
      <c r="R190" s="3"/>
      <c r="S190" s="3"/>
      <c r="T190" s="3"/>
      <c r="U190" s="3"/>
      <c r="V190" s="3"/>
      <c r="W190" s="3"/>
      <c r="X190" s="3"/>
      <c r="Y190" s="3"/>
      <c r="Z190" s="3"/>
    </row>
    <row r="191" spans="1:26" ht="14.25" customHeight="1">
      <c r="A191" s="27"/>
      <c r="B191" s="27"/>
      <c r="C191" s="28"/>
      <c r="D191" s="28"/>
      <c r="E191" s="28"/>
      <c r="F191" s="28"/>
      <c r="G191" s="28"/>
      <c r="H191" s="28"/>
      <c r="I191" s="28"/>
      <c r="J191" s="28"/>
      <c r="K191" s="28"/>
      <c r="L191" s="3"/>
      <c r="M191" s="3"/>
      <c r="N191" s="3"/>
      <c r="O191" s="3"/>
      <c r="P191" s="3"/>
      <c r="Q191" s="3"/>
      <c r="R191" s="3"/>
      <c r="S191" s="3"/>
      <c r="T191" s="3"/>
      <c r="U191" s="3"/>
      <c r="V191" s="3"/>
      <c r="W191" s="3"/>
      <c r="X191" s="3"/>
      <c r="Y191" s="3"/>
      <c r="Z191" s="3"/>
    </row>
    <row r="192" spans="1:26" ht="14.25" customHeight="1">
      <c r="A192" s="27"/>
      <c r="B192" s="27"/>
      <c r="C192" s="28"/>
      <c r="D192" s="28"/>
      <c r="E192" s="28"/>
      <c r="F192" s="28"/>
      <c r="G192" s="28"/>
      <c r="H192" s="28"/>
      <c r="I192" s="28"/>
      <c r="J192" s="28"/>
      <c r="K192" s="28"/>
      <c r="L192" s="3"/>
      <c r="M192" s="3"/>
      <c r="N192" s="3"/>
      <c r="O192" s="3"/>
      <c r="P192" s="3"/>
      <c r="Q192" s="3"/>
      <c r="R192" s="3"/>
      <c r="S192" s="3"/>
      <c r="T192" s="3"/>
      <c r="U192" s="3"/>
      <c r="V192" s="3"/>
      <c r="W192" s="3"/>
      <c r="X192" s="3"/>
      <c r="Y192" s="3"/>
      <c r="Z192" s="3"/>
    </row>
    <row r="193" spans="1:26" ht="14.25" customHeight="1">
      <c r="A193" s="27"/>
      <c r="B193" s="27"/>
      <c r="C193" s="28"/>
      <c r="D193" s="28"/>
      <c r="E193" s="28"/>
      <c r="F193" s="28"/>
      <c r="G193" s="28"/>
      <c r="H193" s="28"/>
      <c r="I193" s="28"/>
      <c r="J193" s="28"/>
      <c r="K193" s="28"/>
      <c r="L193" s="3"/>
      <c r="M193" s="3"/>
      <c r="N193" s="3"/>
      <c r="O193" s="3"/>
      <c r="P193" s="3"/>
      <c r="Q193" s="3"/>
      <c r="R193" s="3"/>
      <c r="S193" s="3"/>
      <c r="T193" s="3"/>
      <c r="U193" s="3"/>
      <c r="V193" s="3"/>
      <c r="W193" s="3"/>
      <c r="X193" s="3"/>
      <c r="Y193" s="3"/>
      <c r="Z193" s="3"/>
    </row>
    <row r="194" spans="1:26" ht="14.25" customHeight="1">
      <c r="A194" s="27"/>
      <c r="B194" s="27"/>
      <c r="C194" s="28"/>
      <c r="D194" s="28"/>
      <c r="E194" s="28"/>
      <c r="F194" s="28"/>
      <c r="G194" s="28"/>
      <c r="H194" s="28"/>
      <c r="I194" s="28"/>
      <c r="J194" s="28"/>
      <c r="K194" s="28"/>
      <c r="L194" s="3"/>
      <c r="M194" s="3"/>
      <c r="N194" s="3"/>
      <c r="O194" s="3"/>
      <c r="P194" s="3"/>
      <c r="Q194" s="3"/>
      <c r="R194" s="3"/>
      <c r="S194" s="3"/>
      <c r="T194" s="3"/>
      <c r="U194" s="3"/>
      <c r="V194" s="3"/>
      <c r="W194" s="3"/>
      <c r="X194" s="3"/>
      <c r="Y194" s="3"/>
      <c r="Z194" s="3"/>
    </row>
    <row r="195" spans="1:26" ht="14.25" customHeight="1">
      <c r="A195" s="27"/>
      <c r="B195" s="27"/>
      <c r="C195" s="28"/>
      <c r="D195" s="28"/>
      <c r="E195" s="28"/>
      <c r="F195" s="28"/>
      <c r="G195" s="28"/>
      <c r="H195" s="28"/>
      <c r="I195" s="28"/>
      <c r="J195" s="28"/>
      <c r="K195" s="28"/>
      <c r="L195" s="3"/>
      <c r="M195" s="3"/>
      <c r="N195" s="3"/>
      <c r="O195" s="3"/>
      <c r="P195" s="3"/>
      <c r="Q195" s="3"/>
      <c r="R195" s="3"/>
      <c r="S195" s="3"/>
      <c r="T195" s="3"/>
      <c r="U195" s="3"/>
      <c r="V195" s="3"/>
      <c r="W195" s="3"/>
      <c r="X195" s="3"/>
      <c r="Y195" s="3"/>
      <c r="Z195" s="3"/>
    </row>
    <row r="196" spans="1:26" ht="14.25" customHeight="1">
      <c r="A196" s="27"/>
      <c r="B196" s="27"/>
      <c r="C196" s="28"/>
      <c r="D196" s="28"/>
      <c r="E196" s="28"/>
      <c r="F196" s="28"/>
      <c r="G196" s="28"/>
      <c r="H196" s="28"/>
      <c r="I196" s="28"/>
      <c r="J196" s="28"/>
      <c r="K196" s="28"/>
      <c r="L196" s="3"/>
      <c r="M196" s="3"/>
      <c r="N196" s="3"/>
      <c r="O196" s="3"/>
      <c r="P196" s="3"/>
      <c r="Q196" s="3"/>
      <c r="R196" s="3"/>
      <c r="S196" s="3"/>
      <c r="T196" s="3"/>
      <c r="U196" s="3"/>
      <c r="V196" s="3"/>
      <c r="W196" s="3"/>
      <c r="X196" s="3"/>
      <c r="Y196" s="3"/>
      <c r="Z196" s="3"/>
    </row>
    <row r="197" spans="1:26" ht="14.25" customHeight="1">
      <c r="A197" s="27"/>
      <c r="B197" s="27"/>
      <c r="C197" s="28"/>
      <c r="D197" s="28"/>
      <c r="E197" s="28"/>
      <c r="F197" s="28"/>
      <c r="G197" s="28"/>
      <c r="H197" s="28"/>
      <c r="I197" s="28"/>
      <c r="J197" s="28"/>
      <c r="K197" s="28"/>
      <c r="L197" s="3"/>
      <c r="M197" s="3"/>
      <c r="N197" s="3"/>
      <c r="O197" s="3"/>
      <c r="P197" s="3"/>
      <c r="Q197" s="3"/>
      <c r="R197" s="3"/>
      <c r="S197" s="3"/>
      <c r="T197" s="3"/>
      <c r="U197" s="3"/>
      <c r="V197" s="3"/>
      <c r="W197" s="3"/>
      <c r="X197" s="3"/>
      <c r="Y197" s="3"/>
      <c r="Z197" s="3"/>
    </row>
    <row r="198" spans="1:26" ht="14.25" customHeight="1">
      <c r="A198" s="27"/>
      <c r="B198" s="27"/>
      <c r="C198" s="28"/>
      <c r="D198" s="28"/>
      <c r="E198" s="28"/>
      <c r="F198" s="28"/>
      <c r="G198" s="28"/>
      <c r="H198" s="28"/>
      <c r="I198" s="28"/>
      <c r="J198" s="28"/>
      <c r="K198" s="28"/>
      <c r="L198" s="3"/>
      <c r="M198" s="3"/>
      <c r="N198" s="3"/>
      <c r="O198" s="3"/>
      <c r="P198" s="3"/>
      <c r="Q198" s="3"/>
      <c r="R198" s="3"/>
      <c r="S198" s="3"/>
      <c r="T198" s="3"/>
      <c r="U198" s="3"/>
      <c r="V198" s="3"/>
      <c r="W198" s="3"/>
      <c r="X198" s="3"/>
      <c r="Y198" s="3"/>
      <c r="Z198" s="3"/>
    </row>
    <row r="199" spans="1:26" ht="14.25" customHeight="1">
      <c r="A199" s="27"/>
      <c r="B199" s="27"/>
      <c r="C199" s="28"/>
      <c r="D199" s="28"/>
      <c r="E199" s="28"/>
      <c r="F199" s="28"/>
      <c r="G199" s="28"/>
      <c r="H199" s="28"/>
      <c r="I199" s="28"/>
      <c r="J199" s="28"/>
      <c r="K199" s="28"/>
      <c r="L199" s="3"/>
      <c r="M199" s="3"/>
      <c r="N199" s="3"/>
      <c r="O199" s="3"/>
      <c r="P199" s="3"/>
      <c r="Q199" s="3"/>
      <c r="R199" s="3"/>
      <c r="S199" s="3"/>
      <c r="T199" s="3"/>
      <c r="U199" s="3"/>
      <c r="V199" s="3"/>
      <c r="W199" s="3"/>
      <c r="X199" s="3"/>
      <c r="Y199" s="3"/>
      <c r="Z199" s="3"/>
    </row>
    <row r="200" spans="1:26" ht="14.25" customHeight="1">
      <c r="A200" s="27"/>
      <c r="B200" s="27"/>
      <c r="C200" s="28"/>
      <c r="D200" s="28"/>
      <c r="E200" s="28"/>
      <c r="F200" s="28"/>
      <c r="G200" s="28"/>
      <c r="H200" s="28"/>
      <c r="I200" s="28"/>
      <c r="J200" s="28"/>
      <c r="K200" s="28"/>
      <c r="L200" s="3"/>
      <c r="M200" s="3"/>
      <c r="N200" s="3"/>
      <c r="O200" s="3"/>
      <c r="P200" s="3"/>
      <c r="Q200" s="3"/>
      <c r="R200" s="3"/>
      <c r="S200" s="3"/>
      <c r="T200" s="3"/>
      <c r="U200" s="3"/>
      <c r="V200" s="3"/>
      <c r="W200" s="3"/>
      <c r="X200" s="3"/>
      <c r="Y200" s="3"/>
      <c r="Z200" s="3"/>
    </row>
    <row r="201" spans="1:26" ht="14.25" customHeight="1">
      <c r="A201" s="27"/>
      <c r="B201" s="27"/>
      <c r="C201" s="28"/>
      <c r="D201" s="28"/>
      <c r="E201" s="28"/>
      <c r="F201" s="28"/>
      <c r="G201" s="28"/>
      <c r="H201" s="28"/>
      <c r="I201" s="28"/>
      <c r="J201" s="28"/>
      <c r="K201" s="28"/>
      <c r="L201" s="3"/>
      <c r="M201" s="3"/>
      <c r="N201" s="3"/>
      <c r="O201" s="3"/>
      <c r="P201" s="3"/>
      <c r="Q201" s="3"/>
      <c r="R201" s="3"/>
      <c r="S201" s="3"/>
      <c r="T201" s="3"/>
      <c r="U201" s="3"/>
      <c r="V201" s="3"/>
      <c r="W201" s="3"/>
      <c r="X201" s="3"/>
      <c r="Y201" s="3"/>
      <c r="Z201" s="3"/>
    </row>
    <row r="202" spans="1:26" ht="14.25" customHeight="1">
      <c r="A202" s="27"/>
      <c r="B202" s="27"/>
      <c r="C202" s="28"/>
      <c r="D202" s="28"/>
      <c r="E202" s="28"/>
      <c r="F202" s="28"/>
      <c r="G202" s="28"/>
      <c r="H202" s="28"/>
      <c r="I202" s="28"/>
      <c r="J202" s="28"/>
      <c r="K202" s="28"/>
      <c r="L202" s="3"/>
      <c r="M202" s="3"/>
      <c r="N202" s="3"/>
      <c r="O202" s="3"/>
      <c r="P202" s="3"/>
      <c r="Q202" s="3"/>
      <c r="R202" s="3"/>
      <c r="S202" s="3"/>
      <c r="T202" s="3"/>
      <c r="U202" s="3"/>
      <c r="V202" s="3"/>
      <c r="W202" s="3"/>
      <c r="X202" s="3"/>
      <c r="Y202" s="3"/>
      <c r="Z202" s="3"/>
    </row>
    <row r="203" spans="1:26" ht="14.25" customHeight="1">
      <c r="A203" s="27"/>
      <c r="B203" s="27"/>
      <c r="C203" s="28"/>
      <c r="D203" s="28"/>
      <c r="E203" s="28"/>
      <c r="F203" s="28"/>
      <c r="G203" s="28"/>
      <c r="H203" s="28"/>
      <c r="I203" s="28"/>
      <c r="J203" s="28"/>
      <c r="K203" s="28"/>
      <c r="L203" s="3"/>
      <c r="M203" s="3"/>
      <c r="N203" s="3"/>
      <c r="O203" s="3"/>
      <c r="P203" s="3"/>
      <c r="Q203" s="3"/>
      <c r="R203" s="3"/>
      <c r="S203" s="3"/>
      <c r="T203" s="3"/>
      <c r="U203" s="3"/>
      <c r="V203" s="3"/>
      <c r="W203" s="3"/>
      <c r="X203" s="3"/>
      <c r="Y203" s="3"/>
      <c r="Z203" s="3"/>
    </row>
    <row r="204" spans="1:26" ht="14.25" customHeight="1">
      <c r="A204" s="27"/>
      <c r="B204" s="27"/>
      <c r="C204" s="28"/>
      <c r="D204" s="28"/>
      <c r="E204" s="28"/>
      <c r="F204" s="28"/>
      <c r="G204" s="28"/>
      <c r="H204" s="28"/>
      <c r="I204" s="28"/>
      <c r="J204" s="28"/>
      <c r="K204" s="28"/>
      <c r="L204" s="3"/>
      <c r="M204" s="3"/>
      <c r="N204" s="3"/>
      <c r="O204" s="3"/>
      <c r="P204" s="3"/>
      <c r="Q204" s="3"/>
      <c r="R204" s="3"/>
      <c r="S204" s="3"/>
      <c r="T204" s="3"/>
      <c r="U204" s="3"/>
      <c r="V204" s="3"/>
      <c r="W204" s="3"/>
      <c r="X204" s="3"/>
      <c r="Y204" s="3"/>
      <c r="Z204" s="3"/>
    </row>
    <row r="205" spans="1:26" ht="14.25" customHeight="1">
      <c r="A205" s="27"/>
      <c r="B205" s="27"/>
      <c r="C205" s="28"/>
      <c r="D205" s="28"/>
      <c r="E205" s="28"/>
      <c r="F205" s="28"/>
      <c r="G205" s="28"/>
      <c r="H205" s="28"/>
      <c r="I205" s="28"/>
      <c r="J205" s="28"/>
      <c r="K205" s="28"/>
      <c r="L205" s="3"/>
      <c r="M205" s="3"/>
      <c r="N205" s="3"/>
      <c r="O205" s="3"/>
      <c r="P205" s="3"/>
      <c r="Q205" s="3"/>
      <c r="R205" s="3"/>
      <c r="S205" s="3"/>
      <c r="T205" s="3"/>
      <c r="U205" s="3"/>
      <c r="V205" s="3"/>
      <c r="W205" s="3"/>
      <c r="X205" s="3"/>
      <c r="Y205" s="3"/>
      <c r="Z205" s="3"/>
    </row>
    <row r="206" spans="1:26" ht="14.25" customHeight="1">
      <c r="A206" s="27"/>
      <c r="B206" s="27"/>
      <c r="C206" s="28"/>
      <c r="D206" s="28"/>
      <c r="E206" s="28"/>
      <c r="F206" s="28"/>
      <c r="G206" s="28"/>
      <c r="H206" s="28"/>
      <c r="I206" s="28"/>
      <c r="J206" s="28"/>
      <c r="K206" s="28"/>
      <c r="L206" s="3"/>
      <c r="M206" s="3"/>
      <c r="N206" s="3"/>
      <c r="O206" s="3"/>
      <c r="P206" s="3"/>
      <c r="Q206" s="3"/>
      <c r="R206" s="3"/>
      <c r="S206" s="3"/>
      <c r="T206" s="3"/>
      <c r="U206" s="3"/>
      <c r="V206" s="3"/>
      <c r="W206" s="3"/>
      <c r="X206" s="3"/>
      <c r="Y206" s="3"/>
      <c r="Z206" s="3"/>
    </row>
    <row r="207" spans="1:26" ht="14.25" customHeight="1">
      <c r="A207" s="27"/>
      <c r="B207" s="27"/>
      <c r="C207" s="28"/>
      <c r="D207" s="28"/>
      <c r="E207" s="28"/>
      <c r="F207" s="28"/>
      <c r="G207" s="28"/>
      <c r="H207" s="28"/>
      <c r="I207" s="28"/>
      <c r="J207" s="28"/>
      <c r="K207" s="28"/>
      <c r="L207" s="3"/>
      <c r="M207" s="3"/>
      <c r="N207" s="3"/>
      <c r="O207" s="3"/>
      <c r="P207" s="3"/>
      <c r="Q207" s="3"/>
      <c r="R207" s="3"/>
      <c r="S207" s="3"/>
      <c r="T207" s="3"/>
      <c r="U207" s="3"/>
      <c r="V207" s="3"/>
      <c r="W207" s="3"/>
      <c r="X207" s="3"/>
      <c r="Y207" s="3"/>
      <c r="Z207" s="3"/>
    </row>
    <row r="208" spans="1:26" ht="14.25" customHeight="1">
      <c r="A208" s="27"/>
      <c r="B208" s="27"/>
      <c r="C208" s="28"/>
      <c r="D208" s="28"/>
      <c r="E208" s="28"/>
      <c r="F208" s="28"/>
      <c r="G208" s="28"/>
      <c r="H208" s="28"/>
      <c r="I208" s="28"/>
      <c r="J208" s="28"/>
      <c r="K208" s="28"/>
      <c r="L208" s="3"/>
      <c r="M208" s="3"/>
      <c r="N208" s="3"/>
      <c r="O208" s="3"/>
      <c r="P208" s="3"/>
      <c r="Q208" s="3"/>
      <c r="R208" s="3"/>
      <c r="S208" s="3"/>
      <c r="T208" s="3"/>
      <c r="U208" s="3"/>
      <c r="V208" s="3"/>
      <c r="W208" s="3"/>
      <c r="X208" s="3"/>
      <c r="Y208" s="3"/>
      <c r="Z208" s="3"/>
    </row>
    <row r="209" spans="1:26" ht="14.25" customHeight="1">
      <c r="A209" s="27"/>
      <c r="B209" s="27"/>
      <c r="C209" s="28"/>
      <c r="D209" s="28"/>
      <c r="E209" s="28"/>
      <c r="F209" s="28"/>
      <c r="G209" s="28"/>
      <c r="H209" s="28"/>
      <c r="I209" s="28"/>
      <c r="J209" s="28"/>
      <c r="K209" s="28"/>
      <c r="L209" s="3"/>
      <c r="M209" s="3"/>
      <c r="N209" s="3"/>
      <c r="O209" s="3"/>
      <c r="P209" s="3"/>
      <c r="Q209" s="3"/>
      <c r="R209" s="3"/>
      <c r="S209" s="3"/>
      <c r="T209" s="3"/>
      <c r="U209" s="3"/>
      <c r="V209" s="3"/>
      <c r="W209" s="3"/>
      <c r="X209" s="3"/>
      <c r="Y209" s="3"/>
      <c r="Z209" s="3"/>
    </row>
    <row r="210" spans="1:26" ht="14.25" customHeight="1">
      <c r="A210" s="27"/>
      <c r="B210" s="27"/>
      <c r="C210" s="28"/>
      <c r="D210" s="28"/>
      <c r="E210" s="28"/>
      <c r="F210" s="28"/>
      <c r="G210" s="28"/>
      <c r="H210" s="28"/>
      <c r="I210" s="28"/>
      <c r="J210" s="28"/>
      <c r="K210" s="28"/>
      <c r="L210" s="3"/>
      <c r="M210" s="3"/>
      <c r="N210" s="3"/>
      <c r="O210" s="3"/>
      <c r="P210" s="3"/>
      <c r="Q210" s="3"/>
      <c r="R210" s="3"/>
      <c r="S210" s="3"/>
      <c r="T210" s="3"/>
      <c r="U210" s="3"/>
      <c r="V210" s="3"/>
      <c r="W210" s="3"/>
      <c r="X210" s="3"/>
      <c r="Y210" s="3"/>
      <c r="Z210" s="3"/>
    </row>
    <row r="211" spans="1:26" ht="14.25" customHeight="1">
      <c r="A211" s="27"/>
      <c r="B211" s="27"/>
      <c r="C211" s="28"/>
      <c r="D211" s="28"/>
      <c r="E211" s="28"/>
      <c r="F211" s="28"/>
      <c r="G211" s="28"/>
      <c r="H211" s="28"/>
      <c r="I211" s="28"/>
      <c r="J211" s="28"/>
      <c r="K211" s="28"/>
      <c r="L211" s="3"/>
      <c r="M211" s="3"/>
      <c r="N211" s="3"/>
      <c r="O211" s="3"/>
      <c r="P211" s="3"/>
      <c r="Q211" s="3"/>
      <c r="R211" s="3"/>
      <c r="S211" s="3"/>
      <c r="T211" s="3"/>
      <c r="U211" s="3"/>
      <c r="V211" s="3"/>
      <c r="W211" s="3"/>
      <c r="X211" s="3"/>
      <c r="Y211" s="3"/>
      <c r="Z211" s="3"/>
    </row>
    <row r="212" spans="1:26" ht="14.25" customHeight="1">
      <c r="A212" s="27"/>
      <c r="B212" s="27"/>
      <c r="C212" s="28"/>
      <c r="D212" s="28"/>
      <c r="E212" s="28"/>
      <c r="F212" s="28"/>
      <c r="G212" s="28"/>
      <c r="H212" s="28"/>
      <c r="I212" s="28"/>
      <c r="J212" s="28"/>
      <c r="K212" s="28"/>
      <c r="L212" s="3"/>
      <c r="M212" s="3"/>
      <c r="N212" s="3"/>
      <c r="O212" s="3"/>
      <c r="P212" s="3"/>
      <c r="Q212" s="3"/>
      <c r="R212" s="3"/>
      <c r="S212" s="3"/>
      <c r="T212" s="3"/>
      <c r="U212" s="3"/>
      <c r="V212" s="3"/>
      <c r="W212" s="3"/>
      <c r="X212" s="3"/>
      <c r="Y212" s="3"/>
      <c r="Z212" s="3"/>
    </row>
    <row r="213" spans="1:26" ht="14.25" customHeight="1">
      <c r="A213" s="27"/>
      <c r="B213" s="27"/>
      <c r="C213" s="28"/>
      <c r="D213" s="28"/>
      <c r="E213" s="28"/>
      <c r="F213" s="28"/>
      <c r="G213" s="28"/>
      <c r="H213" s="28"/>
      <c r="I213" s="28"/>
      <c r="J213" s="28"/>
      <c r="K213" s="28"/>
      <c r="L213" s="3"/>
      <c r="M213" s="3"/>
      <c r="N213" s="3"/>
      <c r="O213" s="3"/>
      <c r="P213" s="3"/>
      <c r="Q213" s="3"/>
      <c r="R213" s="3"/>
      <c r="S213" s="3"/>
      <c r="T213" s="3"/>
      <c r="U213" s="3"/>
      <c r="V213" s="3"/>
      <c r="W213" s="3"/>
      <c r="X213" s="3"/>
      <c r="Y213" s="3"/>
      <c r="Z213" s="3"/>
    </row>
    <row r="214" spans="1:26" ht="14.25" customHeight="1">
      <c r="A214" s="27"/>
      <c r="B214" s="27"/>
      <c r="C214" s="28"/>
      <c r="D214" s="28"/>
      <c r="E214" s="28"/>
      <c r="F214" s="28"/>
      <c r="G214" s="28"/>
      <c r="H214" s="28"/>
      <c r="I214" s="28"/>
      <c r="J214" s="28"/>
      <c r="K214" s="28"/>
      <c r="L214" s="3"/>
      <c r="M214" s="3"/>
      <c r="N214" s="3"/>
      <c r="O214" s="3"/>
      <c r="P214" s="3"/>
      <c r="Q214" s="3"/>
      <c r="R214" s="3"/>
      <c r="S214" s="3"/>
      <c r="T214" s="3"/>
      <c r="U214" s="3"/>
      <c r="V214" s="3"/>
      <c r="W214" s="3"/>
      <c r="X214" s="3"/>
      <c r="Y214" s="3"/>
      <c r="Z214" s="3"/>
    </row>
    <row r="215" spans="1:26" ht="14.25" customHeight="1">
      <c r="A215" s="27"/>
      <c r="B215" s="27"/>
      <c r="C215" s="28"/>
      <c r="D215" s="28"/>
      <c r="E215" s="28"/>
      <c r="F215" s="28"/>
      <c r="G215" s="28"/>
      <c r="H215" s="28"/>
      <c r="I215" s="28"/>
      <c r="J215" s="28"/>
      <c r="K215" s="28"/>
      <c r="L215" s="3"/>
      <c r="M215" s="3"/>
      <c r="N215" s="3"/>
      <c r="O215" s="3"/>
      <c r="P215" s="3"/>
      <c r="Q215" s="3"/>
      <c r="R215" s="3"/>
      <c r="S215" s="3"/>
      <c r="T215" s="3"/>
      <c r="U215" s="3"/>
      <c r="V215" s="3"/>
      <c r="W215" s="3"/>
      <c r="X215" s="3"/>
      <c r="Y215" s="3"/>
      <c r="Z215" s="3"/>
    </row>
    <row r="216" spans="1:26" ht="14.25" customHeight="1">
      <c r="A216" s="27"/>
      <c r="B216" s="27"/>
      <c r="C216" s="28"/>
      <c r="D216" s="28"/>
      <c r="E216" s="28"/>
      <c r="F216" s="28"/>
      <c r="G216" s="28"/>
      <c r="H216" s="28"/>
      <c r="I216" s="28"/>
      <c r="J216" s="28"/>
      <c r="K216" s="28"/>
      <c r="L216" s="3"/>
      <c r="M216" s="3"/>
      <c r="N216" s="3"/>
      <c r="O216" s="3"/>
      <c r="P216" s="3"/>
      <c r="Q216" s="3"/>
      <c r="R216" s="3"/>
      <c r="S216" s="3"/>
      <c r="T216" s="3"/>
      <c r="U216" s="3"/>
      <c r="V216" s="3"/>
      <c r="W216" s="3"/>
      <c r="X216" s="3"/>
      <c r="Y216" s="3"/>
      <c r="Z216" s="3"/>
    </row>
    <row r="217" spans="1:26" ht="14.25" customHeight="1">
      <c r="A217" s="27"/>
      <c r="B217" s="27"/>
      <c r="C217" s="28"/>
      <c r="D217" s="28"/>
      <c r="E217" s="28"/>
      <c r="F217" s="28"/>
      <c r="G217" s="28"/>
      <c r="H217" s="28"/>
      <c r="I217" s="28"/>
      <c r="J217" s="28"/>
      <c r="K217" s="28"/>
      <c r="L217" s="3"/>
      <c r="M217" s="3"/>
      <c r="N217" s="3"/>
      <c r="O217" s="3"/>
      <c r="P217" s="3"/>
      <c r="Q217" s="3"/>
      <c r="R217" s="3"/>
      <c r="S217" s="3"/>
      <c r="T217" s="3"/>
      <c r="U217" s="3"/>
      <c r="V217" s="3"/>
      <c r="W217" s="3"/>
      <c r="X217" s="3"/>
      <c r="Y217" s="3"/>
      <c r="Z217" s="3"/>
    </row>
    <row r="218" spans="1:26" ht="14.25" customHeight="1">
      <c r="A218" s="27"/>
      <c r="B218" s="27"/>
      <c r="C218" s="28"/>
      <c r="D218" s="28"/>
      <c r="E218" s="28"/>
      <c r="F218" s="28"/>
      <c r="G218" s="28"/>
      <c r="H218" s="28"/>
      <c r="I218" s="28"/>
      <c r="J218" s="28"/>
      <c r="K218" s="28"/>
      <c r="L218" s="3"/>
      <c r="M218" s="3"/>
      <c r="N218" s="3"/>
      <c r="O218" s="3"/>
      <c r="P218" s="3"/>
      <c r="Q218" s="3"/>
      <c r="R218" s="3"/>
      <c r="S218" s="3"/>
      <c r="T218" s="3"/>
      <c r="U218" s="3"/>
      <c r="V218" s="3"/>
      <c r="W218" s="3"/>
      <c r="X218" s="3"/>
      <c r="Y218" s="3"/>
      <c r="Z218" s="3"/>
    </row>
    <row r="219" spans="1:26" ht="14.25" customHeight="1">
      <c r="A219" s="27"/>
      <c r="B219" s="27"/>
      <c r="C219" s="28"/>
      <c r="D219" s="28"/>
      <c r="E219" s="28"/>
      <c r="F219" s="28"/>
      <c r="G219" s="28"/>
      <c r="H219" s="28"/>
      <c r="I219" s="28"/>
      <c r="J219" s="28"/>
      <c r="K219" s="28"/>
      <c r="L219" s="3"/>
      <c r="M219" s="3"/>
      <c r="N219" s="3"/>
      <c r="O219" s="3"/>
      <c r="P219" s="3"/>
      <c r="Q219" s="3"/>
      <c r="R219" s="3"/>
      <c r="S219" s="3"/>
      <c r="T219" s="3"/>
      <c r="U219" s="3"/>
      <c r="V219" s="3"/>
      <c r="W219" s="3"/>
      <c r="X219" s="3"/>
      <c r="Y219" s="3"/>
      <c r="Z219" s="3"/>
    </row>
    <row r="220" spans="1:26" ht="14.25" customHeight="1">
      <c r="A220" s="27"/>
      <c r="B220" s="27"/>
      <c r="C220" s="28"/>
      <c r="D220" s="28"/>
      <c r="E220" s="28"/>
      <c r="F220" s="28"/>
      <c r="G220" s="28"/>
      <c r="H220" s="28"/>
      <c r="I220" s="28"/>
      <c r="J220" s="28"/>
      <c r="K220" s="28"/>
      <c r="L220" s="3"/>
      <c r="M220" s="3"/>
      <c r="N220" s="3"/>
      <c r="O220" s="3"/>
      <c r="P220" s="3"/>
      <c r="Q220" s="3"/>
      <c r="R220" s="3"/>
      <c r="S220" s="3"/>
      <c r="T220" s="3"/>
      <c r="U220" s="3"/>
      <c r="V220" s="3"/>
      <c r="W220" s="3"/>
      <c r="X220" s="3"/>
      <c r="Y220" s="3"/>
      <c r="Z220" s="3"/>
    </row>
    <row r="221" spans="1:26" ht="14.25" customHeight="1">
      <c r="A221" s="27"/>
      <c r="B221" s="27"/>
      <c r="C221" s="28"/>
      <c r="D221" s="28"/>
      <c r="E221" s="28"/>
      <c r="F221" s="28"/>
      <c r="G221" s="28"/>
      <c r="H221" s="28"/>
      <c r="I221" s="28"/>
      <c r="J221" s="28"/>
      <c r="K221" s="28"/>
      <c r="L221" s="3"/>
      <c r="M221" s="3"/>
      <c r="N221" s="3"/>
      <c r="O221" s="3"/>
      <c r="P221" s="3"/>
      <c r="Q221" s="3"/>
      <c r="R221" s="3"/>
      <c r="S221" s="3"/>
      <c r="T221" s="3"/>
      <c r="U221" s="3"/>
      <c r="V221" s="3"/>
      <c r="W221" s="3"/>
      <c r="X221" s="3"/>
      <c r="Y221" s="3"/>
      <c r="Z221" s="3"/>
    </row>
    <row r="222" spans="1:26" ht="14.25" customHeight="1">
      <c r="A222" s="27"/>
      <c r="B222" s="27"/>
      <c r="C222" s="28"/>
      <c r="D222" s="28"/>
      <c r="E222" s="28"/>
      <c r="F222" s="28"/>
      <c r="G222" s="28"/>
      <c r="H222" s="28"/>
      <c r="I222" s="28"/>
      <c r="J222" s="28"/>
      <c r="K222" s="28"/>
      <c r="L222" s="3"/>
      <c r="M222" s="3"/>
      <c r="N222" s="3"/>
      <c r="O222" s="3"/>
      <c r="P222" s="3"/>
      <c r="Q222" s="3"/>
      <c r="R222" s="3"/>
      <c r="S222" s="3"/>
      <c r="T222" s="3"/>
      <c r="U222" s="3"/>
      <c r="V222" s="3"/>
      <c r="W222" s="3"/>
      <c r="X222" s="3"/>
      <c r="Y222" s="3"/>
      <c r="Z222" s="3"/>
    </row>
    <row r="223" spans="1:26" ht="14.25" customHeight="1">
      <c r="A223" s="27"/>
      <c r="B223" s="27"/>
      <c r="C223" s="28"/>
      <c r="D223" s="28"/>
      <c r="E223" s="28"/>
      <c r="F223" s="28"/>
      <c r="G223" s="28"/>
      <c r="H223" s="28"/>
      <c r="I223" s="28"/>
      <c r="J223" s="28"/>
      <c r="K223" s="28"/>
      <c r="L223" s="3"/>
      <c r="M223" s="3"/>
      <c r="N223" s="3"/>
      <c r="O223" s="3"/>
      <c r="P223" s="3"/>
      <c r="Q223" s="3"/>
      <c r="R223" s="3"/>
      <c r="S223" s="3"/>
      <c r="T223" s="3"/>
      <c r="U223" s="3"/>
      <c r="V223" s="3"/>
      <c r="W223" s="3"/>
      <c r="X223" s="3"/>
      <c r="Y223" s="3"/>
      <c r="Z223" s="3"/>
    </row>
    <row r="224" spans="1:26" ht="14.25" customHeight="1">
      <c r="A224" s="27"/>
      <c r="B224" s="27"/>
      <c r="C224" s="28"/>
      <c r="D224" s="28"/>
      <c r="E224" s="28"/>
      <c r="F224" s="28"/>
      <c r="G224" s="28"/>
      <c r="H224" s="28"/>
      <c r="I224" s="28"/>
      <c r="J224" s="28"/>
      <c r="K224" s="28"/>
      <c r="L224" s="3"/>
      <c r="M224" s="3"/>
      <c r="N224" s="3"/>
      <c r="O224" s="3"/>
      <c r="P224" s="3"/>
      <c r="Q224" s="3"/>
      <c r="R224" s="3"/>
      <c r="S224" s="3"/>
      <c r="T224" s="3"/>
      <c r="U224" s="3"/>
      <c r="V224" s="3"/>
      <c r="W224" s="3"/>
      <c r="X224" s="3"/>
      <c r="Y224" s="3"/>
      <c r="Z224" s="3"/>
    </row>
    <row r="225" spans="1:26" ht="14.25" customHeight="1">
      <c r="A225" s="27"/>
      <c r="B225" s="27"/>
      <c r="C225" s="28"/>
      <c r="D225" s="28"/>
      <c r="E225" s="28"/>
      <c r="F225" s="28"/>
      <c r="G225" s="28"/>
      <c r="H225" s="28"/>
      <c r="I225" s="28"/>
      <c r="J225" s="28"/>
      <c r="K225" s="28"/>
      <c r="L225" s="3"/>
      <c r="M225" s="3"/>
      <c r="N225" s="3"/>
      <c r="O225" s="3"/>
      <c r="P225" s="3"/>
      <c r="Q225" s="3"/>
      <c r="R225" s="3"/>
      <c r="S225" s="3"/>
      <c r="T225" s="3"/>
      <c r="U225" s="3"/>
      <c r="V225" s="3"/>
      <c r="W225" s="3"/>
      <c r="X225" s="3"/>
      <c r="Y225" s="3"/>
      <c r="Z225" s="3"/>
    </row>
    <row r="226" spans="1:26" ht="14.25" customHeight="1">
      <c r="A226" s="27"/>
      <c r="B226" s="27"/>
      <c r="C226" s="28"/>
      <c r="D226" s="28"/>
      <c r="E226" s="28"/>
      <c r="F226" s="28"/>
      <c r="G226" s="28"/>
      <c r="H226" s="28"/>
      <c r="I226" s="28"/>
      <c r="J226" s="28"/>
      <c r="K226" s="28"/>
      <c r="L226" s="3"/>
      <c r="M226" s="3"/>
      <c r="N226" s="3"/>
      <c r="O226" s="3"/>
      <c r="P226" s="3"/>
      <c r="Q226" s="3"/>
      <c r="R226" s="3"/>
      <c r="S226" s="3"/>
      <c r="T226" s="3"/>
      <c r="U226" s="3"/>
      <c r="V226" s="3"/>
      <c r="W226" s="3"/>
      <c r="X226" s="3"/>
      <c r="Y226" s="3"/>
      <c r="Z226" s="3"/>
    </row>
    <row r="227" spans="1:26" ht="14.25" customHeight="1">
      <c r="A227" s="27"/>
      <c r="B227" s="27"/>
      <c r="C227" s="28"/>
      <c r="D227" s="28"/>
      <c r="E227" s="28"/>
      <c r="F227" s="28"/>
      <c r="G227" s="28"/>
      <c r="H227" s="28"/>
      <c r="I227" s="28"/>
      <c r="J227" s="28"/>
      <c r="K227" s="28"/>
      <c r="L227" s="3"/>
      <c r="M227" s="3"/>
      <c r="N227" s="3"/>
      <c r="O227" s="3"/>
      <c r="P227" s="3"/>
      <c r="Q227" s="3"/>
      <c r="R227" s="3"/>
      <c r="S227" s="3"/>
      <c r="T227" s="3"/>
      <c r="U227" s="3"/>
      <c r="V227" s="3"/>
      <c r="W227" s="3"/>
      <c r="X227" s="3"/>
      <c r="Y227" s="3"/>
      <c r="Z227" s="3"/>
    </row>
    <row r="228" spans="1:26" ht="14.25" customHeight="1">
      <c r="A228" s="27"/>
      <c r="B228" s="27"/>
      <c r="C228" s="28"/>
      <c r="D228" s="28"/>
      <c r="E228" s="28"/>
      <c r="F228" s="28"/>
      <c r="G228" s="28"/>
      <c r="H228" s="28"/>
      <c r="I228" s="28"/>
      <c r="J228" s="28"/>
      <c r="K228" s="28"/>
      <c r="L228" s="3"/>
      <c r="M228" s="3"/>
      <c r="N228" s="3"/>
      <c r="O228" s="3"/>
      <c r="P228" s="3"/>
      <c r="Q228" s="3"/>
      <c r="R228" s="3"/>
      <c r="S228" s="3"/>
      <c r="T228" s="3"/>
      <c r="U228" s="3"/>
      <c r="V228" s="3"/>
      <c r="W228" s="3"/>
      <c r="X228" s="3"/>
      <c r="Y228" s="3"/>
      <c r="Z228" s="3"/>
    </row>
    <row r="229" spans="1:26" ht="14.25" customHeight="1">
      <c r="A229" s="27"/>
      <c r="B229" s="27"/>
      <c r="C229" s="28"/>
      <c r="D229" s="28"/>
      <c r="E229" s="28"/>
      <c r="F229" s="28"/>
      <c r="G229" s="28"/>
      <c r="H229" s="28"/>
      <c r="I229" s="28"/>
      <c r="J229" s="28"/>
      <c r="K229" s="28"/>
      <c r="L229" s="3"/>
      <c r="M229" s="3"/>
      <c r="N229" s="3"/>
      <c r="O229" s="3"/>
      <c r="P229" s="3"/>
      <c r="Q229" s="3"/>
      <c r="R229" s="3"/>
      <c r="S229" s="3"/>
      <c r="T229" s="3"/>
      <c r="U229" s="3"/>
      <c r="V229" s="3"/>
      <c r="W229" s="3"/>
      <c r="X229" s="3"/>
      <c r="Y229" s="3"/>
      <c r="Z229" s="3"/>
    </row>
    <row r="230" spans="1:26" ht="14.25" customHeight="1">
      <c r="A230" s="27"/>
      <c r="B230" s="27"/>
      <c r="C230" s="28"/>
      <c r="D230" s="28"/>
      <c r="E230" s="28"/>
      <c r="F230" s="28"/>
      <c r="G230" s="28"/>
      <c r="H230" s="28"/>
      <c r="I230" s="28"/>
      <c r="J230" s="28"/>
      <c r="K230" s="28"/>
      <c r="L230" s="3"/>
      <c r="M230" s="3"/>
      <c r="N230" s="3"/>
      <c r="O230" s="3"/>
      <c r="P230" s="3"/>
      <c r="Q230" s="3"/>
      <c r="R230" s="3"/>
      <c r="S230" s="3"/>
      <c r="T230" s="3"/>
      <c r="U230" s="3"/>
      <c r="V230" s="3"/>
      <c r="W230" s="3"/>
      <c r="X230" s="3"/>
      <c r="Y230" s="3"/>
      <c r="Z230" s="3"/>
    </row>
    <row r="231" spans="1:26" ht="14.25" customHeight="1">
      <c r="A231" s="27"/>
      <c r="B231" s="27"/>
      <c r="C231" s="28"/>
      <c r="D231" s="28"/>
      <c r="E231" s="28"/>
      <c r="F231" s="28"/>
      <c r="G231" s="28"/>
      <c r="H231" s="28"/>
      <c r="I231" s="28"/>
      <c r="J231" s="28"/>
      <c r="K231" s="28"/>
      <c r="L231" s="3"/>
      <c r="M231" s="3"/>
      <c r="N231" s="3"/>
      <c r="O231" s="3"/>
      <c r="P231" s="3"/>
      <c r="Q231" s="3"/>
      <c r="R231" s="3"/>
      <c r="S231" s="3"/>
      <c r="T231" s="3"/>
      <c r="U231" s="3"/>
      <c r="V231" s="3"/>
      <c r="W231" s="3"/>
      <c r="X231" s="3"/>
      <c r="Y231" s="3"/>
      <c r="Z231" s="3"/>
    </row>
    <row r="232" spans="1:26" ht="14.25" customHeight="1">
      <c r="A232" s="27"/>
      <c r="B232" s="27"/>
      <c r="C232" s="28"/>
      <c r="D232" s="28"/>
      <c r="E232" s="28"/>
      <c r="F232" s="28"/>
      <c r="G232" s="28"/>
      <c r="H232" s="28"/>
      <c r="I232" s="28"/>
      <c r="J232" s="28"/>
      <c r="K232" s="28"/>
      <c r="L232" s="3"/>
      <c r="M232" s="3"/>
      <c r="N232" s="3"/>
      <c r="O232" s="3"/>
      <c r="P232" s="3"/>
      <c r="Q232" s="3"/>
      <c r="R232" s="3"/>
      <c r="S232" s="3"/>
      <c r="T232" s="3"/>
      <c r="U232" s="3"/>
      <c r="V232" s="3"/>
      <c r="W232" s="3"/>
      <c r="X232" s="3"/>
      <c r="Y232" s="3"/>
      <c r="Z232" s="3"/>
    </row>
    <row r="233" spans="1:26" ht="14.25" customHeight="1">
      <c r="A233" s="27"/>
      <c r="B233" s="27"/>
      <c r="C233" s="28"/>
      <c r="D233" s="28"/>
      <c r="E233" s="28"/>
      <c r="F233" s="28"/>
      <c r="G233" s="28"/>
      <c r="H233" s="28"/>
      <c r="I233" s="28"/>
      <c r="J233" s="28"/>
      <c r="K233" s="28"/>
      <c r="L233" s="3"/>
      <c r="M233" s="3"/>
      <c r="N233" s="3"/>
      <c r="O233" s="3"/>
      <c r="P233" s="3"/>
      <c r="Q233" s="3"/>
      <c r="R233" s="3"/>
      <c r="S233" s="3"/>
      <c r="T233" s="3"/>
      <c r="U233" s="3"/>
      <c r="V233" s="3"/>
      <c r="W233" s="3"/>
      <c r="X233" s="3"/>
      <c r="Y233" s="3"/>
      <c r="Z233" s="3"/>
    </row>
    <row r="234" spans="1:26" ht="14.25" customHeight="1">
      <c r="A234" s="27"/>
      <c r="B234" s="27"/>
      <c r="C234" s="28"/>
      <c r="D234" s="28"/>
      <c r="E234" s="28"/>
      <c r="F234" s="28"/>
      <c r="G234" s="28"/>
      <c r="H234" s="28"/>
      <c r="I234" s="28"/>
      <c r="J234" s="28"/>
      <c r="K234" s="28"/>
      <c r="L234" s="3"/>
      <c r="M234" s="3"/>
      <c r="N234" s="3"/>
      <c r="O234" s="3"/>
      <c r="P234" s="3"/>
      <c r="Q234" s="3"/>
      <c r="R234" s="3"/>
      <c r="S234" s="3"/>
      <c r="T234" s="3"/>
      <c r="U234" s="3"/>
      <c r="V234" s="3"/>
      <c r="W234" s="3"/>
      <c r="X234" s="3"/>
      <c r="Y234" s="3"/>
      <c r="Z234" s="3"/>
    </row>
    <row r="235" spans="1:26" ht="14.25" customHeight="1">
      <c r="A235" s="27"/>
      <c r="B235" s="27"/>
      <c r="C235" s="28"/>
      <c r="D235" s="28"/>
      <c r="E235" s="28"/>
      <c r="F235" s="28"/>
      <c r="G235" s="28"/>
      <c r="H235" s="28"/>
      <c r="I235" s="28"/>
      <c r="J235" s="28"/>
      <c r="K235" s="28"/>
      <c r="L235" s="3"/>
      <c r="M235" s="3"/>
      <c r="N235" s="3"/>
      <c r="O235" s="3"/>
      <c r="P235" s="3"/>
      <c r="Q235" s="3"/>
      <c r="R235" s="3"/>
      <c r="S235" s="3"/>
      <c r="T235" s="3"/>
      <c r="U235" s="3"/>
      <c r="V235" s="3"/>
      <c r="W235" s="3"/>
      <c r="X235" s="3"/>
      <c r="Y235" s="3"/>
      <c r="Z235" s="3"/>
    </row>
    <row r="236" spans="1:26" ht="14.25" customHeight="1">
      <c r="A236" s="27"/>
      <c r="B236" s="27"/>
      <c r="C236" s="28"/>
      <c r="D236" s="28"/>
      <c r="E236" s="28"/>
      <c r="F236" s="28"/>
      <c r="G236" s="28"/>
      <c r="H236" s="28"/>
      <c r="I236" s="28"/>
      <c r="J236" s="28"/>
      <c r="K236" s="28"/>
      <c r="L236" s="3"/>
      <c r="M236" s="3"/>
      <c r="N236" s="3"/>
      <c r="O236" s="3"/>
      <c r="P236" s="3"/>
      <c r="Q236" s="3"/>
      <c r="R236" s="3"/>
      <c r="S236" s="3"/>
      <c r="T236" s="3"/>
      <c r="U236" s="3"/>
      <c r="V236" s="3"/>
      <c r="W236" s="3"/>
      <c r="X236" s="3"/>
      <c r="Y236" s="3"/>
      <c r="Z236" s="3"/>
    </row>
    <row r="237" spans="1:26" ht="14.25" customHeight="1">
      <c r="A237" s="27"/>
      <c r="B237" s="27"/>
      <c r="C237" s="28"/>
      <c r="D237" s="28"/>
      <c r="E237" s="28"/>
      <c r="F237" s="28"/>
      <c r="G237" s="28"/>
      <c r="H237" s="28"/>
      <c r="I237" s="28"/>
      <c r="J237" s="28"/>
      <c r="K237" s="28"/>
      <c r="L237" s="3"/>
      <c r="M237" s="3"/>
      <c r="N237" s="3"/>
      <c r="O237" s="3"/>
      <c r="P237" s="3"/>
      <c r="Q237" s="3"/>
      <c r="R237" s="3"/>
      <c r="S237" s="3"/>
      <c r="T237" s="3"/>
      <c r="U237" s="3"/>
      <c r="V237" s="3"/>
      <c r="W237" s="3"/>
      <c r="X237" s="3"/>
      <c r="Y237" s="3"/>
      <c r="Z237" s="3"/>
    </row>
    <row r="238" spans="1:26" ht="14.25" customHeight="1">
      <c r="A238" s="27"/>
      <c r="B238" s="27"/>
      <c r="C238" s="28"/>
      <c r="D238" s="28"/>
      <c r="E238" s="28"/>
      <c r="F238" s="28"/>
      <c r="G238" s="28"/>
      <c r="H238" s="28"/>
      <c r="I238" s="28"/>
      <c r="J238" s="28"/>
      <c r="K238" s="28"/>
      <c r="L238" s="3"/>
      <c r="M238" s="3"/>
      <c r="N238" s="3"/>
      <c r="O238" s="3"/>
      <c r="P238" s="3"/>
      <c r="Q238" s="3"/>
      <c r="R238" s="3"/>
      <c r="S238" s="3"/>
      <c r="T238" s="3"/>
      <c r="U238" s="3"/>
      <c r="V238" s="3"/>
      <c r="W238" s="3"/>
      <c r="X238" s="3"/>
      <c r="Y238" s="3"/>
      <c r="Z238" s="3"/>
    </row>
    <row r="239" spans="1:26" ht="14.25" customHeight="1">
      <c r="A239" s="27"/>
      <c r="B239" s="27"/>
      <c r="C239" s="28"/>
      <c r="D239" s="28"/>
      <c r="E239" s="28"/>
      <c r="F239" s="28"/>
      <c r="G239" s="28"/>
      <c r="H239" s="28"/>
      <c r="I239" s="28"/>
      <c r="J239" s="28"/>
      <c r="K239" s="28"/>
      <c r="L239" s="3"/>
      <c r="M239" s="3"/>
      <c r="N239" s="3"/>
      <c r="O239" s="3"/>
      <c r="P239" s="3"/>
      <c r="Q239" s="3"/>
      <c r="R239" s="3"/>
      <c r="S239" s="3"/>
      <c r="T239" s="3"/>
      <c r="U239" s="3"/>
      <c r="V239" s="3"/>
      <c r="W239" s="3"/>
      <c r="X239" s="3"/>
      <c r="Y239" s="3"/>
      <c r="Z239" s="3"/>
    </row>
    <row r="240" spans="1:26" ht="14.25" customHeight="1">
      <c r="A240" s="27"/>
      <c r="B240" s="27"/>
      <c r="C240" s="28"/>
      <c r="D240" s="28"/>
      <c r="E240" s="28"/>
      <c r="F240" s="28"/>
      <c r="G240" s="28"/>
      <c r="H240" s="28"/>
      <c r="I240" s="28"/>
      <c r="J240" s="28"/>
      <c r="K240" s="28"/>
      <c r="L240" s="3"/>
      <c r="M240" s="3"/>
      <c r="N240" s="3"/>
      <c r="O240" s="3"/>
      <c r="P240" s="3"/>
      <c r="Q240" s="3"/>
      <c r="R240" s="3"/>
      <c r="S240" s="3"/>
      <c r="T240" s="3"/>
      <c r="U240" s="3"/>
      <c r="V240" s="3"/>
      <c r="W240" s="3"/>
      <c r="X240" s="3"/>
      <c r="Y240" s="3"/>
      <c r="Z240" s="3"/>
    </row>
    <row r="241" spans="1:26" ht="14.25" customHeight="1">
      <c r="A241" s="27"/>
      <c r="B241" s="27"/>
      <c r="C241" s="28"/>
      <c r="D241" s="28"/>
      <c r="E241" s="28"/>
      <c r="F241" s="28"/>
      <c r="G241" s="28"/>
      <c r="H241" s="28"/>
      <c r="I241" s="28"/>
      <c r="J241" s="28"/>
      <c r="K241" s="28"/>
      <c r="L241" s="3"/>
      <c r="M241" s="3"/>
      <c r="N241" s="3"/>
      <c r="O241" s="3"/>
      <c r="P241" s="3"/>
      <c r="Q241" s="3"/>
      <c r="R241" s="3"/>
      <c r="S241" s="3"/>
      <c r="T241" s="3"/>
      <c r="U241" s="3"/>
      <c r="V241" s="3"/>
      <c r="W241" s="3"/>
      <c r="X241" s="3"/>
      <c r="Y241" s="3"/>
      <c r="Z241" s="3"/>
    </row>
    <row r="242" spans="1:26" ht="14.25" customHeight="1">
      <c r="A242" s="27"/>
      <c r="B242" s="27"/>
      <c r="C242" s="28"/>
      <c r="D242" s="28"/>
      <c r="E242" s="28"/>
      <c r="F242" s="28"/>
      <c r="G242" s="28"/>
      <c r="H242" s="28"/>
      <c r="I242" s="28"/>
      <c r="J242" s="28"/>
      <c r="K242" s="28"/>
      <c r="L242" s="3"/>
      <c r="M242" s="3"/>
      <c r="N242" s="3"/>
      <c r="O242" s="3"/>
      <c r="P242" s="3"/>
      <c r="Q242" s="3"/>
      <c r="R242" s="3"/>
      <c r="S242" s="3"/>
      <c r="T242" s="3"/>
      <c r="U242" s="3"/>
      <c r="V242" s="3"/>
      <c r="W242" s="3"/>
      <c r="X242" s="3"/>
      <c r="Y242" s="3"/>
      <c r="Z242" s="3"/>
    </row>
    <row r="243" spans="1:26" ht="14.25" customHeight="1">
      <c r="A243" s="27"/>
      <c r="B243" s="27"/>
      <c r="C243" s="28"/>
      <c r="D243" s="28"/>
      <c r="E243" s="28"/>
      <c r="F243" s="28"/>
      <c r="G243" s="28"/>
      <c r="H243" s="28"/>
      <c r="I243" s="28"/>
      <c r="J243" s="28"/>
      <c r="K243" s="28"/>
      <c r="L243" s="3"/>
      <c r="M243" s="3"/>
      <c r="N243" s="3"/>
      <c r="O243" s="3"/>
      <c r="P243" s="3"/>
      <c r="Q243" s="3"/>
      <c r="R243" s="3"/>
      <c r="S243" s="3"/>
      <c r="T243" s="3"/>
      <c r="U243" s="3"/>
      <c r="V243" s="3"/>
      <c r="W243" s="3"/>
      <c r="X243" s="3"/>
      <c r="Y243" s="3"/>
      <c r="Z243" s="3"/>
    </row>
    <row r="244" spans="1:26" ht="14.25" customHeight="1">
      <c r="A244" s="27"/>
      <c r="B244" s="27"/>
      <c r="C244" s="28"/>
      <c r="D244" s="28"/>
      <c r="E244" s="28"/>
      <c r="F244" s="28"/>
      <c r="G244" s="28"/>
      <c r="H244" s="28"/>
      <c r="I244" s="28"/>
      <c r="J244" s="28"/>
      <c r="K244" s="28"/>
      <c r="L244" s="3"/>
      <c r="M244" s="3"/>
      <c r="N244" s="3"/>
      <c r="O244" s="3"/>
      <c r="P244" s="3"/>
      <c r="Q244" s="3"/>
      <c r="R244" s="3"/>
      <c r="S244" s="3"/>
      <c r="T244" s="3"/>
      <c r="U244" s="3"/>
      <c r="V244" s="3"/>
      <c r="W244" s="3"/>
      <c r="X244" s="3"/>
      <c r="Y244" s="3"/>
      <c r="Z244" s="3"/>
    </row>
    <row r="245" spans="1:26" ht="14.25" customHeight="1">
      <c r="A245" s="27"/>
      <c r="B245" s="27"/>
      <c r="C245" s="28"/>
      <c r="D245" s="28"/>
      <c r="E245" s="28"/>
      <c r="F245" s="28"/>
      <c r="G245" s="28"/>
      <c r="H245" s="28"/>
      <c r="I245" s="28"/>
      <c r="J245" s="28"/>
      <c r="K245" s="28"/>
      <c r="L245" s="3"/>
      <c r="M245" s="3"/>
      <c r="N245" s="3"/>
      <c r="O245" s="3"/>
      <c r="P245" s="3"/>
      <c r="Q245" s="3"/>
      <c r="R245" s="3"/>
      <c r="S245" s="3"/>
      <c r="T245" s="3"/>
      <c r="U245" s="3"/>
      <c r="V245" s="3"/>
      <c r="W245" s="3"/>
      <c r="X245" s="3"/>
      <c r="Y245" s="3"/>
      <c r="Z245" s="3"/>
    </row>
    <row r="246" spans="1:26" ht="14.25" customHeight="1">
      <c r="A246" s="27"/>
      <c r="B246" s="27"/>
      <c r="C246" s="28"/>
      <c r="D246" s="28"/>
      <c r="E246" s="28"/>
      <c r="F246" s="28"/>
      <c r="G246" s="28"/>
      <c r="H246" s="28"/>
      <c r="I246" s="28"/>
      <c r="J246" s="28"/>
      <c r="K246" s="28"/>
      <c r="L246" s="3"/>
      <c r="M246" s="3"/>
      <c r="N246" s="3"/>
      <c r="O246" s="3"/>
      <c r="P246" s="3"/>
      <c r="Q246" s="3"/>
      <c r="R246" s="3"/>
      <c r="S246" s="3"/>
      <c r="T246" s="3"/>
      <c r="U246" s="3"/>
      <c r="V246" s="3"/>
      <c r="W246" s="3"/>
      <c r="X246" s="3"/>
      <c r="Y246" s="3"/>
      <c r="Z246" s="3"/>
    </row>
    <row r="247" spans="1:26" ht="14.25" customHeight="1">
      <c r="A247" s="27"/>
      <c r="B247" s="27"/>
      <c r="C247" s="28"/>
      <c r="D247" s="28"/>
      <c r="E247" s="28"/>
      <c r="F247" s="28"/>
      <c r="G247" s="28"/>
      <c r="H247" s="28"/>
      <c r="I247" s="28"/>
      <c r="J247" s="28"/>
      <c r="K247" s="28"/>
      <c r="L247" s="3"/>
      <c r="M247" s="3"/>
      <c r="N247" s="3"/>
      <c r="O247" s="3"/>
      <c r="P247" s="3"/>
      <c r="Q247" s="3"/>
      <c r="R247" s="3"/>
      <c r="S247" s="3"/>
      <c r="T247" s="3"/>
      <c r="U247" s="3"/>
      <c r="V247" s="3"/>
      <c r="W247" s="3"/>
      <c r="X247" s="3"/>
      <c r="Y247" s="3"/>
      <c r="Z247" s="3"/>
    </row>
    <row r="248" spans="1:26" ht="14.25" customHeight="1">
      <c r="A248" s="27"/>
      <c r="B248" s="27"/>
      <c r="C248" s="28"/>
      <c r="D248" s="28"/>
      <c r="E248" s="28"/>
      <c r="F248" s="28"/>
      <c r="G248" s="28"/>
      <c r="H248" s="28"/>
      <c r="I248" s="28"/>
      <c r="J248" s="28"/>
      <c r="K248" s="28"/>
      <c r="L248" s="3"/>
      <c r="M248" s="3"/>
      <c r="N248" s="3"/>
      <c r="O248" s="3"/>
      <c r="P248" s="3"/>
      <c r="Q248" s="3"/>
      <c r="R248" s="3"/>
      <c r="S248" s="3"/>
      <c r="T248" s="3"/>
      <c r="U248" s="3"/>
      <c r="V248" s="3"/>
      <c r="W248" s="3"/>
      <c r="X248" s="3"/>
      <c r="Y248" s="3"/>
      <c r="Z248" s="3"/>
    </row>
    <row r="249" spans="1:26" ht="14.25" customHeight="1">
      <c r="A249" s="27"/>
      <c r="B249" s="27"/>
      <c r="C249" s="28"/>
      <c r="D249" s="28"/>
      <c r="E249" s="28"/>
      <c r="F249" s="28"/>
      <c r="G249" s="28"/>
      <c r="H249" s="28"/>
      <c r="I249" s="28"/>
      <c r="J249" s="28"/>
      <c r="K249" s="28"/>
      <c r="L249" s="3"/>
      <c r="M249" s="3"/>
      <c r="N249" s="3"/>
      <c r="O249" s="3"/>
      <c r="P249" s="3"/>
      <c r="Q249" s="3"/>
      <c r="R249" s="3"/>
      <c r="S249" s="3"/>
      <c r="T249" s="3"/>
      <c r="U249" s="3"/>
      <c r="V249" s="3"/>
      <c r="W249" s="3"/>
      <c r="X249" s="3"/>
      <c r="Y249" s="3"/>
      <c r="Z249" s="3"/>
    </row>
    <row r="250" spans="1:26" ht="14.25" customHeight="1">
      <c r="A250" s="27"/>
      <c r="B250" s="27"/>
      <c r="C250" s="28"/>
      <c r="D250" s="28"/>
      <c r="E250" s="28"/>
      <c r="F250" s="28"/>
      <c r="G250" s="28"/>
      <c r="H250" s="28"/>
      <c r="I250" s="28"/>
      <c r="J250" s="28"/>
      <c r="K250" s="28"/>
      <c r="L250" s="3"/>
      <c r="M250" s="3"/>
      <c r="N250" s="3"/>
      <c r="O250" s="3"/>
      <c r="P250" s="3"/>
      <c r="Q250" s="3"/>
      <c r="R250" s="3"/>
      <c r="S250" s="3"/>
      <c r="T250" s="3"/>
      <c r="U250" s="3"/>
      <c r="V250" s="3"/>
      <c r="W250" s="3"/>
      <c r="X250" s="3"/>
      <c r="Y250" s="3"/>
      <c r="Z250" s="3"/>
    </row>
    <row r="251" spans="1:26" ht="14.25" customHeight="1">
      <c r="A251" s="27"/>
      <c r="B251" s="27"/>
      <c r="C251" s="28"/>
      <c r="D251" s="28"/>
      <c r="E251" s="28"/>
      <c r="F251" s="28"/>
      <c r="G251" s="28"/>
      <c r="H251" s="28"/>
      <c r="I251" s="28"/>
      <c r="J251" s="28"/>
      <c r="K251" s="28"/>
      <c r="L251" s="3"/>
      <c r="M251" s="3"/>
      <c r="N251" s="3"/>
      <c r="O251" s="3"/>
      <c r="P251" s="3"/>
      <c r="Q251" s="3"/>
      <c r="R251" s="3"/>
      <c r="S251" s="3"/>
      <c r="T251" s="3"/>
      <c r="U251" s="3"/>
      <c r="V251" s="3"/>
      <c r="W251" s="3"/>
      <c r="X251" s="3"/>
      <c r="Y251" s="3"/>
      <c r="Z251" s="3"/>
    </row>
    <row r="252" spans="1:26" ht="14.25" customHeight="1">
      <c r="A252" s="27"/>
      <c r="B252" s="27"/>
      <c r="C252" s="28"/>
      <c r="D252" s="28"/>
      <c r="E252" s="28"/>
      <c r="F252" s="28"/>
      <c r="G252" s="28"/>
      <c r="H252" s="28"/>
      <c r="I252" s="28"/>
      <c r="J252" s="28"/>
      <c r="K252" s="28"/>
      <c r="L252" s="3"/>
      <c r="M252" s="3"/>
      <c r="N252" s="3"/>
      <c r="O252" s="3"/>
      <c r="P252" s="3"/>
      <c r="Q252" s="3"/>
      <c r="R252" s="3"/>
      <c r="S252" s="3"/>
      <c r="T252" s="3"/>
      <c r="U252" s="3"/>
      <c r="V252" s="3"/>
      <c r="W252" s="3"/>
      <c r="X252" s="3"/>
      <c r="Y252" s="3"/>
      <c r="Z252" s="3"/>
    </row>
    <row r="253" spans="1:26" ht="14.25" customHeight="1">
      <c r="A253" s="27"/>
      <c r="B253" s="27"/>
      <c r="C253" s="28"/>
      <c r="D253" s="28"/>
      <c r="E253" s="28"/>
      <c r="F253" s="28"/>
      <c r="G253" s="28"/>
      <c r="H253" s="28"/>
      <c r="I253" s="28"/>
      <c r="J253" s="28"/>
      <c r="K253" s="28"/>
      <c r="L253" s="3"/>
      <c r="M253" s="3"/>
      <c r="N253" s="3"/>
      <c r="O253" s="3"/>
      <c r="P253" s="3"/>
      <c r="Q253" s="3"/>
      <c r="R253" s="3"/>
      <c r="S253" s="3"/>
      <c r="T253" s="3"/>
      <c r="U253" s="3"/>
      <c r="V253" s="3"/>
      <c r="W253" s="3"/>
      <c r="X253" s="3"/>
      <c r="Y253" s="3"/>
      <c r="Z253" s="3"/>
    </row>
    <row r="254" spans="1:26" ht="14.25" customHeight="1">
      <c r="A254" s="27"/>
      <c r="B254" s="27"/>
      <c r="C254" s="28"/>
      <c r="D254" s="28"/>
      <c r="E254" s="28"/>
      <c r="F254" s="28"/>
      <c r="G254" s="28"/>
      <c r="H254" s="28"/>
      <c r="I254" s="28"/>
      <c r="J254" s="28"/>
      <c r="K254" s="28"/>
      <c r="L254" s="3"/>
      <c r="M254" s="3"/>
      <c r="N254" s="3"/>
      <c r="O254" s="3"/>
      <c r="P254" s="3"/>
      <c r="Q254" s="3"/>
      <c r="R254" s="3"/>
      <c r="S254" s="3"/>
      <c r="T254" s="3"/>
      <c r="U254" s="3"/>
      <c r="V254" s="3"/>
      <c r="W254" s="3"/>
      <c r="X254" s="3"/>
      <c r="Y254" s="3"/>
      <c r="Z254" s="3"/>
    </row>
    <row r="255" spans="1:26" ht="14.25" customHeight="1">
      <c r="A255" s="27"/>
      <c r="B255" s="27"/>
      <c r="C255" s="28"/>
      <c r="D255" s="28"/>
      <c r="E255" s="28"/>
      <c r="F255" s="28"/>
      <c r="G255" s="28"/>
      <c r="H255" s="28"/>
      <c r="I255" s="28"/>
      <c r="J255" s="28"/>
      <c r="K255" s="28"/>
      <c r="L255" s="3"/>
      <c r="M255" s="3"/>
      <c r="N255" s="3"/>
      <c r="O255" s="3"/>
      <c r="P255" s="3"/>
      <c r="Q255" s="3"/>
      <c r="R255" s="3"/>
      <c r="S255" s="3"/>
      <c r="T255" s="3"/>
      <c r="U255" s="3"/>
      <c r="V255" s="3"/>
      <c r="W255" s="3"/>
      <c r="X255" s="3"/>
      <c r="Y255" s="3"/>
      <c r="Z255" s="3"/>
    </row>
    <row r="256" spans="1:26" ht="14.25" customHeight="1">
      <c r="A256" s="27"/>
      <c r="B256" s="27"/>
      <c r="C256" s="28"/>
      <c r="D256" s="28"/>
      <c r="E256" s="28"/>
      <c r="F256" s="28"/>
      <c r="G256" s="28"/>
      <c r="H256" s="28"/>
      <c r="I256" s="28"/>
      <c r="J256" s="28"/>
      <c r="K256" s="28"/>
      <c r="L256" s="3"/>
      <c r="M256" s="3"/>
      <c r="N256" s="3"/>
      <c r="O256" s="3"/>
      <c r="P256" s="3"/>
      <c r="Q256" s="3"/>
      <c r="R256" s="3"/>
      <c r="S256" s="3"/>
      <c r="T256" s="3"/>
      <c r="U256" s="3"/>
      <c r="V256" s="3"/>
      <c r="W256" s="3"/>
      <c r="X256" s="3"/>
      <c r="Y256" s="3"/>
      <c r="Z256" s="3"/>
    </row>
    <row r="257" spans="1:26" ht="14.25" customHeight="1">
      <c r="A257" s="27"/>
      <c r="B257" s="27"/>
      <c r="C257" s="28"/>
      <c r="D257" s="28"/>
      <c r="E257" s="28"/>
      <c r="F257" s="28"/>
      <c r="G257" s="28"/>
      <c r="H257" s="28"/>
      <c r="I257" s="28"/>
      <c r="J257" s="28"/>
      <c r="K257" s="28"/>
      <c r="L257" s="3"/>
      <c r="M257" s="3"/>
      <c r="N257" s="3"/>
      <c r="O257" s="3"/>
      <c r="P257" s="3"/>
      <c r="Q257" s="3"/>
      <c r="R257" s="3"/>
      <c r="S257" s="3"/>
      <c r="T257" s="3"/>
      <c r="U257" s="3"/>
      <c r="V257" s="3"/>
      <c r="W257" s="3"/>
      <c r="X257" s="3"/>
      <c r="Y257" s="3"/>
      <c r="Z257" s="3"/>
    </row>
    <row r="258" spans="1:26" ht="14.25" customHeight="1">
      <c r="A258" s="27"/>
      <c r="B258" s="27"/>
      <c r="C258" s="28"/>
      <c r="D258" s="28"/>
      <c r="E258" s="28"/>
      <c r="F258" s="28"/>
      <c r="G258" s="28"/>
      <c r="H258" s="28"/>
      <c r="I258" s="28"/>
      <c r="J258" s="28"/>
      <c r="K258" s="28"/>
      <c r="L258" s="3"/>
      <c r="M258" s="3"/>
      <c r="N258" s="3"/>
      <c r="O258" s="3"/>
      <c r="P258" s="3"/>
      <c r="Q258" s="3"/>
      <c r="R258" s="3"/>
      <c r="S258" s="3"/>
      <c r="T258" s="3"/>
      <c r="U258" s="3"/>
      <c r="V258" s="3"/>
      <c r="W258" s="3"/>
      <c r="X258" s="3"/>
      <c r="Y258" s="3"/>
      <c r="Z258" s="3"/>
    </row>
    <row r="259" spans="1:26" ht="14.25" customHeight="1">
      <c r="A259" s="27"/>
      <c r="B259" s="27"/>
      <c r="C259" s="28"/>
      <c r="D259" s="28"/>
      <c r="E259" s="28"/>
      <c r="F259" s="28"/>
      <c r="G259" s="28"/>
      <c r="H259" s="28"/>
      <c r="I259" s="28"/>
      <c r="J259" s="28"/>
      <c r="K259" s="28"/>
      <c r="L259" s="3"/>
      <c r="M259" s="3"/>
      <c r="N259" s="3"/>
      <c r="O259" s="3"/>
      <c r="P259" s="3"/>
      <c r="Q259" s="3"/>
      <c r="R259" s="3"/>
      <c r="S259" s="3"/>
      <c r="T259" s="3"/>
      <c r="U259" s="3"/>
      <c r="V259" s="3"/>
      <c r="W259" s="3"/>
      <c r="X259" s="3"/>
      <c r="Y259" s="3"/>
      <c r="Z259" s="3"/>
    </row>
    <row r="260" spans="1:26" ht="14.25" customHeight="1">
      <c r="A260" s="27"/>
      <c r="B260" s="27"/>
      <c r="C260" s="28"/>
      <c r="D260" s="28"/>
      <c r="E260" s="28"/>
      <c r="F260" s="28"/>
      <c r="G260" s="28"/>
      <c r="H260" s="28"/>
      <c r="I260" s="28"/>
      <c r="J260" s="28"/>
      <c r="K260" s="28"/>
      <c r="L260" s="3"/>
      <c r="M260" s="3"/>
      <c r="N260" s="3"/>
      <c r="O260" s="3"/>
      <c r="P260" s="3"/>
      <c r="Q260" s="3"/>
      <c r="R260" s="3"/>
      <c r="S260" s="3"/>
      <c r="T260" s="3"/>
      <c r="U260" s="3"/>
      <c r="V260" s="3"/>
      <c r="W260" s="3"/>
      <c r="X260" s="3"/>
      <c r="Y260" s="3"/>
      <c r="Z260" s="3"/>
    </row>
    <row r="261" spans="1:26" ht="14.25" customHeight="1">
      <c r="A261" s="27"/>
      <c r="B261" s="27"/>
      <c r="C261" s="28"/>
      <c r="D261" s="28"/>
      <c r="E261" s="28"/>
      <c r="F261" s="28"/>
      <c r="G261" s="28"/>
      <c r="H261" s="28"/>
      <c r="I261" s="28"/>
      <c r="J261" s="28"/>
      <c r="K261" s="28"/>
      <c r="L261" s="3"/>
      <c r="M261" s="3"/>
      <c r="N261" s="3"/>
      <c r="O261" s="3"/>
      <c r="P261" s="3"/>
      <c r="Q261" s="3"/>
      <c r="R261" s="3"/>
      <c r="S261" s="3"/>
      <c r="T261" s="3"/>
      <c r="U261" s="3"/>
      <c r="V261" s="3"/>
      <c r="W261" s="3"/>
      <c r="X261" s="3"/>
      <c r="Y261" s="3"/>
      <c r="Z261" s="3"/>
    </row>
    <row r="262" spans="1:26" ht="14.25" customHeight="1">
      <c r="A262" s="27"/>
      <c r="B262" s="27"/>
      <c r="C262" s="28"/>
      <c r="D262" s="28"/>
      <c r="E262" s="28"/>
      <c r="F262" s="28"/>
      <c r="G262" s="28"/>
      <c r="H262" s="28"/>
      <c r="I262" s="28"/>
      <c r="J262" s="28"/>
      <c r="K262" s="28"/>
      <c r="L262" s="3"/>
      <c r="M262" s="3"/>
      <c r="N262" s="3"/>
      <c r="O262" s="3"/>
      <c r="P262" s="3"/>
      <c r="Q262" s="3"/>
      <c r="R262" s="3"/>
      <c r="S262" s="3"/>
      <c r="T262" s="3"/>
      <c r="U262" s="3"/>
      <c r="V262" s="3"/>
      <c r="W262" s="3"/>
      <c r="X262" s="3"/>
      <c r="Y262" s="3"/>
      <c r="Z262" s="3"/>
    </row>
    <row r="263" spans="1:26" ht="14.25" customHeight="1">
      <c r="A263" s="27"/>
      <c r="B263" s="27"/>
      <c r="C263" s="28"/>
      <c r="D263" s="28"/>
      <c r="E263" s="28"/>
      <c r="F263" s="28"/>
      <c r="G263" s="28"/>
      <c r="H263" s="28"/>
      <c r="I263" s="28"/>
      <c r="J263" s="28"/>
      <c r="K263" s="28"/>
      <c r="L263" s="3"/>
      <c r="M263" s="3"/>
      <c r="N263" s="3"/>
      <c r="O263" s="3"/>
      <c r="P263" s="3"/>
      <c r="Q263" s="3"/>
      <c r="R263" s="3"/>
      <c r="S263" s="3"/>
      <c r="T263" s="3"/>
      <c r="U263" s="3"/>
      <c r="V263" s="3"/>
      <c r="W263" s="3"/>
      <c r="X263" s="3"/>
      <c r="Y263" s="3"/>
      <c r="Z263" s="3"/>
    </row>
    <row r="264" spans="1:26" ht="14.25" customHeight="1">
      <c r="A264" s="27"/>
      <c r="B264" s="27"/>
      <c r="C264" s="28"/>
      <c r="D264" s="28"/>
      <c r="E264" s="28"/>
      <c r="F264" s="28"/>
      <c r="G264" s="28"/>
      <c r="H264" s="28"/>
      <c r="I264" s="28"/>
      <c r="J264" s="28"/>
      <c r="K264" s="28"/>
      <c r="L264" s="3"/>
      <c r="M264" s="3"/>
      <c r="N264" s="3"/>
      <c r="O264" s="3"/>
      <c r="P264" s="3"/>
      <c r="Q264" s="3"/>
      <c r="R264" s="3"/>
      <c r="S264" s="3"/>
      <c r="T264" s="3"/>
      <c r="U264" s="3"/>
      <c r="V264" s="3"/>
      <c r="W264" s="3"/>
      <c r="X264" s="3"/>
      <c r="Y264" s="3"/>
      <c r="Z264" s="3"/>
    </row>
    <row r="265" spans="1:26" ht="14.25" customHeight="1">
      <c r="A265" s="27"/>
      <c r="B265" s="27"/>
      <c r="C265" s="28"/>
      <c r="D265" s="28"/>
      <c r="E265" s="28"/>
      <c r="F265" s="28"/>
      <c r="G265" s="28"/>
      <c r="H265" s="28"/>
      <c r="I265" s="28"/>
      <c r="J265" s="28"/>
      <c r="K265" s="28"/>
      <c r="L265" s="3"/>
      <c r="M265" s="3"/>
      <c r="N265" s="3"/>
      <c r="O265" s="3"/>
      <c r="P265" s="3"/>
      <c r="Q265" s="3"/>
      <c r="R265" s="3"/>
      <c r="S265" s="3"/>
      <c r="T265" s="3"/>
      <c r="U265" s="3"/>
      <c r="V265" s="3"/>
      <c r="W265" s="3"/>
      <c r="X265" s="3"/>
      <c r="Y265" s="3"/>
      <c r="Z265" s="3"/>
    </row>
    <row r="266" spans="1:26" ht="14.25" customHeight="1">
      <c r="A266" s="27"/>
      <c r="B266" s="27"/>
      <c r="C266" s="28"/>
      <c r="D266" s="28"/>
      <c r="E266" s="28"/>
      <c r="F266" s="28"/>
      <c r="G266" s="28"/>
      <c r="H266" s="28"/>
      <c r="I266" s="28"/>
      <c r="J266" s="28"/>
      <c r="K266" s="28"/>
      <c r="L266" s="3"/>
      <c r="M266" s="3"/>
      <c r="N266" s="3"/>
      <c r="O266" s="3"/>
      <c r="P266" s="3"/>
      <c r="Q266" s="3"/>
      <c r="R266" s="3"/>
      <c r="S266" s="3"/>
      <c r="T266" s="3"/>
      <c r="U266" s="3"/>
      <c r="V266" s="3"/>
      <c r="W266" s="3"/>
      <c r="X266" s="3"/>
      <c r="Y266" s="3"/>
      <c r="Z266" s="3"/>
    </row>
    <row r="267" spans="1:26" ht="14.25" customHeight="1">
      <c r="A267" s="27"/>
      <c r="B267" s="27"/>
      <c r="C267" s="28"/>
      <c r="D267" s="28"/>
      <c r="E267" s="28"/>
      <c r="F267" s="28"/>
      <c r="G267" s="28"/>
      <c r="H267" s="28"/>
      <c r="I267" s="28"/>
      <c r="J267" s="28"/>
      <c r="K267" s="28"/>
      <c r="L267" s="3"/>
      <c r="M267" s="3"/>
      <c r="N267" s="3"/>
      <c r="O267" s="3"/>
      <c r="P267" s="3"/>
      <c r="Q267" s="3"/>
      <c r="R267" s="3"/>
      <c r="S267" s="3"/>
      <c r="T267" s="3"/>
      <c r="U267" s="3"/>
      <c r="V267" s="3"/>
      <c r="W267" s="3"/>
      <c r="X267" s="3"/>
      <c r="Y267" s="3"/>
      <c r="Z267" s="3"/>
    </row>
    <row r="268" spans="1:26" ht="14.25" customHeight="1">
      <c r="A268" s="27"/>
      <c r="B268" s="27"/>
      <c r="C268" s="28"/>
      <c r="D268" s="28"/>
      <c r="E268" s="28"/>
      <c r="F268" s="28"/>
      <c r="G268" s="28"/>
      <c r="H268" s="28"/>
      <c r="I268" s="28"/>
      <c r="J268" s="28"/>
      <c r="K268" s="28"/>
      <c r="L268" s="3"/>
      <c r="M268" s="3"/>
      <c r="N268" s="3"/>
      <c r="O268" s="3"/>
      <c r="P268" s="3"/>
      <c r="Q268" s="3"/>
      <c r="R268" s="3"/>
      <c r="S268" s="3"/>
      <c r="T268" s="3"/>
      <c r="U268" s="3"/>
      <c r="V268" s="3"/>
      <c r="W268" s="3"/>
      <c r="X268" s="3"/>
      <c r="Y268" s="3"/>
      <c r="Z268" s="3"/>
    </row>
    <row r="269" spans="1:26" ht="14.25" customHeight="1">
      <c r="A269" s="27"/>
      <c r="B269" s="27"/>
      <c r="C269" s="28"/>
      <c r="D269" s="28"/>
      <c r="E269" s="28"/>
      <c r="F269" s="28"/>
      <c r="G269" s="28"/>
      <c r="H269" s="28"/>
      <c r="I269" s="28"/>
      <c r="J269" s="28"/>
      <c r="K269" s="28"/>
      <c r="L269" s="3"/>
      <c r="M269" s="3"/>
      <c r="N269" s="3"/>
      <c r="O269" s="3"/>
      <c r="P269" s="3"/>
      <c r="Q269" s="3"/>
      <c r="R269" s="3"/>
      <c r="S269" s="3"/>
      <c r="T269" s="3"/>
      <c r="U269" s="3"/>
      <c r="V269" s="3"/>
      <c r="W269" s="3"/>
      <c r="X269" s="3"/>
      <c r="Y269" s="3"/>
      <c r="Z269" s="3"/>
    </row>
    <row r="270" spans="1:26" ht="14.25" customHeight="1">
      <c r="A270" s="27"/>
      <c r="B270" s="27"/>
      <c r="C270" s="28"/>
      <c r="D270" s="28"/>
      <c r="E270" s="28"/>
      <c r="F270" s="28"/>
      <c r="G270" s="28"/>
      <c r="H270" s="28"/>
      <c r="I270" s="28"/>
      <c r="J270" s="28"/>
      <c r="K270" s="28"/>
      <c r="L270" s="3"/>
      <c r="M270" s="3"/>
      <c r="N270" s="3"/>
      <c r="O270" s="3"/>
      <c r="P270" s="3"/>
      <c r="Q270" s="3"/>
      <c r="R270" s="3"/>
      <c r="S270" s="3"/>
      <c r="T270" s="3"/>
      <c r="U270" s="3"/>
      <c r="V270" s="3"/>
      <c r="W270" s="3"/>
      <c r="X270" s="3"/>
      <c r="Y270" s="3"/>
      <c r="Z270" s="3"/>
    </row>
    <row r="271" spans="1:26" ht="14.25" customHeight="1">
      <c r="A271" s="27"/>
      <c r="B271" s="27"/>
      <c r="C271" s="28"/>
      <c r="D271" s="28"/>
      <c r="E271" s="28"/>
      <c r="F271" s="28"/>
      <c r="G271" s="28"/>
      <c r="H271" s="28"/>
      <c r="I271" s="28"/>
      <c r="J271" s="28"/>
      <c r="K271" s="28"/>
      <c r="L271" s="3"/>
      <c r="M271" s="3"/>
      <c r="N271" s="3"/>
      <c r="O271" s="3"/>
      <c r="P271" s="3"/>
      <c r="Q271" s="3"/>
      <c r="R271" s="3"/>
      <c r="S271" s="3"/>
      <c r="T271" s="3"/>
      <c r="U271" s="3"/>
      <c r="V271" s="3"/>
      <c r="W271" s="3"/>
      <c r="X271" s="3"/>
      <c r="Y271" s="3"/>
      <c r="Z271" s="3"/>
    </row>
    <row r="272" spans="1:26" ht="14.25" customHeight="1">
      <c r="A272" s="27"/>
      <c r="B272" s="27"/>
      <c r="C272" s="28"/>
      <c r="D272" s="28"/>
      <c r="E272" s="28"/>
      <c r="F272" s="28"/>
      <c r="G272" s="28"/>
      <c r="H272" s="28"/>
      <c r="I272" s="28"/>
      <c r="J272" s="28"/>
      <c r="K272" s="28"/>
      <c r="L272" s="3"/>
      <c r="M272" s="3"/>
      <c r="N272" s="3"/>
      <c r="O272" s="3"/>
      <c r="P272" s="3"/>
      <c r="Q272" s="3"/>
      <c r="R272" s="3"/>
      <c r="S272" s="3"/>
      <c r="T272" s="3"/>
      <c r="U272" s="3"/>
      <c r="V272" s="3"/>
      <c r="W272" s="3"/>
      <c r="X272" s="3"/>
      <c r="Y272" s="3"/>
      <c r="Z272" s="3"/>
    </row>
    <row r="273" spans="1:26" ht="14.25" customHeight="1">
      <c r="A273" s="27"/>
      <c r="B273" s="27"/>
      <c r="C273" s="28"/>
      <c r="D273" s="28"/>
      <c r="E273" s="28"/>
      <c r="F273" s="28"/>
      <c r="G273" s="28"/>
      <c r="H273" s="28"/>
      <c r="I273" s="28"/>
      <c r="J273" s="28"/>
      <c r="K273" s="28"/>
      <c r="L273" s="3"/>
      <c r="M273" s="3"/>
      <c r="N273" s="3"/>
      <c r="O273" s="3"/>
      <c r="P273" s="3"/>
      <c r="Q273" s="3"/>
      <c r="R273" s="3"/>
      <c r="S273" s="3"/>
      <c r="T273" s="3"/>
      <c r="U273" s="3"/>
      <c r="V273" s="3"/>
      <c r="W273" s="3"/>
      <c r="X273" s="3"/>
      <c r="Y273" s="3"/>
      <c r="Z273" s="3"/>
    </row>
    <row r="274" spans="1:26" ht="14.25" customHeight="1">
      <c r="A274" s="27"/>
      <c r="B274" s="27"/>
      <c r="C274" s="28"/>
      <c r="D274" s="28"/>
      <c r="E274" s="28"/>
      <c r="F274" s="28"/>
      <c r="G274" s="28"/>
      <c r="H274" s="28"/>
      <c r="I274" s="28"/>
      <c r="J274" s="28"/>
      <c r="K274" s="28"/>
      <c r="L274" s="3"/>
      <c r="M274" s="3"/>
      <c r="N274" s="3"/>
      <c r="O274" s="3"/>
      <c r="P274" s="3"/>
      <c r="Q274" s="3"/>
      <c r="R274" s="3"/>
      <c r="S274" s="3"/>
      <c r="T274" s="3"/>
      <c r="U274" s="3"/>
      <c r="V274" s="3"/>
      <c r="W274" s="3"/>
      <c r="X274" s="3"/>
      <c r="Y274" s="3"/>
      <c r="Z274" s="3"/>
    </row>
    <row r="275" spans="1:26" ht="14.25" customHeight="1">
      <c r="A275" s="27"/>
      <c r="B275" s="27"/>
      <c r="C275" s="28"/>
      <c r="D275" s="28"/>
      <c r="E275" s="28"/>
      <c r="F275" s="28"/>
      <c r="G275" s="28"/>
      <c r="H275" s="28"/>
      <c r="I275" s="28"/>
      <c r="J275" s="28"/>
      <c r="K275" s="28"/>
      <c r="L275" s="3"/>
      <c r="M275" s="3"/>
      <c r="N275" s="3"/>
      <c r="O275" s="3"/>
      <c r="P275" s="3"/>
      <c r="Q275" s="3"/>
      <c r="R275" s="3"/>
      <c r="S275" s="3"/>
      <c r="T275" s="3"/>
      <c r="U275" s="3"/>
      <c r="V275" s="3"/>
      <c r="W275" s="3"/>
      <c r="X275" s="3"/>
      <c r="Y275" s="3"/>
      <c r="Z275" s="3"/>
    </row>
    <row r="276" spans="1:26" ht="14.25" customHeight="1">
      <c r="A276" s="27"/>
      <c r="B276" s="27"/>
      <c r="C276" s="28"/>
      <c r="D276" s="28"/>
      <c r="E276" s="28"/>
      <c r="F276" s="28"/>
      <c r="G276" s="28"/>
      <c r="H276" s="28"/>
      <c r="I276" s="28"/>
      <c r="J276" s="28"/>
      <c r="K276" s="28"/>
      <c r="L276" s="3"/>
      <c r="M276" s="3"/>
      <c r="N276" s="3"/>
      <c r="O276" s="3"/>
      <c r="P276" s="3"/>
      <c r="Q276" s="3"/>
      <c r="R276" s="3"/>
      <c r="S276" s="3"/>
      <c r="T276" s="3"/>
      <c r="U276" s="3"/>
      <c r="V276" s="3"/>
      <c r="W276" s="3"/>
      <c r="X276" s="3"/>
      <c r="Y276" s="3"/>
      <c r="Z276" s="3"/>
    </row>
    <row r="277" spans="1:26" ht="14.25" customHeight="1">
      <c r="A277" s="27"/>
      <c r="B277" s="27"/>
      <c r="C277" s="28"/>
      <c r="D277" s="28"/>
      <c r="E277" s="28"/>
      <c r="F277" s="28"/>
      <c r="G277" s="28"/>
      <c r="H277" s="28"/>
      <c r="I277" s="28"/>
      <c r="J277" s="28"/>
      <c r="K277" s="28"/>
      <c r="L277" s="3"/>
      <c r="M277" s="3"/>
      <c r="N277" s="3"/>
      <c r="O277" s="3"/>
      <c r="P277" s="3"/>
      <c r="Q277" s="3"/>
      <c r="R277" s="3"/>
      <c r="S277" s="3"/>
      <c r="T277" s="3"/>
      <c r="U277" s="3"/>
      <c r="V277" s="3"/>
      <c r="W277" s="3"/>
      <c r="X277" s="3"/>
      <c r="Y277" s="3"/>
      <c r="Z277" s="3"/>
    </row>
    <row r="278" spans="1:26" ht="14.25" customHeight="1">
      <c r="A278" s="27"/>
      <c r="B278" s="27"/>
      <c r="C278" s="28"/>
      <c r="D278" s="28"/>
      <c r="E278" s="28"/>
      <c r="F278" s="28"/>
      <c r="G278" s="28"/>
      <c r="H278" s="28"/>
      <c r="I278" s="28"/>
      <c r="J278" s="28"/>
      <c r="K278" s="28"/>
      <c r="L278" s="3"/>
      <c r="M278" s="3"/>
      <c r="N278" s="3"/>
      <c r="O278" s="3"/>
      <c r="P278" s="3"/>
      <c r="Q278" s="3"/>
      <c r="R278" s="3"/>
      <c r="S278" s="3"/>
      <c r="T278" s="3"/>
      <c r="U278" s="3"/>
      <c r="V278" s="3"/>
      <c r="W278" s="3"/>
      <c r="X278" s="3"/>
      <c r="Y278" s="3"/>
      <c r="Z278" s="3"/>
    </row>
    <row r="279" spans="1:26" ht="14.25" customHeight="1">
      <c r="A279" s="27"/>
      <c r="B279" s="27"/>
      <c r="C279" s="28"/>
      <c r="D279" s="28"/>
      <c r="E279" s="28"/>
      <c r="F279" s="28"/>
      <c r="G279" s="28"/>
      <c r="H279" s="28"/>
      <c r="I279" s="28"/>
      <c r="J279" s="28"/>
      <c r="K279" s="28"/>
      <c r="L279" s="3"/>
      <c r="M279" s="3"/>
      <c r="N279" s="3"/>
      <c r="O279" s="3"/>
      <c r="P279" s="3"/>
      <c r="Q279" s="3"/>
      <c r="R279" s="3"/>
      <c r="S279" s="3"/>
      <c r="T279" s="3"/>
      <c r="U279" s="3"/>
      <c r="V279" s="3"/>
      <c r="W279" s="3"/>
      <c r="X279" s="3"/>
      <c r="Y279" s="3"/>
      <c r="Z279" s="3"/>
    </row>
    <row r="280" spans="1:26" ht="14.25" customHeight="1">
      <c r="A280" s="27"/>
      <c r="B280" s="27"/>
      <c r="C280" s="28"/>
      <c r="D280" s="28"/>
      <c r="E280" s="28"/>
      <c r="F280" s="28"/>
      <c r="G280" s="28"/>
      <c r="H280" s="28"/>
      <c r="I280" s="28"/>
      <c r="J280" s="28"/>
      <c r="K280" s="28"/>
      <c r="L280" s="3"/>
      <c r="M280" s="3"/>
      <c r="N280" s="3"/>
      <c r="O280" s="3"/>
      <c r="P280" s="3"/>
      <c r="Q280" s="3"/>
      <c r="R280" s="3"/>
      <c r="S280" s="3"/>
      <c r="T280" s="3"/>
      <c r="U280" s="3"/>
      <c r="V280" s="3"/>
      <c r="W280" s="3"/>
      <c r="X280" s="3"/>
      <c r="Y280" s="3"/>
      <c r="Z280" s="3"/>
    </row>
    <row r="281" spans="1:26" ht="14.25" customHeight="1">
      <c r="A281" s="27"/>
      <c r="B281" s="27"/>
      <c r="C281" s="28"/>
      <c r="D281" s="28"/>
      <c r="E281" s="28"/>
      <c r="F281" s="28"/>
      <c r="G281" s="28"/>
      <c r="H281" s="28"/>
      <c r="I281" s="28"/>
      <c r="J281" s="28"/>
      <c r="K281" s="28"/>
      <c r="L281" s="3"/>
      <c r="M281" s="3"/>
      <c r="N281" s="3"/>
      <c r="O281" s="3"/>
      <c r="P281" s="3"/>
      <c r="Q281" s="3"/>
      <c r="R281" s="3"/>
      <c r="S281" s="3"/>
      <c r="T281" s="3"/>
      <c r="U281" s="3"/>
      <c r="V281" s="3"/>
      <c r="W281" s="3"/>
      <c r="X281" s="3"/>
      <c r="Y281" s="3"/>
      <c r="Z281" s="3"/>
    </row>
    <row r="282" spans="1:26" ht="14.25" customHeight="1">
      <c r="A282" s="27"/>
      <c r="B282" s="27"/>
      <c r="C282" s="28"/>
      <c r="D282" s="28"/>
      <c r="E282" s="28"/>
      <c r="F282" s="28"/>
      <c r="G282" s="28"/>
      <c r="H282" s="28"/>
      <c r="I282" s="28"/>
      <c r="J282" s="28"/>
      <c r="K282" s="28"/>
      <c r="L282" s="3"/>
      <c r="M282" s="3"/>
      <c r="N282" s="3"/>
      <c r="O282" s="3"/>
      <c r="P282" s="3"/>
      <c r="Q282" s="3"/>
      <c r="R282" s="3"/>
      <c r="S282" s="3"/>
      <c r="T282" s="3"/>
      <c r="U282" s="3"/>
      <c r="V282" s="3"/>
      <c r="W282" s="3"/>
      <c r="X282" s="3"/>
      <c r="Y282" s="3"/>
      <c r="Z282" s="3"/>
    </row>
    <row r="283" spans="1:26" ht="14.25" customHeight="1">
      <c r="A283" s="27"/>
      <c r="B283" s="27"/>
      <c r="C283" s="28"/>
      <c r="D283" s="28"/>
      <c r="E283" s="28"/>
      <c r="F283" s="28"/>
      <c r="G283" s="28"/>
      <c r="H283" s="28"/>
      <c r="I283" s="28"/>
      <c r="J283" s="28"/>
      <c r="K283" s="28"/>
      <c r="L283" s="3"/>
      <c r="M283" s="3"/>
      <c r="N283" s="3"/>
      <c r="O283" s="3"/>
      <c r="P283" s="3"/>
      <c r="Q283" s="3"/>
      <c r="R283" s="3"/>
      <c r="S283" s="3"/>
      <c r="T283" s="3"/>
      <c r="U283" s="3"/>
      <c r="V283" s="3"/>
      <c r="W283" s="3"/>
      <c r="X283" s="3"/>
      <c r="Y283" s="3"/>
      <c r="Z283" s="3"/>
    </row>
    <row r="284" spans="1:26" ht="14.25" customHeight="1">
      <c r="A284" s="27"/>
      <c r="B284" s="27"/>
      <c r="C284" s="28"/>
      <c r="D284" s="28"/>
      <c r="E284" s="28"/>
      <c r="F284" s="28"/>
      <c r="G284" s="28"/>
      <c r="H284" s="28"/>
      <c r="I284" s="28"/>
      <c r="J284" s="28"/>
      <c r="K284" s="28"/>
      <c r="L284" s="3"/>
      <c r="M284" s="3"/>
      <c r="N284" s="3"/>
      <c r="O284" s="3"/>
      <c r="P284" s="3"/>
      <c r="Q284" s="3"/>
      <c r="R284" s="3"/>
      <c r="S284" s="3"/>
      <c r="T284" s="3"/>
      <c r="U284" s="3"/>
      <c r="V284" s="3"/>
      <c r="W284" s="3"/>
      <c r="X284" s="3"/>
      <c r="Y284" s="3"/>
      <c r="Z284" s="3"/>
    </row>
    <row r="285" spans="1:26" ht="14.25" customHeight="1">
      <c r="A285" s="27"/>
      <c r="B285" s="27"/>
      <c r="C285" s="28"/>
      <c r="D285" s="28"/>
      <c r="E285" s="28"/>
      <c r="F285" s="28"/>
      <c r="G285" s="28"/>
      <c r="H285" s="28"/>
      <c r="I285" s="28"/>
      <c r="J285" s="28"/>
      <c r="K285" s="28"/>
      <c r="L285" s="3"/>
      <c r="M285" s="3"/>
      <c r="N285" s="3"/>
      <c r="O285" s="3"/>
      <c r="P285" s="3"/>
      <c r="Q285" s="3"/>
      <c r="R285" s="3"/>
      <c r="S285" s="3"/>
      <c r="T285" s="3"/>
      <c r="U285" s="3"/>
      <c r="V285" s="3"/>
      <c r="W285" s="3"/>
      <c r="X285" s="3"/>
      <c r="Y285" s="3"/>
      <c r="Z285" s="3"/>
    </row>
    <row r="286" spans="1:26" ht="14.25" customHeight="1">
      <c r="A286" s="27"/>
      <c r="B286" s="27"/>
      <c r="C286" s="28"/>
      <c r="D286" s="28"/>
      <c r="E286" s="28"/>
      <c r="F286" s="28"/>
      <c r="G286" s="28"/>
      <c r="H286" s="28"/>
      <c r="I286" s="28"/>
      <c r="J286" s="28"/>
      <c r="K286" s="28"/>
      <c r="L286" s="3"/>
      <c r="M286" s="3"/>
      <c r="N286" s="3"/>
      <c r="O286" s="3"/>
      <c r="P286" s="3"/>
      <c r="Q286" s="3"/>
      <c r="R286" s="3"/>
      <c r="S286" s="3"/>
      <c r="T286" s="3"/>
      <c r="U286" s="3"/>
      <c r="V286" s="3"/>
      <c r="W286" s="3"/>
      <c r="X286" s="3"/>
      <c r="Y286" s="3"/>
      <c r="Z286" s="3"/>
    </row>
    <row r="287" spans="1:26" ht="14.25" customHeight="1">
      <c r="A287" s="27"/>
      <c r="B287" s="27"/>
      <c r="C287" s="28"/>
      <c r="D287" s="28"/>
      <c r="E287" s="28"/>
      <c r="F287" s="28"/>
      <c r="G287" s="28"/>
      <c r="H287" s="28"/>
      <c r="I287" s="28"/>
      <c r="J287" s="28"/>
      <c r="K287" s="28"/>
      <c r="L287" s="3"/>
      <c r="M287" s="3"/>
      <c r="N287" s="3"/>
      <c r="O287" s="3"/>
      <c r="P287" s="3"/>
      <c r="Q287" s="3"/>
      <c r="R287" s="3"/>
      <c r="S287" s="3"/>
      <c r="T287" s="3"/>
      <c r="U287" s="3"/>
      <c r="V287" s="3"/>
      <c r="W287" s="3"/>
      <c r="X287" s="3"/>
      <c r="Y287" s="3"/>
      <c r="Z287" s="3"/>
    </row>
    <row r="288" spans="1:26" ht="14.25" customHeight="1">
      <c r="A288" s="27"/>
      <c r="B288" s="27"/>
      <c r="C288" s="28"/>
      <c r="D288" s="28"/>
      <c r="E288" s="28"/>
      <c r="F288" s="28"/>
      <c r="G288" s="28"/>
      <c r="H288" s="28"/>
      <c r="I288" s="28"/>
      <c r="J288" s="28"/>
      <c r="K288" s="28"/>
      <c r="L288" s="3"/>
      <c r="M288" s="3"/>
      <c r="N288" s="3"/>
      <c r="O288" s="3"/>
      <c r="P288" s="3"/>
      <c r="Q288" s="3"/>
      <c r="R288" s="3"/>
      <c r="S288" s="3"/>
      <c r="T288" s="3"/>
      <c r="U288" s="3"/>
      <c r="V288" s="3"/>
      <c r="W288" s="3"/>
      <c r="X288" s="3"/>
      <c r="Y288" s="3"/>
      <c r="Z288" s="3"/>
    </row>
    <row r="289" spans="1:26" ht="14.25" customHeight="1">
      <c r="A289" s="27"/>
      <c r="B289" s="27"/>
      <c r="C289" s="28"/>
      <c r="D289" s="28"/>
      <c r="E289" s="28"/>
      <c r="F289" s="28"/>
      <c r="G289" s="28"/>
      <c r="H289" s="28"/>
      <c r="I289" s="28"/>
      <c r="J289" s="28"/>
      <c r="K289" s="28"/>
      <c r="L289" s="3"/>
      <c r="M289" s="3"/>
      <c r="N289" s="3"/>
      <c r="O289" s="3"/>
      <c r="P289" s="3"/>
      <c r="Q289" s="3"/>
      <c r="R289" s="3"/>
      <c r="S289" s="3"/>
      <c r="T289" s="3"/>
      <c r="U289" s="3"/>
      <c r="V289" s="3"/>
      <c r="W289" s="3"/>
      <c r="X289" s="3"/>
      <c r="Y289" s="3"/>
      <c r="Z289" s="3"/>
    </row>
    <row r="290" spans="1:26" ht="14.25" customHeight="1">
      <c r="A290" s="27"/>
      <c r="B290" s="27"/>
      <c r="C290" s="28"/>
      <c r="D290" s="28"/>
      <c r="E290" s="28"/>
      <c r="F290" s="28"/>
      <c r="G290" s="28"/>
      <c r="H290" s="28"/>
      <c r="I290" s="28"/>
      <c r="J290" s="28"/>
      <c r="K290" s="28"/>
      <c r="L290" s="3"/>
      <c r="M290" s="3"/>
      <c r="N290" s="3"/>
      <c r="O290" s="3"/>
      <c r="P290" s="3"/>
      <c r="Q290" s="3"/>
      <c r="R290" s="3"/>
      <c r="S290" s="3"/>
      <c r="T290" s="3"/>
      <c r="U290" s="3"/>
      <c r="V290" s="3"/>
      <c r="W290" s="3"/>
      <c r="X290" s="3"/>
      <c r="Y290" s="3"/>
      <c r="Z290" s="3"/>
    </row>
    <row r="291" spans="1:26" ht="14.25" customHeight="1">
      <c r="A291" s="27"/>
      <c r="B291" s="27"/>
      <c r="C291" s="28"/>
      <c r="D291" s="28"/>
      <c r="E291" s="28"/>
      <c r="F291" s="28"/>
      <c r="G291" s="28"/>
      <c r="H291" s="28"/>
      <c r="I291" s="28"/>
      <c r="J291" s="28"/>
      <c r="K291" s="28"/>
      <c r="L291" s="3"/>
      <c r="M291" s="3"/>
      <c r="N291" s="3"/>
      <c r="O291" s="3"/>
      <c r="P291" s="3"/>
      <c r="Q291" s="3"/>
      <c r="R291" s="3"/>
      <c r="S291" s="3"/>
      <c r="T291" s="3"/>
      <c r="U291" s="3"/>
      <c r="V291" s="3"/>
      <c r="W291" s="3"/>
      <c r="X291" s="3"/>
      <c r="Y291" s="3"/>
      <c r="Z291" s="3"/>
    </row>
    <row r="292" spans="1:26" ht="14.25" customHeight="1">
      <c r="A292" s="27"/>
      <c r="B292" s="27"/>
      <c r="C292" s="28"/>
      <c r="D292" s="28"/>
      <c r="E292" s="28"/>
      <c r="F292" s="28"/>
      <c r="G292" s="28"/>
      <c r="H292" s="28"/>
      <c r="I292" s="28"/>
      <c r="J292" s="28"/>
      <c r="K292" s="28"/>
      <c r="L292" s="3"/>
      <c r="M292" s="3"/>
      <c r="N292" s="3"/>
      <c r="O292" s="3"/>
      <c r="P292" s="3"/>
      <c r="Q292" s="3"/>
      <c r="R292" s="3"/>
      <c r="S292" s="3"/>
      <c r="T292" s="3"/>
      <c r="U292" s="3"/>
      <c r="V292" s="3"/>
      <c r="W292" s="3"/>
      <c r="X292" s="3"/>
      <c r="Y292" s="3"/>
      <c r="Z292" s="3"/>
    </row>
    <row r="293" spans="1:26" ht="14.25" customHeight="1">
      <c r="A293" s="27"/>
      <c r="B293" s="27"/>
      <c r="C293" s="28"/>
      <c r="D293" s="28"/>
      <c r="E293" s="28"/>
      <c r="F293" s="28"/>
      <c r="G293" s="28"/>
      <c r="H293" s="28"/>
      <c r="I293" s="28"/>
      <c r="J293" s="28"/>
      <c r="K293" s="28"/>
      <c r="L293" s="3"/>
      <c r="M293" s="3"/>
      <c r="N293" s="3"/>
      <c r="O293" s="3"/>
      <c r="P293" s="3"/>
      <c r="Q293" s="3"/>
      <c r="R293" s="3"/>
      <c r="S293" s="3"/>
      <c r="T293" s="3"/>
      <c r="U293" s="3"/>
      <c r="V293" s="3"/>
      <c r="W293" s="3"/>
      <c r="X293" s="3"/>
      <c r="Y293" s="3"/>
      <c r="Z293" s="3"/>
    </row>
    <row r="294" spans="1:26" ht="14.25" customHeight="1">
      <c r="A294" s="27"/>
      <c r="B294" s="27"/>
      <c r="C294" s="28"/>
      <c r="D294" s="28"/>
      <c r="E294" s="28"/>
      <c r="F294" s="28"/>
      <c r="G294" s="28"/>
      <c r="H294" s="28"/>
      <c r="I294" s="28"/>
      <c r="J294" s="28"/>
      <c r="K294" s="28"/>
      <c r="L294" s="3"/>
      <c r="M294" s="3"/>
      <c r="N294" s="3"/>
      <c r="O294" s="3"/>
      <c r="P294" s="3"/>
      <c r="Q294" s="3"/>
      <c r="R294" s="3"/>
      <c r="S294" s="3"/>
      <c r="T294" s="3"/>
      <c r="U294" s="3"/>
      <c r="V294" s="3"/>
      <c r="W294" s="3"/>
      <c r="X294" s="3"/>
      <c r="Y294" s="3"/>
      <c r="Z294" s="3"/>
    </row>
    <row r="295" spans="1:26" ht="14.25" customHeight="1">
      <c r="A295" s="27"/>
      <c r="B295" s="27"/>
      <c r="C295" s="28"/>
      <c r="D295" s="28"/>
      <c r="E295" s="28"/>
      <c r="F295" s="28"/>
      <c r="G295" s="28"/>
      <c r="H295" s="28"/>
      <c r="I295" s="28"/>
      <c r="J295" s="28"/>
      <c r="K295" s="28"/>
      <c r="L295" s="3"/>
      <c r="M295" s="3"/>
      <c r="N295" s="3"/>
      <c r="O295" s="3"/>
      <c r="P295" s="3"/>
      <c r="Q295" s="3"/>
      <c r="R295" s="3"/>
      <c r="S295" s="3"/>
      <c r="T295" s="3"/>
      <c r="U295" s="3"/>
      <c r="V295" s="3"/>
      <c r="W295" s="3"/>
      <c r="X295" s="3"/>
      <c r="Y295" s="3"/>
      <c r="Z295" s="3"/>
    </row>
    <row r="296" spans="1:26" ht="14.25" customHeight="1">
      <c r="A296" s="27"/>
      <c r="B296" s="27"/>
      <c r="C296" s="28"/>
      <c r="D296" s="28"/>
      <c r="E296" s="28"/>
      <c r="F296" s="28"/>
      <c r="G296" s="28"/>
      <c r="H296" s="28"/>
      <c r="I296" s="28"/>
      <c r="J296" s="28"/>
      <c r="K296" s="28"/>
      <c r="L296" s="3"/>
      <c r="M296" s="3"/>
      <c r="N296" s="3"/>
      <c r="O296" s="3"/>
      <c r="P296" s="3"/>
      <c r="Q296" s="3"/>
      <c r="R296" s="3"/>
      <c r="S296" s="3"/>
      <c r="T296" s="3"/>
      <c r="U296" s="3"/>
      <c r="V296" s="3"/>
      <c r="W296" s="3"/>
      <c r="X296" s="3"/>
      <c r="Y296" s="3"/>
      <c r="Z296" s="3"/>
    </row>
    <row r="297" spans="1:26" ht="14.25" customHeight="1">
      <c r="A297" s="27"/>
      <c r="B297" s="27"/>
      <c r="C297" s="28"/>
      <c r="D297" s="28"/>
      <c r="E297" s="28"/>
      <c r="F297" s="28"/>
      <c r="G297" s="28"/>
      <c r="H297" s="28"/>
      <c r="I297" s="28"/>
      <c r="J297" s="28"/>
      <c r="K297" s="28"/>
      <c r="L297" s="3"/>
      <c r="M297" s="3"/>
      <c r="N297" s="3"/>
      <c r="O297" s="3"/>
      <c r="P297" s="3"/>
      <c r="Q297" s="3"/>
      <c r="R297" s="3"/>
      <c r="S297" s="3"/>
      <c r="T297" s="3"/>
      <c r="U297" s="3"/>
      <c r="V297" s="3"/>
      <c r="W297" s="3"/>
      <c r="X297" s="3"/>
      <c r="Y297" s="3"/>
      <c r="Z297" s="3"/>
    </row>
    <row r="298" spans="1:26" ht="14.25" customHeight="1">
      <c r="A298" s="27"/>
      <c r="B298" s="27"/>
      <c r="C298" s="28"/>
      <c r="D298" s="28"/>
      <c r="E298" s="28"/>
      <c r="F298" s="28"/>
      <c r="G298" s="28"/>
      <c r="H298" s="28"/>
      <c r="I298" s="28"/>
      <c r="J298" s="28"/>
      <c r="K298" s="28"/>
      <c r="L298" s="3"/>
      <c r="M298" s="3"/>
      <c r="N298" s="3"/>
      <c r="O298" s="3"/>
      <c r="P298" s="3"/>
      <c r="Q298" s="3"/>
      <c r="R298" s="3"/>
      <c r="S298" s="3"/>
      <c r="T298" s="3"/>
      <c r="U298" s="3"/>
      <c r="V298" s="3"/>
      <c r="W298" s="3"/>
      <c r="X298" s="3"/>
      <c r="Y298" s="3"/>
      <c r="Z298" s="3"/>
    </row>
    <row r="299" spans="1:26" ht="14.25" customHeight="1">
      <c r="A299" s="27"/>
      <c r="B299" s="27"/>
      <c r="C299" s="28"/>
      <c r="D299" s="28"/>
      <c r="E299" s="28"/>
      <c r="F299" s="28"/>
      <c r="G299" s="28"/>
      <c r="H299" s="28"/>
      <c r="I299" s="28"/>
      <c r="J299" s="28"/>
      <c r="K299" s="28"/>
      <c r="L299" s="3"/>
      <c r="M299" s="3"/>
      <c r="N299" s="3"/>
      <c r="O299" s="3"/>
      <c r="P299" s="3"/>
      <c r="Q299" s="3"/>
      <c r="R299" s="3"/>
      <c r="S299" s="3"/>
      <c r="T299" s="3"/>
      <c r="U299" s="3"/>
      <c r="V299" s="3"/>
      <c r="W299" s="3"/>
      <c r="X299" s="3"/>
      <c r="Y299" s="3"/>
      <c r="Z299" s="3"/>
    </row>
    <row r="300" spans="1:26" ht="14.25" customHeight="1">
      <c r="A300" s="27"/>
      <c r="B300" s="27"/>
      <c r="C300" s="28"/>
      <c r="D300" s="28"/>
      <c r="E300" s="28"/>
      <c r="F300" s="28"/>
      <c r="G300" s="28"/>
      <c r="H300" s="28"/>
      <c r="I300" s="28"/>
      <c r="J300" s="28"/>
      <c r="K300" s="28"/>
      <c r="L300" s="3"/>
      <c r="M300" s="3"/>
      <c r="N300" s="3"/>
      <c r="O300" s="3"/>
      <c r="P300" s="3"/>
      <c r="Q300" s="3"/>
      <c r="R300" s="3"/>
      <c r="S300" s="3"/>
      <c r="T300" s="3"/>
      <c r="U300" s="3"/>
      <c r="V300" s="3"/>
      <c r="W300" s="3"/>
      <c r="X300" s="3"/>
      <c r="Y300" s="3"/>
      <c r="Z300" s="3"/>
    </row>
    <row r="301" spans="1:26" ht="14.25" customHeight="1">
      <c r="A301" s="27"/>
      <c r="B301" s="27"/>
      <c r="C301" s="28"/>
      <c r="D301" s="28"/>
      <c r="E301" s="28"/>
      <c r="F301" s="28"/>
      <c r="G301" s="28"/>
      <c r="H301" s="28"/>
      <c r="I301" s="28"/>
      <c r="J301" s="28"/>
      <c r="K301" s="28"/>
      <c r="L301" s="3"/>
      <c r="M301" s="3"/>
      <c r="N301" s="3"/>
      <c r="O301" s="3"/>
      <c r="P301" s="3"/>
      <c r="Q301" s="3"/>
      <c r="R301" s="3"/>
      <c r="S301" s="3"/>
      <c r="T301" s="3"/>
      <c r="U301" s="3"/>
      <c r="V301" s="3"/>
      <c r="W301" s="3"/>
      <c r="X301" s="3"/>
      <c r="Y301" s="3"/>
      <c r="Z301" s="3"/>
    </row>
    <row r="302" spans="1:26" ht="14.25" customHeight="1">
      <c r="A302" s="27"/>
      <c r="B302" s="27"/>
      <c r="C302" s="28"/>
      <c r="D302" s="28"/>
      <c r="E302" s="28"/>
      <c r="F302" s="28"/>
      <c r="G302" s="28"/>
      <c r="H302" s="28"/>
      <c r="I302" s="28"/>
      <c r="J302" s="28"/>
      <c r="K302" s="28"/>
      <c r="L302" s="3"/>
      <c r="M302" s="3"/>
      <c r="N302" s="3"/>
      <c r="O302" s="3"/>
      <c r="P302" s="3"/>
      <c r="Q302" s="3"/>
      <c r="R302" s="3"/>
      <c r="S302" s="3"/>
      <c r="T302" s="3"/>
      <c r="U302" s="3"/>
      <c r="V302" s="3"/>
      <c r="W302" s="3"/>
      <c r="X302" s="3"/>
      <c r="Y302" s="3"/>
      <c r="Z302" s="3"/>
    </row>
    <row r="303" spans="1:26" ht="14.25" customHeight="1">
      <c r="A303" s="27"/>
      <c r="B303" s="27"/>
      <c r="C303" s="28"/>
      <c r="D303" s="28"/>
      <c r="E303" s="28"/>
      <c r="F303" s="28"/>
      <c r="G303" s="28"/>
      <c r="H303" s="28"/>
      <c r="I303" s="28"/>
      <c r="J303" s="28"/>
      <c r="K303" s="28"/>
      <c r="L303" s="3"/>
      <c r="M303" s="3"/>
      <c r="N303" s="3"/>
      <c r="O303" s="3"/>
      <c r="P303" s="3"/>
      <c r="Q303" s="3"/>
      <c r="R303" s="3"/>
      <c r="S303" s="3"/>
      <c r="T303" s="3"/>
      <c r="U303" s="3"/>
      <c r="V303" s="3"/>
      <c r="W303" s="3"/>
      <c r="X303" s="3"/>
      <c r="Y303" s="3"/>
      <c r="Z303" s="3"/>
    </row>
    <row r="304" spans="1:26" ht="14.25" customHeight="1">
      <c r="A304" s="27"/>
      <c r="B304" s="27"/>
      <c r="C304" s="28"/>
      <c r="D304" s="28"/>
      <c r="E304" s="28"/>
      <c r="F304" s="28"/>
      <c r="G304" s="28"/>
      <c r="H304" s="28"/>
      <c r="I304" s="28"/>
      <c r="J304" s="28"/>
      <c r="K304" s="28"/>
      <c r="L304" s="3"/>
      <c r="M304" s="3"/>
      <c r="N304" s="3"/>
      <c r="O304" s="3"/>
      <c r="P304" s="3"/>
      <c r="Q304" s="3"/>
      <c r="R304" s="3"/>
      <c r="S304" s="3"/>
      <c r="T304" s="3"/>
      <c r="U304" s="3"/>
      <c r="V304" s="3"/>
      <c r="W304" s="3"/>
      <c r="X304" s="3"/>
      <c r="Y304" s="3"/>
      <c r="Z304" s="3"/>
    </row>
    <row r="305" spans="1:26" ht="14.25" customHeight="1">
      <c r="A305" s="27"/>
      <c r="B305" s="27"/>
      <c r="C305" s="28"/>
      <c r="D305" s="28"/>
      <c r="E305" s="28"/>
      <c r="F305" s="28"/>
      <c r="G305" s="28"/>
      <c r="H305" s="28"/>
      <c r="I305" s="28"/>
      <c r="J305" s="28"/>
      <c r="K305" s="28"/>
      <c r="L305" s="3"/>
      <c r="M305" s="3"/>
      <c r="N305" s="3"/>
      <c r="O305" s="3"/>
      <c r="P305" s="3"/>
      <c r="Q305" s="3"/>
      <c r="R305" s="3"/>
      <c r="S305" s="3"/>
      <c r="T305" s="3"/>
      <c r="U305" s="3"/>
      <c r="V305" s="3"/>
      <c r="W305" s="3"/>
      <c r="X305" s="3"/>
      <c r="Y305" s="3"/>
      <c r="Z305" s="3"/>
    </row>
    <row r="306" spans="1:26" ht="14.25" customHeight="1">
      <c r="A306" s="27"/>
      <c r="B306" s="27"/>
      <c r="C306" s="28"/>
      <c r="D306" s="28"/>
      <c r="E306" s="28"/>
      <c r="F306" s="28"/>
      <c r="G306" s="28"/>
      <c r="H306" s="28"/>
      <c r="I306" s="28"/>
      <c r="J306" s="28"/>
      <c r="K306" s="28"/>
      <c r="L306" s="3"/>
      <c r="M306" s="3"/>
      <c r="N306" s="3"/>
      <c r="O306" s="3"/>
      <c r="P306" s="3"/>
      <c r="Q306" s="3"/>
      <c r="R306" s="3"/>
      <c r="S306" s="3"/>
      <c r="T306" s="3"/>
      <c r="U306" s="3"/>
      <c r="V306" s="3"/>
      <c r="W306" s="3"/>
      <c r="X306" s="3"/>
      <c r="Y306" s="3"/>
      <c r="Z306" s="3"/>
    </row>
    <row r="307" spans="1:26" ht="14.25" customHeight="1">
      <c r="A307" s="27"/>
      <c r="B307" s="27"/>
      <c r="C307" s="28"/>
      <c r="D307" s="28"/>
      <c r="E307" s="28"/>
      <c r="F307" s="28"/>
      <c r="G307" s="28"/>
      <c r="H307" s="28"/>
      <c r="I307" s="28"/>
      <c r="J307" s="28"/>
      <c r="K307" s="28"/>
      <c r="L307" s="3"/>
      <c r="M307" s="3"/>
      <c r="N307" s="3"/>
      <c r="O307" s="3"/>
      <c r="P307" s="3"/>
      <c r="Q307" s="3"/>
      <c r="R307" s="3"/>
      <c r="S307" s="3"/>
      <c r="T307" s="3"/>
      <c r="U307" s="3"/>
      <c r="V307" s="3"/>
      <c r="W307" s="3"/>
      <c r="X307" s="3"/>
      <c r="Y307" s="3"/>
      <c r="Z307" s="3"/>
    </row>
    <row r="308" spans="1:26" ht="14.25" customHeight="1">
      <c r="A308" s="27"/>
      <c r="B308" s="27"/>
      <c r="C308" s="28"/>
      <c r="D308" s="28"/>
      <c r="E308" s="28"/>
      <c r="F308" s="28"/>
      <c r="G308" s="28"/>
      <c r="H308" s="28"/>
      <c r="I308" s="28"/>
      <c r="J308" s="28"/>
      <c r="K308" s="28"/>
      <c r="L308" s="3"/>
      <c r="M308" s="3"/>
      <c r="N308" s="3"/>
      <c r="O308" s="3"/>
      <c r="P308" s="3"/>
      <c r="Q308" s="3"/>
      <c r="R308" s="3"/>
      <c r="S308" s="3"/>
      <c r="T308" s="3"/>
      <c r="U308" s="3"/>
      <c r="V308" s="3"/>
      <c r="W308" s="3"/>
      <c r="X308" s="3"/>
      <c r="Y308" s="3"/>
      <c r="Z308" s="3"/>
    </row>
    <row r="309" spans="1:26" ht="14.25" customHeight="1">
      <c r="A309" s="27"/>
      <c r="B309" s="27"/>
      <c r="C309" s="28"/>
      <c r="D309" s="28"/>
      <c r="E309" s="28"/>
      <c r="F309" s="28"/>
      <c r="G309" s="28"/>
      <c r="H309" s="28"/>
      <c r="I309" s="28"/>
      <c r="J309" s="28"/>
      <c r="K309" s="28"/>
      <c r="L309" s="3"/>
      <c r="M309" s="3"/>
      <c r="N309" s="3"/>
      <c r="O309" s="3"/>
      <c r="P309" s="3"/>
      <c r="Q309" s="3"/>
      <c r="R309" s="3"/>
      <c r="S309" s="3"/>
      <c r="T309" s="3"/>
      <c r="U309" s="3"/>
      <c r="V309" s="3"/>
      <c r="W309" s="3"/>
      <c r="X309" s="3"/>
      <c r="Y309" s="3"/>
      <c r="Z309" s="3"/>
    </row>
    <row r="310" spans="1:26" ht="14.25" customHeight="1">
      <c r="A310" s="27"/>
      <c r="B310" s="27"/>
      <c r="C310" s="28"/>
      <c r="D310" s="28"/>
      <c r="E310" s="28"/>
      <c r="F310" s="28"/>
      <c r="G310" s="28"/>
      <c r="H310" s="28"/>
      <c r="I310" s="28"/>
      <c r="J310" s="28"/>
      <c r="K310" s="28"/>
      <c r="L310" s="3"/>
      <c r="M310" s="3"/>
      <c r="N310" s="3"/>
      <c r="O310" s="3"/>
      <c r="P310" s="3"/>
      <c r="Q310" s="3"/>
      <c r="R310" s="3"/>
      <c r="S310" s="3"/>
      <c r="T310" s="3"/>
      <c r="U310" s="3"/>
      <c r="V310" s="3"/>
      <c r="W310" s="3"/>
      <c r="X310" s="3"/>
      <c r="Y310" s="3"/>
      <c r="Z310" s="3"/>
    </row>
    <row r="311" spans="1:26" ht="14.25" customHeight="1">
      <c r="A311" s="27"/>
      <c r="B311" s="27"/>
      <c r="C311" s="28"/>
      <c r="D311" s="28"/>
      <c r="E311" s="28"/>
      <c r="F311" s="28"/>
      <c r="G311" s="28"/>
      <c r="H311" s="28"/>
      <c r="I311" s="28"/>
      <c r="J311" s="28"/>
      <c r="K311" s="28"/>
      <c r="L311" s="3"/>
      <c r="M311" s="3"/>
      <c r="N311" s="3"/>
      <c r="O311" s="3"/>
      <c r="P311" s="3"/>
      <c r="Q311" s="3"/>
      <c r="R311" s="3"/>
      <c r="S311" s="3"/>
      <c r="T311" s="3"/>
      <c r="U311" s="3"/>
      <c r="V311" s="3"/>
      <c r="W311" s="3"/>
      <c r="X311" s="3"/>
      <c r="Y311" s="3"/>
      <c r="Z311" s="3"/>
    </row>
    <row r="312" spans="1:26" ht="14.25" customHeight="1">
      <c r="A312" s="27"/>
      <c r="B312" s="27"/>
      <c r="C312" s="28"/>
      <c r="D312" s="28"/>
      <c r="E312" s="28"/>
      <c r="F312" s="28"/>
      <c r="G312" s="28"/>
      <c r="H312" s="28"/>
      <c r="I312" s="28"/>
      <c r="J312" s="28"/>
      <c r="K312" s="28"/>
      <c r="L312" s="3"/>
      <c r="M312" s="3"/>
      <c r="N312" s="3"/>
      <c r="O312" s="3"/>
      <c r="P312" s="3"/>
      <c r="Q312" s="3"/>
      <c r="R312" s="3"/>
      <c r="S312" s="3"/>
      <c r="T312" s="3"/>
      <c r="U312" s="3"/>
      <c r="V312" s="3"/>
      <c r="W312" s="3"/>
      <c r="X312" s="3"/>
      <c r="Y312" s="3"/>
      <c r="Z312" s="3"/>
    </row>
    <row r="313" spans="1:26" ht="14.25" customHeight="1">
      <c r="A313" s="27"/>
      <c r="B313" s="27"/>
      <c r="C313" s="28"/>
      <c r="D313" s="28"/>
      <c r="E313" s="28"/>
      <c r="F313" s="28"/>
      <c r="G313" s="28"/>
      <c r="H313" s="28"/>
      <c r="I313" s="28"/>
      <c r="J313" s="28"/>
      <c r="K313" s="28"/>
      <c r="L313" s="3"/>
      <c r="M313" s="3"/>
      <c r="N313" s="3"/>
      <c r="O313" s="3"/>
      <c r="P313" s="3"/>
      <c r="Q313" s="3"/>
      <c r="R313" s="3"/>
      <c r="S313" s="3"/>
      <c r="T313" s="3"/>
      <c r="U313" s="3"/>
      <c r="V313" s="3"/>
      <c r="W313" s="3"/>
      <c r="X313" s="3"/>
      <c r="Y313" s="3"/>
      <c r="Z313" s="3"/>
    </row>
    <row r="314" spans="1:26" ht="14.25" customHeight="1">
      <c r="A314" s="27"/>
      <c r="B314" s="27"/>
      <c r="C314" s="28"/>
      <c r="D314" s="28"/>
      <c r="E314" s="28"/>
      <c r="F314" s="28"/>
      <c r="G314" s="28"/>
      <c r="H314" s="28"/>
      <c r="I314" s="28"/>
      <c r="J314" s="28"/>
      <c r="K314" s="28"/>
      <c r="L314" s="3"/>
      <c r="M314" s="3"/>
      <c r="N314" s="3"/>
      <c r="O314" s="3"/>
      <c r="P314" s="3"/>
      <c r="Q314" s="3"/>
      <c r="R314" s="3"/>
      <c r="S314" s="3"/>
      <c r="T314" s="3"/>
      <c r="U314" s="3"/>
      <c r="V314" s="3"/>
      <c r="W314" s="3"/>
      <c r="X314" s="3"/>
      <c r="Y314" s="3"/>
      <c r="Z314" s="3"/>
    </row>
    <row r="315" spans="1:26" ht="14.25" customHeight="1">
      <c r="A315" s="27"/>
      <c r="B315" s="27"/>
      <c r="C315" s="28"/>
      <c r="D315" s="28"/>
      <c r="E315" s="28"/>
      <c r="F315" s="28"/>
      <c r="G315" s="28"/>
      <c r="H315" s="28"/>
      <c r="I315" s="28"/>
      <c r="J315" s="28"/>
      <c r="K315" s="28"/>
      <c r="L315" s="3"/>
      <c r="M315" s="3"/>
      <c r="N315" s="3"/>
      <c r="O315" s="3"/>
      <c r="P315" s="3"/>
      <c r="Q315" s="3"/>
      <c r="R315" s="3"/>
      <c r="S315" s="3"/>
      <c r="T315" s="3"/>
      <c r="U315" s="3"/>
      <c r="V315" s="3"/>
      <c r="W315" s="3"/>
      <c r="X315" s="3"/>
      <c r="Y315" s="3"/>
      <c r="Z315" s="3"/>
    </row>
    <row r="316" spans="1:26" ht="14.25" customHeight="1">
      <c r="A316" s="27"/>
      <c r="B316" s="27"/>
      <c r="C316" s="28"/>
      <c r="D316" s="28"/>
      <c r="E316" s="28"/>
      <c r="F316" s="28"/>
      <c r="G316" s="28"/>
      <c r="H316" s="28"/>
      <c r="I316" s="28"/>
      <c r="J316" s="28"/>
      <c r="K316" s="28"/>
      <c r="L316" s="3"/>
      <c r="M316" s="3"/>
      <c r="N316" s="3"/>
      <c r="O316" s="3"/>
      <c r="P316" s="3"/>
      <c r="Q316" s="3"/>
      <c r="R316" s="3"/>
      <c r="S316" s="3"/>
      <c r="T316" s="3"/>
      <c r="U316" s="3"/>
      <c r="V316" s="3"/>
      <c r="W316" s="3"/>
      <c r="X316" s="3"/>
      <c r="Y316" s="3"/>
      <c r="Z316" s="3"/>
    </row>
    <row r="317" spans="1:26" ht="14.25" customHeight="1">
      <c r="A317" s="27"/>
      <c r="B317" s="27"/>
      <c r="C317" s="28"/>
      <c r="D317" s="28"/>
      <c r="E317" s="28"/>
      <c r="F317" s="28"/>
      <c r="G317" s="28"/>
      <c r="H317" s="28"/>
      <c r="I317" s="28"/>
      <c r="J317" s="28"/>
      <c r="K317" s="28"/>
      <c r="L317" s="3"/>
      <c r="M317" s="3"/>
      <c r="N317" s="3"/>
      <c r="O317" s="3"/>
      <c r="P317" s="3"/>
      <c r="Q317" s="3"/>
      <c r="R317" s="3"/>
      <c r="S317" s="3"/>
      <c r="T317" s="3"/>
      <c r="U317" s="3"/>
      <c r="V317" s="3"/>
      <c r="W317" s="3"/>
      <c r="X317" s="3"/>
      <c r="Y317" s="3"/>
      <c r="Z317" s="3"/>
    </row>
    <row r="318" spans="1:26" ht="14.25" customHeight="1">
      <c r="A318" s="27"/>
      <c r="B318" s="27"/>
      <c r="C318" s="28"/>
      <c r="D318" s="28"/>
      <c r="E318" s="28"/>
      <c r="F318" s="28"/>
      <c r="G318" s="28"/>
      <c r="H318" s="28"/>
      <c r="I318" s="28"/>
      <c r="J318" s="28"/>
      <c r="K318" s="28"/>
      <c r="L318" s="3"/>
      <c r="M318" s="3"/>
      <c r="N318" s="3"/>
      <c r="O318" s="3"/>
      <c r="P318" s="3"/>
      <c r="Q318" s="3"/>
      <c r="R318" s="3"/>
      <c r="S318" s="3"/>
      <c r="T318" s="3"/>
      <c r="U318" s="3"/>
      <c r="V318" s="3"/>
      <c r="W318" s="3"/>
      <c r="X318" s="3"/>
      <c r="Y318" s="3"/>
      <c r="Z318" s="3"/>
    </row>
    <row r="319" spans="1:26" ht="14.25" customHeight="1">
      <c r="A319" s="27"/>
      <c r="B319" s="27"/>
      <c r="C319" s="28"/>
      <c r="D319" s="28"/>
      <c r="E319" s="28"/>
      <c r="F319" s="28"/>
      <c r="G319" s="28"/>
      <c r="H319" s="28"/>
      <c r="I319" s="28"/>
      <c r="J319" s="28"/>
      <c r="K319" s="28"/>
      <c r="L319" s="3"/>
      <c r="M319" s="3"/>
      <c r="N319" s="3"/>
      <c r="O319" s="3"/>
      <c r="P319" s="3"/>
      <c r="Q319" s="3"/>
      <c r="R319" s="3"/>
      <c r="S319" s="3"/>
      <c r="T319" s="3"/>
      <c r="U319" s="3"/>
      <c r="V319" s="3"/>
      <c r="W319" s="3"/>
      <c r="X319" s="3"/>
      <c r="Y319" s="3"/>
      <c r="Z319" s="3"/>
    </row>
    <row r="320" spans="1:26" ht="14.25" customHeight="1">
      <c r="A320" s="27"/>
      <c r="B320" s="27"/>
      <c r="C320" s="28"/>
      <c r="D320" s="28"/>
      <c r="E320" s="28"/>
      <c r="F320" s="28"/>
      <c r="G320" s="28"/>
      <c r="H320" s="28"/>
      <c r="I320" s="28"/>
      <c r="J320" s="28"/>
      <c r="K320" s="28"/>
      <c r="L320" s="3"/>
      <c r="M320" s="3"/>
      <c r="N320" s="3"/>
      <c r="O320" s="3"/>
      <c r="P320" s="3"/>
      <c r="Q320" s="3"/>
      <c r="R320" s="3"/>
      <c r="S320" s="3"/>
      <c r="T320" s="3"/>
      <c r="U320" s="3"/>
      <c r="V320" s="3"/>
      <c r="W320" s="3"/>
      <c r="X320" s="3"/>
      <c r="Y320" s="3"/>
      <c r="Z320" s="3"/>
    </row>
    <row r="321" spans="1:26" ht="14.25" customHeight="1">
      <c r="A321" s="27"/>
      <c r="B321" s="27"/>
      <c r="C321" s="28"/>
      <c r="D321" s="28"/>
      <c r="E321" s="28"/>
      <c r="F321" s="28"/>
      <c r="G321" s="28"/>
      <c r="H321" s="28"/>
      <c r="I321" s="28"/>
      <c r="J321" s="28"/>
      <c r="K321" s="28"/>
      <c r="L321" s="3"/>
      <c r="M321" s="3"/>
      <c r="N321" s="3"/>
      <c r="O321" s="3"/>
      <c r="P321" s="3"/>
      <c r="Q321" s="3"/>
      <c r="R321" s="3"/>
      <c r="S321" s="3"/>
      <c r="T321" s="3"/>
      <c r="U321" s="3"/>
      <c r="V321" s="3"/>
      <c r="W321" s="3"/>
      <c r="X321" s="3"/>
      <c r="Y321" s="3"/>
      <c r="Z321" s="3"/>
    </row>
    <row r="322" spans="1:26" ht="14.25" customHeight="1">
      <c r="A322" s="27"/>
      <c r="B322" s="27"/>
      <c r="C322" s="28"/>
      <c r="D322" s="28"/>
      <c r="E322" s="28"/>
      <c r="F322" s="28"/>
      <c r="G322" s="28"/>
      <c r="H322" s="28"/>
      <c r="I322" s="28"/>
      <c r="J322" s="28"/>
      <c r="K322" s="28"/>
      <c r="L322" s="3"/>
      <c r="M322" s="3"/>
      <c r="N322" s="3"/>
      <c r="O322" s="3"/>
      <c r="P322" s="3"/>
      <c r="Q322" s="3"/>
      <c r="R322" s="3"/>
      <c r="S322" s="3"/>
      <c r="T322" s="3"/>
      <c r="U322" s="3"/>
      <c r="V322" s="3"/>
      <c r="W322" s="3"/>
      <c r="X322" s="3"/>
      <c r="Y322" s="3"/>
      <c r="Z322" s="3"/>
    </row>
    <row r="323" spans="1:26" ht="14.25" customHeight="1">
      <c r="A323" s="27"/>
      <c r="B323" s="27"/>
      <c r="C323" s="28"/>
      <c r="D323" s="28"/>
      <c r="E323" s="28"/>
      <c r="F323" s="28"/>
      <c r="G323" s="28"/>
      <c r="H323" s="28"/>
      <c r="I323" s="28"/>
      <c r="J323" s="28"/>
      <c r="K323" s="28"/>
      <c r="L323" s="3"/>
      <c r="M323" s="3"/>
      <c r="N323" s="3"/>
      <c r="O323" s="3"/>
      <c r="P323" s="3"/>
      <c r="Q323" s="3"/>
      <c r="R323" s="3"/>
      <c r="S323" s="3"/>
      <c r="T323" s="3"/>
      <c r="U323" s="3"/>
      <c r="V323" s="3"/>
      <c r="W323" s="3"/>
      <c r="X323" s="3"/>
      <c r="Y323" s="3"/>
      <c r="Z323" s="3"/>
    </row>
    <row r="324" spans="1:26" ht="14.25" customHeight="1">
      <c r="A324" s="27"/>
      <c r="B324" s="27"/>
      <c r="C324" s="28"/>
      <c r="D324" s="28"/>
      <c r="E324" s="28"/>
      <c r="F324" s="28"/>
      <c r="G324" s="28"/>
      <c r="H324" s="28"/>
      <c r="I324" s="28"/>
      <c r="J324" s="28"/>
      <c r="K324" s="28"/>
      <c r="L324" s="3"/>
      <c r="M324" s="3"/>
      <c r="N324" s="3"/>
      <c r="O324" s="3"/>
      <c r="P324" s="3"/>
      <c r="Q324" s="3"/>
      <c r="R324" s="3"/>
      <c r="S324" s="3"/>
      <c r="T324" s="3"/>
      <c r="U324" s="3"/>
      <c r="V324" s="3"/>
      <c r="W324" s="3"/>
      <c r="X324" s="3"/>
      <c r="Y324" s="3"/>
      <c r="Z324" s="3"/>
    </row>
    <row r="325" spans="1:26" ht="14.25" customHeight="1">
      <c r="A325" s="27"/>
      <c r="B325" s="27"/>
      <c r="C325" s="28"/>
      <c r="D325" s="28"/>
      <c r="E325" s="28"/>
      <c r="F325" s="28"/>
      <c r="G325" s="28"/>
      <c r="H325" s="28"/>
      <c r="I325" s="28"/>
      <c r="J325" s="28"/>
      <c r="K325" s="28"/>
      <c r="L325" s="3"/>
      <c r="M325" s="3"/>
      <c r="N325" s="3"/>
      <c r="O325" s="3"/>
      <c r="P325" s="3"/>
      <c r="Q325" s="3"/>
      <c r="R325" s="3"/>
      <c r="S325" s="3"/>
      <c r="T325" s="3"/>
      <c r="U325" s="3"/>
      <c r="V325" s="3"/>
      <c r="W325" s="3"/>
      <c r="X325" s="3"/>
      <c r="Y325" s="3"/>
      <c r="Z325" s="3"/>
    </row>
    <row r="326" spans="1:26" ht="14.25" customHeight="1">
      <c r="A326" s="27"/>
      <c r="B326" s="27"/>
      <c r="C326" s="28"/>
      <c r="D326" s="28"/>
      <c r="E326" s="28"/>
      <c r="F326" s="28"/>
      <c r="G326" s="28"/>
      <c r="H326" s="28"/>
      <c r="I326" s="28"/>
      <c r="J326" s="28"/>
      <c r="K326" s="28"/>
      <c r="L326" s="3"/>
      <c r="M326" s="3"/>
      <c r="N326" s="3"/>
      <c r="O326" s="3"/>
      <c r="P326" s="3"/>
      <c r="Q326" s="3"/>
      <c r="R326" s="3"/>
      <c r="S326" s="3"/>
      <c r="T326" s="3"/>
      <c r="U326" s="3"/>
      <c r="V326" s="3"/>
      <c r="W326" s="3"/>
      <c r="X326" s="3"/>
      <c r="Y326" s="3"/>
      <c r="Z326" s="3"/>
    </row>
    <row r="327" spans="1:26" ht="14.25" customHeight="1">
      <c r="A327" s="27"/>
      <c r="B327" s="27"/>
      <c r="C327" s="28"/>
      <c r="D327" s="28"/>
      <c r="E327" s="28"/>
      <c r="F327" s="28"/>
      <c r="G327" s="28"/>
      <c r="H327" s="28"/>
      <c r="I327" s="28"/>
      <c r="J327" s="28"/>
      <c r="K327" s="28"/>
      <c r="L327" s="3"/>
      <c r="M327" s="3"/>
      <c r="N327" s="3"/>
      <c r="O327" s="3"/>
      <c r="P327" s="3"/>
      <c r="Q327" s="3"/>
      <c r="R327" s="3"/>
      <c r="S327" s="3"/>
      <c r="T327" s="3"/>
      <c r="U327" s="3"/>
      <c r="V327" s="3"/>
      <c r="W327" s="3"/>
      <c r="X327" s="3"/>
      <c r="Y327" s="3"/>
      <c r="Z327" s="3"/>
    </row>
    <row r="328" spans="1:26" ht="14.25" customHeight="1">
      <c r="A328" s="27"/>
      <c r="B328" s="27"/>
      <c r="C328" s="28"/>
      <c r="D328" s="28"/>
      <c r="E328" s="28"/>
      <c r="F328" s="28"/>
      <c r="G328" s="28"/>
      <c r="H328" s="28"/>
      <c r="I328" s="28"/>
      <c r="J328" s="28"/>
      <c r="K328" s="28"/>
      <c r="L328" s="3"/>
      <c r="M328" s="3"/>
      <c r="N328" s="3"/>
      <c r="O328" s="3"/>
      <c r="P328" s="3"/>
      <c r="Q328" s="3"/>
      <c r="R328" s="3"/>
      <c r="S328" s="3"/>
      <c r="T328" s="3"/>
      <c r="U328" s="3"/>
      <c r="V328" s="3"/>
      <c r="W328" s="3"/>
      <c r="X328" s="3"/>
      <c r="Y328" s="3"/>
      <c r="Z328" s="3"/>
    </row>
    <row r="329" spans="1:26" ht="14.25" customHeight="1">
      <c r="A329" s="27"/>
      <c r="B329" s="27"/>
      <c r="C329" s="28"/>
      <c r="D329" s="28"/>
      <c r="E329" s="28"/>
      <c r="F329" s="28"/>
      <c r="G329" s="28"/>
      <c r="H329" s="28"/>
      <c r="I329" s="28"/>
      <c r="J329" s="28"/>
      <c r="K329" s="28"/>
      <c r="L329" s="3"/>
      <c r="M329" s="3"/>
      <c r="N329" s="3"/>
      <c r="O329" s="3"/>
      <c r="P329" s="3"/>
      <c r="Q329" s="3"/>
      <c r="R329" s="3"/>
      <c r="S329" s="3"/>
      <c r="T329" s="3"/>
      <c r="U329" s="3"/>
      <c r="V329" s="3"/>
      <c r="W329" s="3"/>
      <c r="X329" s="3"/>
      <c r="Y329" s="3"/>
      <c r="Z329" s="3"/>
    </row>
    <row r="330" spans="1:26" ht="14.25" customHeight="1">
      <c r="A330" s="27"/>
      <c r="B330" s="27"/>
      <c r="C330" s="28"/>
      <c r="D330" s="28"/>
      <c r="E330" s="28"/>
      <c r="F330" s="28"/>
      <c r="G330" s="28"/>
      <c r="H330" s="28"/>
      <c r="I330" s="28"/>
      <c r="J330" s="28"/>
      <c r="K330" s="28"/>
      <c r="L330" s="3"/>
      <c r="M330" s="3"/>
      <c r="N330" s="3"/>
      <c r="O330" s="3"/>
      <c r="P330" s="3"/>
      <c r="Q330" s="3"/>
      <c r="R330" s="3"/>
      <c r="S330" s="3"/>
      <c r="T330" s="3"/>
      <c r="U330" s="3"/>
      <c r="V330" s="3"/>
      <c r="W330" s="3"/>
      <c r="X330" s="3"/>
      <c r="Y330" s="3"/>
      <c r="Z330" s="3"/>
    </row>
    <row r="331" spans="1:26" ht="14.25" customHeight="1">
      <c r="A331" s="27"/>
      <c r="B331" s="27"/>
      <c r="C331" s="28"/>
      <c r="D331" s="28"/>
      <c r="E331" s="28"/>
      <c r="F331" s="28"/>
      <c r="G331" s="28"/>
      <c r="H331" s="28"/>
      <c r="I331" s="28"/>
      <c r="J331" s="28"/>
      <c r="K331" s="28"/>
      <c r="L331" s="3"/>
      <c r="M331" s="3"/>
      <c r="N331" s="3"/>
      <c r="O331" s="3"/>
      <c r="P331" s="3"/>
      <c r="Q331" s="3"/>
      <c r="R331" s="3"/>
      <c r="S331" s="3"/>
      <c r="T331" s="3"/>
      <c r="U331" s="3"/>
      <c r="V331" s="3"/>
      <c r="W331" s="3"/>
      <c r="X331" s="3"/>
      <c r="Y331" s="3"/>
      <c r="Z331" s="3"/>
    </row>
    <row r="332" spans="1:26" ht="14.25" customHeight="1">
      <c r="A332" s="27"/>
      <c r="B332" s="27"/>
      <c r="C332" s="28"/>
      <c r="D332" s="28"/>
      <c r="E332" s="28"/>
      <c r="F332" s="28"/>
      <c r="G332" s="28"/>
      <c r="H332" s="28"/>
      <c r="I332" s="28"/>
      <c r="J332" s="28"/>
      <c r="K332" s="28"/>
      <c r="L332" s="3"/>
      <c r="M332" s="3"/>
      <c r="N332" s="3"/>
      <c r="O332" s="3"/>
      <c r="P332" s="3"/>
      <c r="Q332" s="3"/>
      <c r="R332" s="3"/>
      <c r="S332" s="3"/>
      <c r="T332" s="3"/>
      <c r="U332" s="3"/>
      <c r="V332" s="3"/>
      <c r="W332" s="3"/>
      <c r="X332" s="3"/>
      <c r="Y332" s="3"/>
      <c r="Z332" s="3"/>
    </row>
    <row r="333" spans="1:26" ht="14.25" customHeight="1">
      <c r="A333" s="27"/>
      <c r="B333" s="27"/>
      <c r="C333" s="28"/>
      <c r="D333" s="28"/>
      <c r="E333" s="28"/>
      <c r="F333" s="28"/>
      <c r="G333" s="28"/>
      <c r="H333" s="28"/>
      <c r="I333" s="28"/>
      <c r="J333" s="28"/>
      <c r="K333" s="28"/>
      <c r="L333" s="3"/>
      <c r="M333" s="3"/>
      <c r="N333" s="3"/>
      <c r="O333" s="3"/>
      <c r="P333" s="3"/>
      <c r="Q333" s="3"/>
      <c r="R333" s="3"/>
      <c r="S333" s="3"/>
      <c r="T333" s="3"/>
      <c r="U333" s="3"/>
      <c r="V333" s="3"/>
      <c r="W333" s="3"/>
      <c r="X333" s="3"/>
      <c r="Y333" s="3"/>
      <c r="Z333" s="3"/>
    </row>
    <row r="334" spans="1:26" ht="14.25" customHeight="1">
      <c r="A334" s="27"/>
      <c r="B334" s="27"/>
      <c r="C334" s="28"/>
      <c r="D334" s="28"/>
      <c r="E334" s="28"/>
      <c r="F334" s="28"/>
      <c r="G334" s="28"/>
      <c r="H334" s="28"/>
      <c r="I334" s="28"/>
      <c r="J334" s="28"/>
      <c r="K334" s="28"/>
      <c r="L334" s="3"/>
      <c r="M334" s="3"/>
      <c r="N334" s="3"/>
      <c r="O334" s="3"/>
      <c r="P334" s="3"/>
      <c r="Q334" s="3"/>
      <c r="R334" s="3"/>
      <c r="S334" s="3"/>
      <c r="T334" s="3"/>
      <c r="U334" s="3"/>
      <c r="V334" s="3"/>
      <c r="W334" s="3"/>
      <c r="X334" s="3"/>
      <c r="Y334" s="3"/>
      <c r="Z334" s="3"/>
    </row>
    <row r="335" spans="1:26" ht="14.25" customHeight="1">
      <c r="A335" s="27"/>
      <c r="B335" s="27"/>
      <c r="C335" s="28"/>
      <c r="D335" s="28"/>
      <c r="E335" s="28"/>
      <c r="F335" s="28"/>
      <c r="G335" s="28"/>
      <c r="H335" s="28"/>
      <c r="I335" s="28"/>
      <c r="J335" s="28"/>
      <c r="K335" s="28"/>
      <c r="L335" s="3"/>
      <c r="M335" s="3"/>
      <c r="N335" s="3"/>
      <c r="O335" s="3"/>
      <c r="P335" s="3"/>
      <c r="Q335" s="3"/>
      <c r="R335" s="3"/>
      <c r="S335" s="3"/>
      <c r="T335" s="3"/>
      <c r="U335" s="3"/>
      <c r="V335" s="3"/>
      <c r="W335" s="3"/>
      <c r="X335" s="3"/>
      <c r="Y335" s="3"/>
      <c r="Z335" s="3"/>
    </row>
    <row r="336" spans="1:26" ht="14.25" customHeight="1">
      <c r="A336" s="27"/>
      <c r="B336" s="27"/>
      <c r="C336" s="28"/>
      <c r="D336" s="28"/>
      <c r="E336" s="28"/>
      <c r="F336" s="28"/>
      <c r="G336" s="28"/>
      <c r="H336" s="28"/>
      <c r="I336" s="28"/>
      <c r="J336" s="28"/>
      <c r="K336" s="28"/>
      <c r="L336" s="3"/>
      <c r="M336" s="3"/>
      <c r="N336" s="3"/>
      <c r="O336" s="3"/>
      <c r="P336" s="3"/>
      <c r="Q336" s="3"/>
      <c r="R336" s="3"/>
      <c r="S336" s="3"/>
      <c r="T336" s="3"/>
      <c r="U336" s="3"/>
      <c r="V336" s="3"/>
      <c r="W336" s="3"/>
      <c r="X336" s="3"/>
      <c r="Y336" s="3"/>
      <c r="Z336" s="3"/>
    </row>
    <row r="337" spans="1:26" ht="14.25" customHeight="1">
      <c r="A337" s="27"/>
      <c r="B337" s="27"/>
      <c r="C337" s="28"/>
      <c r="D337" s="28"/>
      <c r="E337" s="28"/>
      <c r="F337" s="28"/>
      <c r="G337" s="28"/>
      <c r="H337" s="28"/>
      <c r="I337" s="28"/>
      <c r="J337" s="28"/>
      <c r="K337" s="28"/>
      <c r="L337" s="3"/>
      <c r="M337" s="3"/>
      <c r="N337" s="3"/>
      <c r="O337" s="3"/>
      <c r="P337" s="3"/>
      <c r="Q337" s="3"/>
      <c r="R337" s="3"/>
      <c r="S337" s="3"/>
      <c r="T337" s="3"/>
      <c r="U337" s="3"/>
      <c r="V337" s="3"/>
      <c r="W337" s="3"/>
      <c r="X337" s="3"/>
      <c r="Y337" s="3"/>
      <c r="Z337" s="3"/>
    </row>
    <row r="338" spans="1:26" ht="14.25" customHeight="1">
      <c r="A338" s="27"/>
      <c r="B338" s="27"/>
      <c r="C338" s="28"/>
      <c r="D338" s="28"/>
      <c r="E338" s="28"/>
      <c r="F338" s="28"/>
      <c r="G338" s="28"/>
      <c r="H338" s="28"/>
      <c r="I338" s="28"/>
      <c r="J338" s="28"/>
      <c r="K338" s="28"/>
      <c r="L338" s="3"/>
      <c r="M338" s="3"/>
      <c r="N338" s="3"/>
      <c r="O338" s="3"/>
      <c r="P338" s="3"/>
      <c r="Q338" s="3"/>
      <c r="R338" s="3"/>
      <c r="S338" s="3"/>
      <c r="T338" s="3"/>
      <c r="U338" s="3"/>
      <c r="V338" s="3"/>
      <c r="W338" s="3"/>
      <c r="X338" s="3"/>
      <c r="Y338" s="3"/>
      <c r="Z338" s="3"/>
    </row>
    <row r="339" spans="1:26" ht="14.25" customHeight="1">
      <c r="A339" s="27"/>
      <c r="B339" s="27"/>
      <c r="C339" s="28"/>
      <c r="D339" s="28"/>
      <c r="E339" s="28"/>
      <c r="F339" s="28"/>
      <c r="G339" s="28"/>
      <c r="H339" s="28"/>
      <c r="I339" s="28"/>
      <c r="J339" s="28"/>
      <c r="K339" s="28"/>
      <c r="L339" s="3"/>
      <c r="M339" s="3"/>
      <c r="N339" s="3"/>
      <c r="O339" s="3"/>
      <c r="P339" s="3"/>
      <c r="Q339" s="3"/>
      <c r="R339" s="3"/>
      <c r="S339" s="3"/>
      <c r="T339" s="3"/>
      <c r="U339" s="3"/>
      <c r="V339" s="3"/>
      <c r="W339" s="3"/>
      <c r="X339" s="3"/>
      <c r="Y339" s="3"/>
      <c r="Z339" s="3"/>
    </row>
    <row r="340" spans="1:26" ht="14.25" customHeight="1">
      <c r="A340" s="27"/>
      <c r="B340" s="27"/>
      <c r="C340" s="28"/>
      <c r="D340" s="28"/>
      <c r="E340" s="28"/>
      <c r="F340" s="28"/>
      <c r="G340" s="28"/>
      <c r="H340" s="28"/>
      <c r="I340" s="28"/>
      <c r="J340" s="28"/>
      <c r="K340" s="28"/>
      <c r="L340" s="3"/>
      <c r="M340" s="3"/>
      <c r="N340" s="3"/>
      <c r="O340" s="3"/>
      <c r="P340" s="3"/>
      <c r="Q340" s="3"/>
      <c r="R340" s="3"/>
      <c r="S340" s="3"/>
      <c r="T340" s="3"/>
      <c r="U340" s="3"/>
      <c r="V340" s="3"/>
      <c r="W340" s="3"/>
      <c r="X340" s="3"/>
      <c r="Y340" s="3"/>
      <c r="Z340" s="3"/>
    </row>
    <row r="341" spans="1:26" ht="14.25" customHeight="1">
      <c r="A341" s="27"/>
      <c r="B341" s="27"/>
      <c r="C341" s="28"/>
      <c r="D341" s="28"/>
      <c r="E341" s="28"/>
      <c r="F341" s="28"/>
      <c r="G341" s="28"/>
      <c r="H341" s="28"/>
      <c r="I341" s="28"/>
      <c r="J341" s="28"/>
      <c r="K341" s="28"/>
      <c r="L341" s="3"/>
      <c r="M341" s="3"/>
      <c r="N341" s="3"/>
      <c r="O341" s="3"/>
      <c r="P341" s="3"/>
      <c r="Q341" s="3"/>
      <c r="R341" s="3"/>
      <c r="S341" s="3"/>
      <c r="T341" s="3"/>
      <c r="U341" s="3"/>
      <c r="V341" s="3"/>
      <c r="W341" s="3"/>
      <c r="X341" s="3"/>
      <c r="Y341" s="3"/>
      <c r="Z341" s="3"/>
    </row>
    <row r="342" spans="1:26" ht="14.25" customHeight="1">
      <c r="A342" s="27"/>
      <c r="B342" s="27"/>
      <c r="C342" s="28"/>
      <c r="D342" s="28"/>
      <c r="E342" s="28"/>
      <c r="F342" s="28"/>
      <c r="G342" s="28"/>
      <c r="H342" s="28"/>
      <c r="I342" s="28"/>
      <c r="J342" s="28"/>
      <c r="K342" s="28"/>
      <c r="L342" s="3"/>
      <c r="M342" s="3"/>
      <c r="N342" s="3"/>
      <c r="O342" s="3"/>
      <c r="P342" s="3"/>
      <c r="Q342" s="3"/>
      <c r="R342" s="3"/>
      <c r="S342" s="3"/>
      <c r="T342" s="3"/>
      <c r="U342" s="3"/>
      <c r="V342" s="3"/>
      <c r="W342" s="3"/>
      <c r="X342" s="3"/>
      <c r="Y342" s="3"/>
      <c r="Z342" s="3"/>
    </row>
    <row r="343" spans="1:26" ht="14.25" customHeight="1">
      <c r="A343" s="27"/>
      <c r="B343" s="27"/>
      <c r="C343" s="28"/>
      <c r="D343" s="28"/>
      <c r="E343" s="28"/>
      <c r="F343" s="28"/>
      <c r="G343" s="28"/>
      <c r="H343" s="28"/>
      <c r="I343" s="28"/>
      <c r="J343" s="28"/>
      <c r="K343" s="28"/>
      <c r="L343" s="3"/>
      <c r="M343" s="3"/>
      <c r="N343" s="3"/>
      <c r="O343" s="3"/>
      <c r="P343" s="3"/>
      <c r="Q343" s="3"/>
      <c r="R343" s="3"/>
      <c r="S343" s="3"/>
      <c r="T343" s="3"/>
      <c r="U343" s="3"/>
      <c r="V343" s="3"/>
      <c r="W343" s="3"/>
      <c r="X343" s="3"/>
      <c r="Y343" s="3"/>
      <c r="Z343" s="3"/>
    </row>
    <row r="344" spans="1:26" ht="14.25" customHeight="1">
      <c r="A344" s="27"/>
      <c r="B344" s="27"/>
      <c r="C344" s="28"/>
      <c r="D344" s="28"/>
      <c r="E344" s="28"/>
      <c r="F344" s="28"/>
      <c r="G344" s="28"/>
      <c r="H344" s="28"/>
      <c r="I344" s="28"/>
      <c r="J344" s="28"/>
      <c r="K344" s="28"/>
      <c r="L344" s="3"/>
      <c r="M344" s="3"/>
      <c r="N344" s="3"/>
      <c r="O344" s="3"/>
      <c r="P344" s="3"/>
      <c r="Q344" s="3"/>
      <c r="R344" s="3"/>
      <c r="S344" s="3"/>
      <c r="T344" s="3"/>
      <c r="U344" s="3"/>
      <c r="V344" s="3"/>
      <c r="W344" s="3"/>
      <c r="X344" s="3"/>
      <c r="Y344" s="3"/>
      <c r="Z344" s="3"/>
    </row>
    <row r="345" spans="1:26" ht="14.25" customHeight="1">
      <c r="A345" s="27"/>
      <c r="B345" s="27"/>
      <c r="C345" s="28"/>
      <c r="D345" s="28"/>
      <c r="E345" s="28"/>
      <c r="F345" s="28"/>
      <c r="G345" s="28"/>
      <c r="H345" s="28"/>
      <c r="I345" s="28"/>
      <c r="J345" s="28"/>
      <c r="K345" s="28"/>
      <c r="L345" s="3"/>
      <c r="M345" s="3"/>
      <c r="N345" s="3"/>
      <c r="O345" s="3"/>
      <c r="P345" s="3"/>
      <c r="Q345" s="3"/>
      <c r="R345" s="3"/>
      <c r="S345" s="3"/>
      <c r="T345" s="3"/>
      <c r="U345" s="3"/>
      <c r="V345" s="3"/>
      <c r="W345" s="3"/>
      <c r="X345" s="3"/>
      <c r="Y345" s="3"/>
      <c r="Z345" s="3"/>
    </row>
    <row r="346" spans="1:26" ht="14.25" customHeight="1">
      <c r="A346" s="27"/>
      <c r="B346" s="27"/>
      <c r="C346" s="28"/>
      <c r="D346" s="28"/>
      <c r="E346" s="28"/>
      <c r="F346" s="28"/>
      <c r="G346" s="28"/>
      <c r="H346" s="28"/>
      <c r="I346" s="28"/>
      <c r="J346" s="28"/>
      <c r="K346" s="28"/>
      <c r="L346" s="3"/>
      <c r="M346" s="3"/>
      <c r="N346" s="3"/>
      <c r="O346" s="3"/>
      <c r="P346" s="3"/>
      <c r="Q346" s="3"/>
      <c r="R346" s="3"/>
      <c r="S346" s="3"/>
      <c r="T346" s="3"/>
      <c r="U346" s="3"/>
      <c r="V346" s="3"/>
      <c r="W346" s="3"/>
      <c r="X346" s="3"/>
      <c r="Y346" s="3"/>
      <c r="Z346" s="3"/>
    </row>
    <row r="347" spans="1:26" ht="14.25" customHeight="1">
      <c r="A347" s="27"/>
      <c r="B347" s="27"/>
      <c r="C347" s="28"/>
      <c r="D347" s="28"/>
      <c r="E347" s="28"/>
      <c r="F347" s="28"/>
      <c r="G347" s="28"/>
      <c r="H347" s="28"/>
      <c r="I347" s="28"/>
      <c r="J347" s="28"/>
      <c r="K347" s="28"/>
      <c r="L347" s="3"/>
      <c r="M347" s="3"/>
      <c r="N347" s="3"/>
      <c r="O347" s="3"/>
      <c r="P347" s="3"/>
      <c r="Q347" s="3"/>
      <c r="R347" s="3"/>
      <c r="S347" s="3"/>
      <c r="T347" s="3"/>
      <c r="U347" s="3"/>
      <c r="V347" s="3"/>
      <c r="W347" s="3"/>
      <c r="X347" s="3"/>
      <c r="Y347" s="3"/>
      <c r="Z347" s="3"/>
    </row>
    <row r="348" spans="1:26" ht="14.25" customHeight="1">
      <c r="A348" s="27"/>
      <c r="B348" s="27"/>
      <c r="C348" s="28"/>
      <c r="D348" s="28"/>
      <c r="E348" s="28"/>
      <c r="F348" s="28"/>
      <c r="G348" s="28"/>
      <c r="H348" s="28"/>
      <c r="I348" s="28"/>
      <c r="J348" s="28"/>
      <c r="K348" s="28"/>
      <c r="L348" s="3"/>
      <c r="M348" s="3"/>
      <c r="N348" s="3"/>
      <c r="O348" s="3"/>
      <c r="P348" s="3"/>
      <c r="Q348" s="3"/>
      <c r="R348" s="3"/>
      <c r="S348" s="3"/>
      <c r="T348" s="3"/>
      <c r="U348" s="3"/>
      <c r="V348" s="3"/>
      <c r="W348" s="3"/>
      <c r="X348" s="3"/>
      <c r="Y348" s="3"/>
      <c r="Z348" s="3"/>
    </row>
    <row r="349" spans="1:26" ht="14.25" customHeight="1">
      <c r="A349" s="27"/>
      <c r="B349" s="27"/>
      <c r="C349" s="28"/>
      <c r="D349" s="28"/>
      <c r="E349" s="28"/>
      <c r="F349" s="28"/>
      <c r="G349" s="28"/>
      <c r="H349" s="28"/>
      <c r="I349" s="28"/>
      <c r="J349" s="28"/>
      <c r="K349" s="28"/>
      <c r="L349" s="3"/>
      <c r="M349" s="3"/>
      <c r="N349" s="3"/>
      <c r="O349" s="3"/>
      <c r="P349" s="3"/>
      <c r="Q349" s="3"/>
      <c r="R349" s="3"/>
      <c r="S349" s="3"/>
      <c r="T349" s="3"/>
      <c r="U349" s="3"/>
      <c r="V349" s="3"/>
      <c r="W349" s="3"/>
      <c r="X349" s="3"/>
      <c r="Y349" s="3"/>
      <c r="Z349" s="3"/>
    </row>
    <row r="350" spans="1:26" ht="14.25" customHeight="1">
      <c r="A350" s="27"/>
      <c r="B350" s="27"/>
      <c r="C350" s="28"/>
      <c r="D350" s="28"/>
      <c r="E350" s="28"/>
      <c r="F350" s="28"/>
      <c r="G350" s="28"/>
      <c r="H350" s="28"/>
      <c r="I350" s="28"/>
      <c r="J350" s="28"/>
      <c r="K350" s="28"/>
      <c r="L350" s="3"/>
      <c r="M350" s="3"/>
      <c r="N350" s="3"/>
      <c r="O350" s="3"/>
      <c r="P350" s="3"/>
      <c r="Q350" s="3"/>
      <c r="R350" s="3"/>
      <c r="S350" s="3"/>
      <c r="T350" s="3"/>
      <c r="U350" s="3"/>
      <c r="V350" s="3"/>
      <c r="W350" s="3"/>
      <c r="X350" s="3"/>
      <c r="Y350" s="3"/>
      <c r="Z350" s="3"/>
    </row>
    <row r="351" spans="1:26" ht="14.25" customHeight="1">
      <c r="A351" s="27"/>
      <c r="B351" s="27"/>
      <c r="C351" s="28"/>
      <c r="D351" s="28"/>
      <c r="E351" s="28"/>
      <c r="F351" s="28"/>
      <c r="G351" s="28"/>
      <c r="H351" s="28"/>
      <c r="I351" s="28"/>
      <c r="J351" s="28"/>
      <c r="K351" s="28"/>
      <c r="L351" s="3"/>
      <c r="M351" s="3"/>
      <c r="N351" s="3"/>
      <c r="O351" s="3"/>
      <c r="P351" s="3"/>
      <c r="Q351" s="3"/>
      <c r="R351" s="3"/>
      <c r="S351" s="3"/>
      <c r="T351" s="3"/>
      <c r="U351" s="3"/>
      <c r="V351" s="3"/>
      <c r="W351" s="3"/>
      <c r="X351" s="3"/>
      <c r="Y351" s="3"/>
      <c r="Z351" s="3"/>
    </row>
    <row r="352" spans="1:26" ht="14.25" customHeight="1">
      <c r="A352" s="27"/>
      <c r="B352" s="27"/>
      <c r="C352" s="28"/>
      <c r="D352" s="28"/>
      <c r="E352" s="28"/>
      <c r="F352" s="28"/>
      <c r="G352" s="28"/>
      <c r="H352" s="28"/>
      <c r="I352" s="28"/>
      <c r="J352" s="28"/>
      <c r="K352" s="28"/>
      <c r="L352" s="3"/>
      <c r="M352" s="3"/>
      <c r="N352" s="3"/>
      <c r="O352" s="3"/>
      <c r="P352" s="3"/>
      <c r="Q352" s="3"/>
      <c r="R352" s="3"/>
      <c r="S352" s="3"/>
      <c r="T352" s="3"/>
      <c r="U352" s="3"/>
      <c r="V352" s="3"/>
      <c r="W352" s="3"/>
      <c r="X352" s="3"/>
      <c r="Y352" s="3"/>
      <c r="Z352" s="3"/>
    </row>
    <row r="353" spans="1:26" ht="14.25" customHeight="1">
      <c r="A353" s="27"/>
      <c r="B353" s="27"/>
      <c r="C353" s="28"/>
      <c r="D353" s="28"/>
      <c r="E353" s="28"/>
      <c r="F353" s="28"/>
      <c r="G353" s="28"/>
      <c r="H353" s="28"/>
      <c r="I353" s="28"/>
      <c r="J353" s="28"/>
      <c r="K353" s="28"/>
      <c r="L353" s="3"/>
      <c r="M353" s="3"/>
      <c r="N353" s="3"/>
      <c r="O353" s="3"/>
      <c r="P353" s="3"/>
      <c r="Q353" s="3"/>
      <c r="R353" s="3"/>
      <c r="S353" s="3"/>
      <c r="T353" s="3"/>
      <c r="U353" s="3"/>
      <c r="V353" s="3"/>
      <c r="W353" s="3"/>
      <c r="X353" s="3"/>
      <c r="Y353" s="3"/>
      <c r="Z353" s="3"/>
    </row>
    <row r="354" spans="1:26" ht="14.25" customHeight="1">
      <c r="A354" s="27"/>
      <c r="B354" s="27"/>
      <c r="C354" s="28"/>
      <c r="D354" s="28"/>
      <c r="E354" s="28"/>
      <c r="F354" s="28"/>
      <c r="G354" s="28"/>
      <c r="H354" s="28"/>
      <c r="I354" s="28"/>
      <c r="J354" s="28"/>
      <c r="K354" s="28"/>
      <c r="L354" s="3"/>
      <c r="M354" s="3"/>
      <c r="N354" s="3"/>
      <c r="O354" s="3"/>
      <c r="P354" s="3"/>
      <c r="Q354" s="3"/>
      <c r="R354" s="3"/>
      <c r="S354" s="3"/>
      <c r="T354" s="3"/>
      <c r="U354" s="3"/>
      <c r="V354" s="3"/>
      <c r="W354" s="3"/>
      <c r="X354" s="3"/>
      <c r="Y354" s="3"/>
      <c r="Z354" s="3"/>
    </row>
    <row r="355" spans="1:26" ht="14.25" customHeight="1">
      <c r="A355" s="27"/>
      <c r="B355" s="27"/>
      <c r="C355" s="28"/>
      <c r="D355" s="28"/>
      <c r="E355" s="28"/>
      <c r="F355" s="28"/>
      <c r="G355" s="28"/>
      <c r="H355" s="28"/>
      <c r="I355" s="28"/>
      <c r="J355" s="28"/>
      <c r="K355" s="28"/>
      <c r="L355" s="3"/>
      <c r="M355" s="3"/>
      <c r="N355" s="3"/>
      <c r="O355" s="3"/>
      <c r="P355" s="3"/>
      <c r="Q355" s="3"/>
      <c r="R355" s="3"/>
      <c r="S355" s="3"/>
      <c r="T355" s="3"/>
      <c r="U355" s="3"/>
      <c r="V355" s="3"/>
      <c r="W355" s="3"/>
      <c r="X355" s="3"/>
      <c r="Y355" s="3"/>
      <c r="Z355" s="3"/>
    </row>
    <row r="356" spans="1:26" ht="14.25" customHeight="1">
      <c r="A356" s="27"/>
      <c r="B356" s="27"/>
      <c r="C356" s="28"/>
      <c r="D356" s="28"/>
      <c r="E356" s="28"/>
      <c r="F356" s="28"/>
      <c r="G356" s="28"/>
      <c r="H356" s="28"/>
      <c r="I356" s="28"/>
      <c r="J356" s="28"/>
      <c r="K356" s="28"/>
      <c r="L356" s="3"/>
      <c r="M356" s="3"/>
      <c r="N356" s="3"/>
      <c r="O356" s="3"/>
      <c r="P356" s="3"/>
      <c r="Q356" s="3"/>
      <c r="R356" s="3"/>
      <c r="S356" s="3"/>
      <c r="T356" s="3"/>
      <c r="U356" s="3"/>
      <c r="V356" s="3"/>
      <c r="W356" s="3"/>
      <c r="X356" s="3"/>
      <c r="Y356" s="3"/>
      <c r="Z356" s="3"/>
    </row>
    <row r="357" spans="1:26" ht="14.25" customHeight="1">
      <c r="A357" s="27"/>
      <c r="B357" s="27"/>
      <c r="C357" s="28"/>
      <c r="D357" s="28"/>
      <c r="E357" s="28"/>
      <c r="F357" s="28"/>
      <c r="G357" s="28"/>
      <c r="H357" s="28"/>
      <c r="I357" s="28"/>
      <c r="J357" s="28"/>
      <c r="K357" s="28"/>
      <c r="L357" s="3"/>
      <c r="M357" s="3"/>
      <c r="N357" s="3"/>
      <c r="O357" s="3"/>
      <c r="P357" s="3"/>
      <c r="Q357" s="3"/>
      <c r="R357" s="3"/>
      <c r="S357" s="3"/>
      <c r="T357" s="3"/>
      <c r="U357" s="3"/>
      <c r="V357" s="3"/>
      <c r="W357" s="3"/>
      <c r="X357" s="3"/>
      <c r="Y357" s="3"/>
      <c r="Z357" s="3"/>
    </row>
    <row r="358" spans="1:26" ht="14.25" customHeight="1">
      <c r="A358" s="27"/>
      <c r="B358" s="27"/>
      <c r="C358" s="28"/>
      <c r="D358" s="28"/>
      <c r="E358" s="28"/>
      <c r="F358" s="28"/>
      <c r="G358" s="28"/>
      <c r="H358" s="28"/>
      <c r="I358" s="28"/>
      <c r="J358" s="28"/>
      <c r="K358" s="28"/>
      <c r="L358" s="3"/>
      <c r="M358" s="3"/>
      <c r="N358" s="3"/>
      <c r="O358" s="3"/>
      <c r="P358" s="3"/>
      <c r="Q358" s="3"/>
      <c r="R358" s="3"/>
      <c r="S358" s="3"/>
      <c r="T358" s="3"/>
      <c r="U358" s="3"/>
      <c r="V358" s="3"/>
      <c r="W358" s="3"/>
      <c r="X358" s="3"/>
      <c r="Y358" s="3"/>
      <c r="Z358" s="3"/>
    </row>
    <row r="359" spans="1:26" ht="14.25" customHeight="1">
      <c r="A359" s="27"/>
      <c r="B359" s="27"/>
      <c r="C359" s="28"/>
      <c r="D359" s="28"/>
      <c r="E359" s="28"/>
      <c r="F359" s="28"/>
      <c r="G359" s="28"/>
      <c r="H359" s="28"/>
      <c r="I359" s="28"/>
      <c r="J359" s="28"/>
      <c r="K359" s="28"/>
      <c r="L359" s="3"/>
      <c r="M359" s="3"/>
      <c r="N359" s="3"/>
      <c r="O359" s="3"/>
      <c r="P359" s="3"/>
      <c r="Q359" s="3"/>
      <c r="R359" s="3"/>
      <c r="S359" s="3"/>
      <c r="T359" s="3"/>
      <c r="U359" s="3"/>
      <c r="V359" s="3"/>
      <c r="W359" s="3"/>
      <c r="X359" s="3"/>
      <c r="Y359" s="3"/>
      <c r="Z359" s="3"/>
    </row>
    <row r="360" spans="1:26" ht="14.25" customHeight="1">
      <c r="A360" s="27"/>
      <c r="B360" s="27"/>
      <c r="C360" s="28"/>
      <c r="D360" s="28"/>
      <c r="E360" s="28"/>
      <c r="F360" s="28"/>
      <c r="G360" s="28"/>
      <c r="H360" s="28"/>
      <c r="I360" s="28"/>
      <c r="J360" s="28"/>
      <c r="K360" s="28"/>
      <c r="L360" s="3"/>
      <c r="M360" s="3"/>
      <c r="N360" s="3"/>
      <c r="O360" s="3"/>
      <c r="P360" s="3"/>
      <c r="Q360" s="3"/>
      <c r="R360" s="3"/>
      <c r="S360" s="3"/>
      <c r="T360" s="3"/>
      <c r="U360" s="3"/>
      <c r="V360" s="3"/>
      <c r="W360" s="3"/>
      <c r="X360" s="3"/>
      <c r="Y360" s="3"/>
      <c r="Z360" s="3"/>
    </row>
    <row r="361" spans="1:26" ht="14.25" customHeight="1">
      <c r="A361" s="27"/>
      <c r="B361" s="27"/>
      <c r="C361" s="28"/>
      <c r="D361" s="28"/>
      <c r="E361" s="28"/>
      <c r="F361" s="28"/>
      <c r="G361" s="28"/>
      <c r="H361" s="28"/>
      <c r="I361" s="28"/>
      <c r="J361" s="28"/>
      <c r="K361" s="28"/>
      <c r="L361" s="3"/>
      <c r="M361" s="3"/>
      <c r="N361" s="3"/>
      <c r="O361" s="3"/>
      <c r="P361" s="3"/>
      <c r="Q361" s="3"/>
      <c r="R361" s="3"/>
      <c r="S361" s="3"/>
      <c r="T361" s="3"/>
      <c r="U361" s="3"/>
      <c r="V361" s="3"/>
      <c r="W361" s="3"/>
      <c r="X361" s="3"/>
      <c r="Y361" s="3"/>
      <c r="Z361" s="3"/>
    </row>
    <row r="362" spans="1:26" ht="14.25" customHeight="1">
      <c r="A362" s="27"/>
      <c r="B362" s="27"/>
      <c r="C362" s="28"/>
      <c r="D362" s="28"/>
      <c r="E362" s="28"/>
      <c r="F362" s="28"/>
      <c r="G362" s="28"/>
      <c r="H362" s="28"/>
      <c r="I362" s="28"/>
      <c r="J362" s="28"/>
      <c r="K362" s="28"/>
      <c r="L362" s="3"/>
      <c r="M362" s="3"/>
      <c r="N362" s="3"/>
      <c r="O362" s="3"/>
      <c r="P362" s="3"/>
      <c r="Q362" s="3"/>
      <c r="R362" s="3"/>
      <c r="S362" s="3"/>
      <c r="T362" s="3"/>
      <c r="U362" s="3"/>
      <c r="V362" s="3"/>
      <c r="W362" s="3"/>
      <c r="X362" s="3"/>
      <c r="Y362" s="3"/>
      <c r="Z362" s="3"/>
    </row>
    <row r="363" spans="1:26" ht="14.25" customHeight="1">
      <c r="A363" s="27"/>
      <c r="B363" s="27"/>
      <c r="C363" s="28"/>
      <c r="D363" s="28"/>
      <c r="E363" s="28"/>
      <c r="F363" s="28"/>
      <c r="G363" s="28"/>
      <c r="H363" s="28"/>
      <c r="I363" s="28"/>
      <c r="J363" s="28"/>
      <c r="K363" s="28"/>
      <c r="L363" s="3"/>
      <c r="M363" s="3"/>
      <c r="N363" s="3"/>
      <c r="O363" s="3"/>
      <c r="P363" s="3"/>
      <c r="Q363" s="3"/>
      <c r="R363" s="3"/>
      <c r="S363" s="3"/>
      <c r="T363" s="3"/>
      <c r="U363" s="3"/>
      <c r="V363" s="3"/>
      <c r="W363" s="3"/>
      <c r="X363" s="3"/>
      <c r="Y363" s="3"/>
      <c r="Z363" s="3"/>
    </row>
    <row r="364" spans="1:26" ht="14.25" customHeight="1">
      <c r="A364" s="27"/>
      <c r="B364" s="27"/>
      <c r="C364" s="28"/>
      <c r="D364" s="28"/>
      <c r="E364" s="28"/>
      <c r="F364" s="28"/>
      <c r="G364" s="28"/>
      <c r="H364" s="28"/>
      <c r="I364" s="28"/>
      <c r="J364" s="28"/>
      <c r="K364" s="28"/>
      <c r="L364" s="3"/>
      <c r="M364" s="3"/>
      <c r="N364" s="3"/>
      <c r="O364" s="3"/>
      <c r="P364" s="3"/>
      <c r="Q364" s="3"/>
      <c r="R364" s="3"/>
      <c r="S364" s="3"/>
      <c r="T364" s="3"/>
      <c r="U364" s="3"/>
      <c r="V364" s="3"/>
      <c r="W364" s="3"/>
      <c r="X364" s="3"/>
      <c r="Y364" s="3"/>
      <c r="Z364" s="3"/>
    </row>
    <row r="365" spans="1:26" ht="14.25" customHeight="1">
      <c r="A365" s="27"/>
      <c r="B365" s="27"/>
      <c r="C365" s="28"/>
      <c r="D365" s="28"/>
      <c r="E365" s="28"/>
      <c r="F365" s="28"/>
      <c r="G365" s="28"/>
      <c r="H365" s="28"/>
      <c r="I365" s="28"/>
      <c r="J365" s="28"/>
      <c r="K365" s="28"/>
      <c r="L365" s="3"/>
      <c r="M365" s="3"/>
      <c r="N365" s="3"/>
      <c r="O365" s="3"/>
      <c r="P365" s="3"/>
      <c r="Q365" s="3"/>
      <c r="R365" s="3"/>
      <c r="S365" s="3"/>
      <c r="T365" s="3"/>
      <c r="U365" s="3"/>
      <c r="V365" s="3"/>
      <c r="W365" s="3"/>
      <c r="X365" s="3"/>
      <c r="Y365" s="3"/>
      <c r="Z365" s="3"/>
    </row>
    <row r="366" spans="1:26" ht="14.25" customHeight="1">
      <c r="A366" s="27"/>
      <c r="B366" s="27"/>
      <c r="C366" s="28"/>
      <c r="D366" s="28"/>
      <c r="E366" s="28"/>
      <c r="F366" s="28"/>
      <c r="G366" s="28"/>
      <c r="H366" s="28"/>
      <c r="I366" s="28"/>
      <c r="J366" s="28"/>
      <c r="K366" s="28"/>
      <c r="L366" s="3"/>
      <c r="M366" s="3"/>
      <c r="N366" s="3"/>
      <c r="O366" s="3"/>
      <c r="P366" s="3"/>
      <c r="Q366" s="3"/>
      <c r="R366" s="3"/>
      <c r="S366" s="3"/>
      <c r="T366" s="3"/>
      <c r="U366" s="3"/>
      <c r="V366" s="3"/>
      <c r="W366" s="3"/>
      <c r="X366" s="3"/>
      <c r="Y366" s="3"/>
      <c r="Z366" s="3"/>
    </row>
    <row r="367" spans="1:26" ht="14.25" customHeight="1">
      <c r="A367" s="27"/>
      <c r="B367" s="27"/>
      <c r="C367" s="28"/>
      <c r="D367" s="28"/>
      <c r="E367" s="28"/>
      <c r="F367" s="28"/>
      <c r="G367" s="28"/>
      <c r="H367" s="28"/>
      <c r="I367" s="28"/>
      <c r="J367" s="28"/>
      <c r="K367" s="28"/>
      <c r="L367" s="3"/>
      <c r="M367" s="3"/>
      <c r="N367" s="3"/>
      <c r="O367" s="3"/>
      <c r="P367" s="3"/>
      <c r="Q367" s="3"/>
      <c r="R367" s="3"/>
      <c r="S367" s="3"/>
      <c r="T367" s="3"/>
      <c r="U367" s="3"/>
      <c r="V367" s="3"/>
      <c r="W367" s="3"/>
      <c r="X367" s="3"/>
      <c r="Y367" s="3"/>
      <c r="Z367" s="3"/>
    </row>
    <row r="368" spans="1:26" ht="14.25" customHeight="1">
      <c r="A368" s="27"/>
      <c r="B368" s="27"/>
      <c r="C368" s="28"/>
      <c r="D368" s="28"/>
      <c r="E368" s="28"/>
      <c r="F368" s="28"/>
      <c r="G368" s="28"/>
      <c r="H368" s="28"/>
      <c r="I368" s="28"/>
      <c r="J368" s="28"/>
      <c r="K368" s="28"/>
      <c r="L368" s="3"/>
      <c r="M368" s="3"/>
      <c r="N368" s="3"/>
      <c r="O368" s="3"/>
      <c r="P368" s="3"/>
      <c r="Q368" s="3"/>
      <c r="R368" s="3"/>
      <c r="S368" s="3"/>
      <c r="T368" s="3"/>
      <c r="U368" s="3"/>
      <c r="V368" s="3"/>
      <c r="W368" s="3"/>
      <c r="X368" s="3"/>
      <c r="Y368" s="3"/>
      <c r="Z368" s="3"/>
    </row>
    <row r="369" spans="1:26" ht="14.25" customHeight="1">
      <c r="A369" s="27"/>
      <c r="B369" s="27"/>
      <c r="C369" s="28"/>
      <c r="D369" s="28"/>
      <c r="E369" s="28"/>
      <c r="F369" s="28"/>
      <c r="G369" s="28"/>
      <c r="H369" s="28"/>
      <c r="I369" s="28"/>
      <c r="J369" s="28"/>
      <c r="K369" s="28"/>
      <c r="L369" s="3"/>
      <c r="M369" s="3"/>
      <c r="N369" s="3"/>
      <c r="O369" s="3"/>
      <c r="P369" s="3"/>
      <c r="Q369" s="3"/>
      <c r="R369" s="3"/>
      <c r="S369" s="3"/>
      <c r="T369" s="3"/>
      <c r="U369" s="3"/>
      <c r="V369" s="3"/>
      <c r="W369" s="3"/>
      <c r="X369" s="3"/>
      <c r="Y369" s="3"/>
      <c r="Z369" s="3"/>
    </row>
    <row r="370" spans="1:26" ht="14.25" customHeight="1">
      <c r="A370" s="27"/>
      <c r="B370" s="27"/>
      <c r="C370" s="28"/>
      <c r="D370" s="28"/>
      <c r="E370" s="28"/>
      <c r="F370" s="28"/>
      <c r="G370" s="28"/>
      <c r="H370" s="28"/>
      <c r="I370" s="28"/>
      <c r="J370" s="28"/>
      <c r="K370" s="28"/>
      <c r="L370" s="3"/>
      <c r="M370" s="3"/>
      <c r="N370" s="3"/>
      <c r="O370" s="3"/>
      <c r="P370" s="3"/>
      <c r="Q370" s="3"/>
      <c r="R370" s="3"/>
      <c r="S370" s="3"/>
      <c r="T370" s="3"/>
      <c r="U370" s="3"/>
      <c r="V370" s="3"/>
      <c r="W370" s="3"/>
      <c r="X370" s="3"/>
      <c r="Y370" s="3"/>
      <c r="Z370" s="3"/>
    </row>
    <row r="371" spans="1:26" ht="14.25" customHeight="1">
      <c r="A371" s="27"/>
      <c r="B371" s="27"/>
      <c r="C371" s="28"/>
      <c r="D371" s="28"/>
      <c r="E371" s="28"/>
      <c r="F371" s="28"/>
      <c r="G371" s="28"/>
      <c r="H371" s="28"/>
      <c r="I371" s="28"/>
      <c r="J371" s="28"/>
      <c r="K371" s="28"/>
      <c r="L371" s="3"/>
      <c r="M371" s="3"/>
      <c r="N371" s="3"/>
      <c r="O371" s="3"/>
      <c r="P371" s="3"/>
      <c r="Q371" s="3"/>
      <c r="R371" s="3"/>
      <c r="S371" s="3"/>
      <c r="T371" s="3"/>
      <c r="U371" s="3"/>
      <c r="V371" s="3"/>
      <c r="W371" s="3"/>
      <c r="X371" s="3"/>
      <c r="Y371" s="3"/>
      <c r="Z371" s="3"/>
    </row>
    <row r="372" spans="1:26" ht="14.25" customHeight="1">
      <c r="A372" s="27"/>
      <c r="B372" s="27"/>
      <c r="C372" s="28"/>
      <c r="D372" s="28"/>
      <c r="E372" s="28"/>
      <c r="F372" s="28"/>
      <c r="G372" s="28"/>
      <c r="H372" s="28"/>
      <c r="I372" s="28"/>
      <c r="J372" s="28"/>
      <c r="K372" s="28"/>
      <c r="L372" s="3"/>
      <c r="M372" s="3"/>
      <c r="N372" s="3"/>
      <c r="O372" s="3"/>
      <c r="P372" s="3"/>
      <c r="Q372" s="3"/>
      <c r="R372" s="3"/>
      <c r="S372" s="3"/>
      <c r="T372" s="3"/>
      <c r="U372" s="3"/>
      <c r="V372" s="3"/>
      <c r="W372" s="3"/>
      <c r="X372" s="3"/>
      <c r="Y372" s="3"/>
      <c r="Z372" s="3"/>
    </row>
    <row r="373" spans="1:26" ht="14.25" customHeight="1">
      <c r="A373" s="27"/>
      <c r="B373" s="27"/>
      <c r="C373" s="28"/>
      <c r="D373" s="28"/>
      <c r="E373" s="28"/>
      <c r="F373" s="28"/>
      <c r="G373" s="28"/>
      <c r="H373" s="28"/>
      <c r="I373" s="28"/>
      <c r="J373" s="28"/>
      <c r="K373" s="28"/>
      <c r="L373" s="3"/>
      <c r="M373" s="3"/>
      <c r="N373" s="3"/>
      <c r="O373" s="3"/>
      <c r="P373" s="3"/>
      <c r="Q373" s="3"/>
      <c r="R373" s="3"/>
      <c r="S373" s="3"/>
      <c r="T373" s="3"/>
      <c r="U373" s="3"/>
      <c r="V373" s="3"/>
      <c r="W373" s="3"/>
      <c r="X373" s="3"/>
      <c r="Y373" s="3"/>
      <c r="Z373" s="3"/>
    </row>
    <row r="374" spans="1:26" ht="14.25" customHeight="1">
      <c r="A374" s="27"/>
      <c r="B374" s="27"/>
      <c r="C374" s="28"/>
      <c r="D374" s="28"/>
      <c r="E374" s="28"/>
      <c r="F374" s="28"/>
      <c r="G374" s="28"/>
      <c r="H374" s="28"/>
      <c r="I374" s="28"/>
      <c r="J374" s="28"/>
      <c r="K374" s="28"/>
      <c r="L374" s="3"/>
      <c r="M374" s="3"/>
      <c r="N374" s="3"/>
      <c r="O374" s="3"/>
      <c r="P374" s="3"/>
      <c r="Q374" s="3"/>
      <c r="R374" s="3"/>
      <c r="S374" s="3"/>
      <c r="T374" s="3"/>
      <c r="U374" s="3"/>
      <c r="V374" s="3"/>
      <c r="W374" s="3"/>
      <c r="X374" s="3"/>
      <c r="Y374" s="3"/>
      <c r="Z374" s="3"/>
    </row>
    <row r="375" spans="1:26" ht="14.25" customHeight="1">
      <c r="A375" s="27"/>
      <c r="B375" s="27"/>
      <c r="C375" s="28"/>
      <c r="D375" s="28"/>
      <c r="E375" s="28"/>
      <c r="F375" s="28"/>
      <c r="G375" s="28"/>
      <c r="H375" s="28"/>
      <c r="I375" s="28"/>
      <c r="J375" s="28"/>
      <c r="K375" s="28"/>
      <c r="L375" s="3"/>
      <c r="M375" s="3"/>
      <c r="N375" s="3"/>
      <c r="O375" s="3"/>
      <c r="P375" s="3"/>
      <c r="Q375" s="3"/>
      <c r="R375" s="3"/>
      <c r="S375" s="3"/>
      <c r="T375" s="3"/>
      <c r="U375" s="3"/>
      <c r="V375" s="3"/>
      <c r="W375" s="3"/>
      <c r="X375" s="3"/>
      <c r="Y375" s="3"/>
      <c r="Z375" s="3"/>
    </row>
    <row r="376" spans="1:26" ht="14.25" customHeight="1">
      <c r="A376" s="27"/>
      <c r="B376" s="27"/>
      <c r="C376" s="28"/>
      <c r="D376" s="28"/>
      <c r="E376" s="28"/>
      <c r="F376" s="28"/>
      <c r="G376" s="28"/>
      <c r="H376" s="28"/>
      <c r="I376" s="28"/>
      <c r="J376" s="28"/>
      <c r="K376" s="28"/>
      <c r="L376" s="3"/>
      <c r="M376" s="3"/>
      <c r="N376" s="3"/>
      <c r="O376" s="3"/>
      <c r="P376" s="3"/>
      <c r="Q376" s="3"/>
      <c r="R376" s="3"/>
      <c r="S376" s="3"/>
      <c r="T376" s="3"/>
      <c r="U376" s="3"/>
      <c r="V376" s="3"/>
      <c r="W376" s="3"/>
      <c r="X376" s="3"/>
      <c r="Y376" s="3"/>
      <c r="Z376" s="3"/>
    </row>
    <row r="377" spans="1:26" ht="14.25" customHeight="1">
      <c r="A377" s="27"/>
      <c r="B377" s="27"/>
      <c r="C377" s="28"/>
      <c r="D377" s="28"/>
      <c r="E377" s="28"/>
      <c r="F377" s="28"/>
      <c r="G377" s="28"/>
      <c r="H377" s="28"/>
      <c r="I377" s="28"/>
      <c r="J377" s="28"/>
      <c r="K377" s="28"/>
      <c r="L377" s="3"/>
      <c r="M377" s="3"/>
      <c r="N377" s="3"/>
      <c r="O377" s="3"/>
      <c r="P377" s="3"/>
      <c r="Q377" s="3"/>
      <c r="R377" s="3"/>
      <c r="S377" s="3"/>
      <c r="T377" s="3"/>
      <c r="U377" s="3"/>
      <c r="V377" s="3"/>
      <c r="W377" s="3"/>
      <c r="X377" s="3"/>
      <c r="Y377" s="3"/>
      <c r="Z377" s="3"/>
    </row>
    <row r="378" spans="1:26" ht="14.25" customHeight="1">
      <c r="A378" s="27"/>
      <c r="B378" s="27"/>
      <c r="C378" s="28"/>
      <c r="D378" s="28"/>
      <c r="E378" s="28"/>
      <c r="F378" s="28"/>
      <c r="G378" s="28"/>
      <c r="H378" s="28"/>
      <c r="I378" s="28"/>
      <c r="J378" s="28"/>
      <c r="K378" s="28"/>
      <c r="L378" s="3"/>
      <c r="M378" s="3"/>
      <c r="N378" s="3"/>
      <c r="O378" s="3"/>
      <c r="P378" s="3"/>
      <c r="Q378" s="3"/>
      <c r="R378" s="3"/>
      <c r="S378" s="3"/>
      <c r="T378" s="3"/>
      <c r="U378" s="3"/>
      <c r="V378" s="3"/>
      <c r="W378" s="3"/>
      <c r="X378" s="3"/>
      <c r="Y378" s="3"/>
      <c r="Z378" s="3"/>
    </row>
    <row r="379" spans="1:26" ht="14.25" customHeight="1">
      <c r="A379" s="27"/>
      <c r="B379" s="27"/>
      <c r="C379" s="28"/>
      <c r="D379" s="28"/>
      <c r="E379" s="28"/>
      <c r="F379" s="28"/>
      <c r="G379" s="28"/>
      <c r="H379" s="28"/>
      <c r="I379" s="28"/>
      <c r="J379" s="28"/>
      <c r="K379" s="28"/>
      <c r="L379" s="3"/>
      <c r="M379" s="3"/>
      <c r="N379" s="3"/>
      <c r="O379" s="3"/>
      <c r="P379" s="3"/>
      <c r="Q379" s="3"/>
      <c r="R379" s="3"/>
      <c r="S379" s="3"/>
      <c r="T379" s="3"/>
      <c r="U379" s="3"/>
      <c r="V379" s="3"/>
      <c r="W379" s="3"/>
      <c r="X379" s="3"/>
      <c r="Y379" s="3"/>
      <c r="Z379" s="3"/>
    </row>
    <row r="380" spans="1:26" ht="14.25" customHeight="1">
      <c r="A380" s="27"/>
      <c r="B380" s="27"/>
      <c r="C380" s="28"/>
      <c r="D380" s="28"/>
      <c r="E380" s="28"/>
      <c r="F380" s="28"/>
      <c r="G380" s="28"/>
      <c r="H380" s="28"/>
      <c r="I380" s="28"/>
      <c r="J380" s="28"/>
      <c r="K380" s="28"/>
      <c r="L380" s="3"/>
      <c r="M380" s="3"/>
      <c r="N380" s="3"/>
      <c r="O380" s="3"/>
      <c r="P380" s="3"/>
      <c r="Q380" s="3"/>
      <c r="R380" s="3"/>
      <c r="S380" s="3"/>
      <c r="T380" s="3"/>
      <c r="U380" s="3"/>
      <c r="V380" s="3"/>
      <c r="W380" s="3"/>
      <c r="X380" s="3"/>
      <c r="Y380" s="3"/>
      <c r="Z380" s="3"/>
    </row>
    <row r="381" spans="1:26" ht="14.25" customHeight="1">
      <c r="A381" s="27"/>
      <c r="B381" s="27"/>
      <c r="C381" s="28"/>
      <c r="D381" s="28"/>
      <c r="E381" s="28"/>
      <c r="F381" s="28"/>
      <c r="G381" s="28"/>
      <c r="H381" s="28"/>
      <c r="I381" s="28"/>
      <c r="J381" s="28"/>
      <c r="K381" s="28"/>
      <c r="L381" s="3"/>
      <c r="M381" s="3"/>
      <c r="N381" s="3"/>
      <c r="O381" s="3"/>
      <c r="P381" s="3"/>
      <c r="Q381" s="3"/>
      <c r="R381" s="3"/>
      <c r="S381" s="3"/>
      <c r="T381" s="3"/>
      <c r="U381" s="3"/>
      <c r="V381" s="3"/>
      <c r="W381" s="3"/>
      <c r="X381" s="3"/>
      <c r="Y381" s="3"/>
      <c r="Z381" s="3"/>
    </row>
    <row r="382" spans="1:26" ht="14.25" customHeight="1">
      <c r="A382" s="27"/>
      <c r="B382" s="27"/>
      <c r="C382" s="28"/>
      <c r="D382" s="28"/>
      <c r="E382" s="28"/>
      <c r="F382" s="28"/>
      <c r="G382" s="28"/>
      <c r="H382" s="28"/>
      <c r="I382" s="28"/>
      <c r="J382" s="28"/>
      <c r="K382" s="28"/>
      <c r="L382" s="3"/>
      <c r="M382" s="3"/>
      <c r="N382" s="3"/>
      <c r="O382" s="3"/>
      <c r="P382" s="3"/>
      <c r="Q382" s="3"/>
      <c r="R382" s="3"/>
      <c r="S382" s="3"/>
      <c r="T382" s="3"/>
      <c r="U382" s="3"/>
      <c r="V382" s="3"/>
      <c r="W382" s="3"/>
      <c r="X382" s="3"/>
      <c r="Y382" s="3"/>
      <c r="Z382" s="3"/>
    </row>
    <row r="383" spans="1:26" ht="14.25" customHeight="1">
      <c r="A383" s="27"/>
      <c r="B383" s="27"/>
      <c r="C383" s="28"/>
      <c r="D383" s="28"/>
      <c r="E383" s="28"/>
      <c r="F383" s="28"/>
      <c r="G383" s="28"/>
      <c r="H383" s="28"/>
      <c r="I383" s="28"/>
      <c r="J383" s="28"/>
      <c r="K383" s="28"/>
      <c r="L383" s="3"/>
      <c r="M383" s="3"/>
      <c r="N383" s="3"/>
      <c r="O383" s="3"/>
      <c r="P383" s="3"/>
      <c r="Q383" s="3"/>
      <c r="R383" s="3"/>
      <c r="S383" s="3"/>
      <c r="T383" s="3"/>
      <c r="U383" s="3"/>
      <c r="V383" s="3"/>
      <c r="W383" s="3"/>
      <c r="X383" s="3"/>
      <c r="Y383" s="3"/>
      <c r="Z383" s="3"/>
    </row>
    <row r="384" spans="1:26" ht="14.25" customHeight="1">
      <c r="A384" s="27"/>
      <c r="B384" s="27"/>
      <c r="C384" s="28"/>
      <c r="D384" s="28"/>
      <c r="E384" s="28"/>
      <c r="F384" s="28"/>
      <c r="G384" s="28"/>
      <c r="H384" s="28"/>
      <c r="I384" s="28"/>
      <c r="J384" s="28"/>
      <c r="K384" s="28"/>
      <c r="L384" s="3"/>
      <c r="M384" s="3"/>
      <c r="N384" s="3"/>
      <c r="O384" s="3"/>
      <c r="P384" s="3"/>
      <c r="Q384" s="3"/>
      <c r="R384" s="3"/>
      <c r="S384" s="3"/>
      <c r="T384" s="3"/>
      <c r="U384" s="3"/>
      <c r="V384" s="3"/>
      <c r="W384" s="3"/>
      <c r="X384" s="3"/>
      <c r="Y384" s="3"/>
      <c r="Z384" s="3"/>
    </row>
    <row r="385" spans="1:26" ht="14.25" customHeight="1">
      <c r="A385" s="27"/>
      <c r="B385" s="27"/>
      <c r="C385" s="28"/>
      <c r="D385" s="28"/>
      <c r="E385" s="28"/>
      <c r="F385" s="28"/>
      <c r="G385" s="28"/>
      <c r="H385" s="28"/>
      <c r="I385" s="28"/>
      <c r="J385" s="28"/>
      <c r="K385" s="28"/>
      <c r="L385" s="3"/>
      <c r="M385" s="3"/>
      <c r="N385" s="3"/>
      <c r="O385" s="3"/>
      <c r="P385" s="3"/>
      <c r="Q385" s="3"/>
      <c r="R385" s="3"/>
      <c r="S385" s="3"/>
      <c r="T385" s="3"/>
      <c r="U385" s="3"/>
      <c r="V385" s="3"/>
      <c r="W385" s="3"/>
      <c r="X385" s="3"/>
      <c r="Y385" s="3"/>
      <c r="Z385" s="3"/>
    </row>
    <row r="386" spans="1:26" ht="14.25" customHeight="1">
      <c r="A386" s="27"/>
      <c r="B386" s="27"/>
      <c r="C386" s="28"/>
      <c r="D386" s="28"/>
      <c r="E386" s="28"/>
      <c r="F386" s="28"/>
      <c r="G386" s="28"/>
      <c r="H386" s="28"/>
      <c r="I386" s="28"/>
      <c r="J386" s="28"/>
      <c r="K386" s="28"/>
      <c r="L386" s="3"/>
      <c r="M386" s="3"/>
      <c r="N386" s="3"/>
      <c r="O386" s="3"/>
      <c r="P386" s="3"/>
      <c r="Q386" s="3"/>
      <c r="R386" s="3"/>
      <c r="S386" s="3"/>
      <c r="T386" s="3"/>
      <c r="U386" s="3"/>
      <c r="V386" s="3"/>
      <c r="W386" s="3"/>
      <c r="X386" s="3"/>
      <c r="Y386" s="3"/>
      <c r="Z386" s="3"/>
    </row>
    <row r="387" spans="1:26" ht="14.25" customHeight="1">
      <c r="A387" s="27"/>
      <c r="B387" s="27"/>
      <c r="C387" s="28"/>
      <c r="D387" s="28"/>
      <c r="E387" s="28"/>
      <c r="F387" s="28"/>
      <c r="G387" s="28"/>
      <c r="H387" s="28"/>
      <c r="I387" s="28"/>
      <c r="J387" s="28"/>
      <c r="K387" s="28"/>
      <c r="L387" s="3"/>
      <c r="M387" s="3"/>
      <c r="N387" s="3"/>
      <c r="O387" s="3"/>
      <c r="P387" s="3"/>
      <c r="Q387" s="3"/>
      <c r="R387" s="3"/>
      <c r="S387" s="3"/>
      <c r="T387" s="3"/>
      <c r="U387" s="3"/>
      <c r="V387" s="3"/>
      <c r="W387" s="3"/>
      <c r="X387" s="3"/>
      <c r="Y387" s="3"/>
      <c r="Z387" s="3"/>
    </row>
    <row r="388" spans="1:26" ht="14.25" customHeight="1">
      <c r="A388" s="27"/>
      <c r="B388" s="27"/>
      <c r="C388" s="28"/>
      <c r="D388" s="28"/>
      <c r="E388" s="28"/>
      <c r="F388" s="28"/>
      <c r="G388" s="28"/>
      <c r="H388" s="28"/>
      <c r="I388" s="28"/>
      <c r="J388" s="28"/>
      <c r="K388" s="28"/>
      <c r="L388" s="3"/>
      <c r="M388" s="3"/>
      <c r="N388" s="3"/>
      <c r="O388" s="3"/>
      <c r="P388" s="3"/>
      <c r="Q388" s="3"/>
      <c r="R388" s="3"/>
      <c r="S388" s="3"/>
      <c r="T388" s="3"/>
      <c r="U388" s="3"/>
      <c r="V388" s="3"/>
      <c r="W388" s="3"/>
      <c r="X388" s="3"/>
      <c r="Y388" s="3"/>
      <c r="Z388" s="3"/>
    </row>
    <row r="389" spans="1:26" ht="14.25" customHeight="1">
      <c r="A389" s="27"/>
      <c r="B389" s="27"/>
      <c r="C389" s="28"/>
      <c r="D389" s="28"/>
      <c r="E389" s="28"/>
      <c r="F389" s="28"/>
      <c r="G389" s="28"/>
      <c r="H389" s="28"/>
      <c r="I389" s="28"/>
      <c r="J389" s="28"/>
      <c r="K389" s="28"/>
      <c r="L389" s="3"/>
      <c r="M389" s="3"/>
      <c r="N389" s="3"/>
      <c r="O389" s="3"/>
      <c r="P389" s="3"/>
      <c r="Q389" s="3"/>
      <c r="R389" s="3"/>
      <c r="S389" s="3"/>
      <c r="T389" s="3"/>
      <c r="U389" s="3"/>
      <c r="V389" s="3"/>
      <c r="W389" s="3"/>
      <c r="X389" s="3"/>
      <c r="Y389" s="3"/>
      <c r="Z389" s="3"/>
    </row>
    <row r="390" spans="1:26" ht="14.25" customHeight="1">
      <c r="A390" s="27"/>
      <c r="B390" s="27"/>
      <c r="C390" s="28"/>
      <c r="D390" s="28"/>
      <c r="E390" s="28"/>
      <c r="F390" s="28"/>
      <c r="G390" s="28"/>
      <c r="H390" s="28"/>
      <c r="I390" s="28"/>
      <c r="J390" s="28"/>
      <c r="K390" s="28"/>
      <c r="L390" s="3"/>
      <c r="M390" s="3"/>
      <c r="N390" s="3"/>
      <c r="O390" s="3"/>
      <c r="P390" s="3"/>
      <c r="Q390" s="3"/>
      <c r="R390" s="3"/>
      <c r="S390" s="3"/>
      <c r="T390" s="3"/>
      <c r="U390" s="3"/>
      <c r="V390" s="3"/>
      <c r="W390" s="3"/>
      <c r="X390" s="3"/>
      <c r="Y390" s="3"/>
      <c r="Z390" s="3"/>
    </row>
    <row r="391" spans="1:26" ht="14.25" customHeight="1">
      <c r="A391" s="27"/>
      <c r="B391" s="27"/>
      <c r="C391" s="28"/>
      <c r="D391" s="28"/>
      <c r="E391" s="28"/>
      <c r="F391" s="28"/>
      <c r="G391" s="28"/>
      <c r="H391" s="28"/>
      <c r="I391" s="28"/>
      <c r="J391" s="28"/>
      <c r="K391" s="28"/>
      <c r="L391" s="3"/>
      <c r="M391" s="3"/>
      <c r="N391" s="3"/>
      <c r="O391" s="3"/>
      <c r="P391" s="3"/>
      <c r="Q391" s="3"/>
      <c r="R391" s="3"/>
      <c r="S391" s="3"/>
      <c r="T391" s="3"/>
      <c r="U391" s="3"/>
      <c r="V391" s="3"/>
      <c r="W391" s="3"/>
      <c r="X391" s="3"/>
      <c r="Y391" s="3"/>
      <c r="Z391" s="3"/>
    </row>
    <row r="392" spans="1:26" ht="14.25" customHeight="1">
      <c r="A392" s="27"/>
      <c r="B392" s="27"/>
      <c r="C392" s="28"/>
      <c r="D392" s="28"/>
      <c r="E392" s="28"/>
      <c r="F392" s="28"/>
      <c r="G392" s="28"/>
      <c r="H392" s="28"/>
      <c r="I392" s="28"/>
      <c r="J392" s="28"/>
      <c r="K392" s="28"/>
      <c r="L392" s="3"/>
      <c r="M392" s="3"/>
      <c r="N392" s="3"/>
      <c r="O392" s="3"/>
      <c r="P392" s="3"/>
      <c r="Q392" s="3"/>
      <c r="R392" s="3"/>
      <c r="S392" s="3"/>
      <c r="T392" s="3"/>
      <c r="U392" s="3"/>
      <c r="V392" s="3"/>
      <c r="W392" s="3"/>
      <c r="X392" s="3"/>
      <c r="Y392" s="3"/>
      <c r="Z392" s="3"/>
    </row>
    <row r="393" spans="1:26" ht="14.25" customHeight="1">
      <c r="A393" s="27"/>
      <c r="B393" s="27"/>
      <c r="C393" s="28"/>
      <c r="D393" s="28"/>
      <c r="E393" s="28"/>
      <c r="F393" s="28"/>
      <c r="G393" s="28"/>
      <c r="H393" s="28"/>
      <c r="I393" s="28"/>
      <c r="J393" s="28"/>
      <c r="K393" s="28"/>
      <c r="L393" s="3"/>
      <c r="M393" s="3"/>
      <c r="N393" s="3"/>
      <c r="O393" s="3"/>
      <c r="P393" s="3"/>
      <c r="Q393" s="3"/>
      <c r="R393" s="3"/>
      <c r="S393" s="3"/>
      <c r="T393" s="3"/>
      <c r="U393" s="3"/>
      <c r="V393" s="3"/>
      <c r="W393" s="3"/>
      <c r="X393" s="3"/>
      <c r="Y393" s="3"/>
      <c r="Z393" s="3"/>
    </row>
    <row r="394" spans="1:26" ht="14.25" customHeight="1">
      <c r="A394" s="27"/>
      <c r="B394" s="27"/>
      <c r="C394" s="28"/>
      <c r="D394" s="28"/>
      <c r="E394" s="28"/>
      <c r="F394" s="28"/>
      <c r="G394" s="28"/>
      <c r="H394" s="28"/>
      <c r="I394" s="28"/>
      <c r="J394" s="28"/>
      <c r="K394" s="28"/>
      <c r="L394" s="3"/>
      <c r="M394" s="3"/>
      <c r="N394" s="3"/>
      <c r="O394" s="3"/>
      <c r="P394" s="3"/>
      <c r="Q394" s="3"/>
      <c r="R394" s="3"/>
      <c r="S394" s="3"/>
      <c r="T394" s="3"/>
      <c r="U394" s="3"/>
      <c r="V394" s="3"/>
      <c r="W394" s="3"/>
      <c r="X394" s="3"/>
      <c r="Y394" s="3"/>
      <c r="Z394" s="3"/>
    </row>
    <row r="395" spans="1:26" ht="14.25" customHeight="1">
      <c r="A395" s="27"/>
      <c r="B395" s="27"/>
      <c r="C395" s="28"/>
      <c r="D395" s="28"/>
      <c r="E395" s="28"/>
      <c r="F395" s="28"/>
      <c r="G395" s="28"/>
      <c r="H395" s="28"/>
      <c r="I395" s="28"/>
      <c r="J395" s="28"/>
      <c r="K395" s="28"/>
      <c r="L395" s="3"/>
      <c r="M395" s="3"/>
      <c r="N395" s="3"/>
      <c r="O395" s="3"/>
      <c r="P395" s="3"/>
      <c r="Q395" s="3"/>
      <c r="R395" s="3"/>
      <c r="S395" s="3"/>
      <c r="T395" s="3"/>
      <c r="U395" s="3"/>
      <c r="V395" s="3"/>
      <c r="W395" s="3"/>
      <c r="X395" s="3"/>
      <c r="Y395" s="3"/>
      <c r="Z395" s="3"/>
    </row>
    <row r="396" spans="1:26" ht="14.25" customHeight="1">
      <c r="A396" s="27"/>
      <c r="B396" s="27"/>
      <c r="C396" s="28"/>
      <c r="D396" s="28"/>
      <c r="E396" s="28"/>
      <c r="F396" s="28"/>
      <c r="G396" s="28"/>
      <c r="H396" s="28"/>
      <c r="I396" s="28"/>
      <c r="J396" s="28"/>
      <c r="K396" s="28"/>
      <c r="L396" s="3"/>
      <c r="M396" s="3"/>
      <c r="N396" s="3"/>
      <c r="O396" s="3"/>
      <c r="P396" s="3"/>
      <c r="Q396" s="3"/>
      <c r="R396" s="3"/>
      <c r="S396" s="3"/>
      <c r="T396" s="3"/>
      <c r="U396" s="3"/>
      <c r="V396" s="3"/>
      <c r="W396" s="3"/>
      <c r="X396" s="3"/>
      <c r="Y396" s="3"/>
      <c r="Z396" s="3"/>
    </row>
    <row r="397" spans="1:26" ht="14.25" customHeight="1">
      <c r="A397" s="27"/>
      <c r="B397" s="27"/>
      <c r="C397" s="28"/>
      <c r="D397" s="28"/>
      <c r="E397" s="28"/>
      <c r="F397" s="28"/>
      <c r="G397" s="28"/>
      <c r="H397" s="28"/>
      <c r="I397" s="28"/>
      <c r="J397" s="28"/>
      <c r="K397" s="28"/>
      <c r="L397" s="3"/>
      <c r="M397" s="3"/>
      <c r="N397" s="3"/>
      <c r="O397" s="3"/>
      <c r="P397" s="3"/>
      <c r="Q397" s="3"/>
      <c r="R397" s="3"/>
      <c r="S397" s="3"/>
      <c r="T397" s="3"/>
      <c r="U397" s="3"/>
      <c r="V397" s="3"/>
      <c r="W397" s="3"/>
      <c r="X397" s="3"/>
      <c r="Y397" s="3"/>
      <c r="Z397" s="3"/>
    </row>
    <row r="398" spans="1:26" ht="14.25" customHeight="1">
      <c r="A398" s="27"/>
      <c r="B398" s="27"/>
      <c r="C398" s="28"/>
      <c r="D398" s="28"/>
      <c r="E398" s="28"/>
      <c r="F398" s="28"/>
      <c r="G398" s="28"/>
      <c r="H398" s="28"/>
      <c r="I398" s="28"/>
      <c r="J398" s="28"/>
      <c r="K398" s="28"/>
      <c r="L398" s="3"/>
      <c r="M398" s="3"/>
      <c r="N398" s="3"/>
      <c r="O398" s="3"/>
      <c r="P398" s="3"/>
      <c r="Q398" s="3"/>
      <c r="R398" s="3"/>
      <c r="S398" s="3"/>
      <c r="T398" s="3"/>
      <c r="U398" s="3"/>
      <c r="V398" s="3"/>
      <c r="W398" s="3"/>
      <c r="X398" s="3"/>
      <c r="Y398" s="3"/>
      <c r="Z398" s="3"/>
    </row>
    <row r="399" spans="1:26" ht="14.25" customHeight="1">
      <c r="A399" s="27"/>
      <c r="B399" s="27"/>
      <c r="C399" s="28"/>
      <c r="D399" s="28"/>
      <c r="E399" s="28"/>
      <c r="F399" s="28"/>
      <c r="G399" s="28"/>
      <c r="H399" s="28"/>
      <c r="I399" s="28"/>
      <c r="J399" s="28"/>
      <c r="K399" s="28"/>
      <c r="L399" s="3"/>
      <c r="M399" s="3"/>
      <c r="N399" s="3"/>
      <c r="O399" s="3"/>
      <c r="P399" s="3"/>
      <c r="Q399" s="3"/>
      <c r="R399" s="3"/>
      <c r="S399" s="3"/>
      <c r="T399" s="3"/>
      <c r="U399" s="3"/>
      <c r="V399" s="3"/>
      <c r="W399" s="3"/>
      <c r="X399" s="3"/>
      <c r="Y399" s="3"/>
      <c r="Z399" s="3"/>
    </row>
    <row r="400" spans="1:26" ht="14.25" customHeight="1">
      <c r="A400" s="27"/>
      <c r="B400" s="27"/>
      <c r="C400" s="28"/>
      <c r="D400" s="28"/>
      <c r="E400" s="28"/>
      <c r="F400" s="28"/>
      <c r="G400" s="28"/>
      <c r="H400" s="28"/>
      <c r="I400" s="28"/>
      <c r="J400" s="28"/>
      <c r="K400" s="28"/>
      <c r="L400" s="3"/>
      <c r="M400" s="3"/>
      <c r="N400" s="3"/>
      <c r="O400" s="3"/>
      <c r="P400" s="3"/>
      <c r="Q400" s="3"/>
      <c r="R400" s="3"/>
      <c r="S400" s="3"/>
      <c r="T400" s="3"/>
      <c r="U400" s="3"/>
      <c r="V400" s="3"/>
      <c r="W400" s="3"/>
      <c r="X400" s="3"/>
      <c r="Y400" s="3"/>
      <c r="Z400" s="3"/>
    </row>
    <row r="401" spans="1:26" ht="14.25" customHeight="1">
      <c r="A401" s="27"/>
      <c r="B401" s="27"/>
      <c r="C401" s="28"/>
      <c r="D401" s="28"/>
      <c r="E401" s="28"/>
      <c r="F401" s="28"/>
      <c r="G401" s="28"/>
      <c r="H401" s="28"/>
      <c r="I401" s="28"/>
      <c r="J401" s="28"/>
      <c r="K401" s="28"/>
      <c r="L401" s="3"/>
      <c r="M401" s="3"/>
      <c r="N401" s="3"/>
      <c r="O401" s="3"/>
      <c r="P401" s="3"/>
      <c r="Q401" s="3"/>
      <c r="R401" s="3"/>
      <c r="S401" s="3"/>
      <c r="T401" s="3"/>
      <c r="U401" s="3"/>
      <c r="V401" s="3"/>
      <c r="W401" s="3"/>
      <c r="X401" s="3"/>
      <c r="Y401" s="3"/>
      <c r="Z401" s="3"/>
    </row>
    <row r="402" spans="1:26" ht="14.25" customHeight="1">
      <c r="A402" s="27"/>
      <c r="B402" s="27"/>
      <c r="C402" s="28"/>
      <c r="D402" s="28"/>
      <c r="E402" s="28"/>
      <c r="F402" s="28"/>
      <c r="G402" s="28"/>
      <c r="H402" s="28"/>
      <c r="I402" s="28"/>
      <c r="J402" s="28"/>
      <c r="K402" s="28"/>
      <c r="L402" s="3"/>
      <c r="M402" s="3"/>
      <c r="N402" s="3"/>
      <c r="O402" s="3"/>
      <c r="P402" s="3"/>
      <c r="Q402" s="3"/>
      <c r="R402" s="3"/>
      <c r="S402" s="3"/>
      <c r="T402" s="3"/>
      <c r="U402" s="3"/>
      <c r="V402" s="3"/>
      <c r="W402" s="3"/>
      <c r="X402" s="3"/>
      <c r="Y402" s="3"/>
      <c r="Z402" s="3"/>
    </row>
    <row r="403" spans="1:26" ht="14.25" customHeight="1">
      <c r="A403" s="27"/>
      <c r="B403" s="27"/>
      <c r="C403" s="28"/>
      <c r="D403" s="28"/>
      <c r="E403" s="28"/>
      <c r="F403" s="28"/>
      <c r="G403" s="28"/>
      <c r="H403" s="28"/>
      <c r="I403" s="28"/>
      <c r="J403" s="28"/>
      <c r="K403" s="28"/>
      <c r="L403" s="3"/>
      <c r="M403" s="3"/>
      <c r="N403" s="3"/>
      <c r="O403" s="3"/>
      <c r="P403" s="3"/>
      <c r="Q403" s="3"/>
      <c r="R403" s="3"/>
      <c r="S403" s="3"/>
      <c r="T403" s="3"/>
      <c r="U403" s="3"/>
      <c r="V403" s="3"/>
      <c r="W403" s="3"/>
      <c r="X403" s="3"/>
      <c r="Y403" s="3"/>
      <c r="Z403" s="3"/>
    </row>
    <row r="404" spans="1:26" ht="14.25" customHeight="1">
      <c r="A404" s="27"/>
      <c r="B404" s="27"/>
      <c r="C404" s="28"/>
      <c r="D404" s="28"/>
      <c r="E404" s="28"/>
      <c r="F404" s="28"/>
      <c r="G404" s="28"/>
      <c r="H404" s="28"/>
      <c r="I404" s="28"/>
      <c r="J404" s="28"/>
      <c r="K404" s="28"/>
      <c r="L404" s="3"/>
      <c r="M404" s="3"/>
      <c r="N404" s="3"/>
      <c r="O404" s="3"/>
      <c r="P404" s="3"/>
      <c r="Q404" s="3"/>
      <c r="R404" s="3"/>
      <c r="S404" s="3"/>
      <c r="T404" s="3"/>
      <c r="U404" s="3"/>
      <c r="V404" s="3"/>
      <c r="W404" s="3"/>
      <c r="X404" s="3"/>
      <c r="Y404" s="3"/>
      <c r="Z404" s="3"/>
    </row>
    <row r="405" spans="1:26" ht="14.25" customHeight="1">
      <c r="A405" s="27"/>
      <c r="B405" s="27"/>
      <c r="C405" s="28"/>
      <c r="D405" s="28"/>
      <c r="E405" s="28"/>
      <c r="F405" s="28"/>
      <c r="G405" s="28"/>
      <c r="H405" s="28"/>
      <c r="I405" s="28"/>
      <c r="J405" s="28"/>
      <c r="K405" s="28"/>
      <c r="L405" s="3"/>
      <c r="M405" s="3"/>
      <c r="N405" s="3"/>
      <c r="O405" s="3"/>
      <c r="P405" s="3"/>
      <c r="Q405" s="3"/>
      <c r="R405" s="3"/>
      <c r="S405" s="3"/>
      <c r="T405" s="3"/>
      <c r="U405" s="3"/>
      <c r="V405" s="3"/>
      <c r="W405" s="3"/>
      <c r="X405" s="3"/>
      <c r="Y405" s="3"/>
      <c r="Z405" s="3"/>
    </row>
    <row r="406" spans="1:26" ht="14.25" customHeight="1">
      <c r="A406" s="27"/>
      <c r="B406" s="27"/>
      <c r="C406" s="28"/>
      <c r="D406" s="28"/>
      <c r="E406" s="28"/>
      <c r="F406" s="28"/>
      <c r="G406" s="28"/>
      <c r="H406" s="28"/>
      <c r="I406" s="28"/>
      <c r="J406" s="28"/>
      <c r="K406" s="28"/>
      <c r="L406" s="3"/>
      <c r="M406" s="3"/>
      <c r="N406" s="3"/>
      <c r="O406" s="3"/>
      <c r="P406" s="3"/>
      <c r="Q406" s="3"/>
      <c r="R406" s="3"/>
      <c r="S406" s="3"/>
      <c r="T406" s="3"/>
      <c r="U406" s="3"/>
      <c r="V406" s="3"/>
      <c r="W406" s="3"/>
      <c r="X406" s="3"/>
      <c r="Y406" s="3"/>
      <c r="Z406" s="3"/>
    </row>
    <row r="407" spans="1:26" ht="14.25" customHeight="1">
      <c r="A407" s="27"/>
      <c r="B407" s="27"/>
      <c r="C407" s="28"/>
      <c r="D407" s="28"/>
      <c r="E407" s="28"/>
      <c r="F407" s="28"/>
      <c r="G407" s="28"/>
      <c r="H407" s="28"/>
      <c r="I407" s="28"/>
      <c r="J407" s="28"/>
      <c r="K407" s="28"/>
      <c r="L407" s="3"/>
      <c r="M407" s="3"/>
      <c r="N407" s="3"/>
      <c r="O407" s="3"/>
      <c r="P407" s="3"/>
      <c r="Q407" s="3"/>
      <c r="R407" s="3"/>
      <c r="S407" s="3"/>
      <c r="T407" s="3"/>
      <c r="U407" s="3"/>
      <c r="V407" s="3"/>
      <c r="W407" s="3"/>
      <c r="X407" s="3"/>
      <c r="Y407" s="3"/>
      <c r="Z407" s="3"/>
    </row>
    <row r="408" spans="1:26" ht="14.25" customHeight="1">
      <c r="A408" s="27"/>
      <c r="B408" s="27"/>
      <c r="C408" s="28"/>
      <c r="D408" s="28"/>
      <c r="E408" s="28"/>
      <c r="F408" s="28"/>
      <c r="G408" s="28"/>
      <c r="H408" s="28"/>
      <c r="I408" s="28"/>
      <c r="J408" s="28"/>
      <c r="K408" s="28"/>
      <c r="L408" s="3"/>
      <c r="M408" s="3"/>
      <c r="N408" s="3"/>
      <c r="O408" s="3"/>
      <c r="P408" s="3"/>
      <c r="Q408" s="3"/>
      <c r="R408" s="3"/>
      <c r="S408" s="3"/>
      <c r="T408" s="3"/>
      <c r="U408" s="3"/>
      <c r="V408" s="3"/>
      <c r="W408" s="3"/>
      <c r="X408" s="3"/>
      <c r="Y408" s="3"/>
      <c r="Z408" s="3"/>
    </row>
    <row r="409" spans="1:26" ht="14.25" customHeight="1">
      <c r="A409" s="27"/>
      <c r="B409" s="27"/>
      <c r="C409" s="28"/>
      <c r="D409" s="28"/>
      <c r="E409" s="28"/>
      <c r="F409" s="28"/>
      <c r="G409" s="28"/>
      <c r="H409" s="28"/>
      <c r="I409" s="28"/>
      <c r="J409" s="28"/>
      <c r="K409" s="28"/>
      <c r="L409" s="3"/>
      <c r="M409" s="3"/>
      <c r="N409" s="3"/>
      <c r="O409" s="3"/>
      <c r="P409" s="3"/>
      <c r="Q409" s="3"/>
      <c r="R409" s="3"/>
      <c r="S409" s="3"/>
      <c r="T409" s="3"/>
      <c r="U409" s="3"/>
      <c r="V409" s="3"/>
      <c r="W409" s="3"/>
      <c r="X409" s="3"/>
      <c r="Y409" s="3"/>
      <c r="Z409" s="3"/>
    </row>
    <row r="410" spans="1:26" ht="14.25" customHeight="1">
      <c r="A410" s="27"/>
      <c r="B410" s="27"/>
      <c r="C410" s="28"/>
      <c r="D410" s="28"/>
      <c r="E410" s="28"/>
      <c r="F410" s="28"/>
      <c r="G410" s="28"/>
      <c r="H410" s="28"/>
      <c r="I410" s="28"/>
      <c r="J410" s="28"/>
      <c r="K410" s="28"/>
      <c r="L410" s="3"/>
      <c r="M410" s="3"/>
      <c r="N410" s="3"/>
      <c r="O410" s="3"/>
      <c r="P410" s="3"/>
      <c r="Q410" s="3"/>
      <c r="R410" s="3"/>
      <c r="S410" s="3"/>
      <c r="T410" s="3"/>
      <c r="U410" s="3"/>
      <c r="V410" s="3"/>
      <c r="W410" s="3"/>
      <c r="X410" s="3"/>
      <c r="Y410" s="3"/>
      <c r="Z410" s="3"/>
    </row>
    <row r="411" spans="1:26" ht="14.25" customHeight="1">
      <c r="A411" s="27"/>
      <c r="B411" s="27"/>
      <c r="C411" s="28"/>
      <c r="D411" s="28"/>
      <c r="E411" s="28"/>
      <c r="F411" s="28"/>
      <c r="G411" s="28"/>
      <c r="H411" s="28"/>
      <c r="I411" s="28"/>
      <c r="J411" s="28"/>
      <c r="K411" s="28"/>
      <c r="L411" s="3"/>
      <c r="M411" s="3"/>
      <c r="N411" s="3"/>
      <c r="O411" s="3"/>
      <c r="P411" s="3"/>
      <c r="Q411" s="3"/>
      <c r="R411" s="3"/>
      <c r="S411" s="3"/>
      <c r="T411" s="3"/>
      <c r="U411" s="3"/>
      <c r="V411" s="3"/>
      <c r="W411" s="3"/>
      <c r="X411" s="3"/>
      <c r="Y411" s="3"/>
      <c r="Z411" s="3"/>
    </row>
    <row r="412" spans="1:26" ht="14.25" customHeight="1">
      <c r="A412" s="27"/>
      <c r="B412" s="27"/>
      <c r="C412" s="28"/>
      <c r="D412" s="28"/>
      <c r="E412" s="28"/>
      <c r="F412" s="28"/>
      <c r="G412" s="28"/>
      <c r="H412" s="28"/>
      <c r="I412" s="28"/>
      <c r="J412" s="28"/>
      <c r="K412" s="28"/>
      <c r="L412" s="3"/>
      <c r="M412" s="3"/>
      <c r="N412" s="3"/>
      <c r="O412" s="3"/>
      <c r="P412" s="3"/>
      <c r="Q412" s="3"/>
      <c r="R412" s="3"/>
      <c r="S412" s="3"/>
      <c r="T412" s="3"/>
      <c r="U412" s="3"/>
      <c r="V412" s="3"/>
      <c r="W412" s="3"/>
      <c r="X412" s="3"/>
      <c r="Y412" s="3"/>
      <c r="Z412" s="3"/>
    </row>
    <row r="413" spans="1:26" ht="14.25" customHeight="1">
      <c r="A413" s="27"/>
      <c r="B413" s="27"/>
      <c r="C413" s="28"/>
      <c r="D413" s="28"/>
      <c r="E413" s="28"/>
      <c r="F413" s="28"/>
      <c r="G413" s="28"/>
      <c r="H413" s="28"/>
      <c r="I413" s="28"/>
      <c r="J413" s="28"/>
      <c r="K413" s="28"/>
      <c r="L413" s="3"/>
      <c r="M413" s="3"/>
      <c r="N413" s="3"/>
      <c r="O413" s="3"/>
      <c r="P413" s="3"/>
      <c r="Q413" s="3"/>
      <c r="R413" s="3"/>
      <c r="S413" s="3"/>
      <c r="T413" s="3"/>
      <c r="U413" s="3"/>
      <c r="V413" s="3"/>
      <c r="W413" s="3"/>
      <c r="X413" s="3"/>
      <c r="Y413" s="3"/>
      <c r="Z413" s="3"/>
    </row>
    <row r="414" spans="1:26" ht="14.25" customHeight="1">
      <c r="A414" s="27"/>
      <c r="B414" s="27"/>
      <c r="C414" s="28"/>
      <c r="D414" s="28"/>
      <c r="E414" s="28"/>
      <c r="F414" s="28"/>
      <c r="G414" s="28"/>
      <c r="H414" s="28"/>
      <c r="I414" s="28"/>
      <c r="J414" s="28"/>
      <c r="K414" s="28"/>
      <c r="L414" s="3"/>
      <c r="M414" s="3"/>
      <c r="N414" s="3"/>
      <c r="O414" s="3"/>
      <c r="P414" s="3"/>
      <c r="Q414" s="3"/>
      <c r="R414" s="3"/>
      <c r="S414" s="3"/>
      <c r="T414" s="3"/>
      <c r="U414" s="3"/>
      <c r="V414" s="3"/>
      <c r="W414" s="3"/>
      <c r="X414" s="3"/>
      <c r="Y414" s="3"/>
      <c r="Z414" s="3"/>
    </row>
    <row r="415" spans="1:26" ht="14.25" customHeight="1">
      <c r="A415" s="27"/>
      <c r="B415" s="27"/>
      <c r="C415" s="28"/>
      <c r="D415" s="28"/>
      <c r="E415" s="28"/>
      <c r="F415" s="28"/>
      <c r="G415" s="28"/>
      <c r="H415" s="28"/>
      <c r="I415" s="28"/>
      <c r="J415" s="28"/>
      <c r="K415" s="28"/>
      <c r="L415" s="3"/>
      <c r="M415" s="3"/>
      <c r="N415" s="3"/>
      <c r="O415" s="3"/>
      <c r="P415" s="3"/>
      <c r="Q415" s="3"/>
      <c r="R415" s="3"/>
      <c r="S415" s="3"/>
      <c r="T415" s="3"/>
      <c r="U415" s="3"/>
      <c r="V415" s="3"/>
      <c r="W415" s="3"/>
      <c r="X415" s="3"/>
      <c r="Y415" s="3"/>
      <c r="Z415" s="3"/>
    </row>
    <row r="416" spans="1:26" ht="14.25" customHeight="1">
      <c r="A416" s="27"/>
      <c r="B416" s="27"/>
      <c r="C416" s="28"/>
      <c r="D416" s="28"/>
      <c r="E416" s="28"/>
      <c r="F416" s="28"/>
      <c r="G416" s="28"/>
      <c r="H416" s="28"/>
      <c r="I416" s="28"/>
      <c r="J416" s="28"/>
      <c r="K416" s="28"/>
      <c r="L416" s="3"/>
      <c r="M416" s="3"/>
      <c r="N416" s="3"/>
      <c r="O416" s="3"/>
      <c r="P416" s="3"/>
      <c r="Q416" s="3"/>
      <c r="R416" s="3"/>
      <c r="S416" s="3"/>
      <c r="T416" s="3"/>
      <c r="U416" s="3"/>
      <c r="V416" s="3"/>
      <c r="W416" s="3"/>
      <c r="X416" s="3"/>
      <c r="Y416" s="3"/>
      <c r="Z416" s="3"/>
    </row>
    <row r="417" spans="1:26" ht="14.25" customHeight="1">
      <c r="A417" s="27"/>
      <c r="B417" s="27"/>
      <c r="C417" s="28"/>
      <c r="D417" s="28"/>
      <c r="E417" s="28"/>
      <c r="F417" s="28"/>
      <c r="G417" s="28"/>
      <c r="H417" s="28"/>
      <c r="I417" s="28"/>
      <c r="J417" s="28"/>
      <c r="K417" s="28"/>
      <c r="L417" s="3"/>
      <c r="M417" s="3"/>
      <c r="N417" s="3"/>
      <c r="O417" s="3"/>
      <c r="P417" s="3"/>
      <c r="Q417" s="3"/>
      <c r="R417" s="3"/>
      <c r="S417" s="3"/>
      <c r="T417" s="3"/>
      <c r="U417" s="3"/>
      <c r="V417" s="3"/>
      <c r="W417" s="3"/>
      <c r="X417" s="3"/>
      <c r="Y417" s="3"/>
      <c r="Z417" s="3"/>
    </row>
    <row r="418" spans="1:26" ht="14.25" customHeight="1">
      <c r="A418" s="27"/>
      <c r="B418" s="27"/>
      <c r="C418" s="28"/>
      <c r="D418" s="28"/>
      <c r="E418" s="28"/>
      <c r="F418" s="28"/>
      <c r="G418" s="28"/>
      <c r="H418" s="28"/>
      <c r="I418" s="28"/>
      <c r="J418" s="28"/>
      <c r="K418" s="28"/>
      <c r="L418" s="3"/>
      <c r="M418" s="3"/>
      <c r="N418" s="3"/>
      <c r="O418" s="3"/>
      <c r="P418" s="3"/>
      <c r="Q418" s="3"/>
      <c r="R418" s="3"/>
      <c r="S418" s="3"/>
      <c r="T418" s="3"/>
      <c r="U418" s="3"/>
      <c r="V418" s="3"/>
      <c r="W418" s="3"/>
      <c r="X418" s="3"/>
      <c r="Y418" s="3"/>
      <c r="Z418" s="3"/>
    </row>
    <row r="419" spans="1:26" ht="14.25" customHeight="1">
      <c r="A419" s="27"/>
      <c r="B419" s="27"/>
      <c r="C419" s="28"/>
      <c r="D419" s="28"/>
      <c r="E419" s="28"/>
      <c r="F419" s="28"/>
      <c r="G419" s="28"/>
      <c r="H419" s="28"/>
      <c r="I419" s="28"/>
      <c r="J419" s="28"/>
      <c r="K419" s="28"/>
      <c r="L419" s="3"/>
      <c r="M419" s="3"/>
      <c r="N419" s="3"/>
      <c r="O419" s="3"/>
      <c r="P419" s="3"/>
      <c r="Q419" s="3"/>
      <c r="R419" s="3"/>
      <c r="S419" s="3"/>
      <c r="T419" s="3"/>
      <c r="U419" s="3"/>
      <c r="V419" s="3"/>
      <c r="W419" s="3"/>
      <c r="X419" s="3"/>
      <c r="Y419" s="3"/>
      <c r="Z419" s="3"/>
    </row>
    <row r="420" spans="1:26" ht="14.25" customHeight="1">
      <c r="A420" s="27"/>
      <c r="B420" s="27"/>
      <c r="C420" s="28"/>
      <c r="D420" s="28"/>
      <c r="E420" s="28"/>
      <c r="F420" s="28"/>
      <c r="G420" s="28"/>
      <c r="H420" s="28"/>
      <c r="I420" s="28"/>
      <c r="J420" s="28"/>
      <c r="K420" s="28"/>
      <c r="L420" s="3"/>
      <c r="M420" s="3"/>
      <c r="N420" s="3"/>
      <c r="O420" s="3"/>
      <c r="P420" s="3"/>
      <c r="Q420" s="3"/>
      <c r="R420" s="3"/>
      <c r="S420" s="3"/>
      <c r="T420" s="3"/>
      <c r="U420" s="3"/>
      <c r="V420" s="3"/>
      <c r="W420" s="3"/>
      <c r="X420" s="3"/>
      <c r="Y420" s="3"/>
      <c r="Z420" s="3"/>
    </row>
    <row r="421" spans="1:26" ht="14.25" customHeight="1">
      <c r="A421" s="27"/>
      <c r="B421" s="27"/>
      <c r="C421" s="28"/>
      <c r="D421" s="28"/>
      <c r="E421" s="28"/>
      <c r="F421" s="28"/>
      <c r="G421" s="28"/>
      <c r="H421" s="28"/>
      <c r="I421" s="28"/>
      <c r="J421" s="28"/>
      <c r="K421" s="28"/>
      <c r="L421" s="3"/>
      <c r="M421" s="3"/>
      <c r="N421" s="3"/>
      <c r="O421" s="3"/>
      <c r="P421" s="3"/>
      <c r="Q421" s="3"/>
      <c r="R421" s="3"/>
      <c r="S421" s="3"/>
      <c r="T421" s="3"/>
      <c r="U421" s="3"/>
      <c r="V421" s="3"/>
      <c r="W421" s="3"/>
      <c r="X421" s="3"/>
      <c r="Y421" s="3"/>
      <c r="Z421" s="3"/>
    </row>
    <row r="422" spans="1:26" ht="14.25" customHeight="1">
      <c r="A422" s="27"/>
      <c r="B422" s="27"/>
      <c r="C422" s="28"/>
      <c r="D422" s="28"/>
      <c r="E422" s="28"/>
      <c r="F422" s="28"/>
      <c r="G422" s="28"/>
      <c r="H422" s="28"/>
      <c r="I422" s="28"/>
      <c r="J422" s="28"/>
      <c r="K422" s="28"/>
      <c r="L422" s="3"/>
      <c r="M422" s="3"/>
      <c r="N422" s="3"/>
      <c r="O422" s="3"/>
      <c r="P422" s="3"/>
      <c r="Q422" s="3"/>
      <c r="R422" s="3"/>
      <c r="S422" s="3"/>
      <c r="T422" s="3"/>
      <c r="U422" s="3"/>
      <c r="V422" s="3"/>
      <c r="W422" s="3"/>
      <c r="X422" s="3"/>
      <c r="Y422" s="3"/>
      <c r="Z422" s="3"/>
    </row>
    <row r="423" spans="1:26" ht="14.25" customHeight="1">
      <c r="A423" s="27"/>
      <c r="B423" s="27"/>
      <c r="C423" s="28"/>
      <c r="D423" s="28"/>
      <c r="E423" s="28"/>
      <c r="F423" s="28"/>
      <c r="G423" s="28"/>
      <c r="H423" s="28"/>
      <c r="I423" s="28"/>
      <c r="J423" s="28"/>
      <c r="K423" s="28"/>
      <c r="L423" s="3"/>
      <c r="M423" s="3"/>
      <c r="N423" s="3"/>
      <c r="O423" s="3"/>
      <c r="P423" s="3"/>
      <c r="Q423" s="3"/>
      <c r="R423" s="3"/>
      <c r="S423" s="3"/>
      <c r="T423" s="3"/>
      <c r="U423" s="3"/>
      <c r="V423" s="3"/>
      <c r="W423" s="3"/>
      <c r="X423" s="3"/>
      <c r="Y423" s="3"/>
      <c r="Z423" s="3"/>
    </row>
    <row r="424" spans="1:26" ht="14.25" customHeight="1">
      <c r="A424" s="27"/>
      <c r="B424" s="27"/>
      <c r="C424" s="28"/>
      <c r="D424" s="28"/>
      <c r="E424" s="28"/>
      <c r="F424" s="28"/>
      <c r="G424" s="28"/>
      <c r="H424" s="28"/>
      <c r="I424" s="28"/>
      <c r="J424" s="28"/>
      <c r="K424" s="28"/>
      <c r="L424" s="3"/>
      <c r="M424" s="3"/>
      <c r="N424" s="3"/>
      <c r="O424" s="3"/>
      <c r="P424" s="3"/>
      <c r="Q424" s="3"/>
      <c r="R424" s="3"/>
      <c r="S424" s="3"/>
      <c r="T424" s="3"/>
      <c r="U424" s="3"/>
      <c r="V424" s="3"/>
      <c r="W424" s="3"/>
      <c r="X424" s="3"/>
      <c r="Y424" s="3"/>
      <c r="Z424" s="3"/>
    </row>
    <row r="425" spans="1:26" ht="14.25" customHeight="1">
      <c r="A425" s="27"/>
      <c r="B425" s="27"/>
      <c r="C425" s="28"/>
      <c r="D425" s="28"/>
      <c r="E425" s="28"/>
      <c r="F425" s="28"/>
      <c r="G425" s="28"/>
      <c r="H425" s="28"/>
      <c r="I425" s="28"/>
      <c r="J425" s="28"/>
      <c r="K425" s="28"/>
      <c r="L425" s="3"/>
      <c r="M425" s="3"/>
      <c r="N425" s="3"/>
      <c r="O425" s="3"/>
      <c r="P425" s="3"/>
      <c r="Q425" s="3"/>
      <c r="R425" s="3"/>
      <c r="S425" s="3"/>
      <c r="T425" s="3"/>
      <c r="U425" s="3"/>
      <c r="V425" s="3"/>
      <c r="W425" s="3"/>
      <c r="X425" s="3"/>
      <c r="Y425" s="3"/>
      <c r="Z425" s="3"/>
    </row>
    <row r="426" spans="1:26" ht="14.25" customHeight="1">
      <c r="A426" s="27"/>
      <c r="B426" s="27"/>
      <c r="C426" s="28"/>
      <c r="D426" s="28"/>
      <c r="E426" s="28"/>
      <c r="F426" s="28"/>
      <c r="G426" s="28"/>
      <c r="H426" s="28"/>
      <c r="I426" s="28"/>
      <c r="J426" s="28"/>
      <c r="K426" s="28"/>
      <c r="L426" s="3"/>
      <c r="M426" s="3"/>
      <c r="N426" s="3"/>
      <c r="O426" s="3"/>
      <c r="P426" s="3"/>
      <c r="Q426" s="3"/>
      <c r="R426" s="3"/>
      <c r="S426" s="3"/>
      <c r="T426" s="3"/>
      <c r="U426" s="3"/>
      <c r="V426" s="3"/>
      <c r="W426" s="3"/>
      <c r="X426" s="3"/>
      <c r="Y426" s="3"/>
      <c r="Z426" s="3"/>
    </row>
    <row r="427" spans="1:26" ht="14.25" customHeight="1">
      <c r="A427" s="27"/>
      <c r="B427" s="27"/>
      <c r="C427" s="28"/>
      <c r="D427" s="28"/>
      <c r="E427" s="28"/>
      <c r="F427" s="28"/>
      <c r="G427" s="28"/>
      <c r="H427" s="28"/>
      <c r="I427" s="28"/>
      <c r="J427" s="28"/>
      <c r="K427" s="28"/>
      <c r="L427" s="3"/>
      <c r="M427" s="3"/>
      <c r="N427" s="3"/>
      <c r="O427" s="3"/>
      <c r="P427" s="3"/>
      <c r="Q427" s="3"/>
      <c r="R427" s="3"/>
      <c r="S427" s="3"/>
      <c r="T427" s="3"/>
      <c r="U427" s="3"/>
      <c r="V427" s="3"/>
      <c r="W427" s="3"/>
      <c r="X427" s="3"/>
      <c r="Y427" s="3"/>
      <c r="Z427" s="3"/>
    </row>
    <row r="428" spans="1:26" ht="14.25" customHeight="1">
      <c r="A428" s="27"/>
      <c r="B428" s="27"/>
      <c r="C428" s="28"/>
      <c r="D428" s="28"/>
      <c r="E428" s="28"/>
      <c r="F428" s="28"/>
      <c r="G428" s="28"/>
      <c r="H428" s="28"/>
      <c r="I428" s="28"/>
      <c r="J428" s="28"/>
      <c r="K428" s="28"/>
      <c r="L428" s="3"/>
      <c r="M428" s="3"/>
      <c r="N428" s="3"/>
      <c r="O428" s="3"/>
      <c r="P428" s="3"/>
      <c r="Q428" s="3"/>
      <c r="R428" s="3"/>
      <c r="S428" s="3"/>
      <c r="T428" s="3"/>
      <c r="U428" s="3"/>
      <c r="V428" s="3"/>
      <c r="W428" s="3"/>
      <c r="X428" s="3"/>
      <c r="Y428" s="3"/>
      <c r="Z428" s="3"/>
    </row>
    <row r="429" spans="1:26" ht="14.25" customHeight="1">
      <c r="A429" s="27"/>
      <c r="B429" s="27"/>
      <c r="C429" s="28"/>
      <c r="D429" s="28"/>
      <c r="E429" s="28"/>
      <c r="F429" s="28"/>
      <c r="G429" s="28"/>
      <c r="H429" s="28"/>
      <c r="I429" s="28"/>
      <c r="J429" s="28"/>
      <c r="K429" s="28"/>
      <c r="L429" s="3"/>
      <c r="M429" s="3"/>
      <c r="N429" s="3"/>
      <c r="O429" s="3"/>
      <c r="P429" s="3"/>
      <c r="Q429" s="3"/>
      <c r="R429" s="3"/>
      <c r="S429" s="3"/>
      <c r="T429" s="3"/>
      <c r="U429" s="3"/>
      <c r="V429" s="3"/>
      <c r="W429" s="3"/>
      <c r="X429" s="3"/>
      <c r="Y429" s="3"/>
      <c r="Z429" s="3"/>
    </row>
    <row r="430" spans="1:26" ht="14.25" customHeight="1">
      <c r="A430" s="27"/>
      <c r="B430" s="27"/>
      <c r="C430" s="28"/>
      <c r="D430" s="28"/>
      <c r="E430" s="28"/>
      <c r="F430" s="28"/>
      <c r="G430" s="28"/>
      <c r="H430" s="28"/>
      <c r="I430" s="28"/>
      <c r="J430" s="28"/>
      <c r="K430" s="28"/>
      <c r="L430" s="3"/>
      <c r="M430" s="3"/>
      <c r="N430" s="3"/>
      <c r="O430" s="3"/>
      <c r="P430" s="3"/>
      <c r="Q430" s="3"/>
      <c r="R430" s="3"/>
      <c r="S430" s="3"/>
      <c r="T430" s="3"/>
      <c r="U430" s="3"/>
      <c r="V430" s="3"/>
      <c r="W430" s="3"/>
      <c r="X430" s="3"/>
      <c r="Y430" s="3"/>
      <c r="Z430" s="3"/>
    </row>
    <row r="431" spans="1:26" ht="14.25" customHeight="1">
      <c r="A431" s="27"/>
      <c r="B431" s="27"/>
      <c r="C431" s="28"/>
      <c r="D431" s="28"/>
      <c r="E431" s="28"/>
      <c r="F431" s="28"/>
      <c r="G431" s="28"/>
      <c r="H431" s="28"/>
      <c r="I431" s="28"/>
      <c r="J431" s="28"/>
      <c r="K431" s="28"/>
      <c r="L431" s="3"/>
      <c r="M431" s="3"/>
      <c r="N431" s="3"/>
      <c r="O431" s="3"/>
      <c r="P431" s="3"/>
      <c r="Q431" s="3"/>
      <c r="R431" s="3"/>
      <c r="S431" s="3"/>
      <c r="T431" s="3"/>
      <c r="U431" s="3"/>
      <c r="V431" s="3"/>
      <c r="W431" s="3"/>
      <c r="X431" s="3"/>
      <c r="Y431" s="3"/>
      <c r="Z431" s="3"/>
    </row>
    <row r="432" spans="1:26" ht="14.25" customHeight="1">
      <c r="A432" s="27"/>
      <c r="B432" s="27"/>
      <c r="C432" s="28"/>
      <c r="D432" s="28"/>
      <c r="E432" s="28"/>
      <c r="F432" s="28"/>
      <c r="G432" s="28"/>
      <c r="H432" s="28"/>
      <c r="I432" s="28"/>
      <c r="J432" s="28"/>
      <c r="K432" s="28"/>
      <c r="L432" s="3"/>
      <c r="M432" s="3"/>
      <c r="N432" s="3"/>
      <c r="O432" s="3"/>
      <c r="P432" s="3"/>
      <c r="Q432" s="3"/>
      <c r="R432" s="3"/>
      <c r="S432" s="3"/>
      <c r="T432" s="3"/>
      <c r="U432" s="3"/>
      <c r="V432" s="3"/>
      <c r="W432" s="3"/>
      <c r="X432" s="3"/>
      <c r="Y432" s="3"/>
      <c r="Z432" s="3"/>
    </row>
    <row r="433" spans="1:26" ht="14.25" customHeight="1">
      <c r="A433" s="27"/>
      <c r="B433" s="27"/>
      <c r="C433" s="28"/>
      <c r="D433" s="28"/>
      <c r="E433" s="28"/>
      <c r="F433" s="28"/>
      <c r="G433" s="28"/>
      <c r="H433" s="28"/>
      <c r="I433" s="28"/>
      <c r="J433" s="28"/>
      <c r="K433" s="28"/>
      <c r="L433" s="3"/>
      <c r="M433" s="3"/>
      <c r="N433" s="3"/>
      <c r="O433" s="3"/>
      <c r="P433" s="3"/>
      <c r="Q433" s="3"/>
      <c r="R433" s="3"/>
      <c r="S433" s="3"/>
      <c r="T433" s="3"/>
      <c r="U433" s="3"/>
      <c r="V433" s="3"/>
      <c r="W433" s="3"/>
      <c r="X433" s="3"/>
      <c r="Y433" s="3"/>
      <c r="Z433" s="3"/>
    </row>
    <row r="434" spans="1:26" ht="14.25" customHeight="1">
      <c r="A434" s="27"/>
      <c r="B434" s="27"/>
      <c r="C434" s="28"/>
      <c r="D434" s="28"/>
      <c r="E434" s="28"/>
      <c r="F434" s="28"/>
      <c r="G434" s="28"/>
      <c r="H434" s="28"/>
      <c r="I434" s="28"/>
      <c r="J434" s="28"/>
      <c r="K434" s="28"/>
      <c r="L434" s="3"/>
      <c r="M434" s="3"/>
      <c r="N434" s="3"/>
      <c r="O434" s="3"/>
      <c r="P434" s="3"/>
      <c r="Q434" s="3"/>
      <c r="R434" s="3"/>
      <c r="S434" s="3"/>
      <c r="T434" s="3"/>
      <c r="U434" s="3"/>
      <c r="V434" s="3"/>
      <c r="W434" s="3"/>
      <c r="X434" s="3"/>
      <c r="Y434" s="3"/>
      <c r="Z434" s="3"/>
    </row>
    <row r="435" spans="1:26" ht="14.25" customHeight="1">
      <c r="A435" s="27"/>
      <c r="B435" s="27"/>
      <c r="C435" s="28"/>
      <c r="D435" s="28"/>
      <c r="E435" s="28"/>
      <c r="F435" s="28"/>
      <c r="G435" s="28"/>
      <c r="H435" s="28"/>
      <c r="I435" s="28"/>
      <c r="J435" s="28"/>
      <c r="K435" s="28"/>
      <c r="L435" s="3"/>
      <c r="M435" s="3"/>
      <c r="N435" s="3"/>
      <c r="O435" s="3"/>
      <c r="P435" s="3"/>
      <c r="Q435" s="3"/>
      <c r="R435" s="3"/>
      <c r="S435" s="3"/>
      <c r="T435" s="3"/>
      <c r="U435" s="3"/>
      <c r="V435" s="3"/>
      <c r="W435" s="3"/>
      <c r="X435" s="3"/>
      <c r="Y435" s="3"/>
      <c r="Z435" s="3"/>
    </row>
    <row r="436" spans="1:26" ht="14.25" customHeight="1">
      <c r="A436" s="27"/>
      <c r="B436" s="27"/>
      <c r="C436" s="28"/>
      <c r="D436" s="28"/>
      <c r="E436" s="28"/>
      <c r="F436" s="28"/>
      <c r="G436" s="28"/>
      <c r="H436" s="28"/>
      <c r="I436" s="28"/>
      <c r="J436" s="28"/>
      <c r="K436" s="28"/>
      <c r="L436" s="3"/>
      <c r="M436" s="3"/>
      <c r="N436" s="3"/>
      <c r="O436" s="3"/>
      <c r="P436" s="3"/>
      <c r="Q436" s="3"/>
      <c r="R436" s="3"/>
      <c r="S436" s="3"/>
      <c r="T436" s="3"/>
      <c r="U436" s="3"/>
      <c r="V436" s="3"/>
      <c r="W436" s="3"/>
      <c r="X436" s="3"/>
      <c r="Y436" s="3"/>
      <c r="Z436" s="3"/>
    </row>
    <row r="437" spans="1:26" ht="14.25" customHeight="1">
      <c r="A437" s="27"/>
      <c r="B437" s="27"/>
      <c r="C437" s="28"/>
      <c r="D437" s="28"/>
      <c r="E437" s="28"/>
      <c r="F437" s="28"/>
      <c r="G437" s="28"/>
      <c r="H437" s="28"/>
      <c r="I437" s="28"/>
      <c r="J437" s="28"/>
      <c r="K437" s="28"/>
      <c r="L437" s="3"/>
      <c r="M437" s="3"/>
      <c r="N437" s="3"/>
      <c r="O437" s="3"/>
      <c r="P437" s="3"/>
      <c r="Q437" s="3"/>
      <c r="R437" s="3"/>
      <c r="S437" s="3"/>
      <c r="T437" s="3"/>
      <c r="U437" s="3"/>
      <c r="V437" s="3"/>
      <c r="W437" s="3"/>
      <c r="X437" s="3"/>
      <c r="Y437" s="3"/>
      <c r="Z437" s="3"/>
    </row>
    <row r="438" spans="1:26" ht="14.25" customHeight="1">
      <c r="A438" s="27"/>
      <c r="B438" s="27"/>
      <c r="C438" s="28"/>
      <c r="D438" s="28"/>
      <c r="E438" s="28"/>
      <c r="F438" s="28"/>
      <c r="G438" s="28"/>
      <c r="H438" s="28"/>
      <c r="I438" s="28"/>
      <c r="J438" s="28"/>
      <c r="K438" s="28"/>
      <c r="L438" s="3"/>
      <c r="M438" s="3"/>
      <c r="N438" s="3"/>
      <c r="O438" s="3"/>
      <c r="P438" s="3"/>
      <c r="Q438" s="3"/>
      <c r="R438" s="3"/>
      <c r="S438" s="3"/>
      <c r="T438" s="3"/>
      <c r="U438" s="3"/>
      <c r="V438" s="3"/>
      <c r="W438" s="3"/>
      <c r="X438" s="3"/>
      <c r="Y438" s="3"/>
      <c r="Z438" s="3"/>
    </row>
    <row r="439" spans="1:26" ht="14.25" customHeight="1">
      <c r="A439" s="27"/>
      <c r="B439" s="27"/>
      <c r="C439" s="28"/>
      <c r="D439" s="28"/>
      <c r="E439" s="28"/>
      <c r="F439" s="28"/>
      <c r="G439" s="28"/>
      <c r="H439" s="28"/>
      <c r="I439" s="28"/>
      <c r="J439" s="28"/>
      <c r="K439" s="28"/>
      <c r="L439" s="3"/>
      <c r="M439" s="3"/>
      <c r="N439" s="3"/>
      <c r="O439" s="3"/>
      <c r="P439" s="3"/>
      <c r="Q439" s="3"/>
      <c r="R439" s="3"/>
      <c r="S439" s="3"/>
      <c r="T439" s="3"/>
      <c r="U439" s="3"/>
      <c r="V439" s="3"/>
      <c r="W439" s="3"/>
      <c r="X439" s="3"/>
      <c r="Y439" s="3"/>
      <c r="Z439" s="3"/>
    </row>
    <row r="440" spans="1:26" ht="14.25" customHeight="1">
      <c r="A440" s="27"/>
      <c r="B440" s="27"/>
      <c r="C440" s="28"/>
      <c r="D440" s="28"/>
      <c r="E440" s="28"/>
      <c r="F440" s="28"/>
      <c r="G440" s="28"/>
      <c r="H440" s="28"/>
      <c r="I440" s="28"/>
      <c r="J440" s="28"/>
      <c r="K440" s="28"/>
      <c r="L440" s="3"/>
      <c r="M440" s="3"/>
      <c r="N440" s="3"/>
      <c r="O440" s="3"/>
      <c r="P440" s="3"/>
      <c r="Q440" s="3"/>
      <c r="R440" s="3"/>
      <c r="S440" s="3"/>
      <c r="T440" s="3"/>
      <c r="U440" s="3"/>
      <c r="V440" s="3"/>
      <c r="W440" s="3"/>
      <c r="X440" s="3"/>
      <c r="Y440" s="3"/>
      <c r="Z440" s="3"/>
    </row>
    <row r="441" spans="1:26" ht="14.25" customHeight="1">
      <c r="A441" s="27"/>
      <c r="B441" s="27"/>
      <c r="C441" s="28"/>
      <c r="D441" s="28"/>
      <c r="E441" s="28"/>
      <c r="F441" s="28"/>
      <c r="G441" s="28"/>
      <c r="H441" s="28"/>
      <c r="I441" s="28"/>
      <c r="J441" s="28"/>
      <c r="K441" s="28"/>
      <c r="L441" s="3"/>
      <c r="M441" s="3"/>
      <c r="N441" s="3"/>
      <c r="O441" s="3"/>
      <c r="P441" s="3"/>
      <c r="Q441" s="3"/>
      <c r="R441" s="3"/>
      <c r="S441" s="3"/>
      <c r="T441" s="3"/>
      <c r="U441" s="3"/>
      <c r="V441" s="3"/>
      <c r="W441" s="3"/>
      <c r="X441" s="3"/>
      <c r="Y441" s="3"/>
      <c r="Z441" s="3"/>
    </row>
    <row r="442" spans="1:26" ht="14.25" customHeight="1">
      <c r="A442" s="27"/>
      <c r="B442" s="27"/>
      <c r="C442" s="28"/>
      <c r="D442" s="28"/>
      <c r="E442" s="28"/>
      <c r="F442" s="28"/>
      <c r="G442" s="28"/>
      <c r="H442" s="28"/>
      <c r="I442" s="28"/>
      <c r="J442" s="28"/>
      <c r="K442" s="28"/>
      <c r="L442" s="3"/>
      <c r="M442" s="3"/>
      <c r="N442" s="3"/>
      <c r="O442" s="3"/>
      <c r="P442" s="3"/>
      <c r="Q442" s="3"/>
      <c r="R442" s="3"/>
      <c r="S442" s="3"/>
      <c r="T442" s="3"/>
      <c r="U442" s="3"/>
      <c r="V442" s="3"/>
      <c r="W442" s="3"/>
      <c r="X442" s="3"/>
      <c r="Y442" s="3"/>
      <c r="Z442" s="3"/>
    </row>
    <row r="443" spans="1:26" ht="14.25" customHeight="1">
      <c r="A443" s="27"/>
      <c r="B443" s="27"/>
      <c r="C443" s="28"/>
      <c r="D443" s="28"/>
      <c r="E443" s="28"/>
      <c r="F443" s="28"/>
      <c r="G443" s="28"/>
      <c r="H443" s="28"/>
      <c r="I443" s="28"/>
      <c r="J443" s="28"/>
      <c r="K443" s="28"/>
      <c r="L443" s="3"/>
      <c r="M443" s="3"/>
      <c r="N443" s="3"/>
      <c r="O443" s="3"/>
      <c r="P443" s="3"/>
      <c r="Q443" s="3"/>
      <c r="R443" s="3"/>
      <c r="S443" s="3"/>
      <c r="T443" s="3"/>
      <c r="U443" s="3"/>
      <c r="V443" s="3"/>
      <c r="W443" s="3"/>
      <c r="X443" s="3"/>
      <c r="Y443" s="3"/>
      <c r="Z443" s="3"/>
    </row>
    <row r="444" spans="1:26" ht="14.25" customHeight="1">
      <c r="A444" s="27"/>
      <c r="B444" s="27"/>
      <c r="C444" s="28"/>
      <c r="D444" s="28"/>
      <c r="E444" s="28"/>
      <c r="F444" s="28"/>
      <c r="G444" s="28"/>
      <c r="H444" s="28"/>
      <c r="I444" s="28"/>
      <c r="J444" s="28"/>
      <c r="K444" s="28"/>
      <c r="L444" s="3"/>
      <c r="M444" s="3"/>
      <c r="N444" s="3"/>
      <c r="O444" s="3"/>
      <c r="P444" s="3"/>
      <c r="Q444" s="3"/>
      <c r="R444" s="3"/>
      <c r="S444" s="3"/>
      <c r="T444" s="3"/>
      <c r="U444" s="3"/>
      <c r="V444" s="3"/>
      <c r="W444" s="3"/>
      <c r="X444" s="3"/>
      <c r="Y444" s="3"/>
      <c r="Z444" s="3"/>
    </row>
    <row r="445" spans="1:26" ht="14.25" customHeight="1">
      <c r="A445" s="27"/>
      <c r="B445" s="27"/>
      <c r="C445" s="28"/>
      <c r="D445" s="28"/>
      <c r="E445" s="28"/>
      <c r="F445" s="28"/>
      <c r="G445" s="28"/>
      <c r="H445" s="28"/>
      <c r="I445" s="28"/>
      <c r="J445" s="28"/>
      <c r="K445" s="28"/>
      <c r="L445" s="3"/>
      <c r="M445" s="3"/>
      <c r="N445" s="3"/>
      <c r="O445" s="3"/>
      <c r="P445" s="3"/>
      <c r="Q445" s="3"/>
      <c r="R445" s="3"/>
      <c r="S445" s="3"/>
      <c r="T445" s="3"/>
      <c r="U445" s="3"/>
      <c r="V445" s="3"/>
      <c r="W445" s="3"/>
      <c r="X445" s="3"/>
      <c r="Y445" s="3"/>
      <c r="Z445" s="3"/>
    </row>
    <row r="446" spans="1:26" ht="14.25" customHeight="1">
      <c r="A446" s="27"/>
      <c r="B446" s="27"/>
      <c r="C446" s="28"/>
      <c r="D446" s="28"/>
      <c r="E446" s="28"/>
      <c r="F446" s="28"/>
      <c r="G446" s="28"/>
      <c r="H446" s="28"/>
      <c r="I446" s="28"/>
      <c r="J446" s="28"/>
      <c r="K446" s="28"/>
      <c r="L446" s="3"/>
      <c r="M446" s="3"/>
      <c r="N446" s="3"/>
      <c r="O446" s="3"/>
      <c r="P446" s="3"/>
      <c r="Q446" s="3"/>
      <c r="R446" s="3"/>
      <c r="S446" s="3"/>
      <c r="T446" s="3"/>
      <c r="U446" s="3"/>
      <c r="V446" s="3"/>
      <c r="W446" s="3"/>
      <c r="X446" s="3"/>
      <c r="Y446" s="3"/>
      <c r="Z446" s="3"/>
    </row>
    <row r="447" spans="1:26" ht="14.25" customHeight="1">
      <c r="A447" s="27"/>
      <c r="B447" s="27"/>
      <c r="C447" s="28"/>
      <c r="D447" s="28"/>
      <c r="E447" s="28"/>
      <c r="F447" s="28"/>
      <c r="G447" s="28"/>
      <c r="H447" s="28"/>
      <c r="I447" s="28"/>
      <c r="J447" s="28"/>
      <c r="K447" s="28"/>
      <c r="L447" s="3"/>
      <c r="M447" s="3"/>
      <c r="N447" s="3"/>
      <c r="O447" s="3"/>
      <c r="P447" s="3"/>
      <c r="Q447" s="3"/>
      <c r="R447" s="3"/>
      <c r="S447" s="3"/>
      <c r="T447" s="3"/>
      <c r="U447" s="3"/>
      <c r="V447" s="3"/>
      <c r="W447" s="3"/>
      <c r="X447" s="3"/>
      <c r="Y447" s="3"/>
      <c r="Z447" s="3"/>
    </row>
    <row r="448" spans="1:26" ht="14.25" customHeight="1">
      <c r="A448" s="27"/>
      <c r="B448" s="27"/>
      <c r="C448" s="28"/>
      <c r="D448" s="28"/>
      <c r="E448" s="28"/>
      <c r="F448" s="28"/>
      <c r="G448" s="28"/>
      <c r="H448" s="28"/>
      <c r="I448" s="28"/>
      <c r="J448" s="28"/>
      <c r="K448" s="28"/>
      <c r="L448" s="3"/>
      <c r="M448" s="3"/>
      <c r="N448" s="3"/>
      <c r="O448" s="3"/>
      <c r="P448" s="3"/>
      <c r="Q448" s="3"/>
      <c r="R448" s="3"/>
      <c r="S448" s="3"/>
      <c r="T448" s="3"/>
      <c r="U448" s="3"/>
      <c r="V448" s="3"/>
      <c r="W448" s="3"/>
      <c r="X448" s="3"/>
      <c r="Y448" s="3"/>
      <c r="Z448" s="3"/>
    </row>
    <row r="449" spans="1:26" ht="14.25" customHeight="1">
      <c r="A449" s="27"/>
      <c r="B449" s="27"/>
      <c r="C449" s="28"/>
      <c r="D449" s="28"/>
      <c r="E449" s="28"/>
      <c r="F449" s="28"/>
      <c r="G449" s="28"/>
      <c r="H449" s="28"/>
      <c r="I449" s="28"/>
      <c r="J449" s="28"/>
      <c r="K449" s="28"/>
      <c r="L449" s="3"/>
      <c r="M449" s="3"/>
      <c r="N449" s="3"/>
      <c r="O449" s="3"/>
      <c r="P449" s="3"/>
      <c r="Q449" s="3"/>
      <c r="R449" s="3"/>
      <c r="S449" s="3"/>
      <c r="T449" s="3"/>
      <c r="U449" s="3"/>
      <c r="V449" s="3"/>
      <c r="W449" s="3"/>
      <c r="X449" s="3"/>
      <c r="Y449" s="3"/>
      <c r="Z449" s="3"/>
    </row>
    <row r="450" spans="1:26" ht="14.25" customHeight="1">
      <c r="A450" s="27"/>
      <c r="B450" s="27"/>
      <c r="C450" s="28"/>
      <c r="D450" s="28"/>
      <c r="E450" s="28"/>
      <c r="F450" s="28"/>
      <c r="G450" s="28"/>
      <c r="H450" s="28"/>
      <c r="I450" s="28"/>
      <c r="J450" s="28"/>
      <c r="K450" s="28"/>
      <c r="L450" s="3"/>
      <c r="M450" s="3"/>
      <c r="N450" s="3"/>
      <c r="O450" s="3"/>
      <c r="P450" s="3"/>
      <c r="Q450" s="3"/>
      <c r="R450" s="3"/>
      <c r="S450" s="3"/>
      <c r="T450" s="3"/>
      <c r="U450" s="3"/>
      <c r="V450" s="3"/>
      <c r="W450" s="3"/>
      <c r="X450" s="3"/>
      <c r="Y450" s="3"/>
      <c r="Z450" s="3"/>
    </row>
    <row r="451" spans="1:26" ht="14.25" customHeight="1">
      <c r="A451" s="27"/>
      <c r="B451" s="27"/>
      <c r="C451" s="28"/>
      <c r="D451" s="28"/>
      <c r="E451" s="28"/>
      <c r="F451" s="28"/>
      <c r="G451" s="28"/>
      <c r="H451" s="28"/>
      <c r="I451" s="28"/>
      <c r="J451" s="28"/>
      <c r="K451" s="28"/>
      <c r="L451" s="3"/>
      <c r="M451" s="3"/>
      <c r="N451" s="3"/>
      <c r="O451" s="3"/>
      <c r="P451" s="3"/>
      <c r="Q451" s="3"/>
      <c r="R451" s="3"/>
      <c r="S451" s="3"/>
      <c r="T451" s="3"/>
      <c r="U451" s="3"/>
      <c r="V451" s="3"/>
      <c r="W451" s="3"/>
      <c r="X451" s="3"/>
      <c r="Y451" s="3"/>
      <c r="Z451" s="3"/>
    </row>
    <row r="452" spans="1:26" ht="14.25" customHeight="1">
      <c r="A452" s="27"/>
      <c r="B452" s="27"/>
      <c r="C452" s="28"/>
      <c r="D452" s="28"/>
      <c r="E452" s="28"/>
      <c r="F452" s="28"/>
      <c r="G452" s="28"/>
      <c r="H452" s="28"/>
      <c r="I452" s="28"/>
      <c r="J452" s="28"/>
      <c r="K452" s="28"/>
      <c r="L452" s="3"/>
      <c r="M452" s="3"/>
      <c r="N452" s="3"/>
      <c r="O452" s="3"/>
      <c r="P452" s="3"/>
      <c r="Q452" s="3"/>
      <c r="R452" s="3"/>
      <c r="S452" s="3"/>
      <c r="T452" s="3"/>
      <c r="U452" s="3"/>
      <c r="V452" s="3"/>
      <c r="W452" s="3"/>
      <c r="X452" s="3"/>
      <c r="Y452" s="3"/>
      <c r="Z452" s="3"/>
    </row>
    <row r="453" spans="1:26" ht="14.25" customHeight="1">
      <c r="A453" s="27"/>
      <c r="B453" s="27"/>
      <c r="C453" s="28"/>
      <c r="D453" s="28"/>
      <c r="E453" s="28"/>
      <c r="F453" s="28"/>
      <c r="G453" s="28"/>
      <c r="H453" s="28"/>
      <c r="I453" s="28"/>
      <c r="J453" s="28"/>
      <c r="K453" s="28"/>
      <c r="L453" s="3"/>
      <c r="M453" s="3"/>
      <c r="N453" s="3"/>
      <c r="O453" s="3"/>
      <c r="P453" s="3"/>
      <c r="Q453" s="3"/>
      <c r="R453" s="3"/>
      <c r="S453" s="3"/>
      <c r="T453" s="3"/>
      <c r="U453" s="3"/>
      <c r="V453" s="3"/>
      <c r="W453" s="3"/>
      <c r="X453" s="3"/>
      <c r="Y453" s="3"/>
      <c r="Z453" s="3"/>
    </row>
    <row r="454" spans="1:26" ht="14.25" customHeight="1">
      <c r="A454" s="27"/>
      <c r="B454" s="27"/>
      <c r="C454" s="28"/>
      <c r="D454" s="28"/>
      <c r="E454" s="28"/>
      <c r="F454" s="28"/>
      <c r="G454" s="28"/>
      <c r="H454" s="28"/>
      <c r="I454" s="28"/>
      <c r="J454" s="28"/>
      <c r="K454" s="28"/>
      <c r="L454" s="3"/>
      <c r="M454" s="3"/>
      <c r="N454" s="3"/>
      <c r="O454" s="3"/>
      <c r="P454" s="3"/>
      <c r="Q454" s="3"/>
      <c r="R454" s="3"/>
      <c r="S454" s="3"/>
      <c r="T454" s="3"/>
      <c r="U454" s="3"/>
      <c r="V454" s="3"/>
      <c r="W454" s="3"/>
      <c r="X454" s="3"/>
      <c r="Y454" s="3"/>
      <c r="Z454" s="3"/>
    </row>
    <row r="455" spans="1:26" ht="14.25" customHeight="1">
      <c r="A455" s="27"/>
      <c r="B455" s="27"/>
      <c r="C455" s="28"/>
      <c r="D455" s="28"/>
      <c r="E455" s="28"/>
      <c r="F455" s="28"/>
      <c r="G455" s="28"/>
      <c r="H455" s="28"/>
      <c r="I455" s="28"/>
      <c r="J455" s="28"/>
      <c r="K455" s="28"/>
      <c r="L455" s="3"/>
      <c r="M455" s="3"/>
      <c r="N455" s="3"/>
      <c r="O455" s="3"/>
      <c r="P455" s="3"/>
      <c r="Q455" s="3"/>
      <c r="R455" s="3"/>
      <c r="S455" s="3"/>
      <c r="T455" s="3"/>
      <c r="U455" s="3"/>
      <c r="V455" s="3"/>
      <c r="W455" s="3"/>
      <c r="X455" s="3"/>
      <c r="Y455" s="3"/>
      <c r="Z455" s="3"/>
    </row>
    <row r="456" spans="1:26" ht="14.25" customHeight="1">
      <c r="A456" s="27"/>
      <c r="B456" s="27"/>
      <c r="C456" s="28"/>
      <c r="D456" s="28"/>
      <c r="E456" s="28"/>
      <c r="F456" s="28"/>
      <c r="G456" s="28"/>
      <c r="H456" s="28"/>
      <c r="I456" s="28"/>
      <c r="J456" s="28"/>
      <c r="K456" s="28"/>
      <c r="L456" s="3"/>
      <c r="M456" s="3"/>
      <c r="N456" s="3"/>
      <c r="O456" s="3"/>
      <c r="P456" s="3"/>
      <c r="Q456" s="3"/>
      <c r="R456" s="3"/>
      <c r="S456" s="3"/>
      <c r="T456" s="3"/>
      <c r="U456" s="3"/>
      <c r="V456" s="3"/>
      <c r="W456" s="3"/>
      <c r="X456" s="3"/>
      <c r="Y456" s="3"/>
      <c r="Z456" s="3"/>
    </row>
    <row r="457" spans="1:26" ht="14.25" customHeight="1">
      <c r="A457" s="27"/>
      <c r="B457" s="27"/>
      <c r="C457" s="28"/>
      <c r="D457" s="28"/>
      <c r="E457" s="28"/>
      <c r="F457" s="28"/>
      <c r="G457" s="28"/>
      <c r="H457" s="28"/>
      <c r="I457" s="28"/>
      <c r="J457" s="28"/>
      <c r="K457" s="28"/>
      <c r="L457" s="3"/>
      <c r="M457" s="3"/>
      <c r="N457" s="3"/>
      <c r="O457" s="3"/>
      <c r="P457" s="3"/>
      <c r="Q457" s="3"/>
      <c r="R457" s="3"/>
      <c r="S457" s="3"/>
      <c r="T457" s="3"/>
      <c r="U457" s="3"/>
      <c r="V457" s="3"/>
      <c r="W457" s="3"/>
      <c r="X457" s="3"/>
      <c r="Y457" s="3"/>
      <c r="Z457" s="3"/>
    </row>
    <row r="458" spans="1:26" ht="14.25" customHeight="1">
      <c r="A458" s="27"/>
      <c r="B458" s="27"/>
      <c r="C458" s="28"/>
      <c r="D458" s="28"/>
      <c r="E458" s="28"/>
      <c r="F458" s="28"/>
      <c r="G458" s="28"/>
      <c r="H458" s="28"/>
      <c r="I458" s="28"/>
      <c r="J458" s="28"/>
      <c r="K458" s="28"/>
      <c r="L458" s="3"/>
      <c r="M458" s="3"/>
      <c r="N458" s="3"/>
      <c r="O458" s="3"/>
      <c r="P458" s="3"/>
      <c r="Q458" s="3"/>
      <c r="R458" s="3"/>
      <c r="S458" s="3"/>
      <c r="T458" s="3"/>
      <c r="U458" s="3"/>
      <c r="V458" s="3"/>
      <c r="W458" s="3"/>
      <c r="X458" s="3"/>
      <c r="Y458" s="3"/>
      <c r="Z458" s="3"/>
    </row>
    <row r="459" spans="1:26" ht="14.25" customHeight="1">
      <c r="A459" s="27"/>
      <c r="B459" s="27"/>
      <c r="C459" s="28"/>
      <c r="D459" s="28"/>
      <c r="E459" s="28"/>
      <c r="F459" s="28"/>
      <c r="G459" s="28"/>
      <c r="H459" s="28"/>
      <c r="I459" s="28"/>
      <c r="J459" s="28"/>
      <c r="K459" s="28"/>
      <c r="L459" s="3"/>
      <c r="M459" s="3"/>
      <c r="N459" s="3"/>
      <c r="O459" s="3"/>
      <c r="P459" s="3"/>
      <c r="Q459" s="3"/>
      <c r="R459" s="3"/>
      <c r="S459" s="3"/>
      <c r="T459" s="3"/>
      <c r="U459" s="3"/>
      <c r="V459" s="3"/>
      <c r="W459" s="3"/>
      <c r="X459" s="3"/>
      <c r="Y459" s="3"/>
      <c r="Z459" s="3"/>
    </row>
    <row r="460" spans="1:26" ht="14.25" customHeight="1">
      <c r="A460" s="27"/>
      <c r="B460" s="27"/>
      <c r="C460" s="28"/>
      <c r="D460" s="28"/>
      <c r="E460" s="28"/>
      <c r="F460" s="28"/>
      <c r="G460" s="28"/>
      <c r="H460" s="28"/>
      <c r="I460" s="28"/>
      <c r="J460" s="28"/>
      <c r="K460" s="28"/>
      <c r="L460" s="3"/>
      <c r="M460" s="3"/>
      <c r="N460" s="3"/>
      <c r="O460" s="3"/>
      <c r="P460" s="3"/>
      <c r="Q460" s="3"/>
      <c r="R460" s="3"/>
      <c r="S460" s="3"/>
      <c r="T460" s="3"/>
      <c r="U460" s="3"/>
      <c r="V460" s="3"/>
      <c r="W460" s="3"/>
      <c r="X460" s="3"/>
      <c r="Y460" s="3"/>
      <c r="Z460" s="3"/>
    </row>
    <row r="461" spans="1:26" ht="14.25" customHeight="1">
      <c r="A461" s="27"/>
      <c r="B461" s="27"/>
      <c r="C461" s="28"/>
      <c r="D461" s="28"/>
      <c r="E461" s="28"/>
      <c r="F461" s="28"/>
      <c r="G461" s="28"/>
      <c r="H461" s="28"/>
      <c r="I461" s="28"/>
      <c r="J461" s="28"/>
      <c r="K461" s="28"/>
      <c r="L461" s="3"/>
      <c r="M461" s="3"/>
      <c r="N461" s="3"/>
      <c r="O461" s="3"/>
      <c r="P461" s="3"/>
      <c r="Q461" s="3"/>
      <c r="R461" s="3"/>
      <c r="S461" s="3"/>
      <c r="T461" s="3"/>
      <c r="U461" s="3"/>
      <c r="V461" s="3"/>
      <c r="W461" s="3"/>
      <c r="X461" s="3"/>
      <c r="Y461" s="3"/>
      <c r="Z461" s="3"/>
    </row>
    <row r="462" spans="1:26" ht="14.25" customHeight="1">
      <c r="A462" s="27"/>
      <c r="B462" s="27"/>
      <c r="C462" s="28"/>
      <c r="D462" s="28"/>
      <c r="E462" s="28"/>
      <c r="F462" s="28"/>
      <c r="G462" s="28"/>
      <c r="H462" s="28"/>
      <c r="I462" s="28"/>
      <c r="J462" s="28"/>
      <c r="K462" s="28"/>
      <c r="L462" s="3"/>
      <c r="M462" s="3"/>
      <c r="N462" s="3"/>
      <c r="O462" s="3"/>
      <c r="P462" s="3"/>
      <c r="Q462" s="3"/>
      <c r="R462" s="3"/>
      <c r="S462" s="3"/>
      <c r="T462" s="3"/>
      <c r="U462" s="3"/>
      <c r="V462" s="3"/>
      <c r="W462" s="3"/>
      <c r="X462" s="3"/>
      <c r="Y462" s="3"/>
      <c r="Z462" s="3"/>
    </row>
    <row r="463" spans="1:26" ht="14.25" customHeight="1">
      <c r="A463" s="27"/>
      <c r="B463" s="27"/>
      <c r="C463" s="28"/>
      <c r="D463" s="28"/>
      <c r="E463" s="28"/>
      <c r="F463" s="28"/>
      <c r="G463" s="28"/>
      <c r="H463" s="28"/>
      <c r="I463" s="28"/>
      <c r="J463" s="28"/>
      <c r="K463" s="28"/>
      <c r="L463" s="3"/>
      <c r="M463" s="3"/>
      <c r="N463" s="3"/>
      <c r="O463" s="3"/>
      <c r="P463" s="3"/>
      <c r="Q463" s="3"/>
      <c r="R463" s="3"/>
      <c r="S463" s="3"/>
      <c r="T463" s="3"/>
      <c r="U463" s="3"/>
      <c r="V463" s="3"/>
      <c r="W463" s="3"/>
      <c r="X463" s="3"/>
      <c r="Y463" s="3"/>
      <c r="Z463" s="3"/>
    </row>
    <row r="464" spans="1:26" ht="14.25" customHeight="1">
      <c r="A464" s="27"/>
      <c r="B464" s="27"/>
      <c r="C464" s="28"/>
      <c r="D464" s="28"/>
      <c r="E464" s="28"/>
      <c r="F464" s="28"/>
      <c r="G464" s="28"/>
      <c r="H464" s="28"/>
      <c r="I464" s="28"/>
      <c r="J464" s="28"/>
      <c r="K464" s="28"/>
      <c r="L464" s="3"/>
      <c r="M464" s="3"/>
      <c r="N464" s="3"/>
      <c r="O464" s="3"/>
      <c r="P464" s="3"/>
      <c r="Q464" s="3"/>
      <c r="R464" s="3"/>
      <c r="S464" s="3"/>
      <c r="T464" s="3"/>
      <c r="U464" s="3"/>
      <c r="V464" s="3"/>
      <c r="W464" s="3"/>
      <c r="X464" s="3"/>
      <c r="Y464" s="3"/>
      <c r="Z464" s="3"/>
    </row>
    <row r="465" spans="1:26" ht="14.25" customHeight="1">
      <c r="A465" s="27"/>
      <c r="B465" s="27"/>
      <c r="C465" s="28"/>
      <c r="D465" s="28"/>
      <c r="E465" s="28"/>
      <c r="F465" s="28"/>
      <c r="G465" s="28"/>
      <c r="H465" s="28"/>
      <c r="I465" s="28"/>
      <c r="J465" s="28"/>
      <c r="K465" s="28"/>
      <c r="L465" s="3"/>
      <c r="M465" s="3"/>
      <c r="N465" s="3"/>
      <c r="O465" s="3"/>
      <c r="P465" s="3"/>
      <c r="Q465" s="3"/>
      <c r="R465" s="3"/>
      <c r="S465" s="3"/>
      <c r="T465" s="3"/>
      <c r="U465" s="3"/>
      <c r="V465" s="3"/>
      <c r="W465" s="3"/>
      <c r="X465" s="3"/>
      <c r="Y465" s="3"/>
      <c r="Z465" s="3"/>
    </row>
    <row r="466" spans="1:26" ht="14.25" customHeight="1">
      <c r="A466" s="27"/>
      <c r="B466" s="27"/>
      <c r="C466" s="28"/>
      <c r="D466" s="28"/>
      <c r="E466" s="28"/>
      <c r="F466" s="28"/>
      <c r="G466" s="28"/>
      <c r="H466" s="28"/>
      <c r="I466" s="28"/>
      <c r="J466" s="28"/>
      <c r="K466" s="28"/>
      <c r="L466" s="3"/>
      <c r="M466" s="3"/>
      <c r="N466" s="3"/>
      <c r="O466" s="3"/>
      <c r="P466" s="3"/>
      <c r="Q466" s="3"/>
      <c r="R466" s="3"/>
      <c r="S466" s="3"/>
      <c r="T466" s="3"/>
      <c r="U466" s="3"/>
      <c r="V466" s="3"/>
      <c r="W466" s="3"/>
      <c r="X466" s="3"/>
      <c r="Y466" s="3"/>
      <c r="Z466" s="3"/>
    </row>
    <row r="467" spans="1:26" ht="14.25" customHeight="1">
      <c r="A467" s="27"/>
      <c r="B467" s="27"/>
      <c r="C467" s="28"/>
      <c r="D467" s="28"/>
      <c r="E467" s="28"/>
      <c r="F467" s="28"/>
      <c r="G467" s="28"/>
      <c r="H467" s="28"/>
      <c r="I467" s="28"/>
      <c r="J467" s="28"/>
      <c r="K467" s="28"/>
      <c r="L467" s="3"/>
      <c r="M467" s="3"/>
      <c r="N467" s="3"/>
      <c r="O467" s="3"/>
      <c r="P467" s="3"/>
      <c r="Q467" s="3"/>
      <c r="R467" s="3"/>
      <c r="S467" s="3"/>
      <c r="T467" s="3"/>
      <c r="U467" s="3"/>
      <c r="V467" s="3"/>
      <c r="W467" s="3"/>
      <c r="X467" s="3"/>
      <c r="Y467" s="3"/>
      <c r="Z467" s="3"/>
    </row>
    <row r="468" spans="1:26" ht="14.25" customHeight="1">
      <c r="A468" s="27"/>
      <c r="B468" s="27"/>
      <c r="C468" s="28"/>
      <c r="D468" s="28"/>
      <c r="E468" s="28"/>
      <c r="F468" s="28"/>
      <c r="G468" s="28"/>
      <c r="H468" s="28"/>
      <c r="I468" s="28"/>
      <c r="J468" s="28"/>
      <c r="K468" s="28"/>
      <c r="L468" s="3"/>
      <c r="M468" s="3"/>
      <c r="N468" s="3"/>
      <c r="O468" s="3"/>
      <c r="P468" s="3"/>
      <c r="Q468" s="3"/>
      <c r="R468" s="3"/>
      <c r="S468" s="3"/>
      <c r="T468" s="3"/>
      <c r="U468" s="3"/>
      <c r="V468" s="3"/>
      <c r="W468" s="3"/>
      <c r="X468" s="3"/>
      <c r="Y468" s="3"/>
      <c r="Z468" s="3"/>
    </row>
    <row r="469" spans="1:26" ht="14.25" customHeight="1">
      <c r="A469" s="27"/>
      <c r="B469" s="27"/>
      <c r="C469" s="28"/>
      <c r="D469" s="28"/>
      <c r="E469" s="28"/>
      <c r="F469" s="28"/>
      <c r="G469" s="28"/>
      <c r="H469" s="28"/>
      <c r="I469" s="28"/>
      <c r="J469" s="28"/>
      <c r="K469" s="28"/>
      <c r="L469" s="3"/>
      <c r="M469" s="3"/>
      <c r="N469" s="3"/>
      <c r="O469" s="3"/>
      <c r="P469" s="3"/>
      <c r="Q469" s="3"/>
      <c r="R469" s="3"/>
      <c r="S469" s="3"/>
      <c r="T469" s="3"/>
      <c r="U469" s="3"/>
      <c r="V469" s="3"/>
      <c r="W469" s="3"/>
      <c r="X469" s="3"/>
      <c r="Y469" s="3"/>
      <c r="Z469" s="3"/>
    </row>
    <row r="470" spans="1:26" ht="14.25" customHeight="1">
      <c r="A470" s="27"/>
      <c r="B470" s="27"/>
      <c r="C470" s="28"/>
      <c r="D470" s="28"/>
      <c r="E470" s="28"/>
      <c r="F470" s="28"/>
      <c r="G470" s="28"/>
      <c r="H470" s="28"/>
      <c r="I470" s="28"/>
      <c r="J470" s="28"/>
      <c r="K470" s="28"/>
      <c r="L470" s="3"/>
      <c r="M470" s="3"/>
      <c r="N470" s="3"/>
      <c r="O470" s="3"/>
      <c r="P470" s="3"/>
      <c r="Q470" s="3"/>
      <c r="R470" s="3"/>
      <c r="S470" s="3"/>
      <c r="T470" s="3"/>
      <c r="U470" s="3"/>
      <c r="V470" s="3"/>
      <c r="W470" s="3"/>
      <c r="X470" s="3"/>
      <c r="Y470" s="3"/>
      <c r="Z470" s="3"/>
    </row>
    <row r="471" spans="1:26" ht="14.25" customHeight="1">
      <c r="A471" s="27"/>
      <c r="B471" s="27"/>
      <c r="C471" s="28"/>
      <c r="D471" s="28"/>
      <c r="E471" s="28"/>
      <c r="F471" s="28"/>
      <c r="G471" s="28"/>
      <c r="H471" s="28"/>
      <c r="I471" s="28"/>
      <c r="J471" s="28"/>
      <c r="K471" s="28"/>
      <c r="L471" s="3"/>
      <c r="M471" s="3"/>
      <c r="N471" s="3"/>
      <c r="O471" s="3"/>
      <c r="P471" s="3"/>
      <c r="Q471" s="3"/>
      <c r="R471" s="3"/>
      <c r="S471" s="3"/>
      <c r="T471" s="3"/>
      <c r="U471" s="3"/>
      <c r="V471" s="3"/>
      <c r="W471" s="3"/>
      <c r="X471" s="3"/>
      <c r="Y471" s="3"/>
      <c r="Z471" s="3"/>
    </row>
    <row r="472" spans="1:26" ht="14.25" customHeight="1">
      <c r="A472" s="27"/>
      <c r="B472" s="27"/>
      <c r="C472" s="28"/>
      <c r="D472" s="28"/>
      <c r="E472" s="28"/>
      <c r="F472" s="28"/>
      <c r="G472" s="28"/>
      <c r="H472" s="28"/>
      <c r="I472" s="28"/>
      <c r="J472" s="28"/>
      <c r="K472" s="28"/>
      <c r="L472" s="3"/>
      <c r="M472" s="3"/>
      <c r="N472" s="3"/>
      <c r="O472" s="3"/>
      <c r="P472" s="3"/>
      <c r="Q472" s="3"/>
      <c r="R472" s="3"/>
      <c r="S472" s="3"/>
      <c r="T472" s="3"/>
      <c r="U472" s="3"/>
      <c r="V472" s="3"/>
      <c r="W472" s="3"/>
      <c r="X472" s="3"/>
      <c r="Y472" s="3"/>
      <c r="Z472" s="3"/>
    </row>
    <row r="473" spans="1:26" ht="14.25" customHeight="1">
      <c r="A473" s="27"/>
      <c r="B473" s="27"/>
      <c r="C473" s="28"/>
      <c r="D473" s="28"/>
      <c r="E473" s="28"/>
      <c r="F473" s="28"/>
      <c r="G473" s="28"/>
      <c r="H473" s="28"/>
      <c r="I473" s="28"/>
      <c r="J473" s="28"/>
      <c r="K473" s="28"/>
      <c r="L473" s="3"/>
      <c r="M473" s="3"/>
      <c r="N473" s="3"/>
      <c r="O473" s="3"/>
      <c r="P473" s="3"/>
      <c r="Q473" s="3"/>
      <c r="R473" s="3"/>
      <c r="S473" s="3"/>
      <c r="T473" s="3"/>
      <c r="U473" s="3"/>
      <c r="V473" s="3"/>
      <c r="W473" s="3"/>
      <c r="X473" s="3"/>
      <c r="Y473" s="3"/>
      <c r="Z473" s="3"/>
    </row>
    <row r="474" spans="1:26" ht="14.25" customHeight="1">
      <c r="A474" s="27"/>
      <c r="B474" s="27"/>
      <c r="C474" s="28"/>
      <c r="D474" s="28"/>
      <c r="E474" s="28"/>
      <c r="F474" s="28"/>
      <c r="G474" s="28"/>
      <c r="H474" s="28"/>
      <c r="I474" s="28"/>
      <c r="J474" s="28"/>
      <c r="K474" s="28"/>
      <c r="L474" s="3"/>
      <c r="M474" s="3"/>
      <c r="N474" s="3"/>
      <c r="O474" s="3"/>
      <c r="P474" s="3"/>
      <c r="Q474" s="3"/>
      <c r="R474" s="3"/>
      <c r="S474" s="3"/>
      <c r="T474" s="3"/>
      <c r="U474" s="3"/>
      <c r="V474" s="3"/>
      <c r="W474" s="3"/>
      <c r="X474" s="3"/>
      <c r="Y474" s="3"/>
      <c r="Z474" s="3"/>
    </row>
    <row r="475" spans="1:26" ht="14.25" customHeight="1">
      <c r="A475" s="27"/>
      <c r="B475" s="27"/>
      <c r="C475" s="28"/>
      <c r="D475" s="28"/>
      <c r="E475" s="28"/>
      <c r="F475" s="28"/>
      <c r="G475" s="28"/>
      <c r="H475" s="28"/>
      <c r="I475" s="28"/>
      <c r="J475" s="28"/>
      <c r="K475" s="28"/>
      <c r="L475" s="3"/>
      <c r="M475" s="3"/>
      <c r="N475" s="3"/>
      <c r="O475" s="3"/>
      <c r="P475" s="3"/>
      <c r="Q475" s="3"/>
      <c r="R475" s="3"/>
      <c r="S475" s="3"/>
      <c r="T475" s="3"/>
      <c r="U475" s="3"/>
      <c r="V475" s="3"/>
      <c r="W475" s="3"/>
      <c r="X475" s="3"/>
      <c r="Y475" s="3"/>
      <c r="Z475" s="3"/>
    </row>
    <row r="476" spans="1:26" ht="14.25" customHeight="1">
      <c r="A476" s="27"/>
      <c r="B476" s="27"/>
      <c r="C476" s="28"/>
      <c r="D476" s="28"/>
      <c r="E476" s="28"/>
      <c r="F476" s="28"/>
      <c r="G476" s="28"/>
      <c r="H476" s="28"/>
      <c r="I476" s="28"/>
      <c r="J476" s="28"/>
      <c r="K476" s="28"/>
      <c r="L476" s="3"/>
      <c r="M476" s="3"/>
      <c r="N476" s="3"/>
      <c r="O476" s="3"/>
      <c r="P476" s="3"/>
      <c r="Q476" s="3"/>
      <c r="R476" s="3"/>
      <c r="S476" s="3"/>
      <c r="T476" s="3"/>
      <c r="U476" s="3"/>
      <c r="V476" s="3"/>
      <c r="W476" s="3"/>
      <c r="X476" s="3"/>
      <c r="Y476" s="3"/>
      <c r="Z476" s="3"/>
    </row>
    <row r="477" spans="1:26" ht="14.25" customHeight="1">
      <c r="A477" s="27"/>
      <c r="B477" s="27"/>
      <c r="C477" s="28"/>
      <c r="D477" s="28"/>
      <c r="E477" s="28"/>
      <c r="F477" s="28"/>
      <c r="G477" s="28"/>
      <c r="H477" s="28"/>
      <c r="I477" s="28"/>
      <c r="J477" s="28"/>
      <c r="K477" s="28"/>
      <c r="L477" s="3"/>
      <c r="M477" s="3"/>
      <c r="N477" s="3"/>
      <c r="O477" s="3"/>
      <c r="P477" s="3"/>
      <c r="Q477" s="3"/>
      <c r="R477" s="3"/>
      <c r="S477" s="3"/>
      <c r="T477" s="3"/>
      <c r="U477" s="3"/>
      <c r="V477" s="3"/>
      <c r="W477" s="3"/>
      <c r="X477" s="3"/>
      <c r="Y477" s="3"/>
      <c r="Z477" s="3"/>
    </row>
    <row r="478" spans="1:26" ht="14.25" customHeight="1">
      <c r="A478" s="27"/>
      <c r="B478" s="27"/>
      <c r="C478" s="28"/>
      <c r="D478" s="28"/>
      <c r="E478" s="28"/>
      <c r="F478" s="28"/>
      <c r="G478" s="28"/>
      <c r="H478" s="28"/>
      <c r="I478" s="28"/>
      <c r="J478" s="28"/>
      <c r="K478" s="28"/>
      <c r="L478" s="3"/>
      <c r="M478" s="3"/>
      <c r="N478" s="3"/>
      <c r="O478" s="3"/>
      <c r="P478" s="3"/>
      <c r="Q478" s="3"/>
      <c r="R478" s="3"/>
      <c r="S478" s="3"/>
      <c r="T478" s="3"/>
      <c r="U478" s="3"/>
      <c r="V478" s="3"/>
      <c r="W478" s="3"/>
      <c r="X478" s="3"/>
      <c r="Y478" s="3"/>
      <c r="Z478" s="3"/>
    </row>
    <row r="479" spans="1:26" ht="14.25" customHeight="1">
      <c r="A479" s="27"/>
      <c r="B479" s="27"/>
      <c r="C479" s="28"/>
      <c r="D479" s="28"/>
      <c r="E479" s="28"/>
      <c r="F479" s="28"/>
      <c r="G479" s="28"/>
      <c r="H479" s="28"/>
      <c r="I479" s="28"/>
      <c r="J479" s="28"/>
      <c r="K479" s="28"/>
      <c r="L479" s="3"/>
      <c r="M479" s="3"/>
      <c r="N479" s="3"/>
      <c r="O479" s="3"/>
      <c r="P479" s="3"/>
      <c r="Q479" s="3"/>
      <c r="R479" s="3"/>
      <c r="S479" s="3"/>
      <c r="T479" s="3"/>
      <c r="U479" s="3"/>
      <c r="V479" s="3"/>
      <c r="W479" s="3"/>
      <c r="X479" s="3"/>
      <c r="Y479" s="3"/>
      <c r="Z479" s="3"/>
    </row>
    <row r="480" spans="1:26" ht="14.25" customHeight="1">
      <c r="A480" s="27"/>
      <c r="B480" s="27"/>
      <c r="C480" s="28"/>
      <c r="D480" s="28"/>
      <c r="E480" s="28"/>
      <c r="F480" s="28"/>
      <c r="G480" s="28"/>
      <c r="H480" s="28"/>
      <c r="I480" s="28"/>
      <c r="J480" s="28"/>
      <c r="K480" s="28"/>
      <c r="L480" s="3"/>
      <c r="M480" s="3"/>
      <c r="N480" s="3"/>
      <c r="O480" s="3"/>
      <c r="P480" s="3"/>
      <c r="Q480" s="3"/>
      <c r="R480" s="3"/>
      <c r="S480" s="3"/>
      <c r="T480" s="3"/>
      <c r="U480" s="3"/>
      <c r="V480" s="3"/>
      <c r="W480" s="3"/>
      <c r="X480" s="3"/>
      <c r="Y480" s="3"/>
      <c r="Z480" s="3"/>
    </row>
    <row r="481" spans="1:26" ht="14.25" customHeight="1">
      <c r="A481" s="27"/>
      <c r="B481" s="27"/>
      <c r="C481" s="28"/>
      <c r="D481" s="28"/>
      <c r="E481" s="28"/>
      <c r="F481" s="28"/>
      <c r="G481" s="28"/>
      <c r="H481" s="28"/>
      <c r="I481" s="28"/>
      <c r="J481" s="28"/>
      <c r="K481" s="28"/>
      <c r="L481" s="3"/>
      <c r="M481" s="3"/>
      <c r="N481" s="3"/>
      <c r="O481" s="3"/>
      <c r="P481" s="3"/>
      <c r="Q481" s="3"/>
      <c r="R481" s="3"/>
      <c r="S481" s="3"/>
      <c r="T481" s="3"/>
      <c r="U481" s="3"/>
      <c r="V481" s="3"/>
      <c r="W481" s="3"/>
      <c r="X481" s="3"/>
      <c r="Y481" s="3"/>
      <c r="Z481" s="3"/>
    </row>
    <row r="482" spans="1:26" ht="14.25" customHeight="1">
      <c r="A482" s="27"/>
      <c r="B482" s="27"/>
      <c r="C482" s="28"/>
      <c r="D482" s="28"/>
      <c r="E482" s="28"/>
      <c r="F482" s="28"/>
      <c r="G482" s="28"/>
      <c r="H482" s="28"/>
      <c r="I482" s="28"/>
      <c r="J482" s="28"/>
      <c r="K482" s="28"/>
      <c r="L482" s="3"/>
      <c r="M482" s="3"/>
      <c r="N482" s="3"/>
      <c r="O482" s="3"/>
      <c r="P482" s="3"/>
      <c r="Q482" s="3"/>
      <c r="R482" s="3"/>
      <c r="S482" s="3"/>
      <c r="T482" s="3"/>
      <c r="U482" s="3"/>
      <c r="V482" s="3"/>
      <c r="W482" s="3"/>
      <c r="X482" s="3"/>
      <c r="Y482" s="3"/>
      <c r="Z482" s="3"/>
    </row>
    <row r="483" spans="1:26" ht="14.25" customHeight="1">
      <c r="A483" s="27"/>
      <c r="B483" s="27"/>
      <c r="C483" s="28"/>
      <c r="D483" s="28"/>
      <c r="E483" s="28"/>
      <c r="F483" s="28"/>
      <c r="G483" s="28"/>
      <c r="H483" s="28"/>
      <c r="I483" s="28"/>
      <c r="J483" s="28"/>
      <c r="K483" s="28"/>
      <c r="L483" s="3"/>
      <c r="M483" s="3"/>
      <c r="N483" s="3"/>
      <c r="O483" s="3"/>
      <c r="P483" s="3"/>
      <c r="Q483" s="3"/>
      <c r="R483" s="3"/>
      <c r="S483" s="3"/>
      <c r="T483" s="3"/>
      <c r="U483" s="3"/>
      <c r="V483" s="3"/>
      <c r="W483" s="3"/>
      <c r="X483" s="3"/>
      <c r="Y483" s="3"/>
      <c r="Z483" s="3"/>
    </row>
    <row r="484" spans="1:26" ht="14.25" customHeight="1">
      <c r="A484" s="27"/>
      <c r="B484" s="27"/>
      <c r="C484" s="28"/>
      <c r="D484" s="28"/>
      <c r="E484" s="28"/>
      <c r="F484" s="28"/>
      <c r="G484" s="28"/>
      <c r="H484" s="28"/>
      <c r="I484" s="28"/>
      <c r="J484" s="28"/>
      <c r="K484" s="28"/>
      <c r="L484" s="3"/>
      <c r="M484" s="3"/>
      <c r="N484" s="3"/>
      <c r="O484" s="3"/>
      <c r="P484" s="3"/>
      <c r="Q484" s="3"/>
      <c r="R484" s="3"/>
      <c r="S484" s="3"/>
      <c r="T484" s="3"/>
      <c r="U484" s="3"/>
      <c r="V484" s="3"/>
      <c r="W484" s="3"/>
      <c r="X484" s="3"/>
      <c r="Y484" s="3"/>
      <c r="Z484" s="3"/>
    </row>
    <row r="485" spans="1:26" ht="14.25" customHeight="1">
      <c r="A485" s="27"/>
      <c r="B485" s="27"/>
      <c r="C485" s="28"/>
      <c r="D485" s="28"/>
      <c r="E485" s="28"/>
      <c r="F485" s="28"/>
      <c r="G485" s="28"/>
      <c r="H485" s="28"/>
      <c r="I485" s="28"/>
      <c r="J485" s="28"/>
      <c r="K485" s="28"/>
      <c r="L485" s="3"/>
      <c r="M485" s="3"/>
      <c r="N485" s="3"/>
      <c r="O485" s="3"/>
      <c r="P485" s="3"/>
      <c r="Q485" s="3"/>
      <c r="R485" s="3"/>
      <c r="S485" s="3"/>
      <c r="T485" s="3"/>
      <c r="U485" s="3"/>
      <c r="V485" s="3"/>
      <c r="W485" s="3"/>
      <c r="X485" s="3"/>
      <c r="Y485" s="3"/>
      <c r="Z485" s="3"/>
    </row>
    <row r="486" spans="1:26" ht="14.25" customHeight="1">
      <c r="A486" s="27"/>
      <c r="B486" s="27"/>
      <c r="C486" s="28"/>
      <c r="D486" s="28"/>
      <c r="E486" s="28"/>
      <c r="F486" s="28"/>
      <c r="G486" s="28"/>
      <c r="H486" s="28"/>
      <c r="I486" s="28"/>
      <c r="J486" s="28"/>
      <c r="K486" s="28"/>
      <c r="L486" s="3"/>
      <c r="M486" s="3"/>
      <c r="N486" s="3"/>
      <c r="O486" s="3"/>
      <c r="P486" s="3"/>
      <c r="Q486" s="3"/>
      <c r="R486" s="3"/>
      <c r="S486" s="3"/>
      <c r="T486" s="3"/>
      <c r="U486" s="3"/>
      <c r="V486" s="3"/>
      <c r="W486" s="3"/>
      <c r="X486" s="3"/>
      <c r="Y486" s="3"/>
      <c r="Z486" s="3"/>
    </row>
    <row r="487" spans="1:26" ht="14.25" customHeight="1">
      <c r="A487" s="27"/>
      <c r="B487" s="27"/>
      <c r="C487" s="28"/>
      <c r="D487" s="28"/>
      <c r="E487" s="28"/>
      <c r="F487" s="28"/>
      <c r="G487" s="28"/>
      <c r="H487" s="28"/>
      <c r="I487" s="28"/>
      <c r="J487" s="28"/>
      <c r="K487" s="28"/>
      <c r="L487" s="3"/>
      <c r="M487" s="3"/>
      <c r="N487" s="3"/>
      <c r="O487" s="3"/>
      <c r="P487" s="3"/>
      <c r="Q487" s="3"/>
      <c r="R487" s="3"/>
      <c r="S487" s="3"/>
      <c r="T487" s="3"/>
      <c r="U487" s="3"/>
      <c r="V487" s="3"/>
      <c r="W487" s="3"/>
      <c r="X487" s="3"/>
      <c r="Y487" s="3"/>
      <c r="Z487" s="3"/>
    </row>
    <row r="488" spans="1:26" ht="14.25" customHeight="1">
      <c r="A488" s="27"/>
      <c r="B488" s="27"/>
      <c r="C488" s="28"/>
      <c r="D488" s="28"/>
      <c r="E488" s="28"/>
      <c r="F488" s="28"/>
      <c r="G488" s="28"/>
      <c r="H488" s="28"/>
      <c r="I488" s="28"/>
      <c r="J488" s="28"/>
      <c r="K488" s="28"/>
      <c r="L488" s="3"/>
      <c r="M488" s="3"/>
      <c r="N488" s="3"/>
      <c r="O488" s="3"/>
      <c r="P488" s="3"/>
      <c r="Q488" s="3"/>
      <c r="R488" s="3"/>
      <c r="S488" s="3"/>
      <c r="T488" s="3"/>
      <c r="U488" s="3"/>
      <c r="V488" s="3"/>
      <c r="W488" s="3"/>
      <c r="X488" s="3"/>
      <c r="Y488" s="3"/>
      <c r="Z488" s="3"/>
    </row>
    <row r="489" spans="1:26" ht="14.25" customHeight="1">
      <c r="A489" s="27"/>
      <c r="B489" s="27"/>
      <c r="C489" s="28"/>
      <c r="D489" s="28"/>
      <c r="E489" s="28"/>
      <c r="F489" s="28"/>
      <c r="G489" s="28"/>
      <c r="H489" s="28"/>
      <c r="I489" s="28"/>
      <c r="J489" s="28"/>
      <c r="K489" s="28"/>
      <c r="L489" s="3"/>
      <c r="M489" s="3"/>
      <c r="N489" s="3"/>
      <c r="O489" s="3"/>
      <c r="P489" s="3"/>
      <c r="Q489" s="3"/>
      <c r="R489" s="3"/>
      <c r="S489" s="3"/>
      <c r="T489" s="3"/>
      <c r="U489" s="3"/>
      <c r="V489" s="3"/>
      <c r="W489" s="3"/>
      <c r="X489" s="3"/>
      <c r="Y489" s="3"/>
      <c r="Z489" s="3"/>
    </row>
    <row r="490" spans="1:26" ht="14.25" customHeight="1">
      <c r="A490" s="27"/>
      <c r="B490" s="27"/>
      <c r="C490" s="28"/>
      <c r="D490" s="28"/>
      <c r="E490" s="28"/>
      <c r="F490" s="28"/>
      <c r="G490" s="28"/>
      <c r="H490" s="28"/>
      <c r="I490" s="28"/>
      <c r="J490" s="28"/>
      <c r="K490" s="28"/>
      <c r="L490" s="3"/>
      <c r="M490" s="3"/>
      <c r="N490" s="3"/>
      <c r="O490" s="3"/>
      <c r="P490" s="3"/>
      <c r="Q490" s="3"/>
      <c r="R490" s="3"/>
      <c r="S490" s="3"/>
      <c r="T490" s="3"/>
      <c r="U490" s="3"/>
      <c r="V490" s="3"/>
      <c r="W490" s="3"/>
      <c r="X490" s="3"/>
      <c r="Y490" s="3"/>
      <c r="Z490" s="3"/>
    </row>
    <row r="491" spans="1:26" ht="14.25" customHeight="1">
      <c r="A491" s="27"/>
      <c r="B491" s="27"/>
      <c r="C491" s="28"/>
      <c r="D491" s="28"/>
      <c r="E491" s="28"/>
      <c r="F491" s="28"/>
      <c r="G491" s="28"/>
      <c r="H491" s="28"/>
      <c r="I491" s="28"/>
      <c r="J491" s="28"/>
      <c r="K491" s="28"/>
      <c r="L491" s="3"/>
      <c r="M491" s="3"/>
      <c r="N491" s="3"/>
      <c r="O491" s="3"/>
      <c r="P491" s="3"/>
      <c r="Q491" s="3"/>
      <c r="R491" s="3"/>
      <c r="S491" s="3"/>
      <c r="T491" s="3"/>
      <c r="U491" s="3"/>
      <c r="V491" s="3"/>
      <c r="W491" s="3"/>
      <c r="X491" s="3"/>
      <c r="Y491" s="3"/>
      <c r="Z491" s="3"/>
    </row>
    <row r="492" spans="1:26" ht="14.25" customHeight="1">
      <c r="A492" s="27"/>
      <c r="B492" s="27"/>
      <c r="C492" s="28"/>
      <c r="D492" s="28"/>
      <c r="E492" s="28"/>
      <c r="F492" s="28"/>
      <c r="G492" s="28"/>
      <c r="H492" s="28"/>
      <c r="I492" s="28"/>
      <c r="J492" s="28"/>
      <c r="K492" s="28"/>
      <c r="L492" s="3"/>
      <c r="M492" s="3"/>
      <c r="N492" s="3"/>
      <c r="O492" s="3"/>
      <c r="P492" s="3"/>
      <c r="Q492" s="3"/>
      <c r="R492" s="3"/>
      <c r="S492" s="3"/>
      <c r="T492" s="3"/>
      <c r="U492" s="3"/>
      <c r="V492" s="3"/>
      <c r="W492" s="3"/>
      <c r="X492" s="3"/>
      <c r="Y492" s="3"/>
      <c r="Z492" s="3"/>
    </row>
    <row r="493" spans="1:26" ht="14.25" customHeight="1">
      <c r="A493" s="27"/>
      <c r="B493" s="27"/>
      <c r="C493" s="28"/>
      <c r="D493" s="28"/>
      <c r="E493" s="28"/>
      <c r="F493" s="28"/>
      <c r="G493" s="28"/>
      <c r="H493" s="28"/>
      <c r="I493" s="28"/>
      <c r="J493" s="28"/>
      <c r="K493" s="28"/>
      <c r="L493" s="3"/>
      <c r="M493" s="3"/>
      <c r="N493" s="3"/>
      <c r="O493" s="3"/>
      <c r="P493" s="3"/>
      <c r="Q493" s="3"/>
      <c r="R493" s="3"/>
      <c r="S493" s="3"/>
      <c r="T493" s="3"/>
      <c r="U493" s="3"/>
      <c r="V493" s="3"/>
      <c r="W493" s="3"/>
      <c r="X493" s="3"/>
      <c r="Y493" s="3"/>
      <c r="Z493" s="3"/>
    </row>
    <row r="494" spans="1:26" ht="14.25" customHeight="1">
      <c r="A494" s="27"/>
      <c r="B494" s="27"/>
      <c r="C494" s="28"/>
      <c r="D494" s="28"/>
      <c r="E494" s="28"/>
      <c r="F494" s="28"/>
      <c r="G494" s="28"/>
      <c r="H494" s="28"/>
      <c r="I494" s="28"/>
      <c r="J494" s="28"/>
      <c r="K494" s="28"/>
      <c r="L494" s="3"/>
      <c r="M494" s="3"/>
      <c r="N494" s="3"/>
      <c r="O494" s="3"/>
      <c r="P494" s="3"/>
      <c r="Q494" s="3"/>
      <c r="R494" s="3"/>
      <c r="S494" s="3"/>
      <c r="T494" s="3"/>
      <c r="U494" s="3"/>
      <c r="V494" s="3"/>
      <c r="W494" s="3"/>
      <c r="X494" s="3"/>
      <c r="Y494" s="3"/>
      <c r="Z494" s="3"/>
    </row>
    <row r="495" spans="1:26" ht="14.25" customHeight="1">
      <c r="A495" s="27"/>
      <c r="B495" s="27"/>
      <c r="C495" s="28"/>
      <c r="D495" s="28"/>
      <c r="E495" s="28"/>
      <c r="F495" s="28"/>
      <c r="G495" s="28"/>
      <c r="H495" s="28"/>
      <c r="I495" s="28"/>
      <c r="J495" s="28"/>
      <c r="K495" s="28"/>
      <c r="L495" s="3"/>
      <c r="M495" s="3"/>
      <c r="N495" s="3"/>
      <c r="O495" s="3"/>
      <c r="P495" s="3"/>
      <c r="Q495" s="3"/>
      <c r="R495" s="3"/>
      <c r="S495" s="3"/>
      <c r="T495" s="3"/>
      <c r="U495" s="3"/>
      <c r="V495" s="3"/>
      <c r="W495" s="3"/>
      <c r="X495" s="3"/>
      <c r="Y495" s="3"/>
      <c r="Z495" s="3"/>
    </row>
    <row r="496" spans="1:26" ht="14.25" customHeight="1">
      <c r="A496" s="27"/>
      <c r="B496" s="27"/>
      <c r="C496" s="28"/>
      <c r="D496" s="28"/>
      <c r="E496" s="28"/>
      <c r="F496" s="28"/>
      <c r="G496" s="28"/>
      <c r="H496" s="28"/>
      <c r="I496" s="28"/>
      <c r="J496" s="28"/>
      <c r="K496" s="28"/>
      <c r="L496" s="3"/>
      <c r="M496" s="3"/>
      <c r="N496" s="3"/>
      <c r="O496" s="3"/>
      <c r="P496" s="3"/>
      <c r="Q496" s="3"/>
      <c r="R496" s="3"/>
      <c r="S496" s="3"/>
      <c r="T496" s="3"/>
      <c r="U496" s="3"/>
      <c r="V496" s="3"/>
      <c r="W496" s="3"/>
      <c r="X496" s="3"/>
      <c r="Y496" s="3"/>
      <c r="Z496" s="3"/>
    </row>
    <row r="497" spans="1:26" ht="14.25" customHeight="1">
      <c r="A497" s="27"/>
      <c r="B497" s="27"/>
      <c r="C497" s="28"/>
      <c r="D497" s="28"/>
      <c r="E497" s="28"/>
      <c r="F497" s="28"/>
      <c r="G497" s="28"/>
      <c r="H497" s="28"/>
      <c r="I497" s="28"/>
      <c r="J497" s="28"/>
      <c r="K497" s="28"/>
      <c r="L497" s="3"/>
      <c r="M497" s="3"/>
      <c r="N497" s="3"/>
      <c r="O497" s="3"/>
      <c r="P497" s="3"/>
      <c r="Q497" s="3"/>
      <c r="R497" s="3"/>
      <c r="S497" s="3"/>
      <c r="T497" s="3"/>
      <c r="U497" s="3"/>
      <c r="V497" s="3"/>
      <c r="W497" s="3"/>
      <c r="X497" s="3"/>
      <c r="Y497" s="3"/>
      <c r="Z497" s="3"/>
    </row>
    <row r="498" spans="1:26" ht="14.25" customHeight="1">
      <c r="A498" s="27"/>
      <c r="B498" s="27"/>
      <c r="C498" s="28"/>
      <c r="D498" s="28"/>
      <c r="E498" s="28"/>
      <c r="F498" s="28"/>
      <c r="G498" s="28"/>
      <c r="H498" s="28"/>
      <c r="I498" s="28"/>
      <c r="J498" s="28"/>
      <c r="K498" s="28"/>
      <c r="L498" s="3"/>
      <c r="M498" s="3"/>
      <c r="N498" s="3"/>
      <c r="O498" s="3"/>
      <c r="P498" s="3"/>
      <c r="Q498" s="3"/>
      <c r="R498" s="3"/>
      <c r="S498" s="3"/>
      <c r="T498" s="3"/>
      <c r="U498" s="3"/>
      <c r="V498" s="3"/>
      <c r="W498" s="3"/>
      <c r="X498" s="3"/>
      <c r="Y498" s="3"/>
      <c r="Z498" s="3"/>
    </row>
    <row r="499" spans="1:26" ht="14.25" customHeight="1">
      <c r="A499" s="27"/>
      <c r="B499" s="27"/>
      <c r="C499" s="28"/>
      <c r="D499" s="28"/>
      <c r="E499" s="28"/>
      <c r="F499" s="28"/>
      <c r="G499" s="28"/>
      <c r="H499" s="28"/>
      <c r="I499" s="28"/>
      <c r="J499" s="28"/>
      <c r="K499" s="28"/>
      <c r="L499" s="3"/>
      <c r="M499" s="3"/>
      <c r="N499" s="3"/>
      <c r="O499" s="3"/>
      <c r="P499" s="3"/>
      <c r="Q499" s="3"/>
      <c r="R499" s="3"/>
      <c r="S499" s="3"/>
      <c r="T499" s="3"/>
      <c r="U499" s="3"/>
      <c r="V499" s="3"/>
      <c r="W499" s="3"/>
      <c r="X499" s="3"/>
      <c r="Y499" s="3"/>
      <c r="Z499" s="3"/>
    </row>
    <row r="500" spans="1:26" ht="14.25" customHeight="1">
      <c r="A500" s="27"/>
      <c r="B500" s="27"/>
      <c r="C500" s="28"/>
      <c r="D500" s="28"/>
      <c r="E500" s="28"/>
      <c r="F500" s="28"/>
      <c r="G500" s="28"/>
      <c r="H500" s="28"/>
      <c r="I500" s="28"/>
      <c r="J500" s="28"/>
      <c r="K500" s="28"/>
      <c r="L500" s="3"/>
      <c r="M500" s="3"/>
      <c r="N500" s="3"/>
      <c r="O500" s="3"/>
      <c r="P500" s="3"/>
      <c r="Q500" s="3"/>
      <c r="R500" s="3"/>
      <c r="S500" s="3"/>
      <c r="T500" s="3"/>
      <c r="U500" s="3"/>
      <c r="V500" s="3"/>
      <c r="W500" s="3"/>
      <c r="X500" s="3"/>
      <c r="Y500" s="3"/>
      <c r="Z500" s="3"/>
    </row>
    <row r="501" spans="1:26" ht="14.25" customHeight="1">
      <c r="A501" s="27"/>
      <c r="B501" s="27"/>
      <c r="C501" s="28"/>
      <c r="D501" s="28"/>
      <c r="E501" s="28"/>
      <c r="F501" s="28"/>
      <c r="G501" s="28"/>
      <c r="H501" s="28"/>
      <c r="I501" s="28"/>
      <c r="J501" s="28"/>
      <c r="K501" s="28"/>
      <c r="L501" s="3"/>
      <c r="M501" s="3"/>
      <c r="N501" s="3"/>
      <c r="O501" s="3"/>
      <c r="P501" s="3"/>
      <c r="Q501" s="3"/>
      <c r="R501" s="3"/>
      <c r="S501" s="3"/>
      <c r="T501" s="3"/>
      <c r="U501" s="3"/>
      <c r="V501" s="3"/>
      <c r="W501" s="3"/>
      <c r="X501" s="3"/>
      <c r="Y501" s="3"/>
      <c r="Z501" s="3"/>
    </row>
    <row r="502" spans="1:26" ht="14.25" customHeight="1">
      <c r="A502" s="27"/>
      <c r="B502" s="27"/>
      <c r="C502" s="28"/>
      <c r="D502" s="28"/>
      <c r="E502" s="28"/>
      <c r="F502" s="28"/>
      <c r="G502" s="28"/>
      <c r="H502" s="28"/>
      <c r="I502" s="28"/>
      <c r="J502" s="28"/>
      <c r="K502" s="28"/>
      <c r="L502" s="3"/>
      <c r="M502" s="3"/>
      <c r="N502" s="3"/>
      <c r="O502" s="3"/>
      <c r="P502" s="3"/>
      <c r="Q502" s="3"/>
      <c r="R502" s="3"/>
      <c r="S502" s="3"/>
      <c r="T502" s="3"/>
      <c r="U502" s="3"/>
      <c r="V502" s="3"/>
      <c r="W502" s="3"/>
      <c r="X502" s="3"/>
      <c r="Y502" s="3"/>
      <c r="Z502" s="3"/>
    </row>
    <row r="503" spans="1:26" ht="14.25" customHeight="1">
      <c r="A503" s="27"/>
      <c r="B503" s="27"/>
      <c r="C503" s="28"/>
      <c r="D503" s="28"/>
      <c r="E503" s="28"/>
      <c r="F503" s="28"/>
      <c r="G503" s="28"/>
      <c r="H503" s="28"/>
      <c r="I503" s="28"/>
      <c r="J503" s="28"/>
      <c r="K503" s="28"/>
      <c r="L503" s="3"/>
      <c r="M503" s="3"/>
      <c r="N503" s="3"/>
      <c r="O503" s="3"/>
      <c r="P503" s="3"/>
      <c r="Q503" s="3"/>
      <c r="R503" s="3"/>
      <c r="S503" s="3"/>
      <c r="T503" s="3"/>
      <c r="U503" s="3"/>
      <c r="V503" s="3"/>
      <c r="W503" s="3"/>
      <c r="X503" s="3"/>
      <c r="Y503" s="3"/>
      <c r="Z503" s="3"/>
    </row>
    <row r="504" spans="1:26" ht="14.25" customHeight="1">
      <c r="A504" s="27"/>
      <c r="B504" s="27"/>
      <c r="C504" s="28"/>
      <c r="D504" s="28"/>
      <c r="E504" s="28"/>
      <c r="F504" s="28"/>
      <c r="G504" s="28"/>
      <c r="H504" s="28"/>
      <c r="I504" s="28"/>
      <c r="J504" s="28"/>
      <c r="K504" s="28"/>
      <c r="L504" s="3"/>
      <c r="M504" s="3"/>
      <c r="N504" s="3"/>
      <c r="O504" s="3"/>
      <c r="P504" s="3"/>
      <c r="Q504" s="3"/>
      <c r="R504" s="3"/>
      <c r="S504" s="3"/>
      <c r="T504" s="3"/>
      <c r="U504" s="3"/>
      <c r="V504" s="3"/>
      <c r="W504" s="3"/>
      <c r="X504" s="3"/>
      <c r="Y504" s="3"/>
      <c r="Z504" s="3"/>
    </row>
    <row r="505" spans="1:26" ht="14.25" customHeight="1">
      <c r="A505" s="27"/>
      <c r="B505" s="27"/>
      <c r="C505" s="28"/>
      <c r="D505" s="28"/>
      <c r="E505" s="28"/>
      <c r="F505" s="28"/>
      <c r="G505" s="28"/>
      <c r="H505" s="28"/>
      <c r="I505" s="28"/>
      <c r="J505" s="28"/>
      <c r="K505" s="28"/>
      <c r="L505" s="3"/>
      <c r="M505" s="3"/>
      <c r="N505" s="3"/>
      <c r="O505" s="3"/>
      <c r="P505" s="3"/>
      <c r="Q505" s="3"/>
      <c r="R505" s="3"/>
      <c r="S505" s="3"/>
      <c r="T505" s="3"/>
      <c r="U505" s="3"/>
      <c r="V505" s="3"/>
      <c r="W505" s="3"/>
      <c r="X505" s="3"/>
      <c r="Y505" s="3"/>
      <c r="Z505" s="3"/>
    </row>
    <row r="506" spans="1:26" ht="14.25" customHeight="1">
      <c r="A506" s="27"/>
      <c r="B506" s="27"/>
      <c r="C506" s="28"/>
      <c r="D506" s="28"/>
      <c r="E506" s="28"/>
      <c r="F506" s="28"/>
      <c r="G506" s="28"/>
      <c r="H506" s="28"/>
      <c r="I506" s="28"/>
      <c r="J506" s="28"/>
      <c r="K506" s="28"/>
      <c r="L506" s="3"/>
      <c r="M506" s="3"/>
      <c r="N506" s="3"/>
      <c r="O506" s="3"/>
      <c r="P506" s="3"/>
      <c r="Q506" s="3"/>
      <c r="R506" s="3"/>
      <c r="S506" s="3"/>
      <c r="T506" s="3"/>
      <c r="U506" s="3"/>
      <c r="V506" s="3"/>
      <c r="W506" s="3"/>
      <c r="X506" s="3"/>
      <c r="Y506" s="3"/>
      <c r="Z506" s="3"/>
    </row>
    <row r="507" spans="1:26" ht="14.25" customHeight="1">
      <c r="A507" s="27"/>
      <c r="B507" s="27"/>
      <c r="C507" s="28"/>
      <c r="D507" s="28"/>
      <c r="E507" s="28"/>
      <c r="F507" s="28"/>
      <c r="G507" s="28"/>
      <c r="H507" s="28"/>
      <c r="I507" s="28"/>
      <c r="J507" s="28"/>
      <c r="K507" s="28"/>
      <c r="L507" s="3"/>
      <c r="M507" s="3"/>
      <c r="N507" s="3"/>
      <c r="O507" s="3"/>
      <c r="P507" s="3"/>
      <c r="Q507" s="3"/>
      <c r="R507" s="3"/>
      <c r="S507" s="3"/>
      <c r="T507" s="3"/>
      <c r="U507" s="3"/>
      <c r="V507" s="3"/>
      <c r="W507" s="3"/>
      <c r="X507" s="3"/>
      <c r="Y507" s="3"/>
      <c r="Z507" s="3"/>
    </row>
    <row r="508" spans="1:26" ht="14.25" customHeight="1">
      <c r="A508" s="27"/>
      <c r="B508" s="27"/>
      <c r="C508" s="28"/>
      <c r="D508" s="28"/>
      <c r="E508" s="28"/>
      <c r="F508" s="28"/>
      <c r="G508" s="28"/>
      <c r="H508" s="28"/>
      <c r="I508" s="28"/>
      <c r="J508" s="28"/>
      <c r="K508" s="28"/>
      <c r="L508" s="3"/>
      <c r="M508" s="3"/>
      <c r="N508" s="3"/>
      <c r="O508" s="3"/>
      <c r="P508" s="3"/>
      <c r="Q508" s="3"/>
      <c r="R508" s="3"/>
      <c r="S508" s="3"/>
      <c r="T508" s="3"/>
      <c r="U508" s="3"/>
      <c r="V508" s="3"/>
      <c r="W508" s="3"/>
      <c r="X508" s="3"/>
      <c r="Y508" s="3"/>
      <c r="Z508" s="3"/>
    </row>
    <row r="509" spans="1:26" ht="14.25" customHeight="1">
      <c r="A509" s="27"/>
      <c r="B509" s="27"/>
      <c r="C509" s="28"/>
      <c r="D509" s="28"/>
      <c r="E509" s="28"/>
      <c r="F509" s="28"/>
      <c r="G509" s="28"/>
      <c r="H509" s="28"/>
      <c r="I509" s="28"/>
      <c r="J509" s="28"/>
      <c r="K509" s="28"/>
      <c r="L509" s="3"/>
      <c r="M509" s="3"/>
      <c r="N509" s="3"/>
      <c r="O509" s="3"/>
      <c r="P509" s="3"/>
      <c r="Q509" s="3"/>
      <c r="R509" s="3"/>
      <c r="S509" s="3"/>
      <c r="T509" s="3"/>
      <c r="U509" s="3"/>
      <c r="V509" s="3"/>
      <c r="W509" s="3"/>
      <c r="X509" s="3"/>
      <c r="Y509" s="3"/>
      <c r="Z509" s="3"/>
    </row>
    <row r="510" spans="1:26" ht="14.25" customHeight="1">
      <c r="A510" s="27"/>
      <c r="B510" s="27"/>
      <c r="C510" s="28"/>
      <c r="D510" s="28"/>
      <c r="E510" s="28"/>
      <c r="F510" s="28"/>
      <c r="G510" s="28"/>
      <c r="H510" s="28"/>
      <c r="I510" s="28"/>
      <c r="J510" s="28"/>
      <c r="K510" s="28"/>
      <c r="L510" s="3"/>
      <c r="M510" s="3"/>
      <c r="N510" s="3"/>
      <c r="O510" s="3"/>
      <c r="P510" s="3"/>
      <c r="Q510" s="3"/>
      <c r="R510" s="3"/>
      <c r="S510" s="3"/>
      <c r="T510" s="3"/>
      <c r="U510" s="3"/>
      <c r="V510" s="3"/>
      <c r="W510" s="3"/>
      <c r="X510" s="3"/>
      <c r="Y510" s="3"/>
      <c r="Z510" s="3"/>
    </row>
    <row r="511" spans="1:26" ht="14.25" customHeight="1">
      <c r="A511" s="27"/>
      <c r="B511" s="27"/>
      <c r="C511" s="28"/>
      <c r="D511" s="28"/>
      <c r="E511" s="28"/>
      <c r="F511" s="28"/>
      <c r="G511" s="28"/>
      <c r="H511" s="28"/>
      <c r="I511" s="28"/>
      <c r="J511" s="28"/>
      <c r="K511" s="28"/>
      <c r="L511" s="3"/>
      <c r="M511" s="3"/>
      <c r="N511" s="3"/>
      <c r="O511" s="3"/>
      <c r="P511" s="3"/>
      <c r="Q511" s="3"/>
      <c r="R511" s="3"/>
      <c r="S511" s="3"/>
      <c r="T511" s="3"/>
      <c r="U511" s="3"/>
      <c r="V511" s="3"/>
      <c r="W511" s="3"/>
      <c r="X511" s="3"/>
      <c r="Y511" s="3"/>
      <c r="Z511" s="3"/>
    </row>
    <row r="512" spans="1:26" ht="14.25" customHeight="1">
      <c r="A512" s="27"/>
      <c r="B512" s="27"/>
      <c r="C512" s="28"/>
      <c r="D512" s="28"/>
      <c r="E512" s="28"/>
      <c r="F512" s="28"/>
      <c r="G512" s="28"/>
      <c r="H512" s="28"/>
      <c r="I512" s="28"/>
      <c r="J512" s="28"/>
      <c r="K512" s="28"/>
      <c r="L512" s="3"/>
      <c r="M512" s="3"/>
      <c r="N512" s="3"/>
      <c r="O512" s="3"/>
      <c r="P512" s="3"/>
      <c r="Q512" s="3"/>
      <c r="R512" s="3"/>
      <c r="S512" s="3"/>
      <c r="T512" s="3"/>
      <c r="U512" s="3"/>
      <c r="V512" s="3"/>
      <c r="W512" s="3"/>
      <c r="X512" s="3"/>
      <c r="Y512" s="3"/>
      <c r="Z512" s="3"/>
    </row>
    <row r="513" spans="1:26" ht="14.25" customHeight="1">
      <c r="A513" s="27"/>
      <c r="B513" s="27"/>
      <c r="C513" s="28"/>
      <c r="D513" s="28"/>
      <c r="E513" s="28"/>
      <c r="F513" s="28"/>
      <c r="G513" s="28"/>
      <c r="H513" s="28"/>
      <c r="I513" s="28"/>
      <c r="J513" s="28"/>
      <c r="K513" s="28"/>
      <c r="L513" s="3"/>
      <c r="M513" s="3"/>
      <c r="N513" s="3"/>
      <c r="O513" s="3"/>
      <c r="P513" s="3"/>
      <c r="Q513" s="3"/>
      <c r="R513" s="3"/>
      <c r="S513" s="3"/>
      <c r="T513" s="3"/>
      <c r="U513" s="3"/>
      <c r="V513" s="3"/>
      <c r="W513" s="3"/>
      <c r="X513" s="3"/>
      <c r="Y513" s="3"/>
      <c r="Z513" s="3"/>
    </row>
    <row r="514" spans="1:26" ht="14.25" customHeight="1">
      <c r="A514" s="27"/>
      <c r="B514" s="27"/>
      <c r="C514" s="28"/>
      <c r="D514" s="28"/>
      <c r="E514" s="28"/>
      <c r="F514" s="28"/>
      <c r="G514" s="28"/>
      <c r="H514" s="28"/>
      <c r="I514" s="28"/>
      <c r="J514" s="28"/>
      <c r="K514" s="28"/>
      <c r="L514" s="3"/>
      <c r="M514" s="3"/>
      <c r="N514" s="3"/>
      <c r="O514" s="3"/>
      <c r="P514" s="3"/>
      <c r="Q514" s="3"/>
      <c r="R514" s="3"/>
      <c r="S514" s="3"/>
      <c r="T514" s="3"/>
      <c r="U514" s="3"/>
      <c r="V514" s="3"/>
      <c r="W514" s="3"/>
      <c r="X514" s="3"/>
      <c r="Y514" s="3"/>
      <c r="Z514" s="3"/>
    </row>
    <row r="515" spans="1:26" ht="14.25" customHeight="1">
      <c r="A515" s="27"/>
      <c r="B515" s="27"/>
      <c r="C515" s="28"/>
      <c r="D515" s="28"/>
      <c r="E515" s="28"/>
      <c r="F515" s="28"/>
      <c r="G515" s="28"/>
      <c r="H515" s="28"/>
      <c r="I515" s="28"/>
      <c r="J515" s="28"/>
      <c r="K515" s="28"/>
      <c r="L515" s="3"/>
      <c r="M515" s="3"/>
      <c r="N515" s="3"/>
      <c r="O515" s="3"/>
      <c r="P515" s="3"/>
      <c r="Q515" s="3"/>
      <c r="R515" s="3"/>
      <c r="S515" s="3"/>
      <c r="T515" s="3"/>
      <c r="U515" s="3"/>
      <c r="V515" s="3"/>
      <c r="W515" s="3"/>
      <c r="X515" s="3"/>
      <c r="Y515" s="3"/>
      <c r="Z515" s="3"/>
    </row>
    <row r="516" spans="1:26" ht="14.25" customHeight="1">
      <c r="A516" s="27"/>
      <c r="B516" s="27"/>
      <c r="C516" s="28"/>
      <c r="D516" s="28"/>
      <c r="E516" s="28"/>
      <c r="F516" s="28"/>
      <c r="G516" s="28"/>
      <c r="H516" s="28"/>
      <c r="I516" s="28"/>
      <c r="J516" s="28"/>
      <c r="K516" s="28"/>
      <c r="L516" s="3"/>
      <c r="M516" s="3"/>
      <c r="N516" s="3"/>
      <c r="O516" s="3"/>
      <c r="P516" s="3"/>
      <c r="Q516" s="3"/>
      <c r="R516" s="3"/>
      <c r="S516" s="3"/>
      <c r="T516" s="3"/>
      <c r="U516" s="3"/>
      <c r="V516" s="3"/>
      <c r="W516" s="3"/>
      <c r="X516" s="3"/>
      <c r="Y516" s="3"/>
      <c r="Z516" s="3"/>
    </row>
    <row r="517" spans="1:26" ht="14.25" customHeight="1">
      <c r="A517" s="27"/>
      <c r="B517" s="27"/>
      <c r="C517" s="28"/>
      <c r="D517" s="28"/>
      <c r="E517" s="28"/>
      <c r="F517" s="28"/>
      <c r="G517" s="28"/>
      <c r="H517" s="28"/>
      <c r="I517" s="28"/>
      <c r="J517" s="28"/>
      <c r="K517" s="28"/>
      <c r="L517" s="3"/>
      <c r="M517" s="3"/>
      <c r="N517" s="3"/>
      <c r="O517" s="3"/>
      <c r="P517" s="3"/>
      <c r="Q517" s="3"/>
      <c r="R517" s="3"/>
      <c r="S517" s="3"/>
      <c r="T517" s="3"/>
      <c r="U517" s="3"/>
      <c r="V517" s="3"/>
      <c r="W517" s="3"/>
      <c r="X517" s="3"/>
      <c r="Y517" s="3"/>
      <c r="Z517" s="3"/>
    </row>
    <row r="518" spans="1:26" ht="14.25" customHeight="1">
      <c r="A518" s="27"/>
      <c r="B518" s="27"/>
      <c r="C518" s="28"/>
      <c r="D518" s="28"/>
      <c r="E518" s="28"/>
      <c r="F518" s="28"/>
      <c r="G518" s="28"/>
      <c r="H518" s="28"/>
      <c r="I518" s="28"/>
      <c r="J518" s="28"/>
      <c r="K518" s="28"/>
      <c r="L518" s="3"/>
      <c r="M518" s="3"/>
      <c r="N518" s="3"/>
      <c r="O518" s="3"/>
      <c r="P518" s="3"/>
      <c r="Q518" s="3"/>
      <c r="R518" s="3"/>
      <c r="S518" s="3"/>
      <c r="T518" s="3"/>
      <c r="U518" s="3"/>
      <c r="V518" s="3"/>
      <c r="W518" s="3"/>
      <c r="X518" s="3"/>
      <c r="Y518" s="3"/>
      <c r="Z518" s="3"/>
    </row>
    <row r="519" spans="1:26" ht="14.25" customHeight="1">
      <c r="A519" s="27"/>
      <c r="B519" s="27"/>
      <c r="C519" s="28"/>
      <c r="D519" s="28"/>
      <c r="E519" s="28"/>
      <c r="F519" s="28"/>
      <c r="G519" s="28"/>
      <c r="H519" s="28"/>
      <c r="I519" s="28"/>
      <c r="J519" s="28"/>
      <c r="K519" s="28"/>
      <c r="L519" s="3"/>
      <c r="M519" s="3"/>
      <c r="N519" s="3"/>
      <c r="O519" s="3"/>
      <c r="P519" s="3"/>
      <c r="Q519" s="3"/>
      <c r="R519" s="3"/>
      <c r="S519" s="3"/>
      <c r="T519" s="3"/>
      <c r="U519" s="3"/>
      <c r="V519" s="3"/>
      <c r="W519" s="3"/>
      <c r="X519" s="3"/>
      <c r="Y519" s="3"/>
      <c r="Z519" s="3"/>
    </row>
    <row r="520" spans="1:26" ht="14.25" customHeight="1">
      <c r="A520" s="27"/>
      <c r="B520" s="27"/>
      <c r="C520" s="28"/>
      <c r="D520" s="28"/>
      <c r="E520" s="28"/>
      <c r="F520" s="28"/>
      <c r="G520" s="28"/>
      <c r="H520" s="28"/>
      <c r="I520" s="28"/>
      <c r="J520" s="28"/>
      <c r="K520" s="28"/>
      <c r="L520" s="3"/>
      <c r="M520" s="3"/>
      <c r="N520" s="3"/>
      <c r="O520" s="3"/>
      <c r="P520" s="3"/>
      <c r="Q520" s="3"/>
      <c r="R520" s="3"/>
      <c r="S520" s="3"/>
      <c r="T520" s="3"/>
      <c r="U520" s="3"/>
      <c r="V520" s="3"/>
      <c r="W520" s="3"/>
      <c r="X520" s="3"/>
      <c r="Y520" s="3"/>
      <c r="Z520" s="3"/>
    </row>
    <row r="521" spans="1:26" ht="14.25" customHeight="1">
      <c r="A521" s="27"/>
      <c r="B521" s="27"/>
      <c r="C521" s="28"/>
      <c r="D521" s="28"/>
      <c r="E521" s="28"/>
      <c r="F521" s="28"/>
      <c r="G521" s="28"/>
      <c r="H521" s="28"/>
      <c r="I521" s="28"/>
      <c r="J521" s="28"/>
      <c r="K521" s="28"/>
      <c r="L521" s="3"/>
      <c r="M521" s="3"/>
      <c r="N521" s="3"/>
      <c r="O521" s="3"/>
      <c r="P521" s="3"/>
      <c r="Q521" s="3"/>
      <c r="R521" s="3"/>
      <c r="S521" s="3"/>
      <c r="T521" s="3"/>
      <c r="U521" s="3"/>
      <c r="V521" s="3"/>
      <c r="W521" s="3"/>
      <c r="X521" s="3"/>
      <c r="Y521" s="3"/>
      <c r="Z521" s="3"/>
    </row>
    <row r="522" spans="1:26" ht="14.25" customHeight="1">
      <c r="A522" s="27"/>
      <c r="B522" s="27"/>
      <c r="C522" s="28"/>
      <c r="D522" s="28"/>
      <c r="E522" s="28"/>
      <c r="F522" s="28"/>
      <c r="G522" s="28"/>
      <c r="H522" s="28"/>
      <c r="I522" s="28"/>
      <c r="J522" s="28"/>
      <c r="K522" s="28"/>
      <c r="L522" s="3"/>
      <c r="M522" s="3"/>
      <c r="N522" s="3"/>
      <c r="O522" s="3"/>
      <c r="P522" s="3"/>
      <c r="Q522" s="3"/>
      <c r="R522" s="3"/>
      <c r="S522" s="3"/>
      <c r="T522" s="3"/>
      <c r="U522" s="3"/>
      <c r="V522" s="3"/>
      <c r="W522" s="3"/>
      <c r="X522" s="3"/>
      <c r="Y522" s="3"/>
      <c r="Z522" s="3"/>
    </row>
    <row r="523" spans="1:26" ht="14.25" customHeight="1">
      <c r="A523" s="27"/>
      <c r="B523" s="27"/>
      <c r="C523" s="28"/>
      <c r="D523" s="28"/>
      <c r="E523" s="28"/>
      <c r="F523" s="28"/>
      <c r="G523" s="28"/>
      <c r="H523" s="28"/>
      <c r="I523" s="28"/>
      <c r="J523" s="28"/>
      <c r="K523" s="28"/>
      <c r="L523" s="3"/>
      <c r="M523" s="3"/>
      <c r="N523" s="3"/>
      <c r="O523" s="3"/>
      <c r="P523" s="3"/>
      <c r="Q523" s="3"/>
      <c r="R523" s="3"/>
      <c r="S523" s="3"/>
      <c r="T523" s="3"/>
      <c r="U523" s="3"/>
      <c r="V523" s="3"/>
      <c r="W523" s="3"/>
      <c r="X523" s="3"/>
      <c r="Y523" s="3"/>
      <c r="Z523" s="3"/>
    </row>
    <row r="524" spans="1:26" ht="14.25" customHeight="1">
      <c r="A524" s="27"/>
      <c r="B524" s="27"/>
      <c r="C524" s="28"/>
      <c r="D524" s="28"/>
      <c r="E524" s="28"/>
      <c r="F524" s="28"/>
      <c r="G524" s="28"/>
      <c r="H524" s="28"/>
      <c r="I524" s="28"/>
      <c r="J524" s="28"/>
      <c r="K524" s="28"/>
      <c r="L524" s="3"/>
      <c r="M524" s="3"/>
      <c r="N524" s="3"/>
      <c r="O524" s="3"/>
      <c r="P524" s="3"/>
      <c r="Q524" s="3"/>
      <c r="R524" s="3"/>
      <c r="S524" s="3"/>
      <c r="T524" s="3"/>
      <c r="U524" s="3"/>
      <c r="V524" s="3"/>
      <c r="W524" s="3"/>
      <c r="X524" s="3"/>
      <c r="Y524" s="3"/>
      <c r="Z524" s="3"/>
    </row>
    <row r="525" spans="1:26" ht="14.25" customHeight="1">
      <c r="A525" s="27"/>
      <c r="B525" s="27"/>
      <c r="C525" s="28"/>
      <c r="D525" s="28"/>
      <c r="E525" s="28"/>
      <c r="F525" s="28"/>
      <c r="G525" s="28"/>
      <c r="H525" s="28"/>
      <c r="I525" s="28"/>
      <c r="J525" s="28"/>
      <c r="K525" s="28"/>
      <c r="L525" s="3"/>
      <c r="M525" s="3"/>
      <c r="N525" s="3"/>
      <c r="O525" s="3"/>
      <c r="P525" s="3"/>
      <c r="Q525" s="3"/>
      <c r="R525" s="3"/>
      <c r="S525" s="3"/>
      <c r="T525" s="3"/>
      <c r="U525" s="3"/>
      <c r="V525" s="3"/>
      <c r="W525" s="3"/>
      <c r="X525" s="3"/>
      <c r="Y525" s="3"/>
      <c r="Z525" s="3"/>
    </row>
    <row r="526" spans="1:26" ht="14.25" customHeight="1">
      <c r="A526" s="27"/>
      <c r="B526" s="27"/>
      <c r="C526" s="28"/>
      <c r="D526" s="28"/>
      <c r="E526" s="28"/>
      <c r="F526" s="28"/>
      <c r="G526" s="28"/>
      <c r="H526" s="28"/>
      <c r="I526" s="28"/>
      <c r="J526" s="28"/>
      <c r="K526" s="28"/>
      <c r="L526" s="3"/>
      <c r="M526" s="3"/>
      <c r="N526" s="3"/>
      <c r="O526" s="3"/>
      <c r="P526" s="3"/>
      <c r="Q526" s="3"/>
      <c r="R526" s="3"/>
      <c r="S526" s="3"/>
      <c r="T526" s="3"/>
      <c r="U526" s="3"/>
      <c r="V526" s="3"/>
      <c r="W526" s="3"/>
      <c r="X526" s="3"/>
      <c r="Y526" s="3"/>
      <c r="Z526" s="3"/>
    </row>
    <row r="527" spans="1:26" ht="14.25" customHeight="1">
      <c r="A527" s="27"/>
      <c r="B527" s="27"/>
      <c r="C527" s="28"/>
      <c r="D527" s="28"/>
      <c r="E527" s="28"/>
      <c r="F527" s="28"/>
      <c r="G527" s="28"/>
      <c r="H527" s="28"/>
      <c r="I527" s="28"/>
      <c r="J527" s="28"/>
      <c r="K527" s="28"/>
      <c r="L527" s="3"/>
      <c r="M527" s="3"/>
      <c r="N527" s="3"/>
      <c r="O527" s="3"/>
      <c r="P527" s="3"/>
      <c r="Q527" s="3"/>
      <c r="R527" s="3"/>
      <c r="S527" s="3"/>
      <c r="T527" s="3"/>
      <c r="U527" s="3"/>
      <c r="V527" s="3"/>
      <c r="W527" s="3"/>
      <c r="X527" s="3"/>
      <c r="Y527" s="3"/>
      <c r="Z527" s="3"/>
    </row>
    <row r="528" spans="1:26" ht="14.25" customHeight="1">
      <c r="A528" s="27"/>
      <c r="B528" s="27"/>
      <c r="C528" s="28"/>
      <c r="D528" s="28"/>
      <c r="E528" s="28"/>
      <c r="F528" s="28"/>
      <c r="G528" s="28"/>
      <c r="H528" s="28"/>
      <c r="I528" s="28"/>
      <c r="J528" s="28"/>
      <c r="K528" s="28"/>
      <c r="L528" s="3"/>
      <c r="M528" s="3"/>
      <c r="N528" s="3"/>
      <c r="O528" s="3"/>
      <c r="P528" s="3"/>
      <c r="Q528" s="3"/>
      <c r="R528" s="3"/>
      <c r="S528" s="3"/>
      <c r="T528" s="3"/>
      <c r="U528" s="3"/>
      <c r="V528" s="3"/>
      <c r="W528" s="3"/>
      <c r="X528" s="3"/>
      <c r="Y528" s="3"/>
      <c r="Z528" s="3"/>
    </row>
    <row r="529" spans="1:26" ht="14.25" customHeight="1">
      <c r="A529" s="27"/>
      <c r="B529" s="27"/>
      <c r="C529" s="28"/>
      <c r="D529" s="28"/>
      <c r="E529" s="28"/>
      <c r="F529" s="28"/>
      <c r="G529" s="28"/>
      <c r="H529" s="28"/>
      <c r="I529" s="28"/>
      <c r="J529" s="28"/>
      <c r="K529" s="28"/>
      <c r="L529" s="3"/>
      <c r="M529" s="3"/>
      <c r="N529" s="3"/>
      <c r="O529" s="3"/>
      <c r="P529" s="3"/>
      <c r="Q529" s="3"/>
      <c r="R529" s="3"/>
      <c r="S529" s="3"/>
      <c r="T529" s="3"/>
      <c r="U529" s="3"/>
      <c r="V529" s="3"/>
      <c r="W529" s="3"/>
      <c r="X529" s="3"/>
      <c r="Y529" s="3"/>
      <c r="Z529" s="3"/>
    </row>
    <row r="530" spans="1:26" ht="14.25" customHeight="1">
      <c r="A530" s="27"/>
      <c r="B530" s="27"/>
      <c r="C530" s="28"/>
      <c r="D530" s="28"/>
      <c r="E530" s="28"/>
      <c r="F530" s="28"/>
      <c r="G530" s="28"/>
      <c r="H530" s="28"/>
      <c r="I530" s="28"/>
      <c r="J530" s="28"/>
      <c r="K530" s="28"/>
      <c r="L530" s="3"/>
      <c r="M530" s="3"/>
      <c r="N530" s="3"/>
      <c r="O530" s="3"/>
      <c r="P530" s="3"/>
      <c r="Q530" s="3"/>
      <c r="R530" s="3"/>
      <c r="S530" s="3"/>
      <c r="T530" s="3"/>
      <c r="U530" s="3"/>
      <c r="V530" s="3"/>
      <c r="W530" s="3"/>
      <c r="X530" s="3"/>
      <c r="Y530" s="3"/>
      <c r="Z530" s="3"/>
    </row>
    <row r="531" spans="1:26" ht="14.25" customHeight="1">
      <c r="A531" s="27"/>
      <c r="B531" s="27"/>
      <c r="C531" s="28"/>
      <c r="D531" s="28"/>
      <c r="E531" s="28"/>
      <c r="F531" s="28"/>
      <c r="G531" s="28"/>
      <c r="H531" s="28"/>
      <c r="I531" s="28"/>
      <c r="J531" s="28"/>
      <c r="K531" s="28"/>
      <c r="L531" s="3"/>
      <c r="M531" s="3"/>
      <c r="N531" s="3"/>
      <c r="O531" s="3"/>
      <c r="P531" s="3"/>
      <c r="Q531" s="3"/>
      <c r="R531" s="3"/>
      <c r="S531" s="3"/>
      <c r="T531" s="3"/>
      <c r="U531" s="3"/>
      <c r="V531" s="3"/>
      <c r="W531" s="3"/>
      <c r="X531" s="3"/>
      <c r="Y531" s="3"/>
      <c r="Z531" s="3"/>
    </row>
    <row r="532" spans="1:26" ht="14.25" customHeight="1">
      <c r="A532" s="27"/>
      <c r="B532" s="27"/>
      <c r="C532" s="28"/>
      <c r="D532" s="28"/>
      <c r="E532" s="28"/>
      <c r="F532" s="28"/>
      <c r="G532" s="28"/>
      <c r="H532" s="28"/>
      <c r="I532" s="28"/>
      <c r="J532" s="28"/>
      <c r="K532" s="28"/>
      <c r="L532" s="3"/>
      <c r="M532" s="3"/>
      <c r="N532" s="3"/>
      <c r="O532" s="3"/>
      <c r="P532" s="3"/>
      <c r="Q532" s="3"/>
      <c r="R532" s="3"/>
      <c r="S532" s="3"/>
      <c r="T532" s="3"/>
      <c r="U532" s="3"/>
      <c r="V532" s="3"/>
      <c r="W532" s="3"/>
      <c r="X532" s="3"/>
      <c r="Y532" s="3"/>
      <c r="Z532" s="3"/>
    </row>
    <row r="533" spans="1:26" ht="14.25" customHeight="1">
      <c r="A533" s="27"/>
      <c r="B533" s="27"/>
      <c r="C533" s="28"/>
      <c r="D533" s="28"/>
      <c r="E533" s="28"/>
      <c r="F533" s="28"/>
      <c r="G533" s="28"/>
      <c r="H533" s="28"/>
      <c r="I533" s="28"/>
      <c r="J533" s="28"/>
      <c r="K533" s="28"/>
      <c r="L533" s="3"/>
      <c r="M533" s="3"/>
      <c r="N533" s="3"/>
      <c r="O533" s="3"/>
      <c r="P533" s="3"/>
      <c r="Q533" s="3"/>
      <c r="R533" s="3"/>
      <c r="S533" s="3"/>
      <c r="T533" s="3"/>
      <c r="U533" s="3"/>
      <c r="V533" s="3"/>
      <c r="W533" s="3"/>
      <c r="X533" s="3"/>
      <c r="Y533" s="3"/>
      <c r="Z533" s="3"/>
    </row>
    <row r="534" spans="1:26" ht="14.25" customHeight="1">
      <c r="A534" s="27"/>
      <c r="B534" s="27"/>
      <c r="C534" s="28"/>
      <c r="D534" s="28"/>
      <c r="E534" s="28"/>
      <c r="F534" s="28"/>
      <c r="G534" s="28"/>
      <c r="H534" s="28"/>
      <c r="I534" s="28"/>
      <c r="J534" s="28"/>
      <c r="K534" s="28"/>
      <c r="L534" s="3"/>
      <c r="M534" s="3"/>
      <c r="N534" s="3"/>
      <c r="O534" s="3"/>
      <c r="P534" s="3"/>
      <c r="Q534" s="3"/>
      <c r="R534" s="3"/>
      <c r="S534" s="3"/>
      <c r="T534" s="3"/>
      <c r="U534" s="3"/>
      <c r="V534" s="3"/>
      <c r="W534" s="3"/>
      <c r="X534" s="3"/>
      <c r="Y534" s="3"/>
      <c r="Z534" s="3"/>
    </row>
    <row r="535" spans="1:26" ht="14.25" customHeight="1">
      <c r="A535" s="27"/>
      <c r="B535" s="27"/>
      <c r="C535" s="28"/>
      <c r="D535" s="28"/>
      <c r="E535" s="28"/>
      <c r="F535" s="28"/>
      <c r="G535" s="28"/>
      <c r="H535" s="28"/>
      <c r="I535" s="28"/>
      <c r="J535" s="28"/>
      <c r="K535" s="28"/>
      <c r="L535" s="3"/>
      <c r="M535" s="3"/>
      <c r="N535" s="3"/>
      <c r="O535" s="3"/>
      <c r="P535" s="3"/>
      <c r="Q535" s="3"/>
      <c r="R535" s="3"/>
      <c r="S535" s="3"/>
      <c r="T535" s="3"/>
      <c r="U535" s="3"/>
      <c r="V535" s="3"/>
      <c r="W535" s="3"/>
      <c r="X535" s="3"/>
      <c r="Y535" s="3"/>
      <c r="Z535" s="3"/>
    </row>
    <row r="536" spans="1:26" ht="14.25" customHeight="1">
      <c r="A536" s="27"/>
      <c r="B536" s="27"/>
      <c r="C536" s="28"/>
      <c r="D536" s="28"/>
      <c r="E536" s="28"/>
      <c r="F536" s="28"/>
      <c r="G536" s="28"/>
      <c r="H536" s="28"/>
      <c r="I536" s="28"/>
      <c r="J536" s="28"/>
      <c r="K536" s="28"/>
      <c r="L536" s="3"/>
      <c r="M536" s="3"/>
      <c r="N536" s="3"/>
      <c r="O536" s="3"/>
      <c r="P536" s="3"/>
      <c r="Q536" s="3"/>
      <c r="R536" s="3"/>
      <c r="S536" s="3"/>
      <c r="T536" s="3"/>
      <c r="U536" s="3"/>
      <c r="V536" s="3"/>
      <c r="W536" s="3"/>
      <c r="X536" s="3"/>
      <c r="Y536" s="3"/>
      <c r="Z536" s="3"/>
    </row>
    <row r="537" spans="1:26" ht="14.25" customHeight="1">
      <c r="A537" s="27"/>
      <c r="B537" s="27"/>
      <c r="C537" s="28"/>
      <c r="D537" s="28"/>
      <c r="E537" s="28"/>
      <c r="F537" s="28"/>
      <c r="G537" s="28"/>
      <c r="H537" s="28"/>
      <c r="I537" s="28"/>
      <c r="J537" s="28"/>
      <c r="K537" s="28"/>
      <c r="L537" s="3"/>
      <c r="M537" s="3"/>
      <c r="N537" s="3"/>
      <c r="O537" s="3"/>
      <c r="P537" s="3"/>
      <c r="Q537" s="3"/>
      <c r="R537" s="3"/>
      <c r="S537" s="3"/>
      <c r="T537" s="3"/>
      <c r="U537" s="3"/>
      <c r="V537" s="3"/>
      <c r="W537" s="3"/>
      <c r="X537" s="3"/>
      <c r="Y537" s="3"/>
      <c r="Z537" s="3"/>
    </row>
    <row r="538" spans="1:26" ht="14.25" customHeight="1">
      <c r="A538" s="27"/>
      <c r="B538" s="27"/>
      <c r="C538" s="28"/>
      <c r="D538" s="28"/>
      <c r="E538" s="28"/>
      <c r="F538" s="28"/>
      <c r="G538" s="28"/>
      <c r="H538" s="28"/>
      <c r="I538" s="28"/>
      <c r="J538" s="28"/>
      <c r="K538" s="28"/>
      <c r="L538" s="3"/>
      <c r="M538" s="3"/>
      <c r="N538" s="3"/>
      <c r="O538" s="3"/>
      <c r="P538" s="3"/>
      <c r="Q538" s="3"/>
      <c r="R538" s="3"/>
      <c r="S538" s="3"/>
      <c r="T538" s="3"/>
      <c r="U538" s="3"/>
      <c r="V538" s="3"/>
      <c r="W538" s="3"/>
      <c r="X538" s="3"/>
      <c r="Y538" s="3"/>
      <c r="Z538" s="3"/>
    </row>
    <row r="539" spans="1:26" ht="14.25" customHeight="1">
      <c r="A539" s="27"/>
      <c r="B539" s="27"/>
      <c r="C539" s="28"/>
      <c r="D539" s="28"/>
      <c r="E539" s="28"/>
      <c r="F539" s="28"/>
      <c r="G539" s="28"/>
      <c r="H539" s="28"/>
      <c r="I539" s="28"/>
      <c r="J539" s="28"/>
      <c r="K539" s="28"/>
      <c r="L539" s="3"/>
      <c r="M539" s="3"/>
      <c r="N539" s="3"/>
      <c r="O539" s="3"/>
      <c r="P539" s="3"/>
      <c r="Q539" s="3"/>
      <c r="R539" s="3"/>
      <c r="S539" s="3"/>
      <c r="T539" s="3"/>
      <c r="U539" s="3"/>
      <c r="V539" s="3"/>
      <c r="W539" s="3"/>
      <c r="X539" s="3"/>
      <c r="Y539" s="3"/>
      <c r="Z539" s="3"/>
    </row>
    <row r="540" spans="1:26" ht="14.25" customHeight="1">
      <c r="A540" s="27"/>
      <c r="B540" s="27"/>
      <c r="C540" s="28"/>
      <c r="D540" s="28"/>
      <c r="E540" s="28"/>
      <c r="F540" s="28"/>
      <c r="G540" s="28"/>
      <c r="H540" s="28"/>
      <c r="I540" s="28"/>
      <c r="J540" s="28"/>
      <c r="K540" s="28"/>
      <c r="L540" s="3"/>
      <c r="M540" s="3"/>
      <c r="N540" s="3"/>
      <c r="O540" s="3"/>
      <c r="P540" s="3"/>
      <c r="Q540" s="3"/>
      <c r="R540" s="3"/>
      <c r="S540" s="3"/>
      <c r="T540" s="3"/>
      <c r="U540" s="3"/>
      <c r="V540" s="3"/>
      <c r="W540" s="3"/>
      <c r="X540" s="3"/>
      <c r="Y540" s="3"/>
      <c r="Z540" s="3"/>
    </row>
    <row r="541" spans="1:26" ht="14.25" customHeight="1">
      <c r="A541" s="27"/>
      <c r="B541" s="27"/>
      <c r="C541" s="28"/>
      <c r="D541" s="28"/>
      <c r="E541" s="28"/>
      <c r="F541" s="28"/>
      <c r="G541" s="28"/>
      <c r="H541" s="28"/>
      <c r="I541" s="28"/>
      <c r="J541" s="28"/>
      <c r="K541" s="28"/>
      <c r="L541" s="3"/>
      <c r="M541" s="3"/>
      <c r="N541" s="3"/>
      <c r="O541" s="3"/>
      <c r="P541" s="3"/>
      <c r="Q541" s="3"/>
      <c r="R541" s="3"/>
      <c r="S541" s="3"/>
      <c r="T541" s="3"/>
      <c r="U541" s="3"/>
      <c r="V541" s="3"/>
      <c r="W541" s="3"/>
      <c r="X541" s="3"/>
      <c r="Y541" s="3"/>
      <c r="Z541" s="3"/>
    </row>
    <row r="542" spans="1:26" ht="14.25" customHeight="1">
      <c r="A542" s="27"/>
      <c r="B542" s="27"/>
      <c r="C542" s="28"/>
      <c r="D542" s="28"/>
      <c r="E542" s="28"/>
      <c r="F542" s="28"/>
      <c r="G542" s="28"/>
      <c r="H542" s="28"/>
      <c r="I542" s="28"/>
      <c r="J542" s="28"/>
      <c r="K542" s="28"/>
      <c r="L542" s="3"/>
      <c r="M542" s="3"/>
      <c r="N542" s="3"/>
      <c r="O542" s="3"/>
      <c r="P542" s="3"/>
      <c r="Q542" s="3"/>
      <c r="R542" s="3"/>
      <c r="S542" s="3"/>
      <c r="T542" s="3"/>
      <c r="U542" s="3"/>
      <c r="V542" s="3"/>
      <c r="W542" s="3"/>
      <c r="X542" s="3"/>
      <c r="Y542" s="3"/>
      <c r="Z542" s="3"/>
    </row>
    <row r="543" spans="1:26" ht="14.25" customHeight="1">
      <c r="A543" s="27"/>
      <c r="B543" s="27"/>
      <c r="C543" s="28"/>
      <c r="D543" s="28"/>
      <c r="E543" s="28"/>
      <c r="F543" s="28"/>
      <c r="G543" s="28"/>
      <c r="H543" s="28"/>
      <c r="I543" s="28"/>
      <c r="J543" s="28"/>
      <c r="K543" s="28"/>
      <c r="L543" s="3"/>
      <c r="M543" s="3"/>
      <c r="N543" s="3"/>
      <c r="O543" s="3"/>
      <c r="P543" s="3"/>
      <c r="Q543" s="3"/>
      <c r="R543" s="3"/>
      <c r="S543" s="3"/>
      <c r="T543" s="3"/>
      <c r="U543" s="3"/>
      <c r="V543" s="3"/>
      <c r="W543" s="3"/>
      <c r="X543" s="3"/>
      <c r="Y543" s="3"/>
      <c r="Z543" s="3"/>
    </row>
    <row r="544" spans="1:26" ht="14.25" customHeight="1">
      <c r="A544" s="27"/>
      <c r="B544" s="27"/>
      <c r="C544" s="28"/>
      <c r="D544" s="28"/>
      <c r="E544" s="28"/>
      <c r="F544" s="28"/>
      <c r="G544" s="28"/>
      <c r="H544" s="28"/>
      <c r="I544" s="28"/>
      <c r="J544" s="28"/>
      <c r="K544" s="28"/>
      <c r="L544" s="3"/>
      <c r="M544" s="3"/>
      <c r="N544" s="3"/>
      <c r="O544" s="3"/>
      <c r="P544" s="3"/>
      <c r="Q544" s="3"/>
      <c r="R544" s="3"/>
      <c r="S544" s="3"/>
      <c r="T544" s="3"/>
      <c r="U544" s="3"/>
      <c r="V544" s="3"/>
      <c r="W544" s="3"/>
      <c r="X544" s="3"/>
      <c r="Y544" s="3"/>
      <c r="Z544" s="3"/>
    </row>
    <row r="545" spans="1:26" ht="14.25" customHeight="1">
      <c r="A545" s="27"/>
      <c r="B545" s="27"/>
      <c r="C545" s="28"/>
      <c r="D545" s="28"/>
      <c r="E545" s="28"/>
      <c r="F545" s="28"/>
      <c r="G545" s="28"/>
      <c r="H545" s="28"/>
      <c r="I545" s="28"/>
      <c r="J545" s="28"/>
      <c r="K545" s="28"/>
      <c r="L545" s="3"/>
      <c r="M545" s="3"/>
      <c r="N545" s="3"/>
      <c r="O545" s="3"/>
      <c r="P545" s="3"/>
      <c r="Q545" s="3"/>
      <c r="R545" s="3"/>
      <c r="S545" s="3"/>
      <c r="T545" s="3"/>
      <c r="U545" s="3"/>
      <c r="V545" s="3"/>
      <c r="W545" s="3"/>
      <c r="X545" s="3"/>
      <c r="Y545" s="3"/>
      <c r="Z545" s="3"/>
    </row>
    <row r="546" spans="1:26" ht="14.25" customHeight="1">
      <c r="A546" s="27"/>
      <c r="B546" s="27"/>
      <c r="C546" s="28"/>
      <c r="D546" s="28"/>
      <c r="E546" s="28"/>
      <c r="F546" s="28"/>
      <c r="G546" s="28"/>
      <c r="H546" s="28"/>
      <c r="I546" s="28"/>
      <c r="J546" s="28"/>
      <c r="K546" s="28"/>
      <c r="L546" s="3"/>
      <c r="M546" s="3"/>
      <c r="N546" s="3"/>
      <c r="O546" s="3"/>
      <c r="P546" s="3"/>
      <c r="Q546" s="3"/>
      <c r="R546" s="3"/>
      <c r="S546" s="3"/>
      <c r="T546" s="3"/>
      <c r="U546" s="3"/>
      <c r="V546" s="3"/>
      <c r="W546" s="3"/>
      <c r="X546" s="3"/>
      <c r="Y546" s="3"/>
      <c r="Z546" s="3"/>
    </row>
    <row r="547" spans="1:26" ht="14.25" customHeight="1">
      <c r="A547" s="27"/>
      <c r="B547" s="27"/>
      <c r="C547" s="28"/>
      <c r="D547" s="28"/>
      <c r="E547" s="28"/>
      <c r="F547" s="28"/>
      <c r="G547" s="28"/>
      <c r="H547" s="28"/>
      <c r="I547" s="28"/>
      <c r="J547" s="28"/>
      <c r="K547" s="28"/>
      <c r="L547" s="3"/>
      <c r="M547" s="3"/>
      <c r="N547" s="3"/>
      <c r="O547" s="3"/>
      <c r="P547" s="3"/>
      <c r="Q547" s="3"/>
      <c r="R547" s="3"/>
      <c r="S547" s="3"/>
      <c r="T547" s="3"/>
      <c r="U547" s="3"/>
      <c r="V547" s="3"/>
      <c r="W547" s="3"/>
      <c r="X547" s="3"/>
      <c r="Y547" s="3"/>
      <c r="Z547" s="3"/>
    </row>
    <row r="548" spans="1:26" ht="14.25" customHeight="1">
      <c r="A548" s="27"/>
      <c r="B548" s="27"/>
      <c r="C548" s="28"/>
      <c r="D548" s="28"/>
      <c r="E548" s="28"/>
      <c r="F548" s="28"/>
      <c r="G548" s="28"/>
      <c r="H548" s="28"/>
      <c r="I548" s="28"/>
      <c r="J548" s="28"/>
      <c r="K548" s="28"/>
      <c r="L548" s="3"/>
      <c r="M548" s="3"/>
      <c r="N548" s="3"/>
      <c r="O548" s="3"/>
      <c r="P548" s="3"/>
      <c r="Q548" s="3"/>
      <c r="R548" s="3"/>
      <c r="S548" s="3"/>
      <c r="T548" s="3"/>
      <c r="U548" s="3"/>
      <c r="V548" s="3"/>
      <c r="W548" s="3"/>
      <c r="X548" s="3"/>
      <c r="Y548" s="3"/>
      <c r="Z548" s="3"/>
    </row>
    <row r="549" spans="1:26" ht="14.25" customHeight="1">
      <c r="A549" s="27"/>
      <c r="B549" s="27"/>
      <c r="C549" s="28"/>
      <c r="D549" s="28"/>
      <c r="E549" s="28"/>
      <c r="F549" s="28"/>
      <c r="G549" s="28"/>
      <c r="H549" s="28"/>
      <c r="I549" s="28"/>
      <c r="J549" s="28"/>
      <c r="K549" s="28"/>
      <c r="L549" s="3"/>
      <c r="M549" s="3"/>
      <c r="N549" s="3"/>
      <c r="O549" s="3"/>
      <c r="P549" s="3"/>
      <c r="Q549" s="3"/>
      <c r="R549" s="3"/>
      <c r="S549" s="3"/>
      <c r="T549" s="3"/>
      <c r="U549" s="3"/>
      <c r="V549" s="3"/>
      <c r="W549" s="3"/>
      <c r="X549" s="3"/>
      <c r="Y549" s="3"/>
      <c r="Z549" s="3"/>
    </row>
    <row r="550" spans="1:26" ht="14.25" customHeight="1">
      <c r="A550" s="27"/>
      <c r="B550" s="27"/>
      <c r="C550" s="28"/>
      <c r="D550" s="28"/>
      <c r="E550" s="28"/>
      <c r="F550" s="28"/>
      <c r="G550" s="28"/>
      <c r="H550" s="28"/>
      <c r="I550" s="28"/>
      <c r="J550" s="28"/>
      <c r="K550" s="28"/>
      <c r="L550" s="3"/>
      <c r="M550" s="3"/>
      <c r="N550" s="3"/>
      <c r="O550" s="3"/>
      <c r="P550" s="3"/>
      <c r="Q550" s="3"/>
      <c r="R550" s="3"/>
      <c r="S550" s="3"/>
      <c r="T550" s="3"/>
      <c r="U550" s="3"/>
      <c r="V550" s="3"/>
      <c r="W550" s="3"/>
      <c r="X550" s="3"/>
      <c r="Y550" s="3"/>
      <c r="Z550" s="3"/>
    </row>
    <row r="551" spans="1:26" ht="14.25" customHeight="1">
      <c r="A551" s="27"/>
      <c r="B551" s="27"/>
      <c r="C551" s="28"/>
      <c r="D551" s="28"/>
      <c r="E551" s="28"/>
      <c r="F551" s="28"/>
      <c r="G551" s="28"/>
      <c r="H551" s="28"/>
      <c r="I551" s="28"/>
      <c r="J551" s="28"/>
      <c r="K551" s="28"/>
      <c r="L551" s="3"/>
      <c r="M551" s="3"/>
      <c r="N551" s="3"/>
      <c r="O551" s="3"/>
      <c r="P551" s="3"/>
      <c r="Q551" s="3"/>
      <c r="R551" s="3"/>
      <c r="S551" s="3"/>
      <c r="T551" s="3"/>
      <c r="U551" s="3"/>
      <c r="V551" s="3"/>
      <c r="W551" s="3"/>
      <c r="X551" s="3"/>
      <c r="Y551" s="3"/>
      <c r="Z551" s="3"/>
    </row>
    <row r="552" spans="1:26" ht="14.25" customHeight="1">
      <c r="A552" s="27"/>
      <c r="B552" s="27"/>
      <c r="C552" s="28"/>
      <c r="D552" s="28"/>
      <c r="E552" s="28"/>
      <c r="F552" s="28"/>
      <c r="G552" s="28"/>
      <c r="H552" s="28"/>
      <c r="I552" s="28"/>
      <c r="J552" s="28"/>
      <c r="K552" s="28"/>
      <c r="L552" s="3"/>
      <c r="M552" s="3"/>
      <c r="N552" s="3"/>
      <c r="O552" s="3"/>
      <c r="P552" s="3"/>
      <c r="Q552" s="3"/>
      <c r="R552" s="3"/>
      <c r="S552" s="3"/>
      <c r="T552" s="3"/>
      <c r="U552" s="3"/>
      <c r="V552" s="3"/>
      <c r="W552" s="3"/>
      <c r="X552" s="3"/>
      <c r="Y552" s="3"/>
      <c r="Z552" s="3"/>
    </row>
    <row r="553" spans="1:26" ht="14.25" customHeight="1">
      <c r="A553" s="27"/>
      <c r="B553" s="27"/>
      <c r="C553" s="28"/>
      <c r="D553" s="28"/>
      <c r="E553" s="28"/>
      <c r="F553" s="28"/>
      <c r="G553" s="28"/>
      <c r="H553" s="28"/>
      <c r="I553" s="28"/>
      <c r="J553" s="28"/>
      <c r="K553" s="28"/>
      <c r="L553" s="3"/>
      <c r="M553" s="3"/>
      <c r="N553" s="3"/>
      <c r="O553" s="3"/>
      <c r="P553" s="3"/>
      <c r="Q553" s="3"/>
      <c r="R553" s="3"/>
      <c r="S553" s="3"/>
      <c r="T553" s="3"/>
      <c r="U553" s="3"/>
      <c r="V553" s="3"/>
      <c r="W553" s="3"/>
      <c r="X553" s="3"/>
      <c r="Y553" s="3"/>
      <c r="Z553" s="3"/>
    </row>
    <row r="554" spans="1:26" ht="14.25" customHeight="1">
      <c r="A554" s="27"/>
      <c r="B554" s="27"/>
      <c r="C554" s="28"/>
      <c r="D554" s="28"/>
      <c r="E554" s="28"/>
      <c r="F554" s="28"/>
      <c r="G554" s="28"/>
      <c r="H554" s="28"/>
      <c r="I554" s="28"/>
      <c r="J554" s="28"/>
      <c r="K554" s="28"/>
      <c r="L554" s="3"/>
      <c r="M554" s="3"/>
      <c r="N554" s="3"/>
      <c r="O554" s="3"/>
      <c r="P554" s="3"/>
      <c r="Q554" s="3"/>
      <c r="R554" s="3"/>
      <c r="S554" s="3"/>
      <c r="T554" s="3"/>
      <c r="U554" s="3"/>
      <c r="V554" s="3"/>
      <c r="W554" s="3"/>
      <c r="X554" s="3"/>
      <c r="Y554" s="3"/>
      <c r="Z554" s="3"/>
    </row>
    <row r="555" spans="1:26" ht="14.25" customHeight="1">
      <c r="A555" s="27"/>
      <c r="B555" s="27"/>
      <c r="C555" s="28"/>
      <c r="D555" s="28"/>
      <c r="E555" s="28"/>
      <c r="F555" s="28"/>
      <c r="G555" s="28"/>
      <c r="H555" s="28"/>
      <c r="I555" s="28"/>
      <c r="J555" s="28"/>
      <c r="K555" s="28"/>
      <c r="L555" s="3"/>
      <c r="M555" s="3"/>
      <c r="N555" s="3"/>
      <c r="O555" s="3"/>
      <c r="P555" s="3"/>
      <c r="Q555" s="3"/>
      <c r="R555" s="3"/>
      <c r="S555" s="3"/>
      <c r="T555" s="3"/>
      <c r="U555" s="3"/>
      <c r="V555" s="3"/>
      <c r="W555" s="3"/>
      <c r="X555" s="3"/>
      <c r="Y555" s="3"/>
      <c r="Z555" s="3"/>
    </row>
    <row r="556" spans="1:26" ht="14.25" customHeight="1">
      <c r="A556" s="27"/>
      <c r="B556" s="27"/>
      <c r="C556" s="28"/>
      <c r="D556" s="28"/>
      <c r="E556" s="28"/>
      <c r="F556" s="28"/>
      <c r="G556" s="28"/>
      <c r="H556" s="28"/>
      <c r="I556" s="28"/>
      <c r="J556" s="28"/>
      <c r="K556" s="28"/>
      <c r="L556" s="3"/>
      <c r="M556" s="3"/>
      <c r="N556" s="3"/>
      <c r="O556" s="3"/>
      <c r="P556" s="3"/>
      <c r="Q556" s="3"/>
      <c r="R556" s="3"/>
      <c r="S556" s="3"/>
      <c r="T556" s="3"/>
      <c r="U556" s="3"/>
      <c r="V556" s="3"/>
      <c r="W556" s="3"/>
      <c r="X556" s="3"/>
      <c r="Y556" s="3"/>
      <c r="Z556" s="3"/>
    </row>
    <row r="557" spans="1:26" ht="14.25" customHeight="1">
      <c r="A557" s="27"/>
      <c r="B557" s="27"/>
      <c r="C557" s="28"/>
      <c r="D557" s="28"/>
      <c r="E557" s="28"/>
      <c r="F557" s="28"/>
      <c r="G557" s="28"/>
      <c r="H557" s="28"/>
      <c r="I557" s="28"/>
      <c r="J557" s="28"/>
      <c r="K557" s="28"/>
      <c r="L557" s="3"/>
      <c r="M557" s="3"/>
      <c r="N557" s="3"/>
      <c r="O557" s="3"/>
      <c r="P557" s="3"/>
      <c r="Q557" s="3"/>
      <c r="R557" s="3"/>
      <c r="S557" s="3"/>
      <c r="T557" s="3"/>
      <c r="U557" s="3"/>
      <c r="V557" s="3"/>
      <c r="W557" s="3"/>
      <c r="X557" s="3"/>
      <c r="Y557" s="3"/>
      <c r="Z557" s="3"/>
    </row>
    <row r="558" spans="1:26" ht="14.25" customHeight="1">
      <c r="A558" s="27"/>
      <c r="B558" s="27"/>
      <c r="C558" s="28"/>
      <c r="D558" s="28"/>
      <c r="E558" s="28"/>
      <c r="F558" s="28"/>
      <c r="G558" s="28"/>
      <c r="H558" s="28"/>
      <c r="I558" s="28"/>
      <c r="J558" s="28"/>
      <c r="K558" s="28"/>
      <c r="L558" s="3"/>
      <c r="M558" s="3"/>
      <c r="N558" s="3"/>
      <c r="O558" s="3"/>
      <c r="P558" s="3"/>
      <c r="Q558" s="3"/>
      <c r="R558" s="3"/>
      <c r="S558" s="3"/>
      <c r="T558" s="3"/>
      <c r="U558" s="3"/>
      <c r="V558" s="3"/>
      <c r="W558" s="3"/>
      <c r="X558" s="3"/>
      <c r="Y558" s="3"/>
      <c r="Z558" s="3"/>
    </row>
    <row r="559" spans="1:26" ht="14.25" customHeight="1">
      <c r="A559" s="27"/>
      <c r="B559" s="27"/>
      <c r="C559" s="28"/>
      <c r="D559" s="28"/>
      <c r="E559" s="28"/>
      <c r="F559" s="28"/>
      <c r="G559" s="28"/>
      <c r="H559" s="28"/>
      <c r="I559" s="28"/>
      <c r="J559" s="28"/>
      <c r="K559" s="28"/>
      <c r="L559" s="3"/>
      <c r="M559" s="3"/>
      <c r="N559" s="3"/>
      <c r="O559" s="3"/>
      <c r="P559" s="3"/>
      <c r="Q559" s="3"/>
      <c r="R559" s="3"/>
      <c r="S559" s="3"/>
      <c r="T559" s="3"/>
      <c r="U559" s="3"/>
      <c r="V559" s="3"/>
      <c r="W559" s="3"/>
      <c r="X559" s="3"/>
      <c r="Y559" s="3"/>
      <c r="Z559" s="3"/>
    </row>
    <row r="560" spans="1:26" ht="14.25" customHeight="1">
      <c r="A560" s="27"/>
      <c r="B560" s="27"/>
      <c r="C560" s="28"/>
      <c r="D560" s="28"/>
      <c r="E560" s="28"/>
      <c r="F560" s="28"/>
      <c r="G560" s="28"/>
      <c r="H560" s="28"/>
      <c r="I560" s="28"/>
      <c r="J560" s="28"/>
      <c r="K560" s="28"/>
      <c r="L560" s="3"/>
      <c r="M560" s="3"/>
      <c r="N560" s="3"/>
      <c r="O560" s="3"/>
      <c r="P560" s="3"/>
      <c r="Q560" s="3"/>
      <c r="R560" s="3"/>
      <c r="S560" s="3"/>
      <c r="T560" s="3"/>
      <c r="U560" s="3"/>
      <c r="V560" s="3"/>
      <c r="W560" s="3"/>
      <c r="X560" s="3"/>
      <c r="Y560" s="3"/>
      <c r="Z560" s="3"/>
    </row>
    <row r="561" spans="1:26" ht="14.25" customHeight="1">
      <c r="A561" s="27"/>
      <c r="B561" s="27"/>
      <c r="C561" s="28"/>
      <c r="D561" s="28"/>
      <c r="E561" s="28"/>
      <c r="F561" s="28"/>
      <c r="G561" s="28"/>
      <c r="H561" s="28"/>
      <c r="I561" s="28"/>
      <c r="J561" s="28"/>
      <c r="K561" s="28"/>
      <c r="L561" s="3"/>
      <c r="M561" s="3"/>
      <c r="N561" s="3"/>
      <c r="O561" s="3"/>
      <c r="P561" s="3"/>
      <c r="Q561" s="3"/>
      <c r="R561" s="3"/>
      <c r="S561" s="3"/>
      <c r="T561" s="3"/>
      <c r="U561" s="3"/>
      <c r="V561" s="3"/>
      <c r="W561" s="3"/>
      <c r="X561" s="3"/>
      <c r="Y561" s="3"/>
      <c r="Z561" s="3"/>
    </row>
    <row r="562" spans="1:26" ht="14.25" customHeight="1">
      <c r="A562" s="27"/>
      <c r="B562" s="27"/>
      <c r="C562" s="28"/>
      <c r="D562" s="28"/>
      <c r="E562" s="28"/>
      <c r="F562" s="28"/>
      <c r="G562" s="28"/>
      <c r="H562" s="28"/>
      <c r="I562" s="28"/>
      <c r="J562" s="28"/>
      <c r="K562" s="28"/>
      <c r="L562" s="3"/>
      <c r="M562" s="3"/>
      <c r="N562" s="3"/>
      <c r="O562" s="3"/>
      <c r="P562" s="3"/>
      <c r="Q562" s="3"/>
      <c r="R562" s="3"/>
      <c r="S562" s="3"/>
      <c r="T562" s="3"/>
      <c r="U562" s="3"/>
      <c r="V562" s="3"/>
      <c r="W562" s="3"/>
      <c r="X562" s="3"/>
      <c r="Y562" s="3"/>
      <c r="Z562" s="3"/>
    </row>
    <row r="563" spans="1:26" ht="14.25" customHeight="1">
      <c r="A563" s="27"/>
      <c r="B563" s="27"/>
      <c r="C563" s="28"/>
      <c r="D563" s="28"/>
      <c r="E563" s="28"/>
      <c r="F563" s="28"/>
      <c r="G563" s="28"/>
      <c r="H563" s="28"/>
      <c r="I563" s="28"/>
      <c r="J563" s="28"/>
      <c r="K563" s="28"/>
      <c r="L563" s="3"/>
      <c r="M563" s="3"/>
      <c r="N563" s="3"/>
      <c r="O563" s="3"/>
      <c r="P563" s="3"/>
      <c r="Q563" s="3"/>
      <c r="R563" s="3"/>
      <c r="S563" s="3"/>
      <c r="T563" s="3"/>
      <c r="U563" s="3"/>
      <c r="V563" s="3"/>
      <c r="W563" s="3"/>
      <c r="X563" s="3"/>
      <c r="Y563" s="3"/>
      <c r="Z563" s="3"/>
    </row>
    <row r="564" spans="1:26" ht="14.25" customHeight="1">
      <c r="A564" s="27"/>
      <c r="B564" s="27"/>
      <c r="C564" s="28"/>
      <c r="D564" s="28"/>
      <c r="E564" s="28"/>
      <c r="F564" s="28"/>
      <c r="G564" s="28"/>
      <c r="H564" s="28"/>
      <c r="I564" s="28"/>
      <c r="J564" s="28"/>
      <c r="K564" s="28"/>
      <c r="L564" s="3"/>
      <c r="M564" s="3"/>
      <c r="N564" s="3"/>
      <c r="O564" s="3"/>
      <c r="P564" s="3"/>
      <c r="Q564" s="3"/>
      <c r="R564" s="3"/>
      <c r="S564" s="3"/>
      <c r="T564" s="3"/>
      <c r="U564" s="3"/>
      <c r="V564" s="3"/>
      <c r="W564" s="3"/>
      <c r="X564" s="3"/>
      <c r="Y564" s="3"/>
      <c r="Z564" s="3"/>
    </row>
    <row r="565" spans="1:26" ht="14.25" customHeight="1">
      <c r="A565" s="27"/>
      <c r="B565" s="27"/>
      <c r="C565" s="28"/>
      <c r="D565" s="28"/>
      <c r="E565" s="28"/>
      <c r="F565" s="28"/>
      <c r="G565" s="28"/>
      <c r="H565" s="28"/>
      <c r="I565" s="28"/>
      <c r="J565" s="28"/>
      <c r="K565" s="28"/>
      <c r="L565" s="3"/>
      <c r="M565" s="3"/>
      <c r="N565" s="3"/>
      <c r="O565" s="3"/>
      <c r="P565" s="3"/>
      <c r="Q565" s="3"/>
      <c r="R565" s="3"/>
      <c r="S565" s="3"/>
      <c r="T565" s="3"/>
      <c r="U565" s="3"/>
      <c r="V565" s="3"/>
      <c r="W565" s="3"/>
      <c r="X565" s="3"/>
      <c r="Y565" s="3"/>
      <c r="Z565" s="3"/>
    </row>
    <row r="566" spans="1:26" ht="14.25" customHeight="1">
      <c r="A566" s="27"/>
      <c r="B566" s="27"/>
      <c r="C566" s="28"/>
      <c r="D566" s="28"/>
      <c r="E566" s="28"/>
      <c r="F566" s="28"/>
      <c r="G566" s="28"/>
      <c r="H566" s="28"/>
      <c r="I566" s="28"/>
      <c r="J566" s="28"/>
      <c r="K566" s="28"/>
      <c r="L566" s="3"/>
      <c r="M566" s="3"/>
      <c r="N566" s="3"/>
      <c r="O566" s="3"/>
      <c r="P566" s="3"/>
      <c r="Q566" s="3"/>
      <c r="R566" s="3"/>
      <c r="S566" s="3"/>
      <c r="T566" s="3"/>
      <c r="U566" s="3"/>
      <c r="V566" s="3"/>
      <c r="W566" s="3"/>
      <c r="X566" s="3"/>
      <c r="Y566" s="3"/>
      <c r="Z566" s="3"/>
    </row>
    <row r="567" spans="1:26" ht="14.25" customHeight="1">
      <c r="A567" s="27"/>
      <c r="B567" s="27"/>
      <c r="C567" s="28"/>
      <c r="D567" s="28"/>
      <c r="E567" s="28"/>
      <c r="F567" s="28"/>
      <c r="G567" s="28"/>
      <c r="H567" s="28"/>
      <c r="I567" s="28"/>
      <c r="J567" s="28"/>
      <c r="K567" s="28"/>
      <c r="L567" s="3"/>
      <c r="M567" s="3"/>
      <c r="N567" s="3"/>
      <c r="O567" s="3"/>
      <c r="P567" s="3"/>
      <c r="Q567" s="3"/>
      <c r="R567" s="3"/>
      <c r="S567" s="3"/>
      <c r="T567" s="3"/>
      <c r="U567" s="3"/>
      <c r="V567" s="3"/>
      <c r="W567" s="3"/>
      <c r="X567" s="3"/>
      <c r="Y567" s="3"/>
      <c r="Z567" s="3"/>
    </row>
    <row r="568" spans="1:26" ht="14.25" customHeight="1">
      <c r="A568" s="27"/>
      <c r="B568" s="27"/>
      <c r="C568" s="28"/>
      <c r="D568" s="28"/>
      <c r="E568" s="28"/>
      <c r="F568" s="28"/>
      <c r="G568" s="28"/>
      <c r="H568" s="28"/>
      <c r="I568" s="28"/>
      <c r="J568" s="28"/>
      <c r="K568" s="28"/>
      <c r="L568" s="3"/>
      <c r="M568" s="3"/>
      <c r="N568" s="3"/>
      <c r="O568" s="3"/>
      <c r="P568" s="3"/>
      <c r="Q568" s="3"/>
      <c r="R568" s="3"/>
      <c r="S568" s="3"/>
      <c r="T568" s="3"/>
      <c r="U568" s="3"/>
      <c r="V568" s="3"/>
      <c r="W568" s="3"/>
      <c r="X568" s="3"/>
      <c r="Y568" s="3"/>
      <c r="Z568" s="3"/>
    </row>
    <row r="569" spans="1:26" ht="14.25" customHeight="1">
      <c r="A569" s="27"/>
      <c r="B569" s="27"/>
      <c r="C569" s="28"/>
      <c r="D569" s="28"/>
      <c r="E569" s="28"/>
      <c r="F569" s="28"/>
      <c r="G569" s="28"/>
      <c r="H569" s="28"/>
      <c r="I569" s="28"/>
      <c r="J569" s="28"/>
      <c r="K569" s="28"/>
      <c r="L569" s="3"/>
      <c r="M569" s="3"/>
      <c r="N569" s="3"/>
      <c r="O569" s="3"/>
      <c r="P569" s="3"/>
      <c r="Q569" s="3"/>
      <c r="R569" s="3"/>
      <c r="S569" s="3"/>
      <c r="T569" s="3"/>
      <c r="U569" s="3"/>
      <c r="V569" s="3"/>
      <c r="W569" s="3"/>
      <c r="X569" s="3"/>
      <c r="Y569" s="3"/>
      <c r="Z569" s="3"/>
    </row>
    <row r="570" spans="1:26" ht="14.25" customHeight="1">
      <c r="A570" s="27"/>
      <c r="B570" s="27"/>
      <c r="C570" s="28"/>
      <c r="D570" s="28"/>
      <c r="E570" s="28"/>
      <c r="F570" s="28"/>
      <c r="G570" s="28"/>
      <c r="H570" s="28"/>
      <c r="I570" s="28"/>
      <c r="J570" s="28"/>
      <c r="K570" s="28"/>
      <c r="L570" s="3"/>
      <c r="M570" s="3"/>
      <c r="N570" s="3"/>
      <c r="O570" s="3"/>
      <c r="P570" s="3"/>
      <c r="Q570" s="3"/>
      <c r="R570" s="3"/>
      <c r="S570" s="3"/>
      <c r="T570" s="3"/>
      <c r="U570" s="3"/>
      <c r="V570" s="3"/>
      <c r="W570" s="3"/>
      <c r="X570" s="3"/>
      <c r="Y570" s="3"/>
      <c r="Z570" s="3"/>
    </row>
    <row r="571" spans="1:26" ht="14.25" customHeight="1">
      <c r="A571" s="27"/>
      <c r="B571" s="27"/>
      <c r="C571" s="28"/>
      <c r="D571" s="28"/>
      <c r="E571" s="28"/>
      <c r="F571" s="28"/>
      <c r="G571" s="28"/>
      <c r="H571" s="28"/>
      <c r="I571" s="28"/>
      <c r="J571" s="28"/>
      <c r="K571" s="28"/>
      <c r="L571" s="3"/>
      <c r="M571" s="3"/>
      <c r="N571" s="3"/>
      <c r="O571" s="3"/>
      <c r="P571" s="3"/>
      <c r="Q571" s="3"/>
      <c r="R571" s="3"/>
      <c r="S571" s="3"/>
      <c r="T571" s="3"/>
      <c r="U571" s="3"/>
      <c r="V571" s="3"/>
      <c r="W571" s="3"/>
      <c r="X571" s="3"/>
      <c r="Y571" s="3"/>
      <c r="Z571" s="3"/>
    </row>
    <row r="572" spans="1:26" ht="14.25" customHeight="1">
      <c r="A572" s="27"/>
      <c r="B572" s="27"/>
      <c r="C572" s="28"/>
      <c r="D572" s="28"/>
      <c r="E572" s="28"/>
      <c r="F572" s="28"/>
      <c r="G572" s="28"/>
      <c r="H572" s="28"/>
      <c r="I572" s="28"/>
      <c r="J572" s="28"/>
      <c r="K572" s="28"/>
      <c r="L572" s="3"/>
      <c r="M572" s="3"/>
      <c r="N572" s="3"/>
      <c r="O572" s="3"/>
      <c r="P572" s="3"/>
      <c r="Q572" s="3"/>
      <c r="R572" s="3"/>
      <c r="S572" s="3"/>
      <c r="T572" s="3"/>
      <c r="U572" s="3"/>
      <c r="V572" s="3"/>
      <c r="W572" s="3"/>
      <c r="X572" s="3"/>
      <c r="Y572" s="3"/>
      <c r="Z572" s="3"/>
    </row>
    <row r="573" spans="1:26" ht="14.25" customHeight="1">
      <c r="A573" s="27"/>
      <c r="B573" s="27"/>
      <c r="C573" s="28"/>
      <c r="D573" s="28"/>
      <c r="E573" s="28"/>
      <c r="F573" s="28"/>
      <c r="G573" s="28"/>
      <c r="H573" s="28"/>
      <c r="I573" s="28"/>
      <c r="J573" s="28"/>
      <c r="K573" s="28"/>
      <c r="L573" s="3"/>
      <c r="M573" s="3"/>
      <c r="N573" s="3"/>
      <c r="O573" s="3"/>
      <c r="P573" s="3"/>
      <c r="Q573" s="3"/>
      <c r="R573" s="3"/>
      <c r="S573" s="3"/>
      <c r="T573" s="3"/>
      <c r="U573" s="3"/>
      <c r="V573" s="3"/>
      <c r="W573" s="3"/>
      <c r="X573" s="3"/>
      <c r="Y573" s="3"/>
      <c r="Z573" s="3"/>
    </row>
    <row r="574" spans="1:26" ht="14.25" customHeight="1">
      <c r="A574" s="27"/>
      <c r="B574" s="27"/>
      <c r="C574" s="28"/>
      <c r="D574" s="28"/>
      <c r="E574" s="28"/>
      <c r="F574" s="28"/>
      <c r="G574" s="28"/>
      <c r="H574" s="28"/>
      <c r="I574" s="28"/>
      <c r="J574" s="28"/>
      <c r="K574" s="28"/>
      <c r="L574" s="3"/>
      <c r="M574" s="3"/>
      <c r="N574" s="3"/>
      <c r="O574" s="3"/>
      <c r="P574" s="3"/>
      <c r="Q574" s="3"/>
      <c r="R574" s="3"/>
      <c r="S574" s="3"/>
      <c r="T574" s="3"/>
      <c r="U574" s="3"/>
      <c r="V574" s="3"/>
      <c r="W574" s="3"/>
      <c r="X574" s="3"/>
      <c r="Y574" s="3"/>
      <c r="Z574" s="3"/>
    </row>
    <row r="575" spans="1:26" ht="14.25" customHeight="1">
      <c r="A575" s="27"/>
      <c r="B575" s="27"/>
      <c r="C575" s="28"/>
      <c r="D575" s="28"/>
      <c r="E575" s="28"/>
      <c r="F575" s="28"/>
      <c r="G575" s="28"/>
      <c r="H575" s="28"/>
      <c r="I575" s="28"/>
      <c r="J575" s="28"/>
      <c r="K575" s="28"/>
      <c r="L575" s="3"/>
      <c r="M575" s="3"/>
      <c r="N575" s="3"/>
      <c r="O575" s="3"/>
      <c r="P575" s="3"/>
      <c r="Q575" s="3"/>
      <c r="R575" s="3"/>
      <c r="S575" s="3"/>
      <c r="T575" s="3"/>
      <c r="U575" s="3"/>
      <c r="V575" s="3"/>
      <c r="W575" s="3"/>
      <c r="X575" s="3"/>
      <c r="Y575" s="3"/>
      <c r="Z575" s="3"/>
    </row>
    <row r="576" spans="1:26" ht="14.25" customHeight="1">
      <c r="A576" s="27"/>
      <c r="B576" s="27"/>
      <c r="C576" s="28"/>
      <c r="D576" s="28"/>
      <c r="E576" s="28"/>
      <c r="F576" s="28"/>
      <c r="G576" s="28"/>
      <c r="H576" s="28"/>
      <c r="I576" s="28"/>
      <c r="J576" s="28"/>
      <c r="K576" s="28"/>
      <c r="L576" s="3"/>
      <c r="M576" s="3"/>
      <c r="N576" s="3"/>
      <c r="O576" s="3"/>
      <c r="P576" s="3"/>
      <c r="Q576" s="3"/>
      <c r="R576" s="3"/>
      <c r="S576" s="3"/>
      <c r="T576" s="3"/>
      <c r="U576" s="3"/>
      <c r="V576" s="3"/>
      <c r="W576" s="3"/>
      <c r="X576" s="3"/>
      <c r="Y576" s="3"/>
      <c r="Z576" s="3"/>
    </row>
    <row r="577" spans="1:26" ht="14.25" customHeight="1">
      <c r="A577" s="27"/>
      <c r="B577" s="27"/>
      <c r="C577" s="28"/>
      <c r="D577" s="28"/>
      <c r="E577" s="28"/>
      <c r="F577" s="28"/>
      <c r="G577" s="28"/>
      <c r="H577" s="28"/>
      <c r="I577" s="28"/>
      <c r="J577" s="28"/>
      <c r="K577" s="28"/>
      <c r="L577" s="3"/>
      <c r="M577" s="3"/>
      <c r="N577" s="3"/>
      <c r="O577" s="3"/>
      <c r="P577" s="3"/>
      <c r="Q577" s="3"/>
      <c r="R577" s="3"/>
      <c r="S577" s="3"/>
      <c r="T577" s="3"/>
      <c r="U577" s="3"/>
      <c r="V577" s="3"/>
      <c r="W577" s="3"/>
      <c r="X577" s="3"/>
      <c r="Y577" s="3"/>
      <c r="Z577" s="3"/>
    </row>
    <row r="578" spans="1:26" ht="14.25" customHeight="1">
      <c r="A578" s="27"/>
      <c r="B578" s="27"/>
      <c r="C578" s="28"/>
      <c r="D578" s="28"/>
      <c r="E578" s="28"/>
      <c r="F578" s="28"/>
      <c r="G578" s="28"/>
      <c r="H578" s="28"/>
      <c r="I578" s="28"/>
      <c r="J578" s="28"/>
      <c r="K578" s="28"/>
      <c r="L578" s="3"/>
      <c r="M578" s="3"/>
      <c r="N578" s="3"/>
      <c r="O578" s="3"/>
      <c r="P578" s="3"/>
      <c r="Q578" s="3"/>
      <c r="R578" s="3"/>
      <c r="S578" s="3"/>
      <c r="T578" s="3"/>
      <c r="U578" s="3"/>
      <c r="V578" s="3"/>
      <c r="W578" s="3"/>
      <c r="X578" s="3"/>
      <c r="Y578" s="3"/>
      <c r="Z578" s="3"/>
    </row>
    <row r="579" spans="1:26" ht="14.25" customHeight="1">
      <c r="A579" s="27"/>
      <c r="B579" s="27"/>
      <c r="C579" s="28"/>
      <c r="D579" s="28"/>
      <c r="E579" s="28"/>
      <c r="F579" s="28"/>
      <c r="G579" s="28"/>
      <c r="H579" s="28"/>
      <c r="I579" s="28"/>
      <c r="J579" s="28"/>
      <c r="K579" s="28"/>
      <c r="L579" s="3"/>
      <c r="M579" s="3"/>
      <c r="N579" s="3"/>
      <c r="O579" s="3"/>
      <c r="P579" s="3"/>
      <c r="Q579" s="3"/>
      <c r="R579" s="3"/>
      <c r="S579" s="3"/>
      <c r="T579" s="3"/>
      <c r="U579" s="3"/>
      <c r="V579" s="3"/>
      <c r="W579" s="3"/>
      <c r="X579" s="3"/>
      <c r="Y579" s="3"/>
      <c r="Z579" s="3"/>
    </row>
    <row r="580" spans="1:26" ht="14.25" customHeight="1">
      <c r="A580" s="27"/>
      <c r="B580" s="27"/>
      <c r="C580" s="28"/>
      <c r="D580" s="28"/>
      <c r="E580" s="28"/>
      <c r="F580" s="28"/>
      <c r="G580" s="28"/>
      <c r="H580" s="28"/>
      <c r="I580" s="28"/>
      <c r="J580" s="28"/>
      <c r="K580" s="28"/>
      <c r="L580" s="3"/>
      <c r="M580" s="3"/>
      <c r="N580" s="3"/>
      <c r="O580" s="3"/>
      <c r="P580" s="3"/>
      <c r="Q580" s="3"/>
      <c r="R580" s="3"/>
      <c r="S580" s="3"/>
      <c r="T580" s="3"/>
      <c r="U580" s="3"/>
      <c r="V580" s="3"/>
      <c r="W580" s="3"/>
      <c r="X580" s="3"/>
      <c r="Y580" s="3"/>
      <c r="Z580" s="3"/>
    </row>
    <row r="581" spans="1:26" ht="14.25" customHeight="1">
      <c r="A581" s="27"/>
      <c r="B581" s="27"/>
      <c r="C581" s="28"/>
      <c r="D581" s="28"/>
      <c r="E581" s="28"/>
      <c r="F581" s="28"/>
      <c r="G581" s="28"/>
      <c r="H581" s="28"/>
      <c r="I581" s="28"/>
      <c r="J581" s="28"/>
      <c r="K581" s="28"/>
      <c r="L581" s="3"/>
      <c r="M581" s="3"/>
      <c r="N581" s="3"/>
      <c r="O581" s="3"/>
      <c r="P581" s="3"/>
      <c r="Q581" s="3"/>
      <c r="R581" s="3"/>
      <c r="S581" s="3"/>
      <c r="T581" s="3"/>
      <c r="U581" s="3"/>
      <c r="V581" s="3"/>
      <c r="W581" s="3"/>
      <c r="X581" s="3"/>
      <c r="Y581" s="3"/>
      <c r="Z581" s="3"/>
    </row>
    <row r="582" spans="1:26" ht="14.25" customHeight="1">
      <c r="A582" s="27"/>
      <c r="B582" s="27"/>
      <c r="C582" s="28"/>
      <c r="D582" s="28"/>
      <c r="E582" s="28"/>
      <c r="F582" s="28"/>
      <c r="G582" s="28"/>
      <c r="H582" s="28"/>
      <c r="I582" s="28"/>
      <c r="J582" s="28"/>
      <c r="K582" s="28"/>
      <c r="L582" s="3"/>
      <c r="M582" s="3"/>
      <c r="N582" s="3"/>
      <c r="O582" s="3"/>
      <c r="P582" s="3"/>
      <c r="Q582" s="3"/>
      <c r="R582" s="3"/>
      <c r="S582" s="3"/>
      <c r="T582" s="3"/>
      <c r="U582" s="3"/>
      <c r="V582" s="3"/>
      <c r="W582" s="3"/>
      <c r="X582" s="3"/>
      <c r="Y582" s="3"/>
      <c r="Z582" s="3"/>
    </row>
    <row r="583" spans="1:26" ht="14.25" customHeight="1">
      <c r="A583" s="27"/>
      <c r="B583" s="27"/>
      <c r="C583" s="28"/>
      <c r="D583" s="28"/>
      <c r="E583" s="28"/>
      <c r="F583" s="28"/>
      <c r="G583" s="28"/>
      <c r="H583" s="28"/>
      <c r="I583" s="28"/>
      <c r="J583" s="28"/>
      <c r="K583" s="28"/>
      <c r="L583" s="3"/>
      <c r="M583" s="3"/>
      <c r="N583" s="3"/>
      <c r="O583" s="3"/>
      <c r="P583" s="3"/>
      <c r="Q583" s="3"/>
      <c r="R583" s="3"/>
      <c r="S583" s="3"/>
      <c r="T583" s="3"/>
      <c r="U583" s="3"/>
      <c r="V583" s="3"/>
      <c r="W583" s="3"/>
      <c r="X583" s="3"/>
      <c r="Y583" s="3"/>
      <c r="Z583" s="3"/>
    </row>
    <row r="584" spans="1:26" ht="14.25" customHeight="1">
      <c r="A584" s="27"/>
      <c r="B584" s="27"/>
      <c r="C584" s="28"/>
      <c r="D584" s="28"/>
      <c r="E584" s="28"/>
      <c r="F584" s="28"/>
      <c r="G584" s="28"/>
      <c r="H584" s="28"/>
      <c r="I584" s="28"/>
      <c r="J584" s="28"/>
      <c r="K584" s="28"/>
      <c r="L584" s="3"/>
      <c r="M584" s="3"/>
      <c r="N584" s="3"/>
      <c r="O584" s="3"/>
      <c r="P584" s="3"/>
      <c r="Q584" s="3"/>
      <c r="R584" s="3"/>
      <c r="S584" s="3"/>
      <c r="T584" s="3"/>
      <c r="U584" s="3"/>
      <c r="V584" s="3"/>
      <c r="W584" s="3"/>
      <c r="X584" s="3"/>
      <c r="Y584" s="3"/>
      <c r="Z584" s="3"/>
    </row>
    <row r="585" spans="1:26" ht="14.25" customHeight="1">
      <c r="A585" s="27"/>
      <c r="B585" s="27"/>
      <c r="C585" s="28"/>
      <c r="D585" s="28"/>
      <c r="E585" s="28"/>
      <c r="F585" s="28"/>
      <c r="G585" s="28"/>
      <c r="H585" s="28"/>
      <c r="I585" s="28"/>
      <c r="J585" s="28"/>
      <c r="K585" s="28"/>
      <c r="L585" s="3"/>
      <c r="M585" s="3"/>
      <c r="N585" s="3"/>
      <c r="O585" s="3"/>
      <c r="P585" s="3"/>
      <c r="Q585" s="3"/>
      <c r="R585" s="3"/>
      <c r="S585" s="3"/>
      <c r="T585" s="3"/>
      <c r="U585" s="3"/>
      <c r="V585" s="3"/>
      <c r="W585" s="3"/>
      <c r="X585" s="3"/>
      <c r="Y585" s="3"/>
      <c r="Z585" s="3"/>
    </row>
    <row r="586" spans="1:26" ht="14.25" customHeight="1">
      <c r="A586" s="27"/>
      <c r="B586" s="27"/>
      <c r="C586" s="28"/>
      <c r="D586" s="28"/>
      <c r="E586" s="28"/>
      <c r="F586" s="28"/>
      <c r="G586" s="28"/>
      <c r="H586" s="28"/>
      <c r="I586" s="28"/>
      <c r="J586" s="28"/>
      <c r="K586" s="28"/>
      <c r="L586" s="3"/>
      <c r="M586" s="3"/>
      <c r="N586" s="3"/>
      <c r="O586" s="3"/>
      <c r="P586" s="3"/>
      <c r="Q586" s="3"/>
      <c r="R586" s="3"/>
      <c r="S586" s="3"/>
      <c r="T586" s="3"/>
      <c r="U586" s="3"/>
      <c r="V586" s="3"/>
      <c r="W586" s="3"/>
      <c r="X586" s="3"/>
      <c r="Y586" s="3"/>
      <c r="Z586" s="3"/>
    </row>
    <row r="587" spans="1:26" ht="14.25" customHeight="1">
      <c r="A587" s="27"/>
      <c r="B587" s="27"/>
      <c r="C587" s="28"/>
      <c r="D587" s="28"/>
      <c r="E587" s="28"/>
      <c r="F587" s="28"/>
      <c r="G587" s="28"/>
      <c r="H587" s="28"/>
      <c r="I587" s="28"/>
      <c r="J587" s="28"/>
      <c r="K587" s="28"/>
      <c r="L587" s="3"/>
      <c r="M587" s="3"/>
      <c r="N587" s="3"/>
      <c r="O587" s="3"/>
      <c r="P587" s="3"/>
      <c r="Q587" s="3"/>
      <c r="R587" s="3"/>
      <c r="S587" s="3"/>
      <c r="T587" s="3"/>
      <c r="U587" s="3"/>
      <c r="V587" s="3"/>
      <c r="W587" s="3"/>
      <c r="X587" s="3"/>
      <c r="Y587" s="3"/>
      <c r="Z587" s="3"/>
    </row>
    <row r="588" spans="1:26" ht="14.25" customHeight="1">
      <c r="A588" s="27"/>
      <c r="B588" s="27"/>
      <c r="C588" s="28"/>
      <c r="D588" s="28"/>
      <c r="E588" s="28"/>
      <c r="F588" s="28"/>
      <c r="G588" s="28"/>
      <c r="H588" s="28"/>
      <c r="I588" s="28"/>
      <c r="J588" s="28"/>
      <c r="K588" s="28"/>
      <c r="L588" s="3"/>
      <c r="M588" s="3"/>
      <c r="N588" s="3"/>
      <c r="O588" s="3"/>
      <c r="P588" s="3"/>
      <c r="Q588" s="3"/>
      <c r="R588" s="3"/>
      <c r="S588" s="3"/>
      <c r="T588" s="3"/>
      <c r="U588" s="3"/>
      <c r="V588" s="3"/>
      <c r="W588" s="3"/>
      <c r="X588" s="3"/>
      <c r="Y588" s="3"/>
      <c r="Z588" s="3"/>
    </row>
    <row r="589" spans="1:26" ht="14.25" customHeight="1">
      <c r="A589" s="27"/>
      <c r="B589" s="27"/>
      <c r="C589" s="28"/>
      <c r="D589" s="28"/>
      <c r="E589" s="28"/>
      <c r="F589" s="28"/>
      <c r="G589" s="28"/>
      <c r="H589" s="28"/>
      <c r="I589" s="28"/>
      <c r="J589" s="28"/>
      <c r="K589" s="28"/>
      <c r="L589" s="3"/>
      <c r="M589" s="3"/>
      <c r="N589" s="3"/>
      <c r="O589" s="3"/>
      <c r="P589" s="3"/>
      <c r="Q589" s="3"/>
      <c r="R589" s="3"/>
      <c r="S589" s="3"/>
      <c r="T589" s="3"/>
      <c r="U589" s="3"/>
      <c r="V589" s="3"/>
      <c r="W589" s="3"/>
      <c r="X589" s="3"/>
      <c r="Y589" s="3"/>
      <c r="Z589" s="3"/>
    </row>
    <row r="590" spans="1:26" ht="14.25" customHeight="1">
      <c r="A590" s="27"/>
      <c r="B590" s="27"/>
      <c r="C590" s="28"/>
      <c r="D590" s="28"/>
      <c r="E590" s="28"/>
      <c r="F590" s="28"/>
      <c r="G590" s="28"/>
      <c r="H590" s="28"/>
      <c r="I590" s="28"/>
      <c r="J590" s="28"/>
      <c r="K590" s="28"/>
      <c r="L590" s="3"/>
      <c r="M590" s="3"/>
      <c r="N590" s="3"/>
      <c r="O590" s="3"/>
      <c r="P590" s="3"/>
      <c r="Q590" s="3"/>
      <c r="R590" s="3"/>
      <c r="S590" s="3"/>
      <c r="T590" s="3"/>
      <c r="U590" s="3"/>
      <c r="V590" s="3"/>
      <c r="W590" s="3"/>
      <c r="X590" s="3"/>
      <c r="Y590" s="3"/>
      <c r="Z590" s="3"/>
    </row>
    <row r="591" spans="1:26" ht="14.25" customHeight="1">
      <c r="A591" s="27"/>
      <c r="B591" s="27"/>
      <c r="C591" s="28"/>
      <c r="D591" s="28"/>
      <c r="E591" s="28"/>
      <c r="F591" s="28"/>
      <c r="G591" s="28"/>
      <c r="H591" s="28"/>
      <c r="I591" s="28"/>
      <c r="J591" s="28"/>
      <c r="K591" s="28"/>
      <c r="L591" s="3"/>
      <c r="M591" s="3"/>
      <c r="N591" s="3"/>
      <c r="O591" s="3"/>
      <c r="P591" s="3"/>
      <c r="Q591" s="3"/>
      <c r="R591" s="3"/>
      <c r="S591" s="3"/>
      <c r="T591" s="3"/>
      <c r="U591" s="3"/>
      <c r="V591" s="3"/>
      <c r="W591" s="3"/>
      <c r="X591" s="3"/>
      <c r="Y591" s="3"/>
      <c r="Z591" s="3"/>
    </row>
    <row r="592" spans="1:26" ht="14.25" customHeight="1">
      <c r="A592" s="27"/>
      <c r="B592" s="27"/>
      <c r="C592" s="28"/>
      <c r="D592" s="28"/>
      <c r="E592" s="28"/>
      <c r="F592" s="28"/>
      <c r="G592" s="28"/>
      <c r="H592" s="28"/>
      <c r="I592" s="28"/>
      <c r="J592" s="28"/>
      <c r="K592" s="28"/>
      <c r="L592" s="3"/>
      <c r="M592" s="3"/>
      <c r="N592" s="3"/>
      <c r="O592" s="3"/>
      <c r="P592" s="3"/>
      <c r="Q592" s="3"/>
      <c r="R592" s="3"/>
      <c r="S592" s="3"/>
      <c r="T592" s="3"/>
      <c r="U592" s="3"/>
      <c r="V592" s="3"/>
      <c r="W592" s="3"/>
      <c r="X592" s="3"/>
      <c r="Y592" s="3"/>
      <c r="Z592" s="3"/>
    </row>
    <row r="593" spans="1:26" ht="14.25" customHeight="1">
      <c r="A593" s="27"/>
      <c r="B593" s="27"/>
      <c r="C593" s="28"/>
      <c r="D593" s="28"/>
      <c r="E593" s="28"/>
      <c r="F593" s="28"/>
      <c r="G593" s="28"/>
      <c r="H593" s="28"/>
      <c r="I593" s="28"/>
      <c r="J593" s="28"/>
      <c r="K593" s="28"/>
      <c r="L593" s="3"/>
      <c r="M593" s="3"/>
      <c r="N593" s="3"/>
      <c r="O593" s="3"/>
      <c r="P593" s="3"/>
      <c r="Q593" s="3"/>
      <c r="R593" s="3"/>
      <c r="S593" s="3"/>
      <c r="T593" s="3"/>
      <c r="U593" s="3"/>
      <c r="V593" s="3"/>
      <c r="W593" s="3"/>
      <c r="X593" s="3"/>
      <c r="Y593" s="3"/>
      <c r="Z593" s="3"/>
    </row>
    <row r="594" spans="1:26" ht="14.25" customHeight="1">
      <c r="A594" s="27"/>
      <c r="B594" s="27"/>
      <c r="C594" s="28"/>
      <c r="D594" s="28"/>
      <c r="E594" s="28"/>
      <c r="F594" s="28"/>
      <c r="G594" s="28"/>
      <c r="H594" s="28"/>
      <c r="I594" s="28"/>
      <c r="J594" s="28"/>
      <c r="K594" s="28"/>
      <c r="L594" s="3"/>
      <c r="M594" s="3"/>
      <c r="N594" s="3"/>
      <c r="O594" s="3"/>
      <c r="P594" s="3"/>
      <c r="Q594" s="3"/>
      <c r="R594" s="3"/>
      <c r="S594" s="3"/>
      <c r="T594" s="3"/>
      <c r="U594" s="3"/>
      <c r="V594" s="3"/>
      <c r="W594" s="3"/>
      <c r="X594" s="3"/>
      <c r="Y594" s="3"/>
      <c r="Z594" s="3"/>
    </row>
    <row r="595" spans="1:26" ht="14.25" customHeight="1">
      <c r="A595" s="27"/>
      <c r="B595" s="27"/>
      <c r="C595" s="28"/>
      <c r="D595" s="28"/>
      <c r="E595" s="28"/>
      <c r="F595" s="28"/>
      <c r="G595" s="28"/>
      <c r="H595" s="28"/>
      <c r="I595" s="28"/>
      <c r="J595" s="28"/>
      <c r="K595" s="28"/>
      <c r="L595" s="3"/>
      <c r="M595" s="3"/>
      <c r="N595" s="3"/>
      <c r="O595" s="3"/>
      <c r="P595" s="3"/>
      <c r="Q595" s="3"/>
      <c r="R595" s="3"/>
      <c r="S595" s="3"/>
      <c r="T595" s="3"/>
      <c r="U595" s="3"/>
      <c r="V595" s="3"/>
      <c r="W595" s="3"/>
      <c r="X595" s="3"/>
      <c r="Y595" s="3"/>
      <c r="Z595" s="3"/>
    </row>
    <row r="596" spans="1:26" ht="14.25" customHeight="1">
      <c r="A596" s="27"/>
      <c r="B596" s="27"/>
      <c r="C596" s="28"/>
      <c r="D596" s="28"/>
      <c r="E596" s="28"/>
      <c r="F596" s="28"/>
      <c r="G596" s="28"/>
      <c r="H596" s="28"/>
      <c r="I596" s="28"/>
      <c r="J596" s="28"/>
      <c r="K596" s="28"/>
      <c r="L596" s="3"/>
      <c r="M596" s="3"/>
      <c r="N596" s="3"/>
      <c r="O596" s="3"/>
      <c r="P596" s="3"/>
      <c r="Q596" s="3"/>
      <c r="R596" s="3"/>
      <c r="S596" s="3"/>
      <c r="T596" s="3"/>
      <c r="U596" s="3"/>
      <c r="V596" s="3"/>
      <c r="W596" s="3"/>
      <c r="X596" s="3"/>
      <c r="Y596" s="3"/>
      <c r="Z596" s="3"/>
    </row>
    <row r="597" spans="1:26" ht="14.25" customHeight="1">
      <c r="A597" s="27"/>
      <c r="B597" s="27"/>
      <c r="C597" s="28"/>
      <c r="D597" s="28"/>
      <c r="E597" s="28"/>
      <c r="F597" s="28"/>
      <c r="G597" s="28"/>
      <c r="H597" s="28"/>
      <c r="I597" s="28"/>
      <c r="J597" s="28"/>
      <c r="K597" s="28"/>
      <c r="L597" s="3"/>
      <c r="M597" s="3"/>
      <c r="N597" s="3"/>
      <c r="O597" s="3"/>
      <c r="P597" s="3"/>
      <c r="Q597" s="3"/>
      <c r="R597" s="3"/>
      <c r="S597" s="3"/>
      <c r="T597" s="3"/>
      <c r="U597" s="3"/>
      <c r="V597" s="3"/>
      <c r="W597" s="3"/>
      <c r="X597" s="3"/>
      <c r="Y597" s="3"/>
      <c r="Z597" s="3"/>
    </row>
    <row r="598" spans="1:26" ht="14.25" customHeight="1">
      <c r="A598" s="27"/>
      <c r="B598" s="27"/>
      <c r="C598" s="28"/>
      <c r="D598" s="28"/>
      <c r="E598" s="28"/>
      <c r="F598" s="28"/>
      <c r="G598" s="28"/>
      <c r="H598" s="28"/>
      <c r="I598" s="28"/>
      <c r="J598" s="28"/>
      <c r="K598" s="28"/>
      <c r="L598" s="3"/>
      <c r="M598" s="3"/>
      <c r="N598" s="3"/>
      <c r="O598" s="3"/>
      <c r="P598" s="3"/>
      <c r="Q598" s="3"/>
      <c r="R598" s="3"/>
      <c r="S598" s="3"/>
      <c r="T598" s="3"/>
      <c r="U598" s="3"/>
      <c r="V598" s="3"/>
      <c r="W598" s="3"/>
      <c r="X598" s="3"/>
      <c r="Y598" s="3"/>
      <c r="Z598" s="3"/>
    </row>
    <row r="599" spans="1:26" ht="14.25" customHeight="1">
      <c r="A599" s="27"/>
      <c r="B599" s="27"/>
      <c r="C599" s="28"/>
      <c r="D599" s="28"/>
      <c r="E599" s="28"/>
      <c r="F599" s="28"/>
      <c r="G599" s="28"/>
      <c r="H599" s="28"/>
      <c r="I599" s="28"/>
      <c r="J599" s="28"/>
      <c r="K599" s="28"/>
      <c r="L599" s="3"/>
      <c r="M599" s="3"/>
      <c r="N599" s="3"/>
      <c r="O599" s="3"/>
      <c r="P599" s="3"/>
      <c r="Q599" s="3"/>
      <c r="R599" s="3"/>
      <c r="S599" s="3"/>
      <c r="T599" s="3"/>
      <c r="U599" s="3"/>
      <c r="V599" s="3"/>
      <c r="W599" s="3"/>
      <c r="X599" s="3"/>
      <c r="Y599" s="3"/>
      <c r="Z599" s="3"/>
    </row>
    <row r="600" spans="1:26" ht="14.25" customHeight="1">
      <c r="A600" s="27"/>
      <c r="B600" s="27"/>
      <c r="C600" s="28"/>
      <c r="D600" s="28"/>
      <c r="E600" s="28"/>
      <c r="F600" s="28"/>
      <c r="G600" s="28"/>
      <c r="H600" s="28"/>
      <c r="I600" s="28"/>
      <c r="J600" s="28"/>
      <c r="K600" s="28"/>
      <c r="L600" s="3"/>
      <c r="M600" s="3"/>
      <c r="N600" s="3"/>
      <c r="O600" s="3"/>
      <c r="P600" s="3"/>
      <c r="Q600" s="3"/>
      <c r="R600" s="3"/>
      <c r="S600" s="3"/>
      <c r="T600" s="3"/>
      <c r="U600" s="3"/>
      <c r="V600" s="3"/>
      <c r="W600" s="3"/>
      <c r="X600" s="3"/>
      <c r="Y600" s="3"/>
      <c r="Z600" s="3"/>
    </row>
    <row r="601" spans="1:26" ht="14.25" customHeight="1">
      <c r="A601" s="27"/>
      <c r="B601" s="27"/>
      <c r="C601" s="28"/>
      <c r="D601" s="28"/>
      <c r="E601" s="28"/>
      <c r="F601" s="28"/>
      <c r="G601" s="28"/>
      <c r="H601" s="28"/>
      <c r="I601" s="28"/>
      <c r="J601" s="28"/>
      <c r="K601" s="28"/>
      <c r="L601" s="3"/>
      <c r="M601" s="3"/>
      <c r="N601" s="3"/>
      <c r="O601" s="3"/>
      <c r="P601" s="3"/>
      <c r="Q601" s="3"/>
      <c r="R601" s="3"/>
      <c r="S601" s="3"/>
      <c r="T601" s="3"/>
      <c r="U601" s="3"/>
      <c r="V601" s="3"/>
      <c r="W601" s="3"/>
      <c r="X601" s="3"/>
      <c r="Y601" s="3"/>
      <c r="Z601" s="3"/>
    </row>
    <row r="602" spans="1:26" ht="14.25" customHeight="1">
      <c r="A602" s="27"/>
      <c r="B602" s="27"/>
      <c r="C602" s="28"/>
      <c r="D602" s="28"/>
      <c r="E602" s="28"/>
      <c r="F602" s="28"/>
      <c r="G602" s="28"/>
      <c r="H602" s="28"/>
      <c r="I602" s="28"/>
      <c r="J602" s="28"/>
      <c r="K602" s="28"/>
      <c r="L602" s="3"/>
      <c r="M602" s="3"/>
      <c r="N602" s="3"/>
      <c r="O602" s="3"/>
      <c r="P602" s="3"/>
      <c r="Q602" s="3"/>
      <c r="R602" s="3"/>
      <c r="S602" s="3"/>
      <c r="T602" s="3"/>
      <c r="U602" s="3"/>
      <c r="V602" s="3"/>
      <c r="W602" s="3"/>
      <c r="X602" s="3"/>
      <c r="Y602" s="3"/>
      <c r="Z602" s="3"/>
    </row>
    <row r="603" spans="1:26" ht="14.25" customHeight="1">
      <c r="A603" s="27"/>
      <c r="B603" s="27"/>
      <c r="C603" s="28"/>
      <c r="D603" s="28"/>
      <c r="E603" s="28"/>
      <c r="F603" s="28"/>
      <c r="G603" s="28"/>
      <c r="H603" s="28"/>
      <c r="I603" s="28"/>
      <c r="J603" s="28"/>
      <c r="K603" s="28"/>
      <c r="L603" s="3"/>
      <c r="M603" s="3"/>
      <c r="N603" s="3"/>
      <c r="O603" s="3"/>
      <c r="P603" s="3"/>
      <c r="Q603" s="3"/>
      <c r="R603" s="3"/>
      <c r="S603" s="3"/>
      <c r="T603" s="3"/>
      <c r="U603" s="3"/>
      <c r="V603" s="3"/>
      <c r="W603" s="3"/>
      <c r="X603" s="3"/>
      <c r="Y603" s="3"/>
      <c r="Z603" s="3"/>
    </row>
    <row r="604" spans="1:26" ht="14.25" customHeight="1">
      <c r="A604" s="27"/>
      <c r="B604" s="27"/>
      <c r="C604" s="28"/>
      <c r="D604" s="28"/>
      <c r="E604" s="28"/>
      <c r="F604" s="28"/>
      <c r="G604" s="28"/>
      <c r="H604" s="28"/>
      <c r="I604" s="28"/>
      <c r="J604" s="28"/>
      <c r="K604" s="28"/>
      <c r="L604" s="3"/>
      <c r="M604" s="3"/>
      <c r="N604" s="3"/>
      <c r="O604" s="3"/>
      <c r="P604" s="3"/>
      <c r="Q604" s="3"/>
      <c r="R604" s="3"/>
      <c r="S604" s="3"/>
      <c r="T604" s="3"/>
      <c r="U604" s="3"/>
      <c r="V604" s="3"/>
      <c r="W604" s="3"/>
      <c r="X604" s="3"/>
      <c r="Y604" s="3"/>
      <c r="Z604" s="3"/>
    </row>
    <row r="605" spans="1:26" ht="14.25" customHeight="1">
      <c r="A605" s="27"/>
      <c r="B605" s="27"/>
      <c r="C605" s="28"/>
      <c r="D605" s="28"/>
      <c r="E605" s="28"/>
      <c r="F605" s="28"/>
      <c r="G605" s="28"/>
      <c r="H605" s="28"/>
      <c r="I605" s="28"/>
      <c r="J605" s="28"/>
      <c r="K605" s="28"/>
      <c r="L605" s="3"/>
      <c r="M605" s="3"/>
      <c r="N605" s="3"/>
      <c r="O605" s="3"/>
      <c r="P605" s="3"/>
      <c r="Q605" s="3"/>
      <c r="R605" s="3"/>
      <c r="S605" s="3"/>
      <c r="T605" s="3"/>
      <c r="U605" s="3"/>
      <c r="V605" s="3"/>
      <c r="W605" s="3"/>
      <c r="X605" s="3"/>
      <c r="Y605" s="3"/>
      <c r="Z605" s="3"/>
    </row>
    <row r="606" spans="1:26" ht="14.25" customHeight="1">
      <c r="A606" s="27"/>
      <c r="B606" s="27"/>
      <c r="C606" s="28"/>
      <c r="D606" s="28"/>
      <c r="E606" s="28"/>
      <c r="F606" s="28"/>
      <c r="G606" s="28"/>
      <c r="H606" s="28"/>
      <c r="I606" s="28"/>
      <c r="J606" s="28"/>
      <c r="K606" s="28"/>
      <c r="L606" s="3"/>
      <c r="M606" s="3"/>
      <c r="N606" s="3"/>
      <c r="O606" s="3"/>
      <c r="P606" s="3"/>
      <c r="Q606" s="3"/>
      <c r="R606" s="3"/>
      <c r="S606" s="3"/>
      <c r="T606" s="3"/>
      <c r="U606" s="3"/>
      <c r="V606" s="3"/>
      <c r="W606" s="3"/>
      <c r="X606" s="3"/>
      <c r="Y606" s="3"/>
      <c r="Z606" s="3"/>
    </row>
    <row r="607" spans="1:26" ht="14.25" customHeight="1">
      <c r="A607" s="27"/>
      <c r="B607" s="27"/>
      <c r="C607" s="28"/>
      <c r="D607" s="28"/>
      <c r="E607" s="28"/>
      <c r="F607" s="28"/>
      <c r="G607" s="28"/>
      <c r="H607" s="28"/>
      <c r="I607" s="28"/>
      <c r="J607" s="28"/>
      <c r="K607" s="28"/>
      <c r="L607" s="3"/>
      <c r="M607" s="3"/>
      <c r="N607" s="3"/>
      <c r="O607" s="3"/>
      <c r="P607" s="3"/>
      <c r="Q607" s="3"/>
      <c r="R607" s="3"/>
      <c r="S607" s="3"/>
      <c r="T607" s="3"/>
      <c r="U607" s="3"/>
      <c r="V607" s="3"/>
      <c r="W607" s="3"/>
      <c r="X607" s="3"/>
      <c r="Y607" s="3"/>
      <c r="Z607" s="3"/>
    </row>
    <row r="608" spans="1:26" ht="14.25" customHeight="1">
      <c r="A608" s="27"/>
      <c r="B608" s="27"/>
      <c r="C608" s="28"/>
      <c r="D608" s="28"/>
      <c r="E608" s="28"/>
      <c r="F608" s="28"/>
      <c r="G608" s="28"/>
      <c r="H608" s="28"/>
      <c r="I608" s="28"/>
      <c r="J608" s="28"/>
      <c r="K608" s="28"/>
      <c r="L608" s="3"/>
      <c r="M608" s="3"/>
      <c r="N608" s="3"/>
      <c r="O608" s="3"/>
      <c r="P608" s="3"/>
      <c r="Q608" s="3"/>
      <c r="R608" s="3"/>
      <c r="S608" s="3"/>
      <c r="T608" s="3"/>
      <c r="U608" s="3"/>
      <c r="V608" s="3"/>
      <c r="W608" s="3"/>
      <c r="X608" s="3"/>
      <c r="Y608" s="3"/>
      <c r="Z608" s="3"/>
    </row>
    <row r="609" spans="1:26" ht="14.25" customHeight="1">
      <c r="A609" s="27"/>
      <c r="B609" s="27"/>
      <c r="C609" s="28"/>
      <c r="D609" s="28"/>
      <c r="E609" s="28"/>
      <c r="F609" s="28"/>
      <c r="G609" s="28"/>
      <c r="H609" s="28"/>
      <c r="I609" s="28"/>
      <c r="J609" s="28"/>
      <c r="K609" s="28"/>
      <c r="L609" s="3"/>
      <c r="M609" s="3"/>
      <c r="N609" s="3"/>
      <c r="O609" s="3"/>
      <c r="P609" s="3"/>
      <c r="Q609" s="3"/>
      <c r="R609" s="3"/>
      <c r="S609" s="3"/>
      <c r="T609" s="3"/>
      <c r="U609" s="3"/>
      <c r="V609" s="3"/>
      <c r="W609" s="3"/>
      <c r="X609" s="3"/>
      <c r="Y609" s="3"/>
      <c r="Z609" s="3"/>
    </row>
    <row r="610" spans="1:26" ht="14.25" customHeight="1">
      <c r="A610" s="27"/>
      <c r="B610" s="27"/>
      <c r="C610" s="28"/>
      <c r="D610" s="28"/>
      <c r="E610" s="28"/>
      <c r="F610" s="28"/>
      <c r="G610" s="28"/>
      <c r="H610" s="28"/>
      <c r="I610" s="28"/>
      <c r="J610" s="28"/>
      <c r="K610" s="28"/>
      <c r="L610" s="3"/>
      <c r="M610" s="3"/>
      <c r="N610" s="3"/>
      <c r="O610" s="3"/>
      <c r="P610" s="3"/>
      <c r="Q610" s="3"/>
      <c r="R610" s="3"/>
      <c r="S610" s="3"/>
      <c r="T610" s="3"/>
      <c r="U610" s="3"/>
      <c r="V610" s="3"/>
      <c r="W610" s="3"/>
      <c r="X610" s="3"/>
      <c r="Y610" s="3"/>
      <c r="Z610" s="3"/>
    </row>
    <row r="611" spans="1:26" ht="14.25" customHeight="1">
      <c r="A611" s="27"/>
      <c r="B611" s="27"/>
      <c r="C611" s="28"/>
      <c r="D611" s="28"/>
      <c r="E611" s="28"/>
      <c r="F611" s="28"/>
      <c r="G611" s="28"/>
      <c r="H611" s="28"/>
      <c r="I611" s="28"/>
      <c r="J611" s="28"/>
      <c r="K611" s="28"/>
      <c r="L611" s="3"/>
      <c r="M611" s="3"/>
      <c r="N611" s="3"/>
      <c r="O611" s="3"/>
      <c r="P611" s="3"/>
      <c r="Q611" s="3"/>
      <c r="R611" s="3"/>
      <c r="S611" s="3"/>
      <c r="T611" s="3"/>
      <c r="U611" s="3"/>
      <c r="V611" s="3"/>
      <c r="W611" s="3"/>
      <c r="X611" s="3"/>
      <c r="Y611" s="3"/>
      <c r="Z611" s="3"/>
    </row>
    <row r="612" spans="1:26" ht="14.25" customHeight="1">
      <c r="A612" s="27"/>
      <c r="B612" s="27"/>
      <c r="C612" s="28"/>
      <c r="D612" s="28"/>
      <c r="E612" s="28"/>
      <c r="F612" s="28"/>
      <c r="G612" s="28"/>
      <c r="H612" s="28"/>
      <c r="I612" s="28"/>
      <c r="J612" s="28"/>
      <c r="K612" s="28"/>
      <c r="L612" s="3"/>
      <c r="M612" s="3"/>
      <c r="N612" s="3"/>
      <c r="O612" s="3"/>
      <c r="P612" s="3"/>
      <c r="Q612" s="3"/>
      <c r="R612" s="3"/>
      <c r="S612" s="3"/>
      <c r="T612" s="3"/>
      <c r="U612" s="3"/>
      <c r="V612" s="3"/>
      <c r="W612" s="3"/>
      <c r="X612" s="3"/>
      <c r="Y612" s="3"/>
      <c r="Z612" s="3"/>
    </row>
    <row r="613" spans="1:26" ht="14.25" customHeight="1">
      <c r="A613" s="27"/>
      <c r="B613" s="27"/>
      <c r="C613" s="28"/>
      <c r="D613" s="28"/>
      <c r="E613" s="28"/>
      <c r="F613" s="28"/>
      <c r="G613" s="28"/>
      <c r="H613" s="28"/>
      <c r="I613" s="28"/>
      <c r="J613" s="28"/>
      <c r="K613" s="28"/>
      <c r="L613" s="3"/>
      <c r="M613" s="3"/>
      <c r="N613" s="3"/>
      <c r="O613" s="3"/>
      <c r="P613" s="3"/>
      <c r="Q613" s="3"/>
      <c r="R613" s="3"/>
      <c r="S613" s="3"/>
      <c r="T613" s="3"/>
      <c r="U613" s="3"/>
      <c r="V613" s="3"/>
      <c r="W613" s="3"/>
      <c r="X613" s="3"/>
      <c r="Y613" s="3"/>
      <c r="Z613" s="3"/>
    </row>
    <row r="614" spans="1:26" ht="14.25" customHeight="1">
      <c r="A614" s="27"/>
      <c r="B614" s="27"/>
      <c r="C614" s="28"/>
      <c r="D614" s="28"/>
      <c r="E614" s="28"/>
      <c r="F614" s="28"/>
      <c r="G614" s="28"/>
      <c r="H614" s="28"/>
      <c r="I614" s="28"/>
      <c r="J614" s="28"/>
      <c r="K614" s="28"/>
      <c r="L614" s="3"/>
      <c r="M614" s="3"/>
      <c r="N614" s="3"/>
      <c r="O614" s="3"/>
      <c r="P614" s="3"/>
      <c r="Q614" s="3"/>
      <c r="R614" s="3"/>
      <c r="S614" s="3"/>
      <c r="T614" s="3"/>
      <c r="U614" s="3"/>
      <c r="V614" s="3"/>
      <c r="W614" s="3"/>
      <c r="X614" s="3"/>
      <c r="Y614" s="3"/>
      <c r="Z614" s="3"/>
    </row>
    <row r="615" spans="1:26" ht="14.25" customHeight="1">
      <c r="A615" s="27"/>
      <c r="B615" s="27"/>
      <c r="C615" s="28"/>
      <c r="D615" s="28"/>
      <c r="E615" s="28"/>
      <c r="F615" s="28"/>
      <c r="G615" s="28"/>
      <c r="H615" s="28"/>
      <c r="I615" s="28"/>
      <c r="J615" s="28"/>
      <c r="K615" s="28"/>
      <c r="L615" s="3"/>
      <c r="M615" s="3"/>
      <c r="N615" s="3"/>
      <c r="O615" s="3"/>
      <c r="P615" s="3"/>
      <c r="Q615" s="3"/>
      <c r="R615" s="3"/>
      <c r="S615" s="3"/>
      <c r="T615" s="3"/>
      <c r="U615" s="3"/>
      <c r="V615" s="3"/>
      <c r="W615" s="3"/>
      <c r="X615" s="3"/>
      <c r="Y615" s="3"/>
      <c r="Z615" s="3"/>
    </row>
    <row r="616" spans="1:26" ht="14.25" customHeight="1">
      <c r="A616" s="27"/>
      <c r="B616" s="27"/>
      <c r="C616" s="28"/>
      <c r="D616" s="28"/>
      <c r="E616" s="28"/>
      <c r="F616" s="28"/>
      <c r="G616" s="28"/>
      <c r="H616" s="28"/>
      <c r="I616" s="28"/>
      <c r="J616" s="28"/>
      <c r="K616" s="28"/>
      <c r="L616" s="3"/>
      <c r="M616" s="3"/>
      <c r="N616" s="3"/>
      <c r="O616" s="3"/>
      <c r="P616" s="3"/>
      <c r="Q616" s="3"/>
      <c r="R616" s="3"/>
      <c r="S616" s="3"/>
      <c r="T616" s="3"/>
      <c r="U616" s="3"/>
      <c r="V616" s="3"/>
      <c r="W616" s="3"/>
      <c r="X616" s="3"/>
      <c r="Y616" s="3"/>
      <c r="Z616" s="3"/>
    </row>
    <row r="617" spans="1:26" ht="14.25" customHeight="1">
      <c r="A617" s="27"/>
      <c r="B617" s="27"/>
      <c r="C617" s="28"/>
      <c r="D617" s="28"/>
      <c r="E617" s="28"/>
      <c r="F617" s="28"/>
      <c r="G617" s="28"/>
      <c r="H617" s="28"/>
      <c r="I617" s="28"/>
      <c r="J617" s="28"/>
      <c r="K617" s="28"/>
      <c r="L617" s="3"/>
      <c r="M617" s="3"/>
      <c r="N617" s="3"/>
      <c r="O617" s="3"/>
      <c r="P617" s="3"/>
      <c r="Q617" s="3"/>
      <c r="R617" s="3"/>
      <c r="S617" s="3"/>
      <c r="T617" s="3"/>
      <c r="U617" s="3"/>
      <c r="V617" s="3"/>
      <c r="W617" s="3"/>
      <c r="X617" s="3"/>
      <c r="Y617" s="3"/>
      <c r="Z617" s="3"/>
    </row>
    <row r="618" spans="1:26" ht="14.25" customHeight="1">
      <c r="A618" s="27"/>
      <c r="B618" s="27"/>
      <c r="C618" s="28"/>
      <c r="D618" s="28"/>
      <c r="E618" s="28"/>
      <c r="F618" s="28"/>
      <c r="G618" s="28"/>
      <c r="H618" s="28"/>
      <c r="I618" s="28"/>
      <c r="J618" s="28"/>
      <c r="K618" s="28"/>
      <c r="L618" s="3"/>
      <c r="M618" s="3"/>
      <c r="N618" s="3"/>
      <c r="O618" s="3"/>
      <c r="P618" s="3"/>
      <c r="Q618" s="3"/>
      <c r="R618" s="3"/>
      <c r="S618" s="3"/>
      <c r="T618" s="3"/>
      <c r="U618" s="3"/>
      <c r="V618" s="3"/>
      <c r="W618" s="3"/>
      <c r="X618" s="3"/>
      <c r="Y618" s="3"/>
      <c r="Z618" s="3"/>
    </row>
    <row r="619" spans="1:26" ht="14.25" customHeight="1">
      <c r="A619" s="27"/>
      <c r="B619" s="27"/>
      <c r="C619" s="28"/>
      <c r="D619" s="28"/>
      <c r="E619" s="28"/>
      <c r="F619" s="28"/>
      <c r="G619" s="28"/>
      <c r="H619" s="28"/>
      <c r="I619" s="28"/>
      <c r="J619" s="28"/>
      <c r="K619" s="28"/>
      <c r="L619" s="3"/>
      <c r="M619" s="3"/>
      <c r="N619" s="3"/>
      <c r="O619" s="3"/>
      <c r="P619" s="3"/>
      <c r="Q619" s="3"/>
      <c r="R619" s="3"/>
      <c r="S619" s="3"/>
      <c r="T619" s="3"/>
      <c r="U619" s="3"/>
      <c r="V619" s="3"/>
      <c r="W619" s="3"/>
      <c r="X619" s="3"/>
      <c r="Y619" s="3"/>
      <c r="Z619" s="3"/>
    </row>
    <row r="620" spans="1:26" ht="14.25" customHeight="1">
      <c r="A620" s="27"/>
      <c r="B620" s="27"/>
      <c r="C620" s="28"/>
      <c r="D620" s="28"/>
      <c r="E620" s="28"/>
      <c r="F620" s="28"/>
      <c r="G620" s="28"/>
      <c r="H620" s="28"/>
      <c r="I620" s="28"/>
      <c r="J620" s="28"/>
      <c r="K620" s="28"/>
      <c r="L620" s="3"/>
      <c r="M620" s="3"/>
      <c r="N620" s="3"/>
      <c r="O620" s="3"/>
      <c r="P620" s="3"/>
      <c r="Q620" s="3"/>
      <c r="R620" s="3"/>
      <c r="S620" s="3"/>
      <c r="T620" s="3"/>
      <c r="U620" s="3"/>
      <c r="V620" s="3"/>
      <c r="W620" s="3"/>
      <c r="X620" s="3"/>
      <c r="Y620" s="3"/>
      <c r="Z620" s="3"/>
    </row>
    <row r="621" spans="1:26" ht="14.25" customHeight="1">
      <c r="A621" s="27"/>
      <c r="B621" s="27"/>
      <c r="C621" s="28"/>
      <c r="D621" s="28"/>
      <c r="E621" s="28"/>
      <c r="F621" s="28"/>
      <c r="G621" s="28"/>
      <c r="H621" s="28"/>
      <c r="I621" s="28"/>
      <c r="J621" s="28"/>
      <c r="K621" s="28"/>
      <c r="L621" s="3"/>
      <c r="M621" s="3"/>
      <c r="N621" s="3"/>
      <c r="O621" s="3"/>
      <c r="P621" s="3"/>
      <c r="Q621" s="3"/>
      <c r="R621" s="3"/>
      <c r="S621" s="3"/>
      <c r="T621" s="3"/>
      <c r="U621" s="3"/>
      <c r="V621" s="3"/>
      <c r="W621" s="3"/>
      <c r="X621" s="3"/>
      <c r="Y621" s="3"/>
      <c r="Z621" s="3"/>
    </row>
    <row r="622" spans="1:26" ht="14.25" customHeight="1">
      <c r="A622" s="27"/>
      <c r="B622" s="27"/>
      <c r="C622" s="28"/>
      <c r="D622" s="28"/>
      <c r="E622" s="28"/>
      <c r="F622" s="28"/>
      <c r="G622" s="28"/>
      <c r="H622" s="28"/>
      <c r="I622" s="28"/>
      <c r="J622" s="28"/>
      <c r="K622" s="28"/>
      <c r="L622" s="3"/>
      <c r="M622" s="3"/>
      <c r="N622" s="3"/>
      <c r="O622" s="3"/>
      <c r="P622" s="3"/>
      <c r="Q622" s="3"/>
      <c r="R622" s="3"/>
      <c r="S622" s="3"/>
      <c r="T622" s="3"/>
      <c r="U622" s="3"/>
      <c r="V622" s="3"/>
      <c r="W622" s="3"/>
      <c r="X622" s="3"/>
      <c r="Y622" s="3"/>
      <c r="Z622" s="3"/>
    </row>
    <row r="623" spans="1:26" ht="14.25" customHeight="1">
      <c r="A623" s="27"/>
      <c r="B623" s="27"/>
      <c r="C623" s="28"/>
      <c r="D623" s="28"/>
      <c r="E623" s="28"/>
      <c r="F623" s="28"/>
      <c r="G623" s="28"/>
      <c r="H623" s="28"/>
      <c r="I623" s="28"/>
      <c r="J623" s="28"/>
      <c r="K623" s="28"/>
      <c r="L623" s="3"/>
      <c r="M623" s="3"/>
      <c r="N623" s="3"/>
      <c r="O623" s="3"/>
      <c r="P623" s="3"/>
      <c r="Q623" s="3"/>
      <c r="R623" s="3"/>
      <c r="S623" s="3"/>
      <c r="T623" s="3"/>
      <c r="U623" s="3"/>
      <c r="V623" s="3"/>
      <c r="W623" s="3"/>
      <c r="X623" s="3"/>
      <c r="Y623" s="3"/>
      <c r="Z623" s="3"/>
    </row>
    <row r="624" spans="1:26" ht="14.25" customHeight="1">
      <c r="A624" s="27"/>
      <c r="B624" s="27"/>
      <c r="C624" s="28"/>
      <c r="D624" s="28"/>
      <c r="E624" s="28"/>
      <c r="F624" s="28"/>
      <c r="G624" s="28"/>
      <c r="H624" s="28"/>
      <c r="I624" s="28"/>
      <c r="J624" s="28"/>
      <c r="K624" s="28"/>
      <c r="L624" s="3"/>
      <c r="M624" s="3"/>
      <c r="N624" s="3"/>
      <c r="O624" s="3"/>
      <c r="P624" s="3"/>
      <c r="Q624" s="3"/>
      <c r="R624" s="3"/>
      <c r="S624" s="3"/>
      <c r="T624" s="3"/>
      <c r="U624" s="3"/>
      <c r="V624" s="3"/>
      <c r="W624" s="3"/>
      <c r="X624" s="3"/>
      <c r="Y624" s="3"/>
      <c r="Z624" s="3"/>
    </row>
    <row r="625" spans="1:26" ht="14.25" customHeight="1">
      <c r="A625" s="27"/>
      <c r="B625" s="27"/>
      <c r="C625" s="28"/>
      <c r="D625" s="28"/>
      <c r="E625" s="28"/>
      <c r="F625" s="28"/>
      <c r="G625" s="28"/>
      <c r="H625" s="28"/>
      <c r="I625" s="28"/>
      <c r="J625" s="28"/>
      <c r="K625" s="28"/>
      <c r="L625" s="3"/>
      <c r="M625" s="3"/>
      <c r="N625" s="3"/>
      <c r="O625" s="3"/>
      <c r="P625" s="3"/>
      <c r="Q625" s="3"/>
      <c r="R625" s="3"/>
      <c r="S625" s="3"/>
      <c r="T625" s="3"/>
      <c r="U625" s="3"/>
      <c r="V625" s="3"/>
      <c r="W625" s="3"/>
      <c r="X625" s="3"/>
      <c r="Y625" s="3"/>
      <c r="Z625" s="3"/>
    </row>
    <row r="626" spans="1:26" ht="14.25" customHeight="1">
      <c r="A626" s="27"/>
      <c r="B626" s="27"/>
      <c r="C626" s="28"/>
      <c r="D626" s="28"/>
      <c r="E626" s="28"/>
      <c r="F626" s="28"/>
      <c r="G626" s="28"/>
      <c r="H626" s="28"/>
      <c r="I626" s="28"/>
      <c r="J626" s="28"/>
      <c r="K626" s="28"/>
      <c r="L626" s="3"/>
      <c r="M626" s="3"/>
      <c r="N626" s="3"/>
      <c r="O626" s="3"/>
      <c r="P626" s="3"/>
      <c r="Q626" s="3"/>
      <c r="R626" s="3"/>
      <c r="S626" s="3"/>
      <c r="T626" s="3"/>
      <c r="U626" s="3"/>
      <c r="V626" s="3"/>
      <c r="W626" s="3"/>
      <c r="X626" s="3"/>
      <c r="Y626" s="3"/>
      <c r="Z626" s="3"/>
    </row>
    <row r="627" spans="1:26" ht="14.25" customHeight="1">
      <c r="A627" s="27"/>
      <c r="B627" s="27"/>
      <c r="C627" s="28"/>
      <c r="D627" s="28"/>
      <c r="E627" s="28"/>
      <c r="F627" s="28"/>
      <c r="G627" s="28"/>
      <c r="H627" s="28"/>
      <c r="I627" s="28"/>
      <c r="J627" s="28"/>
      <c r="K627" s="28"/>
      <c r="L627" s="3"/>
      <c r="M627" s="3"/>
      <c r="N627" s="3"/>
      <c r="O627" s="3"/>
      <c r="P627" s="3"/>
      <c r="Q627" s="3"/>
      <c r="R627" s="3"/>
      <c r="S627" s="3"/>
      <c r="T627" s="3"/>
      <c r="U627" s="3"/>
      <c r="V627" s="3"/>
      <c r="W627" s="3"/>
      <c r="X627" s="3"/>
      <c r="Y627" s="3"/>
      <c r="Z627" s="3"/>
    </row>
    <row r="628" spans="1:26" ht="14.25" customHeight="1">
      <c r="A628" s="27"/>
      <c r="B628" s="27"/>
      <c r="C628" s="28"/>
      <c r="D628" s="28"/>
      <c r="E628" s="28"/>
      <c r="F628" s="28"/>
      <c r="G628" s="28"/>
      <c r="H628" s="28"/>
      <c r="I628" s="28"/>
      <c r="J628" s="28"/>
      <c r="K628" s="28"/>
      <c r="L628" s="3"/>
      <c r="M628" s="3"/>
      <c r="N628" s="3"/>
      <c r="O628" s="3"/>
      <c r="P628" s="3"/>
      <c r="Q628" s="3"/>
      <c r="R628" s="3"/>
      <c r="S628" s="3"/>
      <c r="T628" s="3"/>
      <c r="U628" s="3"/>
      <c r="V628" s="3"/>
      <c r="W628" s="3"/>
      <c r="X628" s="3"/>
      <c r="Y628" s="3"/>
      <c r="Z628" s="3"/>
    </row>
    <row r="629" spans="1:26" ht="14.25" customHeight="1">
      <c r="A629" s="27"/>
      <c r="B629" s="27"/>
      <c r="C629" s="28"/>
      <c r="D629" s="28"/>
      <c r="E629" s="28"/>
      <c r="F629" s="28"/>
      <c r="G629" s="28"/>
      <c r="H629" s="28"/>
      <c r="I629" s="28"/>
      <c r="J629" s="28"/>
      <c r="K629" s="28"/>
      <c r="L629" s="3"/>
      <c r="M629" s="3"/>
      <c r="N629" s="3"/>
      <c r="O629" s="3"/>
      <c r="P629" s="3"/>
      <c r="Q629" s="3"/>
      <c r="R629" s="3"/>
      <c r="S629" s="3"/>
      <c r="T629" s="3"/>
      <c r="U629" s="3"/>
      <c r="V629" s="3"/>
      <c r="W629" s="3"/>
      <c r="X629" s="3"/>
      <c r="Y629" s="3"/>
      <c r="Z629" s="3"/>
    </row>
    <row r="630" spans="1:26" ht="14.25" customHeight="1">
      <c r="A630" s="27"/>
      <c r="B630" s="27"/>
      <c r="C630" s="28"/>
      <c r="D630" s="28"/>
      <c r="E630" s="28"/>
      <c r="F630" s="28"/>
      <c r="G630" s="28"/>
      <c r="H630" s="28"/>
      <c r="I630" s="28"/>
      <c r="J630" s="28"/>
      <c r="K630" s="28"/>
      <c r="L630" s="3"/>
      <c r="M630" s="3"/>
      <c r="N630" s="3"/>
      <c r="O630" s="3"/>
      <c r="P630" s="3"/>
      <c r="Q630" s="3"/>
      <c r="R630" s="3"/>
      <c r="S630" s="3"/>
      <c r="T630" s="3"/>
      <c r="U630" s="3"/>
      <c r="V630" s="3"/>
      <c r="W630" s="3"/>
      <c r="X630" s="3"/>
      <c r="Y630" s="3"/>
      <c r="Z630" s="3"/>
    </row>
    <row r="631" spans="1:26" ht="14.25" customHeight="1">
      <c r="A631" s="27"/>
      <c r="B631" s="27"/>
      <c r="C631" s="28"/>
      <c r="D631" s="28"/>
      <c r="E631" s="28"/>
      <c r="F631" s="28"/>
      <c r="G631" s="28"/>
      <c r="H631" s="28"/>
      <c r="I631" s="28"/>
      <c r="J631" s="28"/>
      <c r="K631" s="28"/>
      <c r="L631" s="3"/>
      <c r="M631" s="3"/>
      <c r="N631" s="3"/>
      <c r="O631" s="3"/>
      <c r="P631" s="3"/>
      <c r="Q631" s="3"/>
      <c r="R631" s="3"/>
      <c r="S631" s="3"/>
      <c r="T631" s="3"/>
      <c r="U631" s="3"/>
      <c r="V631" s="3"/>
      <c r="W631" s="3"/>
      <c r="X631" s="3"/>
      <c r="Y631" s="3"/>
      <c r="Z631" s="3"/>
    </row>
    <row r="632" spans="1:26" ht="14.25" customHeight="1">
      <c r="A632" s="27"/>
      <c r="B632" s="27"/>
      <c r="C632" s="28"/>
      <c r="D632" s="28"/>
      <c r="E632" s="28"/>
      <c r="F632" s="28"/>
      <c r="G632" s="28"/>
      <c r="H632" s="28"/>
      <c r="I632" s="28"/>
      <c r="J632" s="28"/>
      <c r="K632" s="28"/>
      <c r="L632" s="3"/>
      <c r="M632" s="3"/>
      <c r="N632" s="3"/>
      <c r="O632" s="3"/>
      <c r="P632" s="3"/>
      <c r="Q632" s="3"/>
      <c r="R632" s="3"/>
      <c r="S632" s="3"/>
      <c r="T632" s="3"/>
      <c r="U632" s="3"/>
      <c r="V632" s="3"/>
      <c r="W632" s="3"/>
      <c r="X632" s="3"/>
      <c r="Y632" s="3"/>
      <c r="Z632" s="3"/>
    </row>
    <row r="633" spans="1:26" ht="14.25" customHeight="1">
      <c r="A633" s="27"/>
      <c r="B633" s="27"/>
      <c r="C633" s="28"/>
      <c r="D633" s="28"/>
      <c r="E633" s="28"/>
      <c r="F633" s="28"/>
      <c r="G633" s="28"/>
      <c r="H633" s="28"/>
      <c r="I633" s="28"/>
      <c r="J633" s="28"/>
      <c r="K633" s="28"/>
      <c r="L633" s="3"/>
      <c r="M633" s="3"/>
      <c r="N633" s="3"/>
      <c r="O633" s="3"/>
      <c r="P633" s="3"/>
      <c r="Q633" s="3"/>
      <c r="R633" s="3"/>
      <c r="S633" s="3"/>
      <c r="T633" s="3"/>
      <c r="U633" s="3"/>
      <c r="V633" s="3"/>
      <c r="W633" s="3"/>
      <c r="X633" s="3"/>
      <c r="Y633" s="3"/>
      <c r="Z633" s="3"/>
    </row>
    <row r="634" spans="1:26" ht="14.25" customHeight="1">
      <c r="A634" s="27"/>
      <c r="B634" s="27"/>
      <c r="C634" s="28"/>
      <c r="D634" s="28"/>
      <c r="E634" s="28"/>
      <c r="F634" s="28"/>
      <c r="G634" s="28"/>
      <c r="H634" s="28"/>
      <c r="I634" s="28"/>
      <c r="J634" s="28"/>
      <c r="K634" s="28"/>
      <c r="L634" s="3"/>
      <c r="M634" s="3"/>
      <c r="N634" s="3"/>
      <c r="O634" s="3"/>
      <c r="P634" s="3"/>
      <c r="Q634" s="3"/>
      <c r="R634" s="3"/>
      <c r="S634" s="3"/>
      <c r="T634" s="3"/>
      <c r="U634" s="3"/>
      <c r="V634" s="3"/>
      <c r="W634" s="3"/>
      <c r="X634" s="3"/>
      <c r="Y634" s="3"/>
      <c r="Z634" s="3"/>
    </row>
    <row r="635" spans="1:26" ht="14.25" customHeight="1">
      <c r="A635" s="27"/>
      <c r="B635" s="27"/>
      <c r="C635" s="28"/>
      <c r="D635" s="28"/>
      <c r="E635" s="28"/>
      <c r="F635" s="28"/>
      <c r="G635" s="28"/>
      <c r="H635" s="28"/>
      <c r="I635" s="28"/>
      <c r="J635" s="28"/>
      <c r="K635" s="28"/>
      <c r="L635" s="3"/>
      <c r="M635" s="3"/>
      <c r="N635" s="3"/>
      <c r="O635" s="3"/>
      <c r="P635" s="3"/>
      <c r="Q635" s="3"/>
      <c r="R635" s="3"/>
      <c r="S635" s="3"/>
      <c r="T635" s="3"/>
      <c r="U635" s="3"/>
      <c r="V635" s="3"/>
      <c r="W635" s="3"/>
      <c r="X635" s="3"/>
      <c r="Y635" s="3"/>
      <c r="Z635" s="3"/>
    </row>
    <row r="636" spans="1:26" ht="14.25" customHeight="1">
      <c r="A636" s="27"/>
      <c r="B636" s="27"/>
      <c r="C636" s="28"/>
      <c r="D636" s="28"/>
      <c r="E636" s="28"/>
      <c r="F636" s="28"/>
      <c r="G636" s="28"/>
      <c r="H636" s="28"/>
      <c r="I636" s="28"/>
      <c r="J636" s="28"/>
      <c r="K636" s="28"/>
      <c r="L636" s="3"/>
      <c r="M636" s="3"/>
      <c r="N636" s="3"/>
      <c r="O636" s="3"/>
      <c r="P636" s="3"/>
      <c r="Q636" s="3"/>
      <c r="R636" s="3"/>
      <c r="S636" s="3"/>
      <c r="T636" s="3"/>
      <c r="U636" s="3"/>
      <c r="V636" s="3"/>
      <c r="W636" s="3"/>
      <c r="X636" s="3"/>
      <c r="Y636" s="3"/>
      <c r="Z636" s="3"/>
    </row>
    <row r="637" spans="1:26" ht="14.25" customHeight="1">
      <c r="A637" s="27"/>
      <c r="B637" s="27"/>
      <c r="C637" s="28"/>
      <c r="D637" s="28"/>
      <c r="E637" s="28"/>
      <c r="F637" s="28"/>
      <c r="G637" s="28"/>
      <c r="H637" s="28"/>
      <c r="I637" s="28"/>
      <c r="J637" s="28"/>
      <c r="K637" s="28"/>
      <c r="L637" s="3"/>
      <c r="M637" s="3"/>
      <c r="N637" s="3"/>
      <c r="O637" s="3"/>
      <c r="P637" s="3"/>
      <c r="Q637" s="3"/>
      <c r="R637" s="3"/>
      <c r="S637" s="3"/>
      <c r="T637" s="3"/>
      <c r="U637" s="3"/>
      <c r="V637" s="3"/>
      <c r="W637" s="3"/>
      <c r="X637" s="3"/>
      <c r="Y637" s="3"/>
      <c r="Z637" s="3"/>
    </row>
    <row r="638" spans="1:26" ht="14.25" customHeight="1">
      <c r="A638" s="27"/>
      <c r="B638" s="27"/>
      <c r="C638" s="28"/>
      <c r="D638" s="28"/>
      <c r="E638" s="28"/>
      <c r="F638" s="28"/>
      <c r="G638" s="28"/>
      <c r="H638" s="28"/>
      <c r="I638" s="28"/>
      <c r="J638" s="28"/>
      <c r="K638" s="28"/>
      <c r="L638" s="3"/>
      <c r="M638" s="3"/>
      <c r="N638" s="3"/>
      <c r="O638" s="3"/>
      <c r="P638" s="3"/>
      <c r="Q638" s="3"/>
      <c r="R638" s="3"/>
      <c r="S638" s="3"/>
      <c r="T638" s="3"/>
      <c r="U638" s="3"/>
      <c r="V638" s="3"/>
      <c r="W638" s="3"/>
      <c r="X638" s="3"/>
      <c r="Y638" s="3"/>
      <c r="Z638" s="3"/>
    </row>
    <row r="639" spans="1:26" ht="14.25" customHeight="1">
      <c r="A639" s="27"/>
      <c r="B639" s="27"/>
      <c r="C639" s="28"/>
      <c r="D639" s="28"/>
      <c r="E639" s="28"/>
      <c r="F639" s="28"/>
      <c r="G639" s="28"/>
      <c r="H639" s="28"/>
      <c r="I639" s="28"/>
      <c r="J639" s="28"/>
      <c r="K639" s="28"/>
      <c r="L639" s="3"/>
      <c r="M639" s="3"/>
      <c r="N639" s="3"/>
      <c r="O639" s="3"/>
      <c r="P639" s="3"/>
      <c r="Q639" s="3"/>
      <c r="R639" s="3"/>
      <c r="S639" s="3"/>
      <c r="T639" s="3"/>
      <c r="U639" s="3"/>
      <c r="V639" s="3"/>
      <c r="W639" s="3"/>
      <c r="X639" s="3"/>
      <c r="Y639" s="3"/>
      <c r="Z639" s="3"/>
    </row>
    <row r="640" spans="1:26" ht="14.25" customHeight="1">
      <c r="A640" s="27"/>
      <c r="B640" s="27"/>
      <c r="C640" s="28"/>
      <c r="D640" s="28"/>
      <c r="E640" s="28"/>
      <c r="F640" s="28"/>
      <c r="G640" s="28"/>
      <c r="H640" s="28"/>
      <c r="I640" s="28"/>
      <c r="J640" s="28"/>
      <c r="K640" s="28"/>
      <c r="L640" s="3"/>
      <c r="M640" s="3"/>
      <c r="N640" s="3"/>
      <c r="O640" s="3"/>
      <c r="P640" s="3"/>
      <c r="Q640" s="3"/>
      <c r="R640" s="3"/>
      <c r="S640" s="3"/>
      <c r="T640" s="3"/>
      <c r="U640" s="3"/>
      <c r="V640" s="3"/>
      <c r="W640" s="3"/>
      <c r="X640" s="3"/>
      <c r="Y640" s="3"/>
      <c r="Z640" s="3"/>
    </row>
    <row r="641" spans="1:26" ht="14.25" customHeight="1">
      <c r="A641" s="27"/>
      <c r="B641" s="27"/>
      <c r="C641" s="28"/>
      <c r="D641" s="28"/>
      <c r="E641" s="28"/>
      <c r="F641" s="28"/>
      <c r="G641" s="28"/>
      <c r="H641" s="28"/>
      <c r="I641" s="28"/>
      <c r="J641" s="28"/>
      <c r="K641" s="28"/>
      <c r="L641" s="3"/>
      <c r="M641" s="3"/>
      <c r="N641" s="3"/>
      <c r="O641" s="3"/>
      <c r="P641" s="3"/>
      <c r="Q641" s="3"/>
      <c r="R641" s="3"/>
      <c r="S641" s="3"/>
      <c r="T641" s="3"/>
      <c r="U641" s="3"/>
      <c r="V641" s="3"/>
      <c r="W641" s="3"/>
      <c r="X641" s="3"/>
      <c r="Y641" s="3"/>
      <c r="Z641" s="3"/>
    </row>
    <row r="642" spans="1:26" ht="14.25" customHeight="1">
      <c r="A642" s="27"/>
      <c r="B642" s="27"/>
      <c r="C642" s="28"/>
      <c r="D642" s="28"/>
      <c r="E642" s="28"/>
      <c r="F642" s="28"/>
      <c r="G642" s="28"/>
      <c r="H642" s="28"/>
      <c r="I642" s="28"/>
      <c r="J642" s="28"/>
      <c r="K642" s="28"/>
      <c r="L642" s="3"/>
      <c r="M642" s="3"/>
      <c r="N642" s="3"/>
      <c r="O642" s="3"/>
      <c r="P642" s="3"/>
      <c r="Q642" s="3"/>
      <c r="R642" s="3"/>
      <c r="S642" s="3"/>
      <c r="T642" s="3"/>
      <c r="U642" s="3"/>
      <c r="V642" s="3"/>
      <c r="W642" s="3"/>
      <c r="X642" s="3"/>
      <c r="Y642" s="3"/>
      <c r="Z642" s="3"/>
    </row>
    <row r="643" spans="1:26" ht="14.25" customHeight="1">
      <c r="A643" s="27"/>
      <c r="B643" s="27"/>
      <c r="C643" s="28"/>
      <c r="D643" s="28"/>
      <c r="E643" s="28"/>
      <c r="F643" s="28"/>
      <c r="G643" s="28"/>
      <c r="H643" s="28"/>
      <c r="I643" s="28"/>
      <c r="J643" s="28"/>
      <c r="K643" s="28"/>
      <c r="L643" s="3"/>
      <c r="M643" s="3"/>
      <c r="N643" s="3"/>
      <c r="O643" s="3"/>
      <c r="P643" s="3"/>
      <c r="Q643" s="3"/>
      <c r="R643" s="3"/>
      <c r="S643" s="3"/>
      <c r="T643" s="3"/>
      <c r="U643" s="3"/>
      <c r="V643" s="3"/>
      <c r="W643" s="3"/>
      <c r="X643" s="3"/>
      <c r="Y643" s="3"/>
      <c r="Z643" s="3"/>
    </row>
    <row r="644" spans="1:26" ht="14.25" customHeight="1">
      <c r="A644" s="27"/>
      <c r="B644" s="27"/>
      <c r="C644" s="28"/>
      <c r="D644" s="28"/>
      <c r="E644" s="28"/>
      <c r="F644" s="28"/>
      <c r="G644" s="28"/>
      <c r="H644" s="28"/>
      <c r="I644" s="28"/>
      <c r="J644" s="28"/>
      <c r="K644" s="28"/>
      <c r="L644" s="3"/>
      <c r="M644" s="3"/>
      <c r="N644" s="3"/>
      <c r="O644" s="3"/>
      <c r="P644" s="3"/>
      <c r="Q644" s="3"/>
      <c r="R644" s="3"/>
      <c r="S644" s="3"/>
      <c r="T644" s="3"/>
      <c r="U644" s="3"/>
      <c r="V644" s="3"/>
      <c r="W644" s="3"/>
      <c r="X644" s="3"/>
      <c r="Y644" s="3"/>
      <c r="Z644" s="3"/>
    </row>
    <row r="645" spans="1:26" ht="14.25" customHeight="1">
      <c r="A645" s="27"/>
      <c r="B645" s="27"/>
      <c r="C645" s="28"/>
      <c r="D645" s="28"/>
      <c r="E645" s="28"/>
      <c r="F645" s="28"/>
      <c r="G645" s="28"/>
      <c r="H645" s="28"/>
      <c r="I645" s="28"/>
      <c r="J645" s="28"/>
      <c r="K645" s="28"/>
      <c r="L645" s="3"/>
      <c r="M645" s="3"/>
      <c r="N645" s="3"/>
      <c r="O645" s="3"/>
      <c r="P645" s="3"/>
      <c r="Q645" s="3"/>
      <c r="R645" s="3"/>
      <c r="S645" s="3"/>
      <c r="T645" s="3"/>
      <c r="U645" s="3"/>
      <c r="V645" s="3"/>
      <c r="W645" s="3"/>
      <c r="X645" s="3"/>
      <c r="Y645" s="3"/>
      <c r="Z645" s="3"/>
    </row>
    <row r="646" spans="1:26" ht="14.25" customHeight="1">
      <c r="A646" s="27"/>
      <c r="B646" s="27"/>
      <c r="C646" s="28"/>
      <c r="D646" s="28"/>
      <c r="E646" s="28"/>
      <c r="F646" s="28"/>
      <c r="G646" s="28"/>
      <c r="H646" s="28"/>
      <c r="I646" s="28"/>
      <c r="J646" s="28"/>
      <c r="K646" s="28"/>
      <c r="L646" s="3"/>
      <c r="M646" s="3"/>
      <c r="N646" s="3"/>
      <c r="O646" s="3"/>
      <c r="P646" s="3"/>
      <c r="Q646" s="3"/>
      <c r="R646" s="3"/>
      <c r="S646" s="3"/>
      <c r="T646" s="3"/>
      <c r="U646" s="3"/>
      <c r="V646" s="3"/>
      <c r="W646" s="3"/>
      <c r="X646" s="3"/>
      <c r="Y646" s="3"/>
      <c r="Z646" s="3"/>
    </row>
    <row r="647" spans="1:26" ht="14.25" customHeight="1">
      <c r="A647" s="27"/>
      <c r="B647" s="27"/>
      <c r="C647" s="28"/>
      <c r="D647" s="28"/>
      <c r="E647" s="28"/>
      <c r="F647" s="28"/>
      <c r="G647" s="28"/>
      <c r="H647" s="28"/>
      <c r="I647" s="28"/>
      <c r="J647" s="28"/>
      <c r="K647" s="28"/>
      <c r="L647" s="3"/>
      <c r="M647" s="3"/>
      <c r="N647" s="3"/>
      <c r="O647" s="3"/>
      <c r="P647" s="3"/>
      <c r="Q647" s="3"/>
      <c r="R647" s="3"/>
      <c r="S647" s="3"/>
      <c r="T647" s="3"/>
      <c r="U647" s="3"/>
      <c r="V647" s="3"/>
      <c r="W647" s="3"/>
      <c r="X647" s="3"/>
      <c r="Y647" s="3"/>
      <c r="Z647" s="3"/>
    </row>
    <row r="648" spans="1:26" ht="14.25" customHeight="1">
      <c r="A648" s="27"/>
      <c r="B648" s="27"/>
      <c r="C648" s="28"/>
      <c r="D648" s="28"/>
      <c r="E648" s="28"/>
      <c r="F648" s="28"/>
      <c r="G648" s="28"/>
      <c r="H648" s="28"/>
      <c r="I648" s="28"/>
      <c r="J648" s="28"/>
      <c r="K648" s="28"/>
      <c r="L648" s="3"/>
      <c r="M648" s="3"/>
      <c r="N648" s="3"/>
      <c r="O648" s="3"/>
      <c r="P648" s="3"/>
      <c r="Q648" s="3"/>
      <c r="R648" s="3"/>
      <c r="S648" s="3"/>
      <c r="T648" s="3"/>
      <c r="U648" s="3"/>
      <c r="V648" s="3"/>
      <c r="W648" s="3"/>
      <c r="X648" s="3"/>
      <c r="Y648" s="3"/>
      <c r="Z648" s="3"/>
    </row>
    <row r="649" spans="1:26" ht="14.25" customHeight="1">
      <c r="A649" s="27"/>
      <c r="B649" s="27"/>
      <c r="C649" s="28"/>
      <c r="D649" s="28"/>
      <c r="E649" s="28"/>
      <c r="F649" s="28"/>
      <c r="G649" s="28"/>
      <c r="H649" s="28"/>
      <c r="I649" s="28"/>
      <c r="J649" s="28"/>
      <c r="K649" s="28"/>
      <c r="L649" s="3"/>
      <c r="M649" s="3"/>
      <c r="N649" s="3"/>
      <c r="O649" s="3"/>
      <c r="P649" s="3"/>
      <c r="Q649" s="3"/>
      <c r="R649" s="3"/>
      <c r="S649" s="3"/>
      <c r="T649" s="3"/>
      <c r="U649" s="3"/>
      <c r="V649" s="3"/>
      <c r="W649" s="3"/>
      <c r="X649" s="3"/>
      <c r="Y649" s="3"/>
      <c r="Z649" s="3"/>
    </row>
    <row r="650" spans="1:26" ht="14.25" customHeight="1">
      <c r="A650" s="27"/>
      <c r="B650" s="27"/>
      <c r="C650" s="28"/>
      <c r="D650" s="28"/>
      <c r="E650" s="28"/>
      <c r="F650" s="28"/>
      <c r="G650" s="28"/>
      <c r="H650" s="28"/>
      <c r="I650" s="28"/>
      <c r="J650" s="28"/>
      <c r="K650" s="28"/>
      <c r="L650" s="3"/>
      <c r="M650" s="3"/>
      <c r="N650" s="3"/>
      <c r="O650" s="3"/>
      <c r="P650" s="3"/>
      <c r="Q650" s="3"/>
      <c r="R650" s="3"/>
      <c r="S650" s="3"/>
      <c r="T650" s="3"/>
      <c r="U650" s="3"/>
      <c r="V650" s="3"/>
      <c r="W650" s="3"/>
      <c r="X650" s="3"/>
      <c r="Y650" s="3"/>
      <c r="Z650" s="3"/>
    </row>
    <row r="651" spans="1:26" ht="14.25" customHeight="1">
      <c r="A651" s="27"/>
      <c r="B651" s="27"/>
      <c r="C651" s="28"/>
      <c r="D651" s="28"/>
      <c r="E651" s="28"/>
      <c r="F651" s="28"/>
      <c r="G651" s="28"/>
      <c r="H651" s="28"/>
      <c r="I651" s="28"/>
      <c r="J651" s="28"/>
      <c r="K651" s="28"/>
      <c r="L651" s="3"/>
      <c r="M651" s="3"/>
      <c r="N651" s="3"/>
      <c r="O651" s="3"/>
      <c r="P651" s="3"/>
      <c r="Q651" s="3"/>
      <c r="R651" s="3"/>
      <c r="S651" s="3"/>
      <c r="T651" s="3"/>
      <c r="U651" s="3"/>
      <c r="V651" s="3"/>
      <c r="W651" s="3"/>
      <c r="X651" s="3"/>
      <c r="Y651" s="3"/>
      <c r="Z651" s="3"/>
    </row>
    <row r="652" spans="1:26" ht="14.25" customHeight="1">
      <c r="A652" s="27"/>
      <c r="B652" s="27"/>
      <c r="C652" s="28"/>
      <c r="D652" s="28"/>
      <c r="E652" s="28"/>
      <c r="F652" s="28"/>
      <c r="G652" s="28"/>
      <c r="H652" s="28"/>
      <c r="I652" s="28"/>
      <c r="J652" s="28"/>
      <c r="K652" s="28"/>
      <c r="L652" s="3"/>
      <c r="M652" s="3"/>
      <c r="N652" s="3"/>
      <c r="O652" s="3"/>
      <c r="P652" s="3"/>
      <c r="Q652" s="3"/>
      <c r="R652" s="3"/>
      <c r="S652" s="3"/>
      <c r="T652" s="3"/>
      <c r="U652" s="3"/>
      <c r="V652" s="3"/>
      <c r="W652" s="3"/>
      <c r="X652" s="3"/>
      <c r="Y652" s="3"/>
      <c r="Z652" s="3"/>
    </row>
    <row r="653" spans="1:26" ht="14.25" customHeight="1">
      <c r="A653" s="27"/>
      <c r="B653" s="27"/>
      <c r="C653" s="28"/>
      <c r="D653" s="28"/>
      <c r="E653" s="28"/>
      <c r="F653" s="28"/>
      <c r="G653" s="28"/>
      <c r="H653" s="28"/>
      <c r="I653" s="28"/>
      <c r="J653" s="28"/>
      <c r="K653" s="28"/>
      <c r="L653" s="3"/>
      <c r="M653" s="3"/>
      <c r="N653" s="3"/>
      <c r="O653" s="3"/>
      <c r="P653" s="3"/>
      <c r="Q653" s="3"/>
      <c r="R653" s="3"/>
      <c r="S653" s="3"/>
      <c r="T653" s="3"/>
      <c r="U653" s="3"/>
      <c r="V653" s="3"/>
      <c r="W653" s="3"/>
      <c r="X653" s="3"/>
      <c r="Y653" s="3"/>
      <c r="Z653" s="3"/>
    </row>
    <row r="654" spans="1:26" ht="14.25" customHeight="1">
      <c r="A654" s="27"/>
      <c r="B654" s="27"/>
      <c r="C654" s="28"/>
      <c r="D654" s="28"/>
      <c r="E654" s="28"/>
      <c r="F654" s="28"/>
      <c r="G654" s="28"/>
      <c r="H654" s="28"/>
      <c r="I654" s="28"/>
      <c r="J654" s="28"/>
      <c r="K654" s="28"/>
      <c r="L654" s="3"/>
      <c r="M654" s="3"/>
      <c r="N654" s="3"/>
      <c r="O654" s="3"/>
      <c r="P654" s="3"/>
      <c r="Q654" s="3"/>
      <c r="R654" s="3"/>
      <c r="S654" s="3"/>
      <c r="T654" s="3"/>
      <c r="U654" s="3"/>
      <c r="V654" s="3"/>
      <c r="W654" s="3"/>
      <c r="X654" s="3"/>
      <c r="Y654" s="3"/>
      <c r="Z654" s="3"/>
    </row>
    <row r="655" spans="1:26" ht="14.25" customHeight="1">
      <c r="A655" s="27"/>
      <c r="B655" s="27"/>
      <c r="C655" s="28"/>
      <c r="D655" s="28"/>
      <c r="E655" s="28"/>
      <c r="F655" s="28"/>
      <c r="G655" s="28"/>
      <c r="H655" s="28"/>
      <c r="I655" s="28"/>
      <c r="J655" s="28"/>
      <c r="K655" s="28"/>
      <c r="L655" s="3"/>
      <c r="M655" s="3"/>
      <c r="N655" s="3"/>
      <c r="O655" s="3"/>
      <c r="P655" s="3"/>
      <c r="Q655" s="3"/>
      <c r="R655" s="3"/>
      <c r="S655" s="3"/>
      <c r="T655" s="3"/>
      <c r="U655" s="3"/>
      <c r="V655" s="3"/>
      <c r="W655" s="3"/>
      <c r="X655" s="3"/>
      <c r="Y655" s="3"/>
      <c r="Z655" s="3"/>
    </row>
    <row r="656" spans="1:26" ht="14.25" customHeight="1">
      <c r="A656" s="27"/>
      <c r="B656" s="27"/>
      <c r="C656" s="28"/>
      <c r="D656" s="28"/>
      <c r="E656" s="28"/>
      <c r="F656" s="28"/>
      <c r="G656" s="28"/>
      <c r="H656" s="28"/>
      <c r="I656" s="28"/>
      <c r="J656" s="28"/>
      <c r="K656" s="28"/>
      <c r="L656" s="3"/>
      <c r="M656" s="3"/>
      <c r="N656" s="3"/>
      <c r="O656" s="3"/>
      <c r="P656" s="3"/>
      <c r="Q656" s="3"/>
      <c r="R656" s="3"/>
      <c r="S656" s="3"/>
      <c r="T656" s="3"/>
      <c r="U656" s="3"/>
      <c r="V656" s="3"/>
      <c r="W656" s="3"/>
      <c r="X656" s="3"/>
      <c r="Y656" s="3"/>
      <c r="Z656" s="3"/>
    </row>
    <row r="657" spans="1:26" ht="14.25" customHeight="1">
      <c r="A657" s="27"/>
      <c r="B657" s="27"/>
      <c r="C657" s="28"/>
      <c r="D657" s="28"/>
      <c r="E657" s="28"/>
      <c r="F657" s="28"/>
      <c r="G657" s="28"/>
      <c r="H657" s="28"/>
      <c r="I657" s="28"/>
      <c r="J657" s="28"/>
      <c r="K657" s="28"/>
      <c r="L657" s="3"/>
      <c r="M657" s="3"/>
      <c r="N657" s="3"/>
      <c r="O657" s="3"/>
      <c r="P657" s="3"/>
      <c r="Q657" s="3"/>
      <c r="R657" s="3"/>
      <c r="S657" s="3"/>
      <c r="T657" s="3"/>
      <c r="U657" s="3"/>
      <c r="V657" s="3"/>
      <c r="W657" s="3"/>
      <c r="X657" s="3"/>
      <c r="Y657" s="3"/>
      <c r="Z657" s="3"/>
    </row>
    <row r="658" spans="1:26" ht="14.25" customHeight="1">
      <c r="A658" s="27"/>
      <c r="B658" s="27"/>
      <c r="C658" s="28"/>
      <c r="D658" s="28"/>
      <c r="E658" s="28"/>
      <c r="F658" s="28"/>
      <c r="G658" s="28"/>
      <c r="H658" s="28"/>
      <c r="I658" s="28"/>
      <c r="J658" s="28"/>
      <c r="K658" s="28"/>
      <c r="L658" s="3"/>
      <c r="M658" s="3"/>
      <c r="N658" s="3"/>
      <c r="O658" s="3"/>
      <c r="P658" s="3"/>
      <c r="Q658" s="3"/>
      <c r="R658" s="3"/>
      <c r="S658" s="3"/>
      <c r="T658" s="3"/>
      <c r="U658" s="3"/>
      <c r="V658" s="3"/>
      <c r="W658" s="3"/>
      <c r="X658" s="3"/>
      <c r="Y658" s="3"/>
      <c r="Z658" s="3"/>
    </row>
    <row r="659" spans="1:26" ht="14.25" customHeight="1">
      <c r="A659" s="27"/>
      <c r="B659" s="27"/>
      <c r="C659" s="28"/>
      <c r="D659" s="28"/>
      <c r="E659" s="28"/>
      <c r="F659" s="28"/>
      <c r="G659" s="28"/>
      <c r="H659" s="28"/>
      <c r="I659" s="28"/>
      <c r="J659" s="28"/>
      <c r="K659" s="28"/>
      <c r="L659" s="3"/>
      <c r="M659" s="3"/>
      <c r="N659" s="3"/>
      <c r="O659" s="3"/>
      <c r="P659" s="3"/>
      <c r="Q659" s="3"/>
      <c r="R659" s="3"/>
      <c r="S659" s="3"/>
      <c r="T659" s="3"/>
      <c r="U659" s="3"/>
      <c r="V659" s="3"/>
      <c r="W659" s="3"/>
      <c r="X659" s="3"/>
      <c r="Y659" s="3"/>
      <c r="Z659" s="3"/>
    </row>
    <row r="660" spans="1:26" ht="14.25" customHeight="1">
      <c r="A660" s="27"/>
      <c r="B660" s="27"/>
      <c r="C660" s="28"/>
      <c r="D660" s="28"/>
      <c r="E660" s="28"/>
      <c r="F660" s="28"/>
      <c r="G660" s="28"/>
      <c r="H660" s="28"/>
      <c r="I660" s="28"/>
      <c r="J660" s="28"/>
      <c r="K660" s="28"/>
      <c r="L660" s="3"/>
      <c r="M660" s="3"/>
      <c r="N660" s="3"/>
      <c r="O660" s="3"/>
      <c r="P660" s="3"/>
      <c r="Q660" s="3"/>
      <c r="R660" s="3"/>
      <c r="S660" s="3"/>
      <c r="T660" s="3"/>
      <c r="U660" s="3"/>
      <c r="V660" s="3"/>
      <c r="W660" s="3"/>
      <c r="X660" s="3"/>
      <c r="Y660" s="3"/>
      <c r="Z660" s="3"/>
    </row>
    <row r="661" spans="1:26" ht="14.25" customHeight="1">
      <c r="A661" s="27"/>
      <c r="B661" s="27"/>
      <c r="C661" s="28"/>
      <c r="D661" s="28"/>
      <c r="E661" s="28"/>
      <c r="F661" s="28"/>
      <c r="G661" s="28"/>
      <c r="H661" s="28"/>
      <c r="I661" s="28"/>
      <c r="J661" s="28"/>
      <c r="K661" s="28"/>
      <c r="L661" s="3"/>
      <c r="M661" s="3"/>
      <c r="N661" s="3"/>
      <c r="O661" s="3"/>
      <c r="P661" s="3"/>
      <c r="Q661" s="3"/>
      <c r="R661" s="3"/>
      <c r="S661" s="3"/>
      <c r="T661" s="3"/>
      <c r="U661" s="3"/>
      <c r="V661" s="3"/>
      <c r="W661" s="3"/>
      <c r="X661" s="3"/>
      <c r="Y661" s="3"/>
      <c r="Z661" s="3"/>
    </row>
    <row r="662" spans="1:26" ht="14.25" customHeight="1">
      <c r="A662" s="27"/>
      <c r="B662" s="27"/>
      <c r="C662" s="28"/>
      <c r="D662" s="28"/>
      <c r="E662" s="28"/>
      <c r="F662" s="28"/>
      <c r="G662" s="28"/>
      <c r="H662" s="28"/>
      <c r="I662" s="28"/>
      <c r="J662" s="28"/>
      <c r="K662" s="28"/>
      <c r="L662" s="3"/>
      <c r="M662" s="3"/>
      <c r="N662" s="3"/>
      <c r="O662" s="3"/>
      <c r="P662" s="3"/>
      <c r="Q662" s="3"/>
      <c r="R662" s="3"/>
      <c r="S662" s="3"/>
      <c r="T662" s="3"/>
      <c r="U662" s="3"/>
      <c r="V662" s="3"/>
      <c r="W662" s="3"/>
      <c r="X662" s="3"/>
      <c r="Y662" s="3"/>
      <c r="Z662" s="3"/>
    </row>
    <row r="663" spans="1:26" ht="14.25" customHeight="1">
      <c r="A663" s="27"/>
      <c r="B663" s="27"/>
      <c r="C663" s="28"/>
      <c r="D663" s="28"/>
      <c r="E663" s="28"/>
      <c r="F663" s="28"/>
      <c r="G663" s="28"/>
      <c r="H663" s="28"/>
      <c r="I663" s="28"/>
      <c r="J663" s="28"/>
      <c r="K663" s="28"/>
      <c r="L663" s="3"/>
      <c r="M663" s="3"/>
      <c r="N663" s="3"/>
      <c r="O663" s="3"/>
      <c r="P663" s="3"/>
      <c r="Q663" s="3"/>
      <c r="R663" s="3"/>
      <c r="S663" s="3"/>
      <c r="T663" s="3"/>
      <c r="U663" s="3"/>
      <c r="V663" s="3"/>
      <c r="W663" s="3"/>
      <c r="X663" s="3"/>
      <c r="Y663" s="3"/>
      <c r="Z663" s="3"/>
    </row>
    <row r="664" spans="1:26" ht="14.25" customHeight="1">
      <c r="A664" s="27"/>
      <c r="B664" s="27"/>
      <c r="C664" s="28"/>
      <c r="D664" s="28"/>
      <c r="E664" s="28"/>
      <c r="F664" s="28"/>
      <c r="G664" s="28"/>
      <c r="H664" s="28"/>
      <c r="I664" s="28"/>
      <c r="J664" s="28"/>
      <c r="K664" s="28"/>
      <c r="L664" s="3"/>
      <c r="M664" s="3"/>
      <c r="N664" s="3"/>
      <c r="O664" s="3"/>
      <c r="P664" s="3"/>
      <c r="Q664" s="3"/>
      <c r="R664" s="3"/>
      <c r="S664" s="3"/>
      <c r="T664" s="3"/>
      <c r="U664" s="3"/>
      <c r="V664" s="3"/>
      <c r="W664" s="3"/>
      <c r="X664" s="3"/>
      <c r="Y664" s="3"/>
      <c r="Z664" s="3"/>
    </row>
    <row r="665" spans="1:26" ht="14.25" customHeight="1">
      <c r="A665" s="27"/>
      <c r="B665" s="27"/>
      <c r="C665" s="28"/>
      <c r="D665" s="28"/>
      <c r="E665" s="28"/>
      <c r="F665" s="28"/>
      <c r="G665" s="28"/>
      <c r="H665" s="28"/>
      <c r="I665" s="28"/>
      <c r="J665" s="28"/>
      <c r="K665" s="28"/>
      <c r="L665" s="3"/>
      <c r="M665" s="3"/>
      <c r="N665" s="3"/>
      <c r="O665" s="3"/>
      <c r="P665" s="3"/>
      <c r="Q665" s="3"/>
      <c r="R665" s="3"/>
      <c r="S665" s="3"/>
      <c r="T665" s="3"/>
      <c r="U665" s="3"/>
      <c r="V665" s="3"/>
      <c r="W665" s="3"/>
      <c r="X665" s="3"/>
      <c r="Y665" s="3"/>
      <c r="Z665" s="3"/>
    </row>
    <row r="666" spans="1:26" ht="14.25" customHeight="1">
      <c r="A666" s="27"/>
      <c r="B666" s="27"/>
      <c r="C666" s="28"/>
      <c r="D666" s="28"/>
      <c r="E666" s="28"/>
      <c r="F666" s="28"/>
      <c r="G666" s="28"/>
      <c r="H666" s="28"/>
      <c r="I666" s="28"/>
      <c r="J666" s="28"/>
      <c r="K666" s="28"/>
      <c r="L666" s="3"/>
      <c r="M666" s="3"/>
      <c r="N666" s="3"/>
      <c r="O666" s="3"/>
      <c r="P666" s="3"/>
      <c r="Q666" s="3"/>
      <c r="R666" s="3"/>
      <c r="S666" s="3"/>
      <c r="T666" s="3"/>
      <c r="U666" s="3"/>
      <c r="V666" s="3"/>
      <c r="W666" s="3"/>
      <c r="X666" s="3"/>
      <c r="Y666" s="3"/>
      <c r="Z666" s="3"/>
    </row>
    <row r="667" spans="1:26" ht="14.25" customHeight="1">
      <c r="A667" s="27"/>
      <c r="B667" s="27"/>
      <c r="C667" s="28"/>
      <c r="D667" s="28"/>
      <c r="E667" s="28"/>
      <c r="F667" s="28"/>
      <c r="G667" s="28"/>
      <c r="H667" s="28"/>
      <c r="I667" s="28"/>
      <c r="J667" s="28"/>
      <c r="K667" s="28"/>
      <c r="L667" s="3"/>
      <c r="M667" s="3"/>
      <c r="N667" s="3"/>
      <c r="O667" s="3"/>
      <c r="P667" s="3"/>
      <c r="Q667" s="3"/>
      <c r="R667" s="3"/>
      <c r="S667" s="3"/>
      <c r="T667" s="3"/>
      <c r="U667" s="3"/>
      <c r="V667" s="3"/>
      <c r="W667" s="3"/>
      <c r="X667" s="3"/>
      <c r="Y667" s="3"/>
      <c r="Z667" s="3"/>
    </row>
    <row r="668" spans="1:26" ht="14.25" customHeight="1">
      <c r="A668" s="27"/>
      <c r="B668" s="27"/>
      <c r="C668" s="28"/>
      <c r="D668" s="28"/>
      <c r="E668" s="28"/>
      <c r="F668" s="28"/>
      <c r="G668" s="28"/>
      <c r="H668" s="28"/>
      <c r="I668" s="28"/>
      <c r="J668" s="28"/>
      <c r="K668" s="28"/>
      <c r="L668" s="3"/>
      <c r="M668" s="3"/>
      <c r="N668" s="3"/>
      <c r="O668" s="3"/>
      <c r="P668" s="3"/>
      <c r="Q668" s="3"/>
      <c r="R668" s="3"/>
      <c r="S668" s="3"/>
      <c r="T668" s="3"/>
      <c r="U668" s="3"/>
      <c r="V668" s="3"/>
      <c r="W668" s="3"/>
      <c r="X668" s="3"/>
      <c r="Y668" s="3"/>
      <c r="Z668" s="3"/>
    </row>
    <row r="669" spans="1:26" ht="14.25" customHeight="1">
      <c r="A669" s="27"/>
      <c r="B669" s="27"/>
      <c r="C669" s="28"/>
      <c r="D669" s="28"/>
      <c r="E669" s="28"/>
      <c r="F669" s="28"/>
      <c r="G669" s="28"/>
      <c r="H669" s="28"/>
      <c r="I669" s="28"/>
      <c r="J669" s="28"/>
      <c r="K669" s="28"/>
      <c r="L669" s="3"/>
      <c r="M669" s="3"/>
      <c r="N669" s="3"/>
      <c r="O669" s="3"/>
      <c r="P669" s="3"/>
      <c r="Q669" s="3"/>
      <c r="R669" s="3"/>
      <c r="S669" s="3"/>
      <c r="T669" s="3"/>
      <c r="U669" s="3"/>
      <c r="V669" s="3"/>
      <c r="W669" s="3"/>
      <c r="X669" s="3"/>
      <c r="Y669" s="3"/>
      <c r="Z669" s="3"/>
    </row>
    <row r="670" spans="1:26" ht="14.25" customHeight="1">
      <c r="A670" s="27"/>
      <c r="B670" s="27"/>
      <c r="C670" s="28"/>
      <c r="D670" s="28"/>
      <c r="E670" s="28"/>
      <c r="F670" s="28"/>
      <c r="G670" s="28"/>
      <c r="H670" s="28"/>
      <c r="I670" s="28"/>
      <c r="J670" s="28"/>
      <c r="K670" s="28"/>
      <c r="L670" s="3"/>
      <c r="M670" s="3"/>
      <c r="N670" s="3"/>
      <c r="O670" s="3"/>
      <c r="P670" s="3"/>
      <c r="Q670" s="3"/>
      <c r="R670" s="3"/>
      <c r="S670" s="3"/>
      <c r="T670" s="3"/>
      <c r="U670" s="3"/>
      <c r="V670" s="3"/>
      <c r="W670" s="3"/>
      <c r="X670" s="3"/>
      <c r="Y670" s="3"/>
      <c r="Z670" s="3"/>
    </row>
    <row r="671" spans="1:26" ht="14.25" customHeight="1">
      <c r="A671" s="27"/>
      <c r="B671" s="27"/>
      <c r="C671" s="28"/>
      <c r="D671" s="28"/>
      <c r="E671" s="28"/>
      <c r="F671" s="28"/>
      <c r="G671" s="28"/>
      <c r="H671" s="28"/>
      <c r="I671" s="28"/>
      <c r="J671" s="28"/>
      <c r="K671" s="28"/>
      <c r="L671" s="3"/>
      <c r="M671" s="3"/>
      <c r="N671" s="3"/>
      <c r="O671" s="3"/>
      <c r="P671" s="3"/>
      <c r="Q671" s="3"/>
      <c r="R671" s="3"/>
      <c r="S671" s="3"/>
      <c r="T671" s="3"/>
      <c r="U671" s="3"/>
      <c r="V671" s="3"/>
      <c r="W671" s="3"/>
      <c r="X671" s="3"/>
      <c r="Y671" s="3"/>
      <c r="Z671" s="3"/>
    </row>
    <row r="672" spans="1:26" ht="14.25" customHeight="1">
      <c r="A672" s="27"/>
      <c r="B672" s="27"/>
      <c r="C672" s="28"/>
      <c r="D672" s="28"/>
      <c r="E672" s="28"/>
      <c r="F672" s="28"/>
      <c r="G672" s="28"/>
      <c r="H672" s="28"/>
      <c r="I672" s="28"/>
      <c r="J672" s="28"/>
      <c r="K672" s="28"/>
      <c r="L672" s="3"/>
      <c r="M672" s="3"/>
      <c r="N672" s="3"/>
      <c r="O672" s="3"/>
      <c r="P672" s="3"/>
      <c r="Q672" s="3"/>
      <c r="R672" s="3"/>
      <c r="S672" s="3"/>
      <c r="T672" s="3"/>
      <c r="U672" s="3"/>
      <c r="V672" s="3"/>
      <c r="W672" s="3"/>
      <c r="X672" s="3"/>
      <c r="Y672" s="3"/>
      <c r="Z672" s="3"/>
    </row>
    <row r="673" spans="1:26" ht="14.25" customHeight="1">
      <c r="A673" s="27"/>
      <c r="B673" s="27"/>
      <c r="C673" s="28"/>
      <c r="D673" s="28"/>
      <c r="E673" s="28"/>
      <c r="F673" s="28"/>
      <c r="G673" s="28"/>
      <c r="H673" s="28"/>
      <c r="I673" s="28"/>
      <c r="J673" s="28"/>
      <c r="K673" s="28"/>
      <c r="L673" s="3"/>
      <c r="M673" s="3"/>
      <c r="N673" s="3"/>
      <c r="O673" s="3"/>
      <c r="P673" s="3"/>
      <c r="Q673" s="3"/>
      <c r="R673" s="3"/>
      <c r="S673" s="3"/>
      <c r="T673" s="3"/>
      <c r="U673" s="3"/>
      <c r="V673" s="3"/>
      <c r="W673" s="3"/>
      <c r="X673" s="3"/>
      <c r="Y673" s="3"/>
      <c r="Z673" s="3"/>
    </row>
    <row r="674" spans="1:26" ht="14.25" customHeight="1">
      <c r="A674" s="27"/>
      <c r="B674" s="27"/>
      <c r="C674" s="28"/>
      <c r="D674" s="28"/>
      <c r="E674" s="28"/>
      <c r="F674" s="28"/>
      <c r="G674" s="28"/>
      <c r="H674" s="28"/>
      <c r="I674" s="28"/>
      <c r="J674" s="28"/>
      <c r="K674" s="28"/>
      <c r="L674" s="3"/>
      <c r="M674" s="3"/>
      <c r="N674" s="3"/>
      <c r="O674" s="3"/>
      <c r="P674" s="3"/>
      <c r="Q674" s="3"/>
      <c r="R674" s="3"/>
      <c r="S674" s="3"/>
      <c r="T674" s="3"/>
      <c r="U674" s="3"/>
      <c r="V674" s="3"/>
      <c r="W674" s="3"/>
      <c r="X674" s="3"/>
      <c r="Y674" s="3"/>
      <c r="Z674" s="3"/>
    </row>
    <row r="675" spans="1:26" ht="14.25" customHeight="1">
      <c r="A675" s="27"/>
      <c r="B675" s="27"/>
      <c r="C675" s="28"/>
      <c r="D675" s="28"/>
      <c r="E675" s="28"/>
      <c r="F675" s="28"/>
      <c r="G675" s="28"/>
      <c r="H675" s="28"/>
      <c r="I675" s="28"/>
      <c r="J675" s="28"/>
      <c r="K675" s="28"/>
      <c r="L675" s="3"/>
      <c r="M675" s="3"/>
      <c r="N675" s="3"/>
      <c r="O675" s="3"/>
      <c r="P675" s="3"/>
      <c r="Q675" s="3"/>
      <c r="R675" s="3"/>
      <c r="S675" s="3"/>
      <c r="T675" s="3"/>
      <c r="U675" s="3"/>
      <c r="V675" s="3"/>
      <c r="W675" s="3"/>
      <c r="X675" s="3"/>
      <c r="Y675" s="3"/>
      <c r="Z675" s="3"/>
    </row>
    <row r="676" spans="1:26" ht="14.25" customHeight="1">
      <c r="A676" s="27"/>
      <c r="B676" s="27"/>
      <c r="C676" s="28"/>
      <c r="D676" s="28"/>
      <c r="E676" s="28"/>
      <c r="F676" s="28"/>
      <c r="G676" s="28"/>
      <c r="H676" s="28"/>
      <c r="I676" s="28"/>
      <c r="J676" s="28"/>
      <c r="K676" s="28"/>
      <c r="L676" s="3"/>
      <c r="M676" s="3"/>
      <c r="N676" s="3"/>
      <c r="O676" s="3"/>
      <c r="P676" s="3"/>
      <c r="Q676" s="3"/>
      <c r="R676" s="3"/>
      <c r="S676" s="3"/>
      <c r="T676" s="3"/>
      <c r="U676" s="3"/>
      <c r="V676" s="3"/>
      <c r="W676" s="3"/>
      <c r="X676" s="3"/>
      <c r="Y676" s="3"/>
      <c r="Z676" s="3"/>
    </row>
    <row r="677" spans="1:26" ht="14.25" customHeight="1">
      <c r="A677" s="27"/>
      <c r="B677" s="27"/>
      <c r="C677" s="28"/>
      <c r="D677" s="28"/>
      <c r="E677" s="28"/>
      <c r="F677" s="28"/>
      <c r="G677" s="28"/>
      <c r="H677" s="28"/>
      <c r="I677" s="28"/>
      <c r="J677" s="28"/>
      <c r="K677" s="28"/>
      <c r="L677" s="3"/>
      <c r="M677" s="3"/>
      <c r="N677" s="3"/>
      <c r="O677" s="3"/>
      <c r="P677" s="3"/>
      <c r="Q677" s="3"/>
      <c r="R677" s="3"/>
      <c r="S677" s="3"/>
      <c r="T677" s="3"/>
      <c r="U677" s="3"/>
      <c r="V677" s="3"/>
      <c r="W677" s="3"/>
      <c r="X677" s="3"/>
      <c r="Y677" s="3"/>
      <c r="Z677" s="3"/>
    </row>
    <row r="678" spans="1:26" ht="14.25" customHeight="1">
      <c r="A678" s="27"/>
      <c r="B678" s="27"/>
      <c r="C678" s="28"/>
      <c r="D678" s="28"/>
      <c r="E678" s="28"/>
      <c r="F678" s="28"/>
      <c r="G678" s="28"/>
      <c r="H678" s="28"/>
      <c r="I678" s="28"/>
      <c r="J678" s="28"/>
      <c r="K678" s="28"/>
      <c r="L678" s="3"/>
      <c r="M678" s="3"/>
      <c r="N678" s="3"/>
      <c r="O678" s="3"/>
      <c r="P678" s="3"/>
      <c r="Q678" s="3"/>
      <c r="R678" s="3"/>
      <c r="S678" s="3"/>
      <c r="T678" s="3"/>
      <c r="U678" s="3"/>
      <c r="V678" s="3"/>
      <c r="W678" s="3"/>
      <c r="X678" s="3"/>
      <c r="Y678" s="3"/>
      <c r="Z678" s="3"/>
    </row>
    <row r="679" spans="1:26" ht="14.25" customHeight="1">
      <c r="A679" s="27"/>
      <c r="B679" s="27"/>
      <c r="C679" s="28"/>
      <c r="D679" s="28"/>
      <c r="E679" s="28"/>
      <c r="F679" s="28"/>
      <c r="G679" s="28"/>
      <c r="H679" s="28"/>
      <c r="I679" s="28"/>
      <c r="J679" s="28"/>
      <c r="K679" s="28"/>
      <c r="L679" s="3"/>
      <c r="M679" s="3"/>
      <c r="N679" s="3"/>
      <c r="O679" s="3"/>
      <c r="P679" s="3"/>
      <c r="Q679" s="3"/>
      <c r="R679" s="3"/>
      <c r="S679" s="3"/>
      <c r="T679" s="3"/>
      <c r="U679" s="3"/>
      <c r="V679" s="3"/>
      <c r="W679" s="3"/>
      <c r="X679" s="3"/>
      <c r="Y679" s="3"/>
      <c r="Z679" s="3"/>
    </row>
    <row r="680" spans="1:26" ht="14.25" customHeight="1">
      <c r="A680" s="27"/>
      <c r="B680" s="27"/>
      <c r="C680" s="28"/>
      <c r="D680" s="28"/>
      <c r="E680" s="28"/>
      <c r="F680" s="28"/>
      <c r="G680" s="28"/>
      <c r="H680" s="28"/>
      <c r="I680" s="28"/>
      <c r="J680" s="28"/>
      <c r="K680" s="28"/>
      <c r="L680" s="3"/>
      <c r="M680" s="3"/>
      <c r="N680" s="3"/>
      <c r="O680" s="3"/>
      <c r="P680" s="3"/>
      <c r="Q680" s="3"/>
      <c r="R680" s="3"/>
      <c r="S680" s="3"/>
      <c r="T680" s="3"/>
      <c r="U680" s="3"/>
      <c r="V680" s="3"/>
      <c r="W680" s="3"/>
      <c r="X680" s="3"/>
      <c r="Y680" s="3"/>
      <c r="Z680" s="3"/>
    </row>
    <row r="681" spans="1:26" ht="14.25" customHeight="1">
      <c r="A681" s="27"/>
      <c r="B681" s="27"/>
      <c r="C681" s="28"/>
      <c r="D681" s="28"/>
      <c r="E681" s="28"/>
      <c r="F681" s="28"/>
      <c r="G681" s="28"/>
      <c r="H681" s="28"/>
      <c r="I681" s="28"/>
      <c r="J681" s="28"/>
      <c r="K681" s="28"/>
      <c r="L681" s="3"/>
      <c r="M681" s="3"/>
      <c r="N681" s="3"/>
      <c r="O681" s="3"/>
      <c r="P681" s="3"/>
      <c r="Q681" s="3"/>
      <c r="R681" s="3"/>
      <c r="S681" s="3"/>
      <c r="T681" s="3"/>
      <c r="U681" s="3"/>
      <c r="V681" s="3"/>
      <c r="W681" s="3"/>
      <c r="X681" s="3"/>
      <c r="Y681" s="3"/>
      <c r="Z681" s="3"/>
    </row>
    <row r="682" spans="1:26" ht="14.25" customHeight="1">
      <c r="A682" s="27"/>
      <c r="B682" s="27"/>
      <c r="C682" s="28"/>
      <c r="D682" s="28"/>
      <c r="E682" s="28"/>
      <c r="F682" s="28"/>
      <c r="G682" s="28"/>
      <c r="H682" s="28"/>
      <c r="I682" s="28"/>
      <c r="J682" s="28"/>
      <c r="K682" s="28"/>
      <c r="L682" s="3"/>
      <c r="M682" s="3"/>
      <c r="N682" s="3"/>
      <c r="O682" s="3"/>
      <c r="P682" s="3"/>
      <c r="Q682" s="3"/>
      <c r="R682" s="3"/>
      <c r="S682" s="3"/>
      <c r="T682" s="3"/>
      <c r="U682" s="3"/>
      <c r="V682" s="3"/>
      <c r="W682" s="3"/>
      <c r="X682" s="3"/>
      <c r="Y682" s="3"/>
      <c r="Z682" s="3"/>
    </row>
    <row r="683" spans="1:26" ht="14.25" customHeight="1">
      <c r="A683" s="27"/>
      <c r="B683" s="27"/>
      <c r="C683" s="28"/>
      <c r="D683" s="28"/>
      <c r="E683" s="28"/>
      <c r="F683" s="28"/>
      <c r="G683" s="28"/>
      <c r="H683" s="28"/>
      <c r="I683" s="28"/>
      <c r="J683" s="28"/>
      <c r="K683" s="28"/>
      <c r="L683" s="3"/>
      <c r="M683" s="3"/>
      <c r="N683" s="3"/>
      <c r="O683" s="3"/>
      <c r="P683" s="3"/>
      <c r="Q683" s="3"/>
      <c r="R683" s="3"/>
      <c r="S683" s="3"/>
      <c r="T683" s="3"/>
      <c r="U683" s="3"/>
      <c r="V683" s="3"/>
      <c r="W683" s="3"/>
      <c r="X683" s="3"/>
      <c r="Y683" s="3"/>
      <c r="Z683" s="3"/>
    </row>
    <row r="684" spans="1:26" ht="14.25" customHeight="1">
      <c r="A684" s="27"/>
      <c r="B684" s="27"/>
      <c r="C684" s="28"/>
      <c r="D684" s="28"/>
      <c r="E684" s="28"/>
      <c r="F684" s="28"/>
      <c r="G684" s="28"/>
      <c r="H684" s="28"/>
      <c r="I684" s="28"/>
      <c r="J684" s="28"/>
      <c r="K684" s="28"/>
      <c r="L684" s="3"/>
      <c r="M684" s="3"/>
      <c r="N684" s="3"/>
      <c r="O684" s="3"/>
      <c r="P684" s="3"/>
      <c r="Q684" s="3"/>
      <c r="R684" s="3"/>
      <c r="S684" s="3"/>
      <c r="T684" s="3"/>
      <c r="U684" s="3"/>
      <c r="V684" s="3"/>
      <c r="W684" s="3"/>
      <c r="X684" s="3"/>
      <c r="Y684" s="3"/>
      <c r="Z684" s="3"/>
    </row>
    <row r="685" spans="1:26" ht="14.25" customHeight="1">
      <c r="A685" s="27"/>
      <c r="B685" s="27"/>
      <c r="C685" s="28"/>
      <c r="D685" s="28"/>
      <c r="E685" s="28"/>
      <c r="F685" s="28"/>
      <c r="G685" s="28"/>
      <c r="H685" s="28"/>
      <c r="I685" s="28"/>
      <c r="J685" s="28"/>
      <c r="K685" s="28"/>
      <c r="L685" s="3"/>
      <c r="M685" s="3"/>
      <c r="N685" s="3"/>
      <c r="O685" s="3"/>
      <c r="P685" s="3"/>
      <c r="Q685" s="3"/>
      <c r="R685" s="3"/>
      <c r="S685" s="3"/>
      <c r="T685" s="3"/>
      <c r="U685" s="3"/>
      <c r="V685" s="3"/>
      <c r="W685" s="3"/>
      <c r="X685" s="3"/>
      <c r="Y685" s="3"/>
      <c r="Z685" s="3"/>
    </row>
    <row r="686" spans="1:26" ht="14.25" customHeight="1">
      <c r="A686" s="27"/>
      <c r="B686" s="27"/>
      <c r="C686" s="28"/>
      <c r="D686" s="28"/>
      <c r="E686" s="28"/>
      <c r="F686" s="28"/>
      <c r="G686" s="28"/>
      <c r="H686" s="28"/>
      <c r="I686" s="28"/>
      <c r="J686" s="28"/>
      <c r="K686" s="28"/>
      <c r="L686" s="3"/>
      <c r="M686" s="3"/>
      <c r="N686" s="3"/>
      <c r="O686" s="3"/>
      <c r="P686" s="3"/>
      <c r="Q686" s="3"/>
      <c r="R686" s="3"/>
      <c r="S686" s="3"/>
      <c r="T686" s="3"/>
      <c r="U686" s="3"/>
      <c r="V686" s="3"/>
      <c r="W686" s="3"/>
      <c r="X686" s="3"/>
      <c r="Y686" s="3"/>
      <c r="Z686" s="3"/>
    </row>
    <row r="687" spans="1:26" ht="14.25" customHeight="1">
      <c r="A687" s="27"/>
      <c r="B687" s="27"/>
      <c r="C687" s="28"/>
      <c r="D687" s="28"/>
      <c r="E687" s="28"/>
      <c r="F687" s="28"/>
      <c r="G687" s="28"/>
      <c r="H687" s="28"/>
      <c r="I687" s="28"/>
      <c r="J687" s="28"/>
      <c r="K687" s="28"/>
      <c r="L687" s="3"/>
      <c r="M687" s="3"/>
      <c r="N687" s="3"/>
      <c r="O687" s="3"/>
      <c r="P687" s="3"/>
      <c r="Q687" s="3"/>
      <c r="R687" s="3"/>
      <c r="S687" s="3"/>
      <c r="T687" s="3"/>
      <c r="U687" s="3"/>
      <c r="V687" s="3"/>
      <c r="W687" s="3"/>
      <c r="X687" s="3"/>
      <c r="Y687" s="3"/>
      <c r="Z687" s="3"/>
    </row>
    <row r="688" spans="1:26" ht="14.25" customHeight="1">
      <c r="A688" s="27"/>
      <c r="B688" s="27"/>
      <c r="C688" s="28"/>
      <c r="D688" s="28"/>
      <c r="E688" s="28"/>
      <c r="F688" s="28"/>
      <c r="G688" s="28"/>
      <c r="H688" s="28"/>
      <c r="I688" s="28"/>
      <c r="J688" s="28"/>
      <c r="K688" s="28"/>
      <c r="L688" s="3"/>
      <c r="M688" s="3"/>
      <c r="N688" s="3"/>
      <c r="O688" s="3"/>
      <c r="P688" s="3"/>
      <c r="Q688" s="3"/>
      <c r="R688" s="3"/>
      <c r="S688" s="3"/>
      <c r="T688" s="3"/>
      <c r="U688" s="3"/>
      <c r="V688" s="3"/>
      <c r="W688" s="3"/>
      <c r="X688" s="3"/>
      <c r="Y688" s="3"/>
      <c r="Z688" s="3"/>
    </row>
    <row r="689" spans="1:26" ht="14.25" customHeight="1">
      <c r="A689" s="27"/>
      <c r="B689" s="27"/>
      <c r="C689" s="28"/>
      <c r="D689" s="28"/>
      <c r="E689" s="28"/>
      <c r="F689" s="28"/>
      <c r="G689" s="28"/>
      <c r="H689" s="28"/>
      <c r="I689" s="28"/>
      <c r="J689" s="28"/>
      <c r="K689" s="28"/>
      <c r="L689" s="3"/>
      <c r="M689" s="3"/>
      <c r="N689" s="3"/>
      <c r="O689" s="3"/>
      <c r="P689" s="3"/>
      <c r="Q689" s="3"/>
      <c r="R689" s="3"/>
      <c r="S689" s="3"/>
      <c r="T689" s="3"/>
      <c r="U689" s="3"/>
      <c r="V689" s="3"/>
      <c r="W689" s="3"/>
      <c r="X689" s="3"/>
      <c r="Y689" s="3"/>
      <c r="Z689" s="3"/>
    </row>
    <row r="690" spans="1:26" ht="14.25" customHeight="1">
      <c r="A690" s="27"/>
      <c r="B690" s="27"/>
      <c r="C690" s="28"/>
      <c r="D690" s="28"/>
      <c r="E690" s="28"/>
      <c r="F690" s="28"/>
      <c r="G690" s="28"/>
      <c r="H690" s="28"/>
      <c r="I690" s="28"/>
      <c r="J690" s="28"/>
      <c r="K690" s="28"/>
      <c r="L690" s="3"/>
      <c r="M690" s="3"/>
      <c r="N690" s="3"/>
      <c r="O690" s="3"/>
      <c r="P690" s="3"/>
      <c r="Q690" s="3"/>
      <c r="R690" s="3"/>
      <c r="S690" s="3"/>
      <c r="T690" s="3"/>
      <c r="U690" s="3"/>
      <c r="V690" s="3"/>
      <c r="W690" s="3"/>
      <c r="X690" s="3"/>
      <c r="Y690" s="3"/>
      <c r="Z690" s="3"/>
    </row>
    <row r="691" spans="1:26" ht="14.25" customHeight="1">
      <c r="A691" s="27"/>
      <c r="B691" s="27"/>
      <c r="C691" s="28"/>
      <c r="D691" s="28"/>
      <c r="E691" s="28"/>
      <c r="F691" s="28"/>
      <c r="G691" s="28"/>
      <c r="H691" s="28"/>
      <c r="I691" s="28"/>
      <c r="J691" s="28"/>
      <c r="K691" s="28"/>
      <c r="L691" s="3"/>
      <c r="M691" s="3"/>
      <c r="N691" s="3"/>
      <c r="O691" s="3"/>
      <c r="P691" s="3"/>
      <c r="Q691" s="3"/>
      <c r="R691" s="3"/>
      <c r="S691" s="3"/>
      <c r="T691" s="3"/>
      <c r="U691" s="3"/>
      <c r="V691" s="3"/>
      <c r="W691" s="3"/>
      <c r="X691" s="3"/>
      <c r="Y691" s="3"/>
      <c r="Z691" s="3"/>
    </row>
    <row r="692" spans="1:26" ht="14.25" customHeight="1">
      <c r="A692" s="27"/>
      <c r="B692" s="27"/>
      <c r="C692" s="28"/>
      <c r="D692" s="28"/>
      <c r="E692" s="28"/>
      <c r="F692" s="28"/>
      <c r="G692" s="28"/>
      <c r="H692" s="28"/>
      <c r="I692" s="28"/>
      <c r="J692" s="28"/>
      <c r="K692" s="28"/>
      <c r="L692" s="3"/>
      <c r="M692" s="3"/>
      <c r="N692" s="3"/>
      <c r="O692" s="3"/>
      <c r="P692" s="3"/>
      <c r="Q692" s="3"/>
      <c r="R692" s="3"/>
      <c r="S692" s="3"/>
      <c r="T692" s="3"/>
      <c r="U692" s="3"/>
      <c r="V692" s="3"/>
      <c r="W692" s="3"/>
      <c r="X692" s="3"/>
      <c r="Y692" s="3"/>
      <c r="Z692" s="3"/>
    </row>
    <row r="693" spans="1:26" ht="14.25" customHeight="1">
      <c r="A693" s="27"/>
      <c r="B693" s="27"/>
      <c r="C693" s="28"/>
      <c r="D693" s="28"/>
      <c r="E693" s="28"/>
      <c r="F693" s="28"/>
      <c r="G693" s="28"/>
      <c r="H693" s="28"/>
      <c r="I693" s="28"/>
      <c r="J693" s="28"/>
      <c r="K693" s="28"/>
      <c r="L693" s="3"/>
      <c r="M693" s="3"/>
      <c r="N693" s="3"/>
      <c r="O693" s="3"/>
      <c r="P693" s="3"/>
      <c r="Q693" s="3"/>
      <c r="R693" s="3"/>
      <c r="S693" s="3"/>
      <c r="T693" s="3"/>
      <c r="U693" s="3"/>
      <c r="V693" s="3"/>
      <c r="W693" s="3"/>
      <c r="X693" s="3"/>
      <c r="Y693" s="3"/>
      <c r="Z693" s="3"/>
    </row>
    <row r="694" spans="1:26" ht="14.25" customHeight="1">
      <c r="A694" s="27"/>
      <c r="B694" s="27"/>
      <c r="C694" s="28"/>
      <c r="D694" s="28"/>
      <c r="E694" s="28"/>
      <c r="F694" s="28"/>
      <c r="G694" s="28"/>
      <c r="H694" s="28"/>
      <c r="I694" s="28"/>
      <c r="J694" s="28"/>
      <c r="K694" s="28"/>
      <c r="L694" s="3"/>
      <c r="M694" s="3"/>
      <c r="N694" s="3"/>
      <c r="O694" s="3"/>
      <c r="P694" s="3"/>
      <c r="Q694" s="3"/>
      <c r="R694" s="3"/>
      <c r="S694" s="3"/>
      <c r="T694" s="3"/>
      <c r="U694" s="3"/>
      <c r="V694" s="3"/>
      <c r="W694" s="3"/>
      <c r="X694" s="3"/>
      <c r="Y694" s="3"/>
      <c r="Z694" s="3"/>
    </row>
    <row r="695" spans="1:26" ht="14.25" customHeight="1">
      <c r="A695" s="27"/>
      <c r="B695" s="27"/>
      <c r="C695" s="28"/>
      <c r="D695" s="28"/>
      <c r="E695" s="28"/>
      <c r="F695" s="28"/>
      <c r="G695" s="28"/>
      <c r="H695" s="28"/>
      <c r="I695" s="28"/>
      <c r="J695" s="28"/>
      <c r="K695" s="28"/>
      <c r="L695" s="3"/>
      <c r="M695" s="3"/>
      <c r="N695" s="3"/>
      <c r="O695" s="3"/>
      <c r="P695" s="3"/>
      <c r="Q695" s="3"/>
      <c r="R695" s="3"/>
      <c r="S695" s="3"/>
      <c r="T695" s="3"/>
      <c r="U695" s="3"/>
      <c r="V695" s="3"/>
      <c r="W695" s="3"/>
      <c r="X695" s="3"/>
      <c r="Y695" s="3"/>
      <c r="Z695" s="3"/>
    </row>
    <row r="696" spans="1:26" ht="14.25" customHeight="1">
      <c r="A696" s="27"/>
      <c r="B696" s="27"/>
      <c r="C696" s="28"/>
      <c r="D696" s="28"/>
      <c r="E696" s="28"/>
      <c r="F696" s="28"/>
      <c r="G696" s="28"/>
      <c r="H696" s="28"/>
      <c r="I696" s="28"/>
      <c r="J696" s="28"/>
      <c r="K696" s="28"/>
      <c r="L696" s="3"/>
      <c r="M696" s="3"/>
      <c r="N696" s="3"/>
      <c r="O696" s="3"/>
      <c r="P696" s="3"/>
      <c r="Q696" s="3"/>
      <c r="R696" s="3"/>
      <c r="S696" s="3"/>
      <c r="T696" s="3"/>
      <c r="U696" s="3"/>
      <c r="V696" s="3"/>
      <c r="W696" s="3"/>
      <c r="X696" s="3"/>
      <c r="Y696" s="3"/>
      <c r="Z696" s="3"/>
    </row>
    <row r="697" spans="1:26" ht="14.25" customHeight="1">
      <c r="A697" s="27"/>
      <c r="B697" s="27"/>
      <c r="C697" s="28"/>
      <c r="D697" s="28"/>
      <c r="E697" s="28"/>
      <c r="F697" s="28"/>
      <c r="G697" s="28"/>
      <c r="H697" s="28"/>
      <c r="I697" s="28"/>
      <c r="J697" s="28"/>
      <c r="K697" s="28"/>
      <c r="L697" s="3"/>
      <c r="M697" s="3"/>
      <c r="N697" s="3"/>
      <c r="O697" s="3"/>
      <c r="P697" s="3"/>
      <c r="Q697" s="3"/>
      <c r="R697" s="3"/>
      <c r="S697" s="3"/>
      <c r="T697" s="3"/>
      <c r="U697" s="3"/>
      <c r="V697" s="3"/>
      <c r="W697" s="3"/>
      <c r="X697" s="3"/>
      <c r="Y697" s="3"/>
      <c r="Z697" s="3"/>
    </row>
    <row r="698" spans="1:26" ht="14.25" customHeight="1">
      <c r="A698" s="27"/>
      <c r="B698" s="27"/>
      <c r="C698" s="28"/>
      <c r="D698" s="28"/>
      <c r="E698" s="28"/>
      <c r="F698" s="28"/>
      <c r="G698" s="28"/>
      <c r="H698" s="28"/>
      <c r="I698" s="28"/>
      <c r="J698" s="28"/>
      <c r="K698" s="28"/>
      <c r="L698" s="3"/>
      <c r="M698" s="3"/>
      <c r="N698" s="3"/>
      <c r="O698" s="3"/>
      <c r="P698" s="3"/>
      <c r="Q698" s="3"/>
      <c r="R698" s="3"/>
      <c r="S698" s="3"/>
      <c r="T698" s="3"/>
      <c r="U698" s="3"/>
      <c r="V698" s="3"/>
      <c r="W698" s="3"/>
      <c r="X698" s="3"/>
      <c r="Y698" s="3"/>
      <c r="Z698" s="3"/>
    </row>
    <row r="699" spans="1:26" ht="14.25" customHeight="1">
      <c r="A699" s="27"/>
      <c r="B699" s="27"/>
      <c r="C699" s="28"/>
      <c r="D699" s="28"/>
      <c r="E699" s="28"/>
      <c r="F699" s="28"/>
      <c r="G699" s="28"/>
      <c r="H699" s="28"/>
      <c r="I699" s="28"/>
      <c r="J699" s="28"/>
      <c r="K699" s="28"/>
      <c r="L699" s="3"/>
      <c r="M699" s="3"/>
      <c r="N699" s="3"/>
      <c r="O699" s="3"/>
      <c r="P699" s="3"/>
      <c r="Q699" s="3"/>
      <c r="R699" s="3"/>
      <c r="S699" s="3"/>
      <c r="T699" s="3"/>
      <c r="U699" s="3"/>
      <c r="V699" s="3"/>
      <c r="W699" s="3"/>
      <c r="X699" s="3"/>
      <c r="Y699" s="3"/>
      <c r="Z699" s="3"/>
    </row>
    <row r="700" spans="1:26" ht="14.25" customHeight="1">
      <c r="A700" s="27"/>
      <c r="B700" s="27"/>
      <c r="C700" s="28"/>
      <c r="D700" s="28"/>
      <c r="E700" s="28"/>
      <c r="F700" s="28"/>
      <c r="G700" s="28"/>
      <c r="H700" s="28"/>
      <c r="I700" s="28"/>
      <c r="J700" s="28"/>
      <c r="K700" s="28"/>
      <c r="L700" s="3"/>
      <c r="M700" s="3"/>
      <c r="N700" s="3"/>
      <c r="O700" s="3"/>
      <c r="P700" s="3"/>
      <c r="Q700" s="3"/>
      <c r="R700" s="3"/>
      <c r="S700" s="3"/>
      <c r="T700" s="3"/>
      <c r="U700" s="3"/>
      <c r="V700" s="3"/>
      <c r="W700" s="3"/>
      <c r="X700" s="3"/>
      <c r="Y700" s="3"/>
      <c r="Z700" s="3"/>
    </row>
    <row r="701" spans="1:26" ht="14.25" customHeight="1">
      <c r="A701" s="27"/>
      <c r="B701" s="27"/>
      <c r="C701" s="28"/>
      <c r="D701" s="28"/>
      <c r="E701" s="28"/>
      <c r="F701" s="28"/>
      <c r="G701" s="28"/>
      <c r="H701" s="28"/>
      <c r="I701" s="28"/>
      <c r="J701" s="28"/>
      <c r="K701" s="28"/>
      <c r="L701" s="3"/>
      <c r="M701" s="3"/>
      <c r="N701" s="3"/>
      <c r="O701" s="3"/>
      <c r="P701" s="3"/>
      <c r="Q701" s="3"/>
      <c r="R701" s="3"/>
      <c r="S701" s="3"/>
      <c r="T701" s="3"/>
      <c r="U701" s="3"/>
      <c r="V701" s="3"/>
      <c r="W701" s="3"/>
      <c r="X701" s="3"/>
      <c r="Y701" s="3"/>
      <c r="Z701" s="3"/>
    </row>
    <row r="702" spans="1:26" ht="14.25" customHeight="1">
      <c r="A702" s="27"/>
      <c r="B702" s="27"/>
      <c r="C702" s="28"/>
      <c r="D702" s="28"/>
      <c r="E702" s="28"/>
      <c r="F702" s="28"/>
      <c r="G702" s="28"/>
      <c r="H702" s="28"/>
      <c r="I702" s="28"/>
      <c r="J702" s="28"/>
      <c r="K702" s="28"/>
      <c r="L702" s="3"/>
      <c r="M702" s="3"/>
      <c r="N702" s="3"/>
      <c r="O702" s="3"/>
      <c r="P702" s="3"/>
      <c r="Q702" s="3"/>
      <c r="R702" s="3"/>
      <c r="S702" s="3"/>
      <c r="T702" s="3"/>
      <c r="U702" s="3"/>
      <c r="V702" s="3"/>
      <c r="W702" s="3"/>
      <c r="X702" s="3"/>
      <c r="Y702" s="3"/>
      <c r="Z702" s="3"/>
    </row>
    <row r="703" spans="1:26" ht="14.25" customHeight="1">
      <c r="A703" s="27"/>
      <c r="B703" s="27"/>
      <c r="C703" s="28"/>
      <c r="D703" s="28"/>
      <c r="E703" s="28"/>
      <c r="F703" s="28"/>
      <c r="G703" s="28"/>
      <c r="H703" s="28"/>
      <c r="I703" s="28"/>
      <c r="J703" s="28"/>
      <c r="K703" s="28"/>
      <c r="L703" s="3"/>
      <c r="M703" s="3"/>
      <c r="N703" s="3"/>
      <c r="O703" s="3"/>
      <c r="P703" s="3"/>
      <c r="Q703" s="3"/>
      <c r="R703" s="3"/>
      <c r="S703" s="3"/>
      <c r="T703" s="3"/>
      <c r="U703" s="3"/>
      <c r="V703" s="3"/>
      <c r="W703" s="3"/>
      <c r="X703" s="3"/>
      <c r="Y703" s="3"/>
      <c r="Z703" s="3"/>
    </row>
    <row r="704" spans="1:26" ht="14.25" customHeight="1">
      <c r="A704" s="27"/>
      <c r="B704" s="27"/>
      <c r="C704" s="28"/>
      <c r="D704" s="28"/>
      <c r="E704" s="28"/>
      <c r="F704" s="28"/>
      <c r="G704" s="28"/>
      <c r="H704" s="28"/>
      <c r="I704" s="28"/>
      <c r="J704" s="28"/>
      <c r="K704" s="28"/>
      <c r="L704" s="3"/>
      <c r="M704" s="3"/>
      <c r="N704" s="3"/>
      <c r="O704" s="3"/>
      <c r="P704" s="3"/>
      <c r="Q704" s="3"/>
      <c r="R704" s="3"/>
      <c r="S704" s="3"/>
      <c r="T704" s="3"/>
      <c r="U704" s="3"/>
      <c r="V704" s="3"/>
      <c r="W704" s="3"/>
      <c r="X704" s="3"/>
      <c r="Y704" s="3"/>
      <c r="Z704" s="3"/>
    </row>
    <row r="705" spans="1:26" ht="14.25" customHeight="1">
      <c r="A705" s="27"/>
      <c r="B705" s="27"/>
      <c r="C705" s="28"/>
      <c r="D705" s="28"/>
      <c r="E705" s="28"/>
      <c r="F705" s="28"/>
      <c r="G705" s="28"/>
      <c r="H705" s="28"/>
      <c r="I705" s="28"/>
      <c r="J705" s="28"/>
      <c r="K705" s="28"/>
      <c r="L705" s="3"/>
      <c r="M705" s="3"/>
      <c r="N705" s="3"/>
      <c r="O705" s="3"/>
      <c r="P705" s="3"/>
      <c r="Q705" s="3"/>
      <c r="R705" s="3"/>
      <c r="S705" s="3"/>
      <c r="T705" s="3"/>
      <c r="U705" s="3"/>
      <c r="V705" s="3"/>
      <c r="W705" s="3"/>
      <c r="X705" s="3"/>
      <c r="Y705" s="3"/>
      <c r="Z705" s="3"/>
    </row>
    <row r="706" spans="1:26" ht="14.25" customHeight="1">
      <c r="A706" s="27"/>
      <c r="B706" s="27"/>
      <c r="C706" s="28"/>
      <c r="D706" s="28"/>
      <c r="E706" s="28"/>
      <c r="F706" s="28"/>
      <c r="G706" s="28"/>
      <c r="H706" s="28"/>
      <c r="I706" s="28"/>
      <c r="J706" s="28"/>
      <c r="K706" s="28"/>
      <c r="L706" s="3"/>
      <c r="M706" s="3"/>
      <c r="N706" s="3"/>
      <c r="O706" s="3"/>
      <c r="P706" s="3"/>
      <c r="Q706" s="3"/>
      <c r="R706" s="3"/>
      <c r="S706" s="3"/>
      <c r="T706" s="3"/>
      <c r="U706" s="3"/>
      <c r="V706" s="3"/>
      <c r="W706" s="3"/>
      <c r="X706" s="3"/>
      <c r="Y706" s="3"/>
      <c r="Z706" s="3"/>
    </row>
    <row r="707" spans="1:26" ht="14.25" customHeight="1">
      <c r="A707" s="27"/>
      <c r="B707" s="27"/>
      <c r="C707" s="28"/>
      <c r="D707" s="28"/>
      <c r="E707" s="28"/>
      <c r="F707" s="28"/>
      <c r="G707" s="28"/>
      <c r="H707" s="28"/>
      <c r="I707" s="28"/>
      <c r="J707" s="28"/>
      <c r="K707" s="28"/>
      <c r="L707" s="3"/>
      <c r="M707" s="3"/>
      <c r="N707" s="3"/>
      <c r="O707" s="3"/>
      <c r="P707" s="3"/>
      <c r="Q707" s="3"/>
      <c r="R707" s="3"/>
      <c r="S707" s="3"/>
      <c r="T707" s="3"/>
      <c r="U707" s="3"/>
      <c r="V707" s="3"/>
      <c r="W707" s="3"/>
      <c r="X707" s="3"/>
      <c r="Y707" s="3"/>
      <c r="Z707" s="3"/>
    </row>
    <row r="708" spans="1:26" ht="14.25" customHeight="1">
      <c r="A708" s="27"/>
      <c r="B708" s="27"/>
      <c r="C708" s="28"/>
      <c r="D708" s="28"/>
      <c r="E708" s="28"/>
      <c r="F708" s="28"/>
      <c r="G708" s="28"/>
      <c r="H708" s="28"/>
      <c r="I708" s="28"/>
      <c r="J708" s="28"/>
      <c r="K708" s="28"/>
      <c r="L708" s="3"/>
      <c r="M708" s="3"/>
      <c r="N708" s="3"/>
      <c r="O708" s="3"/>
      <c r="P708" s="3"/>
      <c r="Q708" s="3"/>
      <c r="R708" s="3"/>
      <c r="S708" s="3"/>
      <c r="T708" s="3"/>
      <c r="U708" s="3"/>
      <c r="V708" s="3"/>
      <c r="W708" s="3"/>
      <c r="X708" s="3"/>
      <c r="Y708" s="3"/>
      <c r="Z708" s="3"/>
    </row>
    <row r="709" spans="1:26" ht="14.25" customHeight="1">
      <c r="A709" s="27"/>
      <c r="B709" s="27"/>
      <c r="C709" s="28"/>
      <c r="D709" s="28"/>
      <c r="E709" s="28"/>
      <c r="F709" s="28"/>
      <c r="G709" s="28"/>
      <c r="H709" s="28"/>
      <c r="I709" s="28"/>
      <c r="J709" s="28"/>
      <c r="K709" s="28"/>
      <c r="L709" s="3"/>
      <c r="M709" s="3"/>
      <c r="N709" s="3"/>
      <c r="O709" s="3"/>
      <c r="P709" s="3"/>
      <c r="Q709" s="3"/>
      <c r="R709" s="3"/>
      <c r="S709" s="3"/>
      <c r="T709" s="3"/>
      <c r="U709" s="3"/>
      <c r="V709" s="3"/>
      <c r="W709" s="3"/>
      <c r="X709" s="3"/>
      <c r="Y709" s="3"/>
      <c r="Z709" s="3"/>
    </row>
    <row r="710" spans="1:26" ht="14.25" customHeight="1">
      <c r="A710" s="27"/>
      <c r="B710" s="27"/>
      <c r="C710" s="28"/>
      <c r="D710" s="28"/>
      <c r="E710" s="28"/>
      <c r="F710" s="28"/>
      <c r="G710" s="28"/>
      <c r="H710" s="28"/>
      <c r="I710" s="28"/>
      <c r="J710" s="28"/>
      <c r="K710" s="28"/>
      <c r="L710" s="3"/>
      <c r="M710" s="3"/>
      <c r="N710" s="3"/>
      <c r="O710" s="3"/>
      <c r="P710" s="3"/>
      <c r="Q710" s="3"/>
      <c r="R710" s="3"/>
      <c r="S710" s="3"/>
      <c r="T710" s="3"/>
      <c r="U710" s="3"/>
      <c r="V710" s="3"/>
      <c r="W710" s="3"/>
      <c r="X710" s="3"/>
      <c r="Y710" s="3"/>
      <c r="Z710" s="3"/>
    </row>
    <row r="711" spans="1:26" ht="14.25" customHeight="1">
      <c r="A711" s="27"/>
      <c r="B711" s="27"/>
      <c r="C711" s="28"/>
      <c r="D711" s="28"/>
      <c r="E711" s="28"/>
      <c r="F711" s="28"/>
      <c r="G711" s="28"/>
      <c r="H711" s="28"/>
      <c r="I711" s="28"/>
      <c r="J711" s="28"/>
      <c r="K711" s="28"/>
      <c r="L711" s="3"/>
      <c r="M711" s="3"/>
      <c r="N711" s="3"/>
      <c r="O711" s="3"/>
      <c r="P711" s="3"/>
      <c r="Q711" s="3"/>
      <c r="R711" s="3"/>
      <c r="S711" s="3"/>
      <c r="T711" s="3"/>
      <c r="U711" s="3"/>
      <c r="V711" s="3"/>
      <c r="W711" s="3"/>
      <c r="X711" s="3"/>
      <c r="Y711" s="3"/>
      <c r="Z711" s="3"/>
    </row>
    <row r="712" spans="1:26" ht="14.25" customHeight="1">
      <c r="A712" s="27"/>
      <c r="B712" s="27"/>
      <c r="C712" s="28"/>
      <c r="D712" s="28"/>
      <c r="E712" s="28"/>
      <c r="F712" s="28"/>
      <c r="G712" s="28"/>
      <c r="H712" s="28"/>
      <c r="I712" s="28"/>
      <c r="J712" s="28"/>
      <c r="K712" s="28"/>
      <c r="L712" s="3"/>
      <c r="M712" s="3"/>
      <c r="N712" s="3"/>
      <c r="O712" s="3"/>
      <c r="P712" s="3"/>
      <c r="Q712" s="3"/>
      <c r="R712" s="3"/>
      <c r="S712" s="3"/>
      <c r="T712" s="3"/>
      <c r="U712" s="3"/>
      <c r="V712" s="3"/>
      <c r="W712" s="3"/>
      <c r="X712" s="3"/>
      <c r="Y712" s="3"/>
      <c r="Z712" s="3"/>
    </row>
    <row r="713" spans="1:26" ht="14.25" customHeight="1">
      <c r="A713" s="27"/>
      <c r="B713" s="27"/>
      <c r="C713" s="28"/>
      <c r="D713" s="28"/>
      <c r="E713" s="28"/>
      <c r="F713" s="28"/>
      <c r="G713" s="28"/>
      <c r="H713" s="28"/>
      <c r="I713" s="28"/>
      <c r="J713" s="28"/>
      <c r="K713" s="28"/>
      <c r="L713" s="3"/>
      <c r="M713" s="3"/>
      <c r="N713" s="3"/>
      <c r="O713" s="3"/>
      <c r="P713" s="3"/>
      <c r="Q713" s="3"/>
      <c r="R713" s="3"/>
      <c r="S713" s="3"/>
      <c r="T713" s="3"/>
      <c r="U713" s="3"/>
      <c r="V713" s="3"/>
      <c r="W713" s="3"/>
      <c r="X713" s="3"/>
      <c r="Y713" s="3"/>
      <c r="Z713" s="3"/>
    </row>
    <row r="714" spans="1:26" ht="14.25" customHeight="1">
      <c r="A714" s="27"/>
      <c r="B714" s="27"/>
      <c r="C714" s="28"/>
      <c r="D714" s="28"/>
      <c r="E714" s="28"/>
      <c r="F714" s="28"/>
      <c r="G714" s="28"/>
      <c r="H714" s="28"/>
      <c r="I714" s="28"/>
      <c r="J714" s="28"/>
      <c r="K714" s="28"/>
      <c r="L714" s="3"/>
      <c r="M714" s="3"/>
      <c r="N714" s="3"/>
      <c r="O714" s="3"/>
      <c r="P714" s="3"/>
      <c r="Q714" s="3"/>
      <c r="R714" s="3"/>
      <c r="S714" s="3"/>
      <c r="T714" s="3"/>
      <c r="U714" s="3"/>
      <c r="V714" s="3"/>
      <c r="W714" s="3"/>
      <c r="X714" s="3"/>
      <c r="Y714" s="3"/>
      <c r="Z714" s="3"/>
    </row>
    <row r="715" spans="1:26" ht="14.25" customHeight="1">
      <c r="A715" s="27"/>
      <c r="B715" s="27"/>
      <c r="C715" s="28"/>
      <c r="D715" s="28"/>
      <c r="E715" s="28"/>
      <c r="F715" s="28"/>
      <c r="G715" s="28"/>
      <c r="H715" s="28"/>
      <c r="I715" s="28"/>
      <c r="J715" s="28"/>
      <c r="K715" s="28"/>
      <c r="L715" s="3"/>
      <c r="M715" s="3"/>
      <c r="N715" s="3"/>
      <c r="O715" s="3"/>
      <c r="P715" s="3"/>
      <c r="Q715" s="3"/>
      <c r="R715" s="3"/>
      <c r="S715" s="3"/>
      <c r="T715" s="3"/>
      <c r="U715" s="3"/>
      <c r="V715" s="3"/>
      <c r="W715" s="3"/>
      <c r="X715" s="3"/>
      <c r="Y715" s="3"/>
      <c r="Z715" s="3"/>
    </row>
    <row r="716" spans="1:26" ht="14.25" customHeight="1">
      <c r="A716" s="27"/>
      <c r="B716" s="27"/>
      <c r="C716" s="28"/>
      <c r="D716" s="28"/>
      <c r="E716" s="28"/>
      <c r="F716" s="28"/>
      <c r="G716" s="28"/>
      <c r="H716" s="28"/>
      <c r="I716" s="28"/>
      <c r="J716" s="28"/>
      <c r="K716" s="28"/>
      <c r="L716" s="3"/>
      <c r="M716" s="3"/>
      <c r="N716" s="3"/>
      <c r="O716" s="3"/>
      <c r="P716" s="3"/>
      <c r="Q716" s="3"/>
      <c r="R716" s="3"/>
      <c r="S716" s="3"/>
      <c r="T716" s="3"/>
      <c r="U716" s="3"/>
      <c r="V716" s="3"/>
      <c r="W716" s="3"/>
      <c r="X716" s="3"/>
      <c r="Y716" s="3"/>
      <c r="Z716" s="3"/>
    </row>
    <row r="717" spans="1:26" ht="14.25" customHeight="1">
      <c r="A717" s="27"/>
      <c r="B717" s="27"/>
      <c r="C717" s="28"/>
      <c r="D717" s="28"/>
      <c r="E717" s="28"/>
      <c r="F717" s="28"/>
      <c r="G717" s="28"/>
      <c r="H717" s="28"/>
      <c r="I717" s="28"/>
      <c r="J717" s="28"/>
      <c r="K717" s="28"/>
      <c r="L717" s="3"/>
      <c r="M717" s="3"/>
      <c r="N717" s="3"/>
      <c r="O717" s="3"/>
      <c r="P717" s="3"/>
      <c r="Q717" s="3"/>
      <c r="R717" s="3"/>
      <c r="S717" s="3"/>
      <c r="T717" s="3"/>
      <c r="U717" s="3"/>
      <c r="V717" s="3"/>
      <c r="W717" s="3"/>
      <c r="X717" s="3"/>
      <c r="Y717" s="3"/>
      <c r="Z717" s="3"/>
    </row>
    <row r="718" spans="1:26" ht="14.25" customHeight="1">
      <c r="A718" s="27"/>
      <c r="B718" s="27"/>
      <c r="C718" s="28"/>
      <c r="D718" s="28"/>
      <c r="E718" s="28"/>
      <c r="F718" s="28"/>
      <c r="G718" s="28"/>
      <c r="H718" s="28"/>
      <c r="I718" s="28"/>
      <c r="J718" s="28"/>
      <c r="K718" s="28"/>
      <c r="L718" s="3"/>
      <c r="M718" s="3"/>
      <c r="N718" s="3"/>
      <c r="O718" s="3"/>
      <c r="P718" s="3"/>
      <c r="Q718" s="3"/>
      <c r="R718" s="3"/>
      <c r="S718" s="3"/>
      <c r="T718" s="3"/>
      <c r="U718" s="3"/>
      <c r="V718" s="3"/>
      <c r="W718" s="3"/>
      <c r="X718" s="3"/>
      <c r="Y718" s="3"/>
      <c r="Z718" s="3"/>
    </row>
    <row r="719" spans="1:26" ht="14.25" customHeight="1">
      <c r="A719" s="27"/>
      <c r="B719" s="27"/>
      <c r="C719" s="28"/>
      <c r="D719" s="28"/>
      <c r="E719" s="28"/>
      <c r="F719" s="28"/>
      <c r="G719" s="28"/>
      <c r="H719" s="28"/>
      <c r="I719" s="28"/>
      <c r="J719" s="28"/>
      <c r="K719" s="28"/>
      <c r="L719" s="3"/>
      <c r="M719" s="3"/>
      <c r="N719" s="3"/>
      <c r="O719" s="3"/>
      <c r="P719" s="3"/>
      <c r="Q719" s="3"/>
      <c r="R719" s="3"/>
      <c r="S719" s="3"/>
      <c r="T719" s="3"/>
      <c r="U719" s="3"/>
      <c r="V719" s="3"/>
      <c r="W719" s="3"/>
      <c r="X719" s="3"/>
      <c r="Y719" s="3"/>
      <c r="Z719" s="3"/>
    </row>
    <row r="720" spans="1:26" ht="14.25" customHeight="1">
      <c r="A720" s="27"/>
      <c r="B720" s="27"/>
      <c r="C720" s="28"/>
      <c r="D720" s="28"/>
      <c r="E720" s="28"/>
      <c r="F720" s="28"/>
      <c r="G720" s="28"/>
      <c r="H720" s="28"/>
      <c r="I720" s="28"/>
      <c r="J720" s="28"/>
      <c r="K720" s="28"/>
      <c r="L720" s="3"/>
      <c r="M720" s="3"/>
      <c r="N720" s="3"/>
      <c r="O720" s="3"/>
      <c r="P720" s="3"/>
      <c r="Q720" s="3"/>
      <c r="R720" s="3"/>
      <c r="S720" s="3"/>
      <c r="T720" s="3"/>
      <c r="U720" s="3"/>
      <c r="V720" s="3"/>
      <c r="W720" s="3"/>
      <c r="X720" s="3"/>
      <c r="Y720" s="3"/>
      <c r="Z720" s="3"/>
    </row>
    <row r="721" spans="1:26" ht="14.25" customHeight="1">
      <c r="A721" s="27"/>
      <c r="B721" s="27"/>
      <c r="C721" s="28"/>
      <c r="D721" s="28"/>
      <c r="E721" s="28"/>
      <c r="F721" s="28"/>
      <c r="G721" s="28"/>
      <c r="H721" s="28"/>
      <c r="I721" s="28"/>
      <c r="J721" s="28"/>
      <c r="K721" s="28"/>
      <c r="L721" s="3"/>
      <c r="M721" s="3"/>
      <c r="N721" s="3"/>
      <c r="O721" s="3"/>
      <c r="P721" s="3"/>
      <c r="Q721" s="3"/>
      <c r="R721" s="3"/>
      <c r="S721" s="3"/>
      <c r="T721" s="3"/>
      <c r="U721" s="3"/>
      <c r="V721" s="3"/>
      <c r="W721" s="3"/>
      <c r="X721" s="3"/>
      <c r="Y721" s="3"/>
      <c r="Z721" s="3"/>
    </row>
    <row r="722" spans="1:26" ht="14.25" customHeight="1">
      <c r="A722" s="27"/>
      <c r="B722" s="27"/>
      <c r="C722" s="28"/>
      <c r="D722" s="28"/>
      <c r="E722" s="28"/>
      <c r="F722" s="28"/>
      <c r="G722" s="28"/>
      <c r="H722" s="28"/>
      <c r="I722" s="28"/>
      <c r="J722" s="28"/>
      <c r="K722" s="28"/>
      <c r="L722" s="3"/>
      <c r="M722" s="3"/>
      <c r="N722" s="3"/>
      <c r="O722" s="3"/>
      <c r="P722" s="3"/>
      <c r="Q722" s="3"/>
      <c r="R722" s="3"/>
      <c r="S722" s="3"/>
      <c r="T722" s="3"/>
      <c r="U722" s="3"/>
      <c r="V722" s="3"/>
      <c r="W722" s="3"/>
      <c r="X722" s="3"/>
      <c r="Y722" s="3"/>
      <c r="Z722" s="3"/>
    </row>
    <row r="723" spans="1:26" ht="14.25" customHeight="1">
      <c r="A723" s="27"/>
      <c r="B723" s="27"/>
      <c r="C723" s="28"/>
      <c r="D723" s="28"/>
      <c r="E723" s="28"/>
      <c r="F723" s="28"/>
      <c r="G723" s="28"/>
      <c r="H723" s="28"/>
      <c r="I723" s="28"/>
      <c r="J723" s="28"/>
      <c r="K723" s="28"/>
      <c r="L723" s="3"/>
      <c r="M723" s="3"/>
      <c r="N723" s="3"/>
      <c r="O723" s="3"/>
      <c r="P723" s="3"/>
      <c r="Q723" s="3"/>
      <c r="R723" s="3"/>
      <c r="S723" s="3"/>
      <c r="T723" s="3"/>
      <c r="U723" s="3"/>
      <c r="V723" s="3"/>
      <c r="W723" s="3"/>
      <c r="X723" s="3"/>
      <c r="Y723" s="3"/>
      <c r="Z723" s="3"/>
    </row>
    <row r="724" spans="1:26" ht="14.25" customHeight="1">
      <c r="A724" s="27"/>
      <c r="B724" s="27"/>
      <c r="C724" s="28"/>
      <c r="D724" s="28"/>
      <c r="E724" s="28"/>
      <c r="F724" s="28"/>
      <c r="G724" s="28"/>
      <c r="H724" s="28"/>
      <c r="I724" s="28"/>
      <c r="J724" s="28"/>
      <c r="K724" s="28"/>
      <c r="L724" s="3"/>
      <c r="M724" s="3"/>
      <c r="N724" s="3"/>
      <c r="O724" s="3"/>
      <c r="P724" s="3"/>
      <c r="Q724" s="3"/>
      <c r="R724" s="3"/>
      <c r="S724" s="3"/>
      <c r="T724" s="3"/>
      <c r="U724" s="3"/>
      <c r="V724" s="3"/>
      <c r="W724" s="3"/>
      <c r="X724" s="3"/>
      <c r="Y724" s="3"/>
      <c r="Z724" s="3"/>
    </row>
    <row r="725" spans="1:26" ht="14.25" customHeight="1">
      <c r="A725" s="27"/>
      <c r="B725" s="27"/>
      <c r="C725" s="28"/>
      <c r="D725" s="28"/>
      <c r="E725" s="28"/>
      <c r="F725" s="28"/>
      <c r="G725" s="28"/>
      <c r="H725" s="28"/>
      <c r="I725" s="28"/>
      <c r="J725" s="28"/>
      <c r="K725" s="28"/>
      <c r="L725" s="3"/>
      <c r="M725" s="3"/>
      <c r="N725" s="3"/>
      <c r="O725" s="3"/>
      <c r="P725" s="3"/>
      <c r="Q725" s="3"/>
      <c r="R725" s="3"/>
      <c r="S725" s="3"/>
      <c r="T725" s="3"/>
      <c r="U725" s="3"/>
      <c r="V725" s="3"/>
      <c r="W725" s="3"/>
      <c r="X725" s="3"/>
      <c r="Y725" s="3"/>
      <c r="Z725" s="3"/>
    </row>
    <row r="726" spans="1:26" ht="14.25" customHeight="1">
      <c r="A726" s="27"/>
      <c r="B726" s="27"/>
      <c r="C726" s="28"/>
      <c r="D726" s="28"/>
      <c r="E726" s="28"/>
      <c r="F726" s="28"/>
      <c r="G726" s="28"/>
      <c r="H726" s="28"/>
      <c r="I726" s="28"/>
      <c r="J726" s="28"/>
      <c r="K726" s="28"/>
      <c r="L726" s="3"/>
      <c r="M726" s="3"/>
      <c r="N726" s="3"/>
      <c r="O726" s="3"/>
      <c r="P726" s="3"/>
      <c r="Q726" s="3"/>
      <c r="R726" s="3"/>
      <c r="S726" s="3"/>
      <c r="T726" s="3"/>
      <c r="U726" s="3"/>
      <c r="V726" s="3"/>
      <c r="W726" s="3"/>
      <c r="X726" s="3"/>
      <c r="Y726" s="3"/>
      <c r="Z726" s="3"/>
    </row>
    <row r="727" spans="1:26" ht="14.25" customHeight="1">
      <c r="A727" s="27"/>
      <c r="B727" s="27"/>
      <c r="C727" s="28"/>
      <c r="D727" s="28"/>
      <c r="E727" s="28"/>
      <c r="F727" s="28"/>
      <c r="G727" s="28"/>
      <c r="H727" s="28"/>
      <c r="I727" s="28"/>
      <c r="J727" s="28"/>
      <c r="K727" s="28"/>
      <c r="L727" s="3"/>
      <c r="M727" s="3"/>
      <c r="N727" s="3"/>
      <c r="O727" s="3"/>
      <c r="P727" s="3"/>
      <c r="Q727" s="3"/>
      <c r="R727" s="3"/>
      <c r="S727" s="3"/>
      <c r="T727" s="3"/>
      <c r="U727" s="3"/>
      <c r="V727" s="3"/>
      <c r="W727" s="3"/>
      <c r="X727" s="3"/>
      <c r="Y727" s="3"/>
      <c r="Z727" s="3"/>
    </row>
    <row r="728" spans="1:26" ht="14.25" customHeight="1">
      <c r="A728" s="27"/>
      <c r="B728" s="27"/>
      <c r="C728" s="28"/>
      <c r="D728" s="28"/>
      <c r="E728" s="28"/>
      <c r="F728" s="28"/>
      <c r="G728" s="28"/>
      <c r="H728" s="28"/>
      <c r="I728" s="28"/>
      <c r="J728" s="28"/>
      <c r="K728" s="28"/>
      <c r="L728" s="3"/>
      <c r="M728" s="3"/>
      <c r="N728" s="3"/>
      <c r="O728" s="3"/>
      <c r="P728" s="3"/>
      <c r="Q728" s="3"/>
      <c r="R728" s="3"/>
      <c r="S728" s="3"/>
      <c r="T728" s="3"/>
      <c r="U728" s="3"/>
      <c r="V728" s="3"/>
      <c r="W728" s="3"/>
      <c r="X728" s="3"/>
      <c r="Y728" s="3"/>
      <c r="Z728" s="3"/>
    </row>
    <row r="729" spans="1:26" ht="14.25" customHeight="1">
      <c r="A729" s="27"/>
      <c r="B729" s="27"/>
      <c r="C729" s="28"/>
      <c r="D729" s="28"/>
      <c r="E729" s="28"/>
      <c r="F729" s="28"/>
      <c r="G729" s="28"/>
      <c r="H729" s="28"/>
      <c r="I729" s="28"/>
      <c r="J729" s="28"/>
      <c r="K729" s="28"/>
      <c r="L729" s="3"/>
      <c r="M729" s="3"/>
      <c r="N729" s="3"/>
      <c r="O729" s="3"/>
      <c r="P729" s="3"/>
      <c r="Q729" s="3"/>
      <c r="R729" s="3"/>
      <c r="S729" s="3"/>
      <c r="T729" s="3"/>
      <c r="U729" s="3"/>
      <c r="V729" s="3"/>
      <c r="W729" s="3"/>
      <c r="X729" s="3"/>
      <c r="Y729" s="3"/>
      <c r="Z729" s="3"/>
    </row>
    <row r="730" spans="1:26" ht="14.25" customHeight="1">
      <c r="A730" s="27"/>
      <c r="B730" s="27"/>
      <c r="C730" s="28"/>
      <c r="D730" s="28"/>
      <c r="E730" s="28"/>
      <c r="F730" s="28"/>
      <c r="G730" s="28"/>
      <c r="H730" s="28"/>
      <c r="I730" s="28"/>
      <c r="J730" s="28"/>
      <c r="K730" s="28"/>
      <c r="L730" s="3"/>
      <c r="M730" s="3"/>
      <c r="N730" s="3"/>
      <c r="O730" s="3"/>
      <c r="P730" s="3"/>
      <c r="Q730" s="3"/>
      <c r="R730" s="3"/>
      <c r="S730" s="3"/>
      <c r="T730" s="3"/>
      <c r="U730" s="3"/>
      <c r="V730" s="3"/>
      <c r="W730" s="3"/>
      <c r="X730" s="3"/>
      <c r="Y730" s="3"/>
      <c r="Z730" s="3"/>
    </row>
    <row r="731" spans="1:26" ht="14.25" customHeight="1">
      <c r="A731" s="27"/>
      <c r="B731" s="27"/>
      <c r="C731" s="28"/>
      <c r="D731" s="28"/>
      <c r="E731" s="28"/>
      <c r="F731" s="28"/>
      <c r="G731" s="28"/>
      <c r="H731" s="28"/>
      <c r="I731" s="28"/>
      <c r="J731" s="28"/>
      <c r="K731" s="28"/>
      <c r="L731" s="3"/>
      <c r="M731" s="3"/>
      <c r="N731" s="3"/>
      <c r="O731" s="3"/>
      <c r="P731" s="3"/>
      <c r="Q731" s="3"/>
      <c r="R731" s="3"/>
      <c r="S731" s="3"/>
      <c r="T731" s="3"/>
      <c r="U731" s="3"/>
      <c r="V731" s="3"/>
      <c r="W731" s="3"/>
      <c r="X731" s="3"/>
      <c r="Y731" s="3"/>
      <c r="Z731" s="3"/>
    </row>
    <row r="732" spans="1:26" ht="14.25" customHeight="1">
      <c r="A732" s="27"/>
      <c r="B732" s="27"/>
      <c r="C732" s="28"/>
      <c r="D732" s="28"/>
      <c r="E732" s="28"/>
      <c r="F732" s="28"/>
      <c r="G732" s="28"/>
      <c r="H732" s="28"/>
      <c r="I732" s="28"/>
      <c r="J732" s="28"/>
      <c r="K732" s="28"/>
      <c r="L732" s="3"/>
      <c r="M732" s="3"/>
      <c r="N732" s="3"/>
      <c r="O732" s="3"/>
      <c r="P732" s="3"/>
      <c r="Q732" s="3"/>
      <c r="R732" s="3"/>
      <c r="S732" s="3"/>
      <c r="T732" s="3"/>
      <c r="U732" s="3"/>
      <c r="V732" s="3"/>
      <c r="W732" s="3"/>
      <c r="X732" s="3"/>
      <c r="Y732" s="3"/>
      <c r="Z732" s="3"/>
    </row>
    <row r="733" spans="1:26" ht="14.25" customHeight="1">
      <c r="A733" s="27"/>
      <c r="B733" s="27"/>
      <c r="C733" s="28"/>
      <c r="D733" s="28"/>
      <c r="E733" s="28"/>
      <c r="F733" s="28"/>
      <c r="G733" s="28"/>
      <c r="H733" s="28"/>
      <c r="I733" s="28"/>
      <c r="J733" s="28"/>
      <c r="K733" s="28"/>
      <c r="L733" s="3"/>
      <c r="M733" s="3"/>
      <c r="N733" s="3"/>
      <c r="O733" s="3"/>
      <c r="P733" s="3"/>
      <c r="Q733" s="3"/>
      <c r="R733" s="3"/>
      <c r="S733" s="3"/>
      <c r="T733" s="3"/>
      <c r="U733" s="3"/>
      <c r="V733" s="3"/>
      <c r="W733" s="3"/>
      <c r="X733" s="3"/>
      <c r="Y733" s="3"/>
      <c r="Z733" s="3"/>
    </row>
    <row r="734" spans="1:26" ht="14.25" customHeight="1">
      <c r="A734" s="27"/>
      <c r="B734" s="27"/>
      <c r="C734" s="28"/>
      <c r="D734" s="28"/>
      <c r="E734" s="28"/>
      <c r="F734" s="28"/>
      <c r="G734" s="28"/>
      <c r="H734" s="28"/>
      <c r="I734" s="28"/>
      <c r="J734" s="28"/>
      <c r="K734" s="28"/>
      <c r="L734" s="3"/>
      <c r="M734" s="3"/>
      <c r="N734" s="3"/>
      <c r="O734" s="3"/>
      <c r="P734" s="3"/>
      <c r="Q734" s="3"/>
      <c r="R734" s="3"/>
      <c r="S734" s="3"/>
      <c r="T734" s="3"/>
      <c r="U734" s="3"/>
      <c r="V734" s="3"/>
      <c r="W734" s="3"/>
      <c r="X734" s="3"/>
      <c r="Y734" s="3"/>
      <c r="Z734" s="3"/>
    </row>
    <row r="735" spans="1:26" ht="14.25" customHeight="1">
      <c r="A735" s="27"/>
      <c r="B735" s="27"/>
      <c r="C735" s="28"/>
      <c r="D735" s="28"/>
      <c r="E735" s="28"/>
      <c r="F735" s="28"/>
      <c r="G735" s="28"/>
      <c r="H735" s="28"/>
      <c r="I735" s="28"/>
      <c r="J735" s="28"/>
      <c r="K735" s="28"/>
      <c r="L735" s="3"/>
      <c r="M735" s="3"/>
      <c r="N735" s="3"/>
      <c r="O735" s="3"/>
      <c r="P735" s="3"/>
      <c r="Q735" s="3"/>
      <c r="R735" s="3"/>
      <c r="S735" s="3"/>
      <c r="T735" s="3"/>
      <c r="U735" s="3"/>
      <c r="V735" s="3"/>
      <c r="W735" s="3"/>
      <c r="X735" s="3"/>
      <c r="Y735" s="3"/>
      <c r="Z735" s="3"/>
    </row>
    <row r="736" spans="1:26" ht="14.25" customHeight="1">
      <c r="A736" s="27"/>
      <c r="B736" s="27"/>
      <c r="C736" s="28"/>
      <c r="D736" s="28"/>
      <c r="E736" s="28"/>
      <c r="F736" s="28"/>
      <c r="G736" s="28"/>
      <c r="H736" s="28"/>
      <c r="I736" s="28"/>
      <c r="J736" s="28"/>
      <c r="K736" s="28"/>
      <c r="L736" s="3"/>
      <c r="M736" s="3"/>
      <c r="N736" s="3"/>
      <c r="O736" s="3"/>
      <c r="P736" s="3"/>
      <c r="Q736" s="3"/>
      <c r="R736" s="3"/>
      <c r="S736" s="3"/>
      <c r="T736" s="3"/>
      <c r="U736" s="3"/>
      <c r="V736" s="3"/>
      <c r="W736" s="3"/>
      <c r="X736" s="3"/>
      <c r="Y736" s="3"/>
      <c r="Z736" s="3"/>
    </row>
    <row r="737" spans="1:26" ht="14.25" customHeight="1">
      <c r="A737" s="27"/>
      <c r="B737" s="27"/>
      <c r="C737" s="28"/>
      <c r="D737" s="28"/>
      <c r="E737" s="28"/>
      <c r="F737" s="28"/>
      <c r="G737" s="28"/>
      <c r="H737" s="28"/>
      <c r="I737" s="28"/>
      <c r="J737" s="28"/>
      <c r="K737" s="28"/>
      <c r="L737" s="3"/>
      <c r="M737" s="3"/>
      <c r="N737" s="3"/>
      <c r="O737" s="3"/>
      <c r="P737" s="3"/>
      <c r="Q737" s="3"/>
      <c r="R737" s="3"/>
      <c r="S737" s="3"/>
      <c r="T737" s="3"/>
      <c r="U737" s="3"/>
      <c r="V737" s="3"/>
      <c r="W737" s="3"/>
      <c r="X737" s="3"/>
      <c r="Y737" s="3"/>
      <c r="Z737" s="3"/>
    </row>
    <row r="738" spans="1:26" ht="14.25" customHeight="1">
      <c r="A738" s="27"/>
      <c r="B738" s="27"/>
      <c r="C738" s="28"/>
      <c r="D738" s="28"/>
      <c r="E738" s="28"/>
      <c r="F738" s="28"/>
      <c r="G738" s="28"/>
      <c r="H738" s="28"/>
      <c r="I738" s="28"/>
      <c r="J738" s="28"/>
      <c r="K738" s="28"/>
      <c r="L738" s="3"/>
      <c r="M738" s="3"/>
      <c r="N738" s="3"/>
      <c r="O738" s="3"/>
      <c r="P738" s="3"/>
      <c r="Q738" s="3"/>
      <c r="R738" s="3"/>
      <c r="S738" s="3"/>
      <c r="T738" s="3"/>
      <c r="U738" s="3"/>
      <c r="V738" s="3"/>
      <c r="W738" s="3"/>
      <c r="X738" s="3"/>
      <c r="Y738" s="3"/>
      <c r="Z738" s="3"/>
    </row>
    <row r="739" spans="1:26" ht="14.25" customHeight="1">
      <c r="A739" s="27"/>
      <c r="B739" s="27"/>
      <c r="C739" s="28"/>
      <c r="D739" s="28"/>
      <c r="E739" s="28"/>
      <c r="F739" s="28"/>
      <c r="G739" s="28"/>
      <c r="H739" s="28"/>
      <c r="I739" s="28"/>
      <c r="J739" s="28"/>
      <c r="K739" s="28"/>
      <c r="L739" s="3"/>
      <c r="M739" s="3"/>
      <c r="N739" s="3"/>
      <c r="O739" s="3"/>
      <c r="P739" s="3"/>
      <c r="Q739" s="3"/>
      <c r="R739" s="3"/>
      <c r="S739" s="3"/>
      <c r="T739" s="3"/>
      <c r="U739" s="3"/>
      <c r="V739" s="3"/>
      <c r="W739" s="3"/>
      <c r="X739" s="3"/>
      <c r="Y739" s="3"/>
      <c r="Z739" s="3"/>
    </row>
    <row r="740" spans="1:26" ht="14.25" customHeight="1">
      <c r="A740" s="27"/>
      <c r="B740" s="27"/>
      <c r="C740" s="28"/>
      <c r="D740" s="28"/>
      <c r="E740" s="28"/>
      <c r="F740" s="28"/>
      <c r="G740" s="28"/>
      <c r="H740" s="28"/>
      <c r="I740" s="28"/>
      <c r="J740" s="28"/>
      <c r="K740" s="28"/>
      <c r="L740" s="3"/>
      <c r="M740" s="3"/>
      <c r="N740" s="3"/>
      <c r="O740" s="3"/>
      <c r="P740" s="3"/>
      <c r="Q740" s="3"/>
      <c r="R740" s="3"/>
      <c r="S740" s="3"/>
      <c r="T740" s="3"/>
      <c r="U740" s="3"/>
      <c r="V740" s="3"/>
      <c r="W740" s="3"/>
      <c r="X740" s="3"/>
      <c r="Y740" s="3"/>
      <c r="Z740" s="3"/>
    </row>
    <row r="741" spans="1:26" ht="14.25" customHeight="1">
      <c r="A741" s="27"/>
      <c r="B741" s="27"/>
      <c r="C741" s="28"/>
      <c r="D741" s="28"/>
      <c r="E741" s="28"/>
      <c r="F741" s="28"/>
      <c r="G741" s="28"/>
      <c r="H741" s="28"/>
      <c r="I741" s="28"/>
      <c r="J741" s="28"/>
      <c r="K741" s="28"/>
      <c r="L741" s="3"/>
      <c r="M741" s="3"/>
      <c r="N741" s="3"/>
      <c r="O741" s="3"/>
      <c r="P741" s="3"/>
      <c r="Q741" s="3"/>
      <c r="R741" s="3"/>
      <c r="S741" s="3"/>
      <c r="T741" s="3"/>
      <c r="U741" s="3"/>
      <c r="V741" s="3"/>
      <c r="W741" s="3"/>
      <c r="X741" s="3"/>
      <c r="Y741" s="3"/>
      <c r="Z741" s="3"/>
    </row>
    <row r="742" spans="1:26" ht="14.25" customHeight="1">
      <c r="A742" s="27"/>
      <c r="B742" s="27"/>
      <c r="C742" s="28"/>
      <c r="D742" s="28"/>
      <c r="E742" s="28"/>
      <c r="F742" s="28"/>
      <c r="G742" s="28"/>
      <c r="H742" s="28"/>
      <c r="I742" s="28"/>
      <c r="J742" s="28"/>
      <c r="K742" s="28"/>
      <c r="L742" s="3"/>
      <c r="M742" s="3"/>
      <c r="N742" s="3"/>
      <c r="O742" s="3"/>
      <c r="P742" s="3"/>
      <c r="Q742" s="3"/>
      <c r="R742" s="3"/>
      <c r="S742" s="3"/>
      <c r="T742" s="3"/>
      <c r="U742" s="3"/>
      <c r="V742" s="3"/>
      <c r="W742" s="3"/>
      <c r="X742" s="3"/>
      <c r="Y742" s="3"/>
      <c r="Z742" s="3"/>
    </row>
    <row r="743" spans="1:26" ht="14.25" customHeight="1">
      <c r="A743" s="27"/>
      <c r="B743" s="27"/>
      <c r="C743" s="28"/>
      <c r="D743" s="28"/>
      <c r="E743" s="28"/>
      <c r="F743" s="28"/>
      <c r="G743" s="28"/>
      <c r="H743" s="28"/>
      <c r="I743" s="28"/>
      <c r="J743" s="28"/>
      <c r="K743" s="28"/>
      <c r="L743" s="3"/>
      <c r="M743" s="3"/>
      <c r="N743" s="3"/>
      <c r="O743" s="3"/>
      <c r="P743" s="3"/>
      <c r="Q743" s="3"/>
      <c r="R743" s="3"/>
      <c r="S743" s="3"/>
      <c r="T743" s="3"/>
      <c r="U743" s="3"/>
      <c r="V743" s="3"/>
      <c r="W743" s="3"/>
      <c r="X743" s="3"/>
      <c r="Y743" s="3"/>
      <c r="Z743" s="3"/>
    </row>
    <row r="744" spans="1:26" ht="14.25" customHeight="1">
      <c r="A744" s="27"/>
      <c r="B744" s="27"/>
      <c r="C744" s="28"/>
      <c r="D744" s="28"/>
      <c r="E744" s="28"/>
      <c r="F744" s="28"/>
      <c r="G744" s="28"/>
      <c r="H744" s="28"/>
      <c r="I744" s="28"/>
      <c r="J744" s="28"/>
      <c r="K744" s="28"/>
      <c r="L744" s="3"/>
      <c r="M744" s="3"/>
      <c r="N744" s="3"/>
      <c r="O744" s="3"/>
      <c r="P744" s="3"/>
      <c r="Q744" s="3"/>
      <c r="R744" s="3"/>
      <c r="S744" s="3"/>
      <c r="T744" s="3"/>
      <c r="U744" s="3"/>
      <c r="V744" s="3"/>
      <c r="W744" s="3"/>
      <c r="X744" s="3"/>
      <c r="Y744" s="3"/>
      <c r="Z744" s="3"/>
    </row>
    <row r="745" spans="1:26" ht="14.25" customHeight="1">
      <c r="A745" s="27"/>
      <c r="B745" s="27"/>
      <c r="C745" s="28"/>
      <c r="D745" s="28"/>
      <c r="E745" s="28"/>
      <c r="F745" s="28"/>
      <c r="G745" s="28"/>
      <c r="H745" s="28"/>
      <c r="I745" s="28"/>
      <c r="J745" s="28"/>
      <c r="K745" s="28"/>
      <c r="L745" s="3"/>
      <c r="M745" s="3"/>
      <c r="N745" s="3"/>
      <c r="O745" s="3"/>
      <c r="P745" s="3"/>
      <c r="Q745" s="3"/>
      <c r="R745" s="3"/>
      <c r="S745" s="3"/>
      <c r="T745" s="3"/>
      <c r="U745" s="3"/>
      <c r="V745" s="3"/>
      <c r="W745" s="3"/>
      <c r="X745" s="3"/>
      <c r="Y745" s="3"/>
      <c r="Z745" s="3"/>
    </row>
    <row r="746" spans="1:26" ht="14.25" customHeight="1">
      <c r="A746" s="27"/>
      <c r="B746" s="27"/>
      <c r="C746" s="28"/>
      <c r="D746" s="28"/>
      <c r="E746" s="28"/>
      <c r="F746" s="28"/>
      <c r="G746" s="28"/>
      <c r="H746" s="28"/>
      <c r="I746" s="28"/>
      <c r="J746" s="28"/>
      <c r="K746" s="28"/>
      <c r="L746" s="3"/>
      <c r="M746" s="3"/>
      <c r="N746" s="3"/>
      <c r="O746" s="3"/>
      <c r="P746" s="3"/>
      <c r="Q746" s="3"/>
      <c r="R746" s="3"/>
      <c r="S746" s="3"/>
      <c r="T746" s="3"/>
      <c r="U746" s="3"/>
      <c r="V746" s="3"/>
      <c r="W746" s="3"/>
      <c r="X746" s="3"/>
      <c r="Y746" s="3"/>
      <c r="Z746" s="3"/>
    </row>
    <row r="747" spans="1:26" ht="14.25" customHeight="1">
      <c r="A747" s="27"/>
      <c r="B747" s="27"/>
      <c r="C747" s="28"/>
      <c r="D747" s="28"/>
      <c r="E747" s="28"/>
      <c r="F747" s="28"/>
      <c r="G747" s="28"/>
      <c r="H747" s="28"/>
      <c r="I747" s="28"/>
      <c r="J747" s="28"/>
      <c r="K747" s="28"/>
      <c r="L747" s="3"/>
      <c r="M747" s="3"/>
      <c r="N747" s="3"/>
      <c r="O747" s="3"/>
      <c r="P747" s="3"/>
      <c r="Q747" s="3"/>
      <c r="R747" s="3"/>
      <c r="S747" s="3"/>
      <c r="T747" s="3"/>
      <c r="U747" s="3"/>
      <c r="V747" s="3"/>
      <c r="W747" s="3"/>
      <c r="X747" s="3"/>
      <c r="Y747" s="3"/>
      <c r="Z747" s="3"/>
    </row>
    <row r="748" spans="1:26" ht="14.25" customHeight="1">
      <c r="A748" s="27"/>
      <c r="B748" s="27"/>
      <c r="C748" s="28"/>
      <c r="D748" s="28"/>
      <c r="E748" s="28"/>
      <c r="F748" s="28"/>
      <c r="G748" s="28"/>
      <c r="H748" s="28"/>
      <c r="I748" s="28"/>
      <c r="J748" s="28"/>
      <c r="K748" s="28"/>
      <c r="L748" s="3"/>
      <c r="M748" s="3"/>
      <c r="N748" s="3"/>
      <c r="O748" s="3"/>
      <c r="P748" s="3"/>
      <c r="Q748" s="3"/>
      <c r="R748" s="3"/>
      <c r="S748" s="3"/>
      <c r="T748" s="3"/>
      <c r="U748" s="3"/>
      <c r="V748" s="3"/>
      <c r="W748" s="3"/>
      <c r="X748" s="3"/>
      <c r="Y748" s="3"/>
      <c r="Z748" s="3"/>
    </row>
    <row r="749" spans="1:26" ht="14.25" customHeight="1">
      <c r="A749" s="27"/>
      <c r="B749" s="27"/>
      <c r="C749" s="28"/>
      <c r="D749" s="28"/>
      <c r="E749" s="28"/>
      <c r="F749" s="28"/>
      <c r="G749" s="28"/>
      <c r="H749" s="28"/>
      <c r="I749" s="28"/>
      <c r="J749" s="28"/>
      <c r="K749" s="28"/>
      <c r="L749" s="3"/>
      <c r="M749" s="3"/>
      <c r="N749" s="3"/>
      <c r="O749" s="3"/>
      <c r="P749" s="3"/>
      <c r="Q749" s="3"/>
      <c r="R749" s="3"/>
      <c r="S749" s="3"/>
      <c r="T749" s="3"/>
      <c r="U749" s="3"/>
      <c r="V749" s="3"/>
      <c r="W749" s="3"/>
      <c r="X749" s="3"/>
      <c r="Y749" s="3"/>
      <c r="Z749" s="3"/>
    </row>
    <row r="750" spans="1:26" ht="14.25" customHeight="1">
      <c r="A750" s="27"/>
      <c r="B750" s="27"/>
      <c r="C750" s="28"/>
      <c r="D750" s="28"/>
      <c r="E750" s="28"/>
      <c r="F750" s="28"/>
      <c r="G750" s="28"/>
      <c r="H750" s="28"/>
      <c r="I750" s="28"/>
      <c r="J750" s="28"/>
      <c r="K750" s="28"/>
      <c r="L750" s="3"/>
      <c r="M750" s="3"/>
      <c r="N750" s="3"/>
      <c r="O750" s="3"/>
      <c r="P750" s="3"/>
      <c r="Q750" s="3"/>
      <c r="R750" s="3"/>
      <c r="S750" s="3"/>
      <c r="T750" s="3"/>
      <c r="U750" s="3"/>
      <c r="V750" s="3"/>
      <c r="W750" s="3"/>
      <c r="X750" s="3"/>
      <c r="Y750" s="3"/>
      <c r="Z750" s="3"/>
    </row>
    <row r="751" spans="1:26" ht="14.25" customHeight="1">
      <c r="A751" s="27"/>
      <c r="B751" s="27"/>
      <c r="C751" s="28"/>
      <c r="D751" s="28"/>
      <c r="E751" s="28"/>
      <c r="F751" s="28"/>
      <c r="G751" s="28"/>
      <c r="H751" s="28"/>
      <c r="I751" s="28"/>
      <c r="J751" s="28"/>
      <c r="K751" s="28"/>
      <c r="L751" s="3"/>
      <c r="M751" s="3"/>
      <c r="N751" s="3"/>
      <c r="O751" s="3"/>
      <c r="P751" s="3"/>
      <c r="Q751" s="3"/>
      <c r="R751" s="3"/>
      <c r="S751" s="3"/>
      <c r="T751" s="3"/>
      <c r="U751" s="3"/>
      <c r="V751" s="3"/>
      <c r="W751" s="3"/>
      <c r="X751" s="3"/>
      <c r="Y751" s="3"/>
      <c r="Z751" s="3"/>
    </row>
    <row r="752" spans="1:26" ht="14.25" customHeight="1">
      <c r="A752" s="27"/>
      <c r="B752" s="27"/>
      <c r="C752" s="28"/>
      <c r="D752" s="28"/>
      <c r="E752" s="28"/>
      <c r="F752" s="28"/>
      <c r="G752" s="28"/>
      <c r="H752" s="28"/>
      <c r="I752" s="28"/>
      <c r="J752" s="28"/>
      <c r="K752" s="28"/>
      <c r="L752" s="3"/>
      <c r="M752" s="3"/>
      <c r="N752" s="3"/>
      <c r="O752" s="3"/>
      <c r="P752" s="3"/>
      <c r="Q752" s="3"/>
      <c r="R752" s="3"/>
      <c r="S752" s="3"/>
      <c r="T752" s="3"/>
      <c r="U752" s="3"/>
      <c r="V752" s="3"/>
      <c r="W752" s="3"/>
      <c r="X752" s="3"/>
      <c r="Y752" s="3"/>
      <c r="Z752" s="3"/>
    </row>
    <row r="753" spans="1:26" ht="14.25" customHeight="1">
      <c r="A753" s="27"/>
      <c r="B753" s="27"/>
      <c r="C753" s="28"/>
      <c r="D753" s="28"/>
      <c r="E753" s="28"/>
      <c r="F753" s="28"/>
      <c r="G753" s="28"/>
      <c r="H753" s="28"/>
      <c r="I753" s="28"/>
      <c r="J753" s="28"/>
      <c r="K753" s="28"/>
      <c r="L753" s="3"/>
      <c r="M753" s="3"/>
      <c r="N753" s="3"/>
      <c r="O753" s="3"/>
      <c r="P753" s="3"/>
      <c r="Q753" s="3"/>
      <c r="R753" s="3"/>
      <c r="S753" s="3"/>
      <c r="T753" s="3"/>
      <c r="U753" s="3"/>
      <c r="V753" s="3"/>
      <c r="W753" s="3"/>
      <c r="X753" s="3"/>
      <c r="Y753" s="3"/>
      <c r="Z753" s="3"/>
    </row>
    <row r="754" spans="1:26" ht="14.25" customHeight="1">
      <c r="A754" s="27"/>
      <c r="B754" s="27"/>
      <c r="C754" s="28"/>
      <c r="D754" s="28"/>
      <c r="E754" s="28"/>
      <c r="F754" s="28"/>
      <c r="G754" s="28"/>
      <c r="H754" s="28"/>
      <c r="I754" s="28"/>
      <c r="J754" s="28"/>
      <c r="K754" s="28"/>
      <c r="L754" s="3"/>
      <c r="M754" s="3"/>
      <c r="N754" s="3"/>
      <c r="O754" s="3"/>
      <c r="P754" s="3"/>
      <c r="Q754" s="3"/>
      <c r="R754" s="3"/>
      <c r="S754" s="3"/>
      <c r="T754" s="3"/>
      <c r="U754" s="3"/>
      <c r="V754" s="3"/>
      <c r="W754" s="3"/>
      <c r="X754" s="3"/>
      <c r="Y754" s="3"/>
      <c r="Z754" s="3"/>
    </row>
    <row r="755" spans="1:26" ht="14.25" customHeight="1">
      <c r="A755" s="27"/>
      <c r="B755" s="27"/>
      <c r="C755" s="28"/>
      <c r="D755" s="28"/>
      <c r="E755" s="28"/>
      <c r="F755" s="28"/>
      <c r="G755" s="28"/>
      <c r="H755" s="28"/>
      <c r="I755" s="28"/>
      <c r="J755" s="28"/>
      <c r="K755" s="28"/>
      <c r="L755" s="3"/>
      <c r="M755" s="3"/>
      <c r="N755" s="3"/>
      <c r="O755" s="3"/>
      <c r="P755" s="3"/>
      <c r="Q755" s="3"/>
      <c r="R755" s="3"/>
      <c r="S755" s="3"/>
      <c r="T755" s="3"/>
      <c r="U755" s="3"/>
      <c r="V755" s="3"/>
      <c r="W755" s="3"/>
      <c r="X755" s="3"/>
      <c r="Y755" s="3"/>
      <c r="Z755" s="3"/>
    </row>
    <row r="756" spans="1:26" ht="14.25" customHeight="1">
      <c r="A756" s="27"/>
      <c r="B756" s="27"/>
      <c r="C756" s="28"/>
      <c r="D756" s="28"/>
      <c r="E756" s="28"/>
      <c r="F756" s="28"/>
      <c r="G756" s="28"/>
      <c r="H756" s="28"/>
      <c r="I756" s="28"/>
      <c r="J756" s="28"/>
      <c r="K756" s="28"/>
      <c r="L756" s="3"/>
      <c r="M756" s="3"/>
      <c r="N756" s="3"/>
      <c r="O756" s="3"/>
      <c r="P756" s="3"/>
      <c r="Q756" s="3"/>
      <c r="R756" s="3"/>
      <c r="S756" s="3"/>
      <c r="T756" s="3"/>
      <c r="U756" s="3"/>
      <c r="V756" s="3"/>
      <c r="W756" s="3"/>
      <c r="X756" s="3"/>
      <c r="Y756" s="3"/>
      <c r="Z756" s="3"/>
    </row>
    <row r="757" spans="1:26" ht="14.25" customHeight="1">
      <c r="A757" s="27"/>
      <c r="B757" s="27"/>
      <c r="C757" s="28"/>
      <c r="D757" s="28"/>
      <c r="E757" s="28"/>
      <c r="F757" s="28"/>
      <c r="G757" s="28"/>
      <c r="H757" s="28"/>
      <c r="I757" s="28"/>
      <c r="J757" s="28"/>
      <c r="K757" s="28"/>
      <c r="L757" s="3"/>
      <c r="M757" s="3"/>
      <c r="N757" s="3"/>
      <c r="O757" s="3"/>
      <c r="P757" s="3"/>
      <c r="Q757" s="3"/>
      <c r="R757" s="3"/>
      <c r="S757" s="3"/>
      <c r="T757" s="3"/>
      <c r="U757" s="3"/>
      <c r="V757" s="3"/>
      <c r="W757" s="3"/>
      <c r="X757" s="3"/>
      <c r="Y757" s="3"/>
      <c r="Z757" s="3"/>
    </row>
    <row r="758" spans="1:26" ht="14.25" customHeight="1">
      <c r="A758" s="27"/>
      <c r="B758" s="27"/>
      <c r="C758" s="28"/>
      <c r="D758" s="28"/>
      <c r="E758" s="28"/>
      <c r="F758" s="28"/>
      <c r="G758" s="28"/>
      <c r="H758" s="28"/>
      <c r="I758" s="28"/>
      <c r="J758" s="28"/>
      <c r="K758" s="28"/>
      <c r="L758" s="3"/>
      <c r="M758" s="3"/>
      <c r="N758" s="3"/>
      <c r="O758" s="3"/>
      <c r="P758" s="3"/>
      <c r="Q758" s="3"/>
      <c r="R758" s="3"/>
      <c r="S758" s="3"/>
      <c r="T758" s="3"/>
      <c r="U758" s="3"/>
      <c r="V758" s="3"/>
      <c r="W758" s="3"/>
      <c r="X758" s="3"/>
      <c r="Y758" s="3"/>
      <c r="Z758" s="3"/>
    </row>
    <row r="759" spans="1:26" ht="14.25" customHeight="1">
      <c r="A759" s="27"/>
      <c r="B759" s="27"/>
      <c r="C759" s="28"/>
      <c r="D759" s="28"/>
      <c r="E759" s="28"/>
      <c r="F759" s="28"/>
      <c r="G759" s="28"/>
      <c r="H759" s="28"/>
      <c r="I759" s="28"/>
      <c r="J759" s="28"/>
      <c r="K759" s="28"/>
      <c r="L759" s="3"/>
      <c r="M759" s="3"/>
      <c r="N759" s="3"/>
      <c r="O759" s="3"/>
      <c r="P759" s="3"/>
      <c r="Q759" s="3"/>
      <c r="R759" s="3"/>
      <c r="S759" s="3"/>
      <c r="T759" s="3"/>
      <c r="U759" s="3"/>
      <c r="V759" s="3"/>
      <c r="W759" s="3"/>
      <c r="X759" s="3"/>
      <c r="Y759" s="3"/>
      <c r="Z759" s="3"/>
    </row>
    <row r="760" spans="1:26" ht="14.25" customHeight="1">
      <c r="A760" s="27"/>
      <c r="B760" s="27"/>
      <c r="C760" s="28"/>
      <c r="D760" s="28"/>
      <c r="E760" s="28"/>
      <c r="F760" s="28"/>
      <c r="G760" s="28"/>
      <c r="H760" s="28"/>
      <c r="I760" s="28"/>
      <c r="J760" s="28"/>
      <c r="K760" s="28"/>
      <c r="L760" s="3"/>
      <c r="M760" s="3"/>
      <c r="N760" s="3"/>
      <c r="O760" s="3"/>
      <c r="P760" s="3"/>
      <c r="Q760" s="3"/>
      <c r="R760" s="3"/>
      <c r="S760" s="3"/>
      <c r="T760" s="3"/>
      <c r="U760" s="3"/>
      <c r="V760" s="3"/>
      <c r="W760" s="3"/>
      <c r="X760" s="3"/>
      <c r="Y760" s="3"/>
      <c r="Z760" s="3"/>
    </row>
    <row r="761" spans="1:26" ht="14.25" customHeight="1">
      <c r="A761" s="27"/>
      <c r="B761" s="27"/>
      <c r="C761" s="28"/>
      <c r="D761" s="28"/>
      <c r="E761" s="28"/>
      <c r="F761" s="28"/>
      <c r="G761" s="28"/>
      <c r="H761" s="28"/>
      <c r="I761" s="28"/>
      <c r="J761" s="28"/>
      <c r="K761" s="28"/>
      <c r="L761" s="3"/>
      <c r="M761" s="3"/>
      <c r="N761" s="3"/>
      <c r="O761" s="3"/>
      <c r="P761" s="3"/>
      <c r="Q761" s="3"/>
      <c r="R761" s="3"/>
      <c r="S761" s="3"/>
      <c r="T761" s="3"/>
      <c r="U761" s="3"/>
      <c r="V761" s="3"/>
      <c r="W761" s="3"/>
      <c r="X761" s="3"/>
      <c r="Y761" s="3"/>
      <c r="Z761" s="3"/>
    </row>
    <row r="762" spans="1:26" ht="14.25" customHeight="1">
      <c r="A762" s="27"/>
      <c r="B762" s="27"/>
      <c r="C762" s="28"/>
      <c r="D762" s="28"/>
      <c r="E762" s="28"/>
      <c r="F762" s="28"/>
      <c r="G762" s="28"/>
      <c r="H762" s="28"/>
      <c r="I762" s="28"/>
      <c r="J762" s="28"/>
      <c r="K762" s="28"/>
      <c r="L762" s="3"/>
      <c r="M762" s="3"/>
      <c r="N762" s="3"/>
      <c r="O762" s="3"/>
      <c r="P762" s="3"/>
      <c r="Q762" s="3"/>
      <c r="R762" s="3"/>
      <c r="S762" s="3"/>
      <c r="T762" s="3"/>
      <c r="U762" s="3"/>
      <c r="V762" s="3"/>
      <c r="W762" s="3"/>
      <c r="X762" s="3"/>
      <c r="Y762" s="3"/>
      <c r="Z762" s="3"/>
    </row>
    <row r="763" spans="1:26" ht="14.25" customHeight="1">
      <c r="A763" s="27"/>
      <c r="B763" s="27"/>
      <c r="C763" s="28"/>
      <c r="D763" s="28"/>
      <c r="E763" s="28"/>
      <c r="F763" s="28"/>
      <c r="G763" s="28"/>
      <c r="H763" s="28"/>
      <c r="I763" s="28"/>
      <c r="J763" s="28"/>
      <c r="K763" s="28"/>
      <c r="L763" s="3"/>
      <c r="M763" s="3"/>
      <c r="N763" s="3"/>
      <c r="O763" s="3"/>
      <c r="P763" s="3"/>
      <c r="Q763" s="3"/>
      <c r="R763" s="3"/>
      <c r="S763" s="3"/>
      <c r="T763" s="3"/>
      <c r="U763" s="3"/>
      <c r="V763" s="3"/>
      <c r="W763" s="3"/>
      <c r="X763" s="3"/>
      <c r="Y763" s="3"/>
      <c r="Z763" s="3"/>
    </row>
    <row r="764" spans="1:26" ht="14.25" customHeight="1">
      <c r="A764" s="27"/>
      <c r="B764" s="27"/>
      <c r="C764" s="28"/>
      <c r="D764" s="28"/>
      <c r="E764" s="28"/>
      <c r="F764" s="28"/>
      <c r="G764" s="28"/>
      <c r="H764" s="28"/>
      <c r="I764" s="28"/>
      <c r="J764" s="28"/>
      <c r="K764" s="28"/>
      <c r="L764" s="3"/>
      <c r="M764" s="3"/>
      <c r="N764" s="3"/>
      <c r="O764" s="3"/>
      <c r="P764" s="3"/>
      <c r="Q764" s="3"/>
      <c r="R764" s="3"/>
      <c r="S764" s="3"/>
      <c r="T764" s="3"/>
      <c r="U764" s="3"/>
      <c r="V764" s="3"/>
      <c r="W764" s="3"/>
      <c r="X764" s="3"/>
      <c r="Y764" s="3"/>
      <c r="Z764" s="3"/>
    </row>
    <row r="765" spans="1:26" ht="14.25" customHeight="1">
      <c r="A765" s="27"/>
      <c r="B765" s="27"/>
      <c r="C765" s="28"/>
      <c r="D765" s="28"/>
      <c r="E765" s="28"/>
      <c r="F765" s="28"/>
      <c r="G765" s="28"/>
      <c r="H765" s="28"/>
      <c r="I765" s="28"/>
      <c r="J765" s="28"/>
      <c r="K765" s="28"/>
      <c r="L765" s="3"/>
      <c r="M765" s="3"/>
      <c r="N765" s="3"/>
      <c r="O765" s="3"/>
      <c r="P765" s="3"/>
      <c r="Q765" s="3"/>
      <c r="R765" s="3"/>
      <c r="S765" s="3"/>
      <c r="T765" s="3"/>
      <c r="U765" s="3"/>
      <c r="V765" s="3"/>
      <c r="W765" s="3"/>
      <c r="X765" s="3"/>
      <c r="Y765" s="3"/>
      <c r="Z765" s="3"/>
    </row>
    <row r="766" spans="1:26" ht="14.25" customHeight="1">
      <c r="A766" s="27"/>
      <c r="B766" s="27"/>
      <c r="C766" s="28"/>
      <c r="D766" s="28"/>
      <c r="E766" s="28"/>
      <c r="F766" s="28"/>
      <c r="G766" s="28"/>
      <c r="H766" s="28"/>
      <c r="I766" s="28"/>
      <c r="J766" s="28"/>
      <c r="K766" s="28"/>
      <c r="L766" s="3"/>
      <c r="M766" s="3"/>
      <c r="N766" s="3"/>
      <c r="O766" s="3"/>
      <c r="P766" s="3"/>
      <c r="Q766" s="3"/>
      <c r="R766" s="3"/>
      <c r="S766" s="3"/>
      <c r="T766" s="3"/>
      <c r="U766" s="3"/>
      <c r="V766" s="3"/>
      <c r="W766" s="3"/>
      <c r="X766" s="3"/>
      <c r="Y766" s="3"/>
      <c r="Z766" s="3"/>
    </row>
    <row r="767" spans="1:26" ht="14.25" customHeight="1">
      <c r="A767" s="27"/>
      <c r="B767" s="27"/>
      <c r="C767" s="28"/>
      <c r="D767" s="28"/>
      <c r="E767" s="28"/>
      <c r="F767" s="28"/>
      <c r="G767" s="28"/>
      <c r="H767" s="28"/>
      <c r="I767" s="28"/>
      <c r="J767" s="28"/>
      <c r="K767" s="28"/>
      <c r="L767" s="3"/>
      <c r="M767" s="3"/>
      <c r="N767" s="3"/>
      <c r="O767" s="3"/>
      <c r="P767" s="3"/>
      <c r="Q767" s="3"/>
      <c r="R767" s="3"/>
      <c r="S767" s="3"/>
      <c r="T767" s="3"/>
      <c r="U767" s="3"/>
      <c r="V767" s="3"/>
      <c r="W767" s="3"/>
      <c r="X767" s="3"/>
      <c r="Y767" s="3"/>
      <c r="Z767" s="3"/>
    </row>
    <row r="768" spans="1:26" ht="14.25" customHeight="1">
      <c r="A768" s="27"/>
      <c r="B768" s="27"/>
      <c r="C768" s="28"/>
      <c r="D768" s="28"/>
      <c r="E768" s="28"/>
      <c r="F768" s="28"/>
      <c r="G768" s="28"/>
      <c r="H768" s="28"/>
      <c r="I768" s="28"/>
      <c r="J768" s="28"/>
      <c r="K768" s="28"/>
      <c r="L768" s="3"/>
      <c r="M768" s="3"/>
      <c r="N768" s="3"/>
      <c r="O768" s="3"/>
      <c r="P768" s="3"/>
      <c r="Q768" s="3"/>
      <c r="R768" s="3"/>
      <c r="S768" s="3"/>
      <c r="T768" s="3"/>
      <c r="U768" s="3"/>
      <c r="V768" s="3"/>
      <c r="W768" s="3"/>
      <c r="X768" s="3"/>
      <c r="Y768" s="3"/>
      <c r="Z768" s="3"/>
    </row>
    <row r="769" spans="1:26" ht="14.25" customHeight="1">
      <c r="A769" s="27"/>
      <c r="B769" s="27"/>
      <c r="C769" s="28"/>
      <c r="D769" s="28"/>
      <c r="E769" s="28"/>
      <c r="F769" s="28"/>
      <c r="G769" s="28"/>
      <c r="H769" s="28"/>
      <c r="I769" s="28"/>
      <c r="J769" s="28"/>
      <c r="K769" s="28"/>
      <c r="L769" s="3"/>
      <c r="M769" s="3"/>
      <c r="N769" s="3"/>
      <c r="O769" s="3"/>
      <c r="P769" s="3"/>
      <c r="Q769" s="3"/>
      <c r="R769" s="3"/>
      <c r="S769" s="3"/>
      <c r="T769" s="3"/>
      <c r="U769" s="3"/>
      <c r="V769" s="3"/>
      <c r="W769" s="3"/>
      <c r="X769" s="3"/>
      <c r="Y769" s="3"/>
      <c r="Z769" s="3"/>
    </row>
    <row r="770" spans="1:26" ht="14.25" customHeight="1">
      <c r="A770" s="27"/>
      <c r="B770" s="27"/>
      <c r="C770" s="28"/>
      <c r="D770" s="28"/>
      <c r="E770" s="28"/>
      <c r="F770" s="28"/>
      <c r="G770" s="28"/>
      <c r="H770" s="28"/>
      <c r="I770" s="28"/>
      <c r="J770" s="28"/>
      <c r="K770" s="28"/>
      <c r="L770" s="3"/>
      <c r="M770" s="3"/>
      <c r="N770" s="3"/>
      <c r="O770" s="3"/>
      <c r="P770" s="3"/>
      <c r="Q770" s="3"/>
      <c r="R770" s="3"/>
      <c r="S770" s="3"/>
      <c r="T770" s="3"/>
      <c r="U770" s="3"/>
      <c r="V770" s="3"/>
      <c r="W770" s="3"/>
      <c r="X770" s="3"/>
      <c r="Y770" s="3"/>
      <c r="Z770" s="3"/>
    </row>
    <row r="771" spans="1:26" ht="14.25" customHeight="1">
      <c r="A771" s="27"/>
      <c r="B771" s="27"/>
      <c r="C771" s="28"/>
      <c r="D771" s="28"/>
      <c r="E771" s="28"/>
      <c r="F771" s="28"/>
      <c r="G771" s="28"/>
      <c r="H771" s="28"/>
      <c r="I771" s="28"/>
      <c r="J771" s="28"/>
      <c r="K771" s="28"/>
      <c r="L771" s="3"/>
      <c r="M771" s="3"/>
      <c r="N771" s="3"/>
      <c r="O771" s="3"/>
      <c r="P771" s="3"/>
      <c r="Q771" s="3"/>
      <c r="R771" s="3"/>
      <c r="S771" s="3"/>
      <c r="T771" s="3"/>
      <c r="U771" s="3"/>
      <c r="V771" s="3"/>
      <c r="W771" s="3"/>
      <c r="X771" s="3"/>
      <c r="Y771" s="3"/>
      <c r="Z771" s="3"/>
    </row>
    <row r="772" spans="1:26" ht="14.25" customHeight="1">
      <c r="A772" s="27"/>
      <c r="B772" s="27"/>
      <c r="C772" s="28"/>
      <c r="D772" s="28"/>
      <c r="E772" s="28"/>
      <c r="F772" s="28"/>
      <c r="G772" s="28"/>
      <c r="H772" s="28"/>
      <c r="I772" s="28"/>
      <c r="J772" s="28"/>
      <c r="K772" s="28"/>
      <c r="L772" s="3"/>
      <c r="M772" s="3"/>
      <c r="N772" s="3"/>
      <c r="O772" s="3"/>
      <c r="P772" s="3"/>
      <c r="Q772" s="3"/>
      <c r="R772" s="3"/>
      <c r="S772" s="3"/>
      <c r="T772" s="3"/>
      <c r="U772" s="3"/>
      <c r="V772" s="3"/>
      <c r="W772" s="3"/>
      <c r="X772" s="3"/>
      <c r="Y772" s="3"/>
      <c r="Z772" s="3"/>
    </row>
    <row r="773" spans="1:26" ht="14.25" customHeight="1">
      <c r="A773" s="27"/>
      <c r="B773" s="27"/>
      <c r="C773" s="28"/>
      <c r="D773" s="28"/>
      <c r="E773" s="28"/>
      <c r="F773" s="28"/>
      <c r="G773" s="28"/>
      <c r="H773" s="28"/>
      <c r="I773" s="28"/>
      <c r="J773" s="28"/>
      <c r="K773" s="28"/>
      <c r="L773" s="3"/>
      <c r="M773" s="3"/>
      <c r="N773" s="3"/>
      <c r="O773" s="3"/>
      <c r="P773" s="3"/>
      <c r="Q773" s="3"/>
      <c r="R773" s="3"/>
      <c r="S773" s="3"/>
      <c r="T773" s="3"/>
      <c r="U773" s="3"/>
      <c r="V773" s="3"/>
      <c r="W773" s="3"/>
      <c r="X773" s="3"/>
      <c r="Y773" s="3"/>
      <c r="Z773" s="3"/>
    </row>
    <row r="774" spans="1:26" ht="14.25" customHeight="1">
      <c r="A774" s="27"/>
      <c r="B774" s="27"/>
      <c r="C774" s="28"/>
      <c r="D774" s="28"/>
      <c r="E774" s="28"/>
      <c r="F774" s="28"/>
      <c r="G774" s="28"/>
      <c r="H774" s="28"/>
      <c r="I774" s="28"/>
      <c r="J774" s="28"/>
      <c r="K774" s="28"/>
      <c r="L774" s="3"/>
      <c r="M774" s="3"/>
      <c r="N774" s="3"/>
      <c r="O774" s="3"/>
      <c r="P774" s="3"/>
      <c r="Q774" s="3"/>
      <c r="R774" s="3"/>
      <c r="S774" s="3"/>
      <c r="T774" s="3"/>
      <c r="U774" s="3"/>
      <c r="V774" s="3"/>
      <c r="W774" s="3"/>
      <c r="X774" s="3"/>
      <c r="Y774" s="3"/>
      <c r="Z774" s="3"/>
    </row>
    <row r="775" spans="1:26" ht="14.25" customHeight="1">
      <c r="A775" s="27"/>
      <c r="B775" s="27"/>
      <c r="C775" s="28"/>
      <c r="D775" s="28"/>
      <c r="E775" s="28"/>
      <c r="F775" s="28"/>
      <c r="G775" s="28"/>
      <c r="H775" s="28"/>
      <c r="I775" s="28"/>
      <c r="J775" s="28"/>
      <c r="K775" s="28"/>
      <c r="L775" s="3"/>
      <c r="M775" s="3"/>
      <c r="N775" s="3"/>
      <c r="O775" s="3"/>
      <c r="P775" s="3"/>
      <c r="Q775" s="3"/>
      <c r="R775" s="3"/>
      <c r="S775" s="3"/>
      <c r="T775" s="3"/>
      <c r="U775" s="3"/>
      <c r="V775" s="3"/>
      <c r="W775" s="3"/>
      <c r="X775" s="3"/>
      <c r="Y775" s="3"/>
      <c r="Z775" s="3"/>
    </row>
    <row r="776" spans="1:26" ht="14.25" customHeight="1">
      <c r="A776" s="27"/>
      <c r="B776" s="27"/>
      <c r="C776" s="28"/>
      <c r="D776" s="28"/>
      <c r="E776" s="28"/>
      <c r="F776" s="28"/>
      <c r="G776" s="28"/>
      <c r="H776" s="28"/>
      <c r="I776" s="28"/>
      <c r="J776" s="28"/>
      <c r="K776" s="28"/>
      <c r="L776" s="3"/>
      <c r="M776" s="3"/>
      <c r="N776" s="3"/>
      <c r="O776" s="3"/>
      <c r="P776" s="3"/>
      <c r="Q776" s="3"/>
      <c r="R776" s="3"/>
      <c r="S776" s="3"/>
      <c r="T776" s="3"/>
      <c r="U776" s="3"/>
      <c r="V776" s="3"/>
      <c r="W776" s="3"/>
      <c r="X776" s="3"/>
      <c r="Y776" s="3"/>
      <c r="Z776" s="3"/>
    </row>
    <row r="777" spans="1:26" ht="14.25" customHeight="1">
      <c r="A777" s="27"/>
      <c r="B777" s="27"/>
      <c r="C777" s="28"/>
      <c r="D777" s="28"/>
      <c r="E777" s="28"/>
      <c r="F777" s="28"/>
      <c r="G777" s="28"/>
      <c r="H777" s="28"/>
      <c r="I777" s="28"/>
      <c r="J777" s="28"/>
      <c r="K777" s="28"/>
      <c r="L777" s="3"/>
      <c r="M777" s="3"/>
      <c r="N777" s="3"/>
      <c r="O777" s="3"/>
      <c r="P777" s="3"/>
      <c r="Q777" s="3"/>
      <c r="R777" s="3"/>
      <c r="S777" s="3"/>
      <c r="T777" s="3"/>
      <c r="U777" s="3"/>
      <c r="V777" s="3"/>
      <c r="W777" s="3"/>
      <c r="X777" s="3"/>
      <c r="Y777" s="3"/>
      <c r="Z777" s="3"/>
    </row>
    <row r="778" spans="1:26" ht="14.25" customHeight="1">
      <c r="A778" s="27"/>
      <c r="B778" s="27"/>
      <c r="C778" s="28"/>
      <c r="D778" s="28"/>
      <c r="E778" s="28"/>
      <c r="F778" s="28"/>
      <c r="G778" s="28"/>
      <c r="H778" s="28"/>
      <c r="I778" s="28"/>
      <c r="J778" s="28"/>
      <c r="K778" s="28"/>
      <c r="L778" s="3"/>
      <c r="M778" s="3"/>
      <c r="N778" s="3"/>
      <c r="O778" s="3"/>
      <c r="P778" s="3"/>
      <c r="Q778" s="3"/>
      <c r="R778" s="3"/>
      <c r="S778" s="3"/>
      <c r="T778" s="3"/>
      <c r="U778" s="3"/>
      <c r="V778" s="3"/>
      <c r="W778" s="3"/>
      <c r="X778" s="3"/>
      <c r="Y778" s="3"/>
      <c r="Z778" s="3"/>
    </row>
    <row r="779" spans="1:26" ht="14.25" customHeight="1">
      <c r="A779" s="27"/>
      <c r="B779" s="27"/>
      <c r="C779" s="28"/>
      <c r="D779" s="28"/>
      <c r="E779" s="28"/>
      <c r="F779" s="28"/>
      <c r="G779" s="28"/>
      <c r="H779" s="28"/>
      <c r="I779" s="28"/>
      <c r="J779" s="28"/>
      <c r="K779" s="28"/>
      <c r="L779" s="3"/>
      <c r="M779" s="3"/>
      <c r="N779" s="3"/>
      <c r="O779" s="3"/>
      <c r="P779" s="3"/>
      <c r="Q779" s="3"/>
      <c r="R779" s="3"/>
      <c r="S779" s="3"/>
      <c r="T779" s="3"/>
      <c r="U779" s="3"/>
      <c r="V779" s="3"/>
      <c r="W779" s="3"/>
      <c r="X779" s="3"/>
      <c r="Y779" s="3"/>
      <c r="Z779" s="3"/>
    </row>
    <row r="780" spans="1:26" ht="14.25" customHeight="1">
      <c r="A780" s="27"/>
      <c r="B780" s="27"/>
      <c r="C780" s="28"/>
      <c r="D780" s="28"/>
      <c r="E780" s="28"/>
      <c r="F780" s="28"/>
      <c r="G780" s="28"/>
      <c r="H780" s="28"/>
      <c r="I780" s="28"/>
      <c r="J780" s="28"/>
      <c r="K780" s="28"/>
      <c r="L780" s="3"/>
      <c r="M780" s="3"/>
      <c r="N780" s="3"/>
      <c r="O780" s="3"/>
      <c r="P780" s="3"/>
      <c r="Q780" s="3"/>
      <c r="R780" s="3"/>
      <c r="S780" s="3"/>
      <c r="T780" s="3"/>
      <c r="U780" s="3"/>
      <c r="V780" s="3"/>
      <c r="W780" s="3"/>
      <c r="X780" s="3"/>
      <c r="Y780" s="3"/>
      <c r="Z780" s="3"/>
    </row>
    <row r="781" spans="1:26" ht="14.25" customHeight="1">
      <c r="A781" s="27"/>
      <c r="B781" s="27"/>
      <c r="C781" s="28"/>
      <c r="D781" s="28"/>
      <c r="E781" s="28"/>
      <c r="F781" s="28"/>
      <c r="G781" s="28"/>
      <c r="H781" s="28"/>
      <c r="I781" s="28"/>
      <c r="J781" s="28"/>
      <c r="K781" s="28"/>
      <c r="L781" s="3"/>
      <c r="M781" s="3"/>
      <c r="N781" s="3"/>
      <c r="O781" s="3"/>
      <c r="P781" s="3"/>
      <c r="Q781" s="3"/>
      <c r="R781" s="3"/>
      <c r="S781" s="3"/>
      <c r="T781" s="3"/>
      <c r="U781" s="3"/>
      <c r="V781" s="3"/>
      <c r="W781" s="3"/>
      <c r="X781" s="3"/>
      <c r="Y781" s="3"/>
      <c r="Z781" s="3"/>
    </row>
    <row r="782" spans="1:26" ht="14.25" customHeight="1">
      <c r="A782" s="27"/>
      <c r="B782" s="27"/>
      <c r="C782" s="28"/>
      <c r="D782" s="28"/>
      <c r="E782" s="28"/>
      <c r="F782" s="28"/>
      <c r="G782" s="28"/>
      <c r="H782" s="28"/>
      <c r="I782" s="28"/>
      <c r="J782" s="28"/>
      <c r="K782" s="28"/>
      <c r="L782" s="3"/>
      <c r="M782" s="3"/>
      <c r="N782" s="3"/>
      <c r="O782" s="3"/>
      <c r="P782" s="3"/>
      <c r="Q782" s="3"/>
      <c r="R782" s="3"/>
      <c r="S782" s="3"/>
      <c r="T782" s="3"/>
      <c r="U782" s="3"/>
      <c r="V782" s="3"/>
      <c r="W782" s="3"/>
      <c r="X782" s="3"/>
      <c r="Y782" s="3"/>
      <c r="Z782" s="3"/>
    </row>
    <row r="783" spans="1:26" ht="14.25" customHeight="1">
      <c r="A783" s="27"/>
      <c r="B783" s="27"/>
      <c r="C783" s="28"/>
      <c r="D783" s="28"/>
      <c r="E783" s="28"/>
      <c r="F783" s="28"/>
      <c r="G783" s="28"/>
      <c r="H783" s="28"/>
      <c r="I783" s="28"/>
      <c r="J783" s="28"/>
      <c r="K783" s="28"/>
      <c r="L783" s="3"/>
      <c r="M783" s="3"/>
      <c r="N783" s="3"/>
      <c r="O783" s="3"/>
      <c r="P783" s="3"/>
      <c r="Q783" s="3"/>
      <c r="R783" s="3"/>
      <c r="S783" s="3"/>
      <c r="T783" s="3"/>
      <c r="U783" s="3"/>
      <c r="V783" s="3"/>
      <c r="W783" s="3"/>
      <c r="X783" s="3"/>
      <c r="Y783" s="3"/>
      <c r="Z783" s="3"/>
    </row>
    <row r="784" spans="1:26" ht="14.25" customHeight="1">
      <c r="A784" s="27"/>
      <c r="B784" s="27"/>
      <c r="C784" s="28"/>
      <c r="D784" s="28"/>
      <c r="E784" s="28"/>
      <c r="F784" s="28"/>
      <c r="G784" s="28"/>
      <c r="H784" s="28"/>
      <c r="I784" s="28"/>
      <c r="J784" s="28"/>
      <c r="K784" s="28"/>
      <c r="L784" s="3"/>
      <c r="M784" s="3"/>
      <c r="N784" s="3"/>
      <c r="O784" s="3"/>
      <c r="P784" s="3"/>
      <c r="Q784" s="3"/>
      <c r="R784" s="3"/>
      <c r="S784" s="3"/>
      <c r="T784" s="3"/>
      <c r="U784" s="3"/>
      <c r="V784" s="3"/>
      <c r="W784" s="3"/>
      <c r="X784" s="3"/>
      <c r="Y784" s="3"/>
      <c r="Z784" s="3"/>
    </row>
    <row r="785" spans="1:26" ht="14.25" customHeight="1">
      <c r="A785" s="27"/>
      <c r="B785" s="27"/>
      <c r="C785" s="28"/>
      <c r="D785" s="28"/>
      <c r="E785" s="28"/>
      <c r="F785" s="28"/>
      <c r="G785" s="28"/>
      <c r="H785" s="28"/>
      <c r="I785" s="28"/>
      <c r="J785" s="28"/>
      <c r="K785" s="28"/>
      <c r="L785" s="3"/>
      <c r="M785" s="3"/>
      <c r="N785" s="3"/>
      <c r="O785" s="3"/>
      <c r="P785" s="3"/>
      <c r="Q785" s="3"/>
      <c r="R785" s="3"/>
      <c r="S785" s="3"/>
      <c r="T785" s="3"/>
      <c r="U785" s="3"/>
      <c r="V785" s="3"/>
      <c r="W785" s="3"/>
      <c r="X785" s="3"/>
      <c r="Y785" s="3"/>
      <c r="Z785" s="3"/>
    </row>
    <row r="786" spans="1:26" ht="14.25" customHeight="1">
      <c r="A786" s="27"/>
      <c r="B786" s="27"/>
      <c r="C786" s="28"/>
      <c r="D786" s="28"/>
      <c r="E786" s="28"/>
      <c r="F786" s="28"/>
      <c r="G786" s="28"/>
      <c r="H786" s="28"/>
      <c r="I786" s="28"/>
      <c r="J786" s="28"/>
      <c r="K786" s="28"/>
      <c r="L786" s="3"/>
      <c r="M786" s="3"/>
      <c r="N786" s="3"/>
      <c r="O786" s="3"/>
      <c r="P786" s="3"/>
      <c r="Q786" s="3"/>
      <c r="R786" s="3"/>
      <c r="S786" s="3"/>
      <c r="T786" s="3"/>
      <c r="U786" s="3"/>
      <c r="V786" s="3"/>
      <c r="W786" s="3"/>
      <c r="X786" s="3"/>
      <c r="Y786" s="3"/>
      <c r="Z786" s="3"/>
    </row>
    <row r="787" spans="1:26" ht="14.25" customHeight="1">
      <c r="A787" s="27"/>
      <c r="B787" s="27"/>
      <c r="C787" s="28"/>
      <c r="D787" s="28"/>
      <c r="E787" s="28"/>
      <c r="F787" s="28"/>
      <c r="G787" s="28"/>
      <c r="H787" s="28"/>
      <c r="I787" s="28"/>
      <c r="J787" s="28"/>
      <c r="K787" s="28"/>
      <c r="L787" s="3"/>
      <c r="M787" s="3"/>
      <c r="N787" s="3"/>
      <c r="O787" s="3"/>
      <c r="P787" s="3"/>
      <c r="Q787" s="3"/>
      <c r="R787" s="3"/>
      <c r="S787" s="3"/>
      <c r="T787" s="3"/>
      <c r="U787" s="3"/>
      <c r="V787" s="3"/>
      <c r="W787" s="3"/>
      <c r="X787" s="3"/>
      <c r="Y787" s="3"/>
      <c r="Z787" s="3"/>
    </row>
    <row r="788" spans="1:26" ht="14.25" customHeight="1">
      <c r="A788" s="27"/>
      <c r="B788" s="27"/>
      <c r="C788" s="28"/>
      <c r="D788" s="28"/>
      <c r="E788" s="28"/>
      <c r="F788" s="28"/>
      <c r="G788" s="28"/>
      <c r="H788" s="28"/>
      <c r="I788" s="28"/>
      <c r="J788" s="28"/>
      <c r="K788" s="28"/>
      <c r="L788" s="3"/>
      <c r="M788" s="3"/>
      <c r="N788" s="3"/>
      <c r="O788" s="3"/>
      <c r="P788" s="3"/>
      <c r="Q788" s="3"/>
      <c r="R788" s="3"/>
      <c r="S788" s="3"/>
      <c r="T788" s="3"/>
      <c r="U788" s="3"/>
      <c r="V788" s="3"/>
      <c r="W788" s="3"/>
      <c r="X788" s="3"/>
      <c r="Y788" s="3"/>
      <c r="Z788" s="3"/>
    </row>
    <row r="789" spans="1:26" ht="14.25" customHeight="1">
      <c r="A789" s="27"/>
      <c r="B789" s="27"/>
      <c r="C789" s="28"/>
      <c r="D789" s="28"/>
      <c r="E789" s="28"/>
      <c r="F789" s="28"/>
      <c r="G789" s="28"/>
      <c r="H789" s="28"/>
      <c r="I789" s="28"/>
      <c r="J789" s="28"/>
      <c r="K789" s="28"/>
      <c r="L789" s="3"/>
      <c r="M789" s="3"/>
      <c r="N789" s="3"/>
      <c r="O789" s="3"/>
      <c r="P789" s="3"/>
      <c r="Q789" s="3"/>
      <c r="R789" s="3"/>
      <c r="S789" s="3"/>
      <c r="T789" s="3"/>
      <c r="U789" s="3"/>
      <c r="V789" s="3"/>
      <c r="W789" s="3"/>
      <c r="X789" s="3"/>
      <c r="Y789" s="3"/>
      <c r="Z789" s="3"/>
    </row>
    <row r="790" spans="1:26" ht="14.25" customHeight="1">
      <c r="A790" s="27"/>
      <c r="B790" s="27"/>
      <c r="C790" s="28"/>
      <c r="D790" s="28"/>
      <c r="E790" s="28"/>
      <c r="F790" s="28"/>
      <c r="G790" s="28"/>
      <c r="H790" s="28"/>
      <c r="I790" s="28"/>
      <c r="J790" s="28"/>
      <c r="K790" s="28"/>
      <c r="L790" s="3"/>
      <c r="M790" s="3"/>
      <c r="N790" s="3"/>
      <c r="O790" s="3"/>
      <c r="P790" s="3"/>
      <c r="Q790" s="3"/>
      <c r="R790" s="3"/>
      <c r="S790" s="3"/>
      <c r="T790" s="3"/>
      <c r="U790" s="3"/>
      <c r="V790" s="3"/>
      <c r="W790" s="3"/>
      <c r="X790" s="3"/>
      <c r="Y790" s="3"/>
      <c r="Z790" s="3"/>
    </row>
    <row r="791" spans="1:26" ht="14.25" customHeight="1">
      <c r="A791" s="27"/>
      <c r="B791" s="27"/>
      <c r="C791" s="28"/>
      <c r="D791" s="28"/>
      <c r="E791" s="28"/>
      <c r="F791" s="28"/>
      <c r="G791" s="28"/>
      <c r="H791" s="28"/>
      <c r="I791" s="28"/>
      <c r="J791" s="28"/>
      <c r="K791" s="28"/>
      <c r="L791" s="3"/>
      <c r="M791" s="3"/>
      <c r="N791" s="3"/>
      <c r="O791" s="3"/>
      <c r="P791" s="3"/>
      <c r="Q791" s="3"/>
      <c r="R791" s="3"/>
      <c r="S791" s="3"/>
      <c r="T791" s="3"/>
      <c r="U791" s="3"/>
      <c r="V791" s="3"/>
      <c r="W791" s="3"/>
      <c r="X791" s="3"/>
      <c r="Y791" s="3"/>
      <c r="Z791" s="3"/>
    </row>
    <row r="792" spans="1:26" ht="14.25" customHeight="1">
      <c r="A792" s="27"/>
      <c r="B792" s="27"/>
      <c r="C792" s="28"/>
      <c r="D792" s="28"/>
      <c r="E792" s="28"/>
      <c r="F792" s="28"/>
      <c r="G792" s="28"/>
      <c r="H792" s="28"/>
      <c r="I792" s="28"/>
      <c r="J792" s="28"/>
      <c r="K792" s="28"/>
      <c r="L792" s="3"/>
      <c r="M792" s="3"/>
      <c r="N792" s="3"/>
      <c r="O792" s="3"/>
      <c r="P792" s="3"/>
      <c r="Q792" s="3"/>
      <c r="R792" s="3"/>
      <c r="S792" s="3"/>
      <c r="T792" s="3"/>
      <c r="U792" s="3"/>
      <c r="V792" s="3"/>
      <c r="W792" s="3"/>
      <c r="X792" s="3"/>
      <c r="Y792" s="3"/>
      <c r="Z792" s="3"/>
    </row>
    <row r="793" spans="1:26" ht="14.25" customHeight="1">
      <c r="A793" s="27"/>
      <c r="B793" s="27"/>
      <c r="C793" s="28"/>
      <c r="D793" s="28"/>
      <c r="E793" s="28"/>
      <c r="F793" s="28"/>
      <c r="G793" s="28"/>
      <c r="H793" s="28"/>
      <c r="I793" s="28"/>
      <c r="J793" s="28"/>
      <c r="K793" s="28"/>
      <c r="L793" s="3"/>
      <c r="M793" s="3"/>
      <c r="N793" s="3"/>
      <c r="O793" s="3"/>
      <c r="P793" s="3"/>
      <c r="Q793" s="3"/>
      <c r="R793" s="3"/>
      <c r="S793" s="3"/>
      <c r="T793" s="3"/>
      <c r="U793" s="3"/>
      <c r="V793" s="3"/>
      <c r="W793" s="3"/>
      <c r="X793" s="3"/>
      <c r="Y793" s="3"/>
      <c r="Z793" s="3"/>
    </row>
    <row r="794" spans="1:26" ht="14.25" customHeight="1">
      <c r="A794" s="27"/>
      <c r="B794" s="27"/>
      <c r="C794" s="28"/>
      <c r="D794" s="28"/>
      <c r="E794" s="28"/>
      <c r="F794" s="28"/>
      <c r="G794" s="28"/>
      <c r="H794" s="28"/>
      <c r="I794" s="28"/>
      <c r="J794" s="28"/>
      <c r="K794" s="28"/>
      <c r="L794" s="3"/>
      <c r="M794" s="3"/>
      <c r="N794" s="3"/>
      <c r="O794" s="3"/>
      <c r="P794" s="3"/>
      <c r="Q794" s="3"/>
      <c r="R794" s="3"/>
      <c r="S794" s="3"/>
      <c r="T794" s="3"/>
      <c r="U794" s="3"/>
      <c r="V794" s="3"/>
      <c r="W794" s="3"/>
      <c r="X794" s="3"/>
      <c r="Y794" s="3"/>
      <c r="Z794" s="3"/>
    </row>
    <row r="795" spans="1:26" ht="14.25" customHeight="1">
      <c r="A795" s="27"/>
      <c r="B795" s="27"/>
      <c r="C795" s="28"/>
      <c r="D795" s="28"/>
      <c r="E795" s="28"/>
      <c r="F795" s="28"/>
      <c r="G795" s="28"/>
      <c r="H795" s="28"/>
      <c r="I795" s="28"/>
      <c r="J795" s="28"/>
      <c r="K795" s="28"/>
      <c r="L795" s="3"/>
      <c r="M795" s="3"/>
      <c r="N795" s="3"/>
      <c r="O795" s="3"/>
      <c r="P795" s="3"/>
      <c r="Q795" s="3"/>
      <c r="R795" s="3"/>
      <c r="S795" s="3"/>
      <c r="T795" s="3"/>
      <c r="U795" s="3"/>
      <c r="V795" s="3"/>
      <c r="W795" s="3"/>
      <c r="X795" s="3"/>
      <c r="Y795" s="3"/>
      <c r="Z795" s="3"/>
    </row>
    <row r="796" spans="1:26" ht="14.25" customHeight="1">
      <c r="A796" s="27"/>
      <c r="B796" s="27"/>
      <c r="C796" s="28"/>
      <c r="D796" s="28"/>
      <c r="E796" s="28"/>
      <c r="F796" s="28"/>
      <c r="G796" s="28"/>
      <c r="H796" s="28"/>
      <c r="I796" s="28"/>
      <c r="J796" s="28"/>
      <c r="K796" s="28"/>
      <c r="L796" s="3"/>
      <c r="M796" s="3"/>
      <c r="N796" s="3"/>
      <c r="O796" s="3"/>
      <c r="P796" s="3"/>
      <c r="Q796" s="3"/>
      <c r="R796" s="3"/>
      <c r="S796" s="3"/>
      <c r="T796" s="3"/>
      <c r="U796" s="3"/>
      <c r="V796" s="3"/>
      <c r="W796" s="3"/>
      <c r="X796" s="3"/>
      <c r="Y796" s="3"/>
      <c r="Z796" s="3"/>
    </row>
    <row r="797" spans="1:26" ht="14.25" customHeight="1">
      <c r="A797" s="27"/>
      <c r="B797" s="27"/>
      <c r="C797" s="28"/>
      <c r="D797" s="28"/>
      <c r="E797" s="28"/>
      <c r="F797" s="28"/>
      <c r="G797" s="28"/>
      <c r="H797" s="28"/>
      <c r="I797" s="28"/>
      <c r="J797" s="28"/>
      <c r="K797" s="28"/>
      <c r="L797" s="3"/>
      <c r="M797" s="3"/>
      <c r="N797" s="3"/>
      <c r="O797" s="3"/>
      <c r="P797" s="3"/>
      <c r="Q797" s="3"/>
      <c r="R797" s="3"/>
      <c r="S797" s="3"/>
      <c r="T797" s="3"/>
      <c r="U797" s="3"/>
      <c r="V797" s="3"/>
      <c r="W797" s="3"/>
      <c r="X797" s="3"/>
      <c r="Y797" s="3"/>
      <c r="Z797" s="3"/>
    </row>
    <row r="798" spans="1:26" ht="14.25" customHeight="1">
      <c r="A798" s="27"/>
      <c r="B798" s="27"/>
      <c r="C798" s="28"/>
      <c r="D798" s="28"/>
      <c r="E798" s="28"/>
      <c r="F798" s="28"/>
      <c r="G798" s="28"/>
      <c r="H798" s="28"/>
      <c r="I798" s="28"/>
      <c r="J798" s="28"/>
      <c r="K798" s="28"/>
      <c r="L798" s="3"/>
      <c r="M798" s="3"/>
      <c r="N798" s="3"/>
      <c r="O798" s="3"/>
      <c r="P798" s="3"/>
      <c r="Q798" s="3"/>
      <c r="R798" s="3"/>
      <c r="S798" s="3"/>
      <c r="T798" s="3"/>
      <c r="U798" s="3"/>
      <c r="V798" s="3"/>
      <c r="W798" s="3"/>
      <c r="X798" s="3"/>
      <c r="Y798" s="3"/>
      <c r="Z798" s="3"/>
    </row>
    <row r="799" spans="1:26" ht="14.25" customHeight="1">
      <c r="A799" s="27"/>
      <c r="B799" s="27"/>
      <c r="C799" s="28"/>
      <c r="D799" s="28"/>
      <c r="E799" s="28"/>
      <c r="F799" s="28"/>
      <c r="G799" s="28"/>
      <c r="H799" s="28"/>
      <c r="I799" s="28"/>
      <c r="J799" s="28"/>
      <c r="K799" s="28"/>
      <c r="L799" s="3"/>
      <c r="M799" s="3"/>
      <c r="N799" s="3"/>
      <c r="O799" s="3"/>
      <c r="P799" s="3"/>
      <c r="Q799" s="3"/>
      <c r="R799" s="3"/>
      <c r="S799" s="3"/>
      <c r="T799" s="3"/>
      <c r="U799" s="3"/>
      <c r="V799" s="3"/>
      <c r="W799" s="3"/>
      <c r="X799" s="3"/>
      <c r="Y799" s="3"/>
      <c r="Z799" s="3"/>
    </row>
    <row r="800" spans="1:26" ht="14.25" customHeight="1">
      <c r="A800" s="27"/>
      <c r="B800" s="27"/>
      <c r="C800" s="28"/>
      <c r="D800" s="28"/>
      <c r="E800" s="28"/>
      <c r="F800" s="28"/>
      <c r="G800" s="28"/>
      <c r="H800" s="28"/>
      <c r="I800" s="28"/>
      <c r="J800" s="28"/>
      <c r="K800" s="28"/>
      <c r="L800" s="3"/>
      <c r="M800" s="3"/>
      <c r="N800" s="3"/>
      <c r="O800" s="3"/>
      <c r="P800" s="3"/>
      <c r="Q800" s="3"/>
      <c r="R800" s="3"/>
      <c r="S800" s="3"/>
      <c r="T800" s="3"/>
      <c r="U800" s="3"/>
      <c r="V800" s="3"/>
      <c r="W800" s="3"/>
      <c r="X800" s="3"/>
      <c r="Y800" s="3"/>
      <c r="Z800" s="3"/>
    </row>
    <row r="801" spans="1:26" ht="14.25" customHeight="1">
      <c r="A801" s="27"/>
      <c r="B801" s="27"/>
      <c r="C801" s="28"/>
      <c r="D801" s="28"/>
      <c r="E801" s="28"/>
      <c r="F801" s="28"/>
      <c r="G801" s="28"/>
      <c r="H801" s="28"/>
      <c r="I801" s="28"/>
      <c r="J801" s="28"/>
      <c r="K801" s="28"/>
      <c r="L801" s="3"/>
      <c r="M801" s="3"/>
      <c r="N801" s="3"/>
      <c r="O801" s="3"/>
      <c r="P801" s="3"/>
      <c r="Q801" s="3"/>
      <c r="R801" s="3"/>
      <c r="S801" s="3"/>
      <c r="T801" s="3"/>
      <c r="U801" s="3"/>
      <c r="V801" s="3"/>
      <c r="W801" s="3"/>
      <c r="X801" s="3"/>
      <c r="Y801" s="3"/>
      <c r="Z801" s="3"/>
    </row>
    <row r="802" spans="1:26" ht="14.25" customHeight="1">
      <c r="A802" s="27"/>
      <c r="B802" s="27"/>
      <c r="C802" s="28"/>
      <c r="D802" s="28"/>
      <c r="E802" s="28"/>
      <c r="F802" s="28"/>
      <c r="G802" s="28"/>
      <c r="H802" s="28"/>
      <c r="I802" s="28"/>
      <c r="J802" s="28"/>
      <c r="K802" s="28"/>
      <c r="L802" s="3"/>
      <c r="M802" s="3"/>
      <c r="N802" s="3"/>
      <c r="O802" s="3"/>
      <c r="P802" s="3"/>
      <c r="Q802" s="3"/>
      <c r="R802" s="3"/>
      <c r="S802" s="3"/>
      <c r="T802" s="3"/>
      <c r="U802" s="3"/>
      <c r="V802" s="3"/>
      <c r="W802" s="3"/>
      <c r="X802" s="3"/>
      <c r="Y802" s="3"/>
      <c r="Z802" s="3"/>
    </row>
    <row r="803" spans="1:26" ht="14.25" customHeight="1">
      <c r="A803" s="27"/>
      <c r="B803" s="27"/>
      <c r="C803" s="28"/>
      <c r="D803" s="28"/>
      <c r="E803" s="28"/>
      <c r="F803" s="28"/>
      <c r="G803" s="28"/>
      <c r="H803" s="28"/>
      <c r="I803" s="28"/>
      <c r="J803" s="28"/>
      <c r="K803" s="28"/>
      <c r="L803" s="3"/>
      <c r="M803" s="3"/>
      <c r="N803" s="3"/>
      <c r="O803" s="3"/>
      <c r="P803" s="3"/>
      <c r="Q803" s="3"/>
      <c r="R803" s="3"/>
      <c r="S803" s="3"/>
      <c r="T803" s="3"/>
      <c r="U803" s="3"/>
      <c r="V803" s="3"/>
      <c r="W803" s="3"/>
      <c r="X803" s="3"/>
      <c r="Y803" s="3"/>
      <c r="Z803" s="3"/>
    </row>
    <row r="804" spans="1:26" ht="14.25" customHeight="1">
      <c r="A804" s="27"/>
      <c r="B804" s="27"/>
      <c r="C804" s="28"/>
      <c r="D804" s="28"/>
      <c r="E804" s="28"/>
      <c r="F804" s="28"/>
      <c r="G804" s="28"/>
      <c r="H804" s="28"/>
      <c r="I804" s="28"/>
      <c r="J804" s="28"/>
      <c r="K804" s="28"/>
      <c r="L804" s="3"/>
      <c r="M804" s="3"/>
      <c r="N804" s="3"/>
      <c r="O804" s="3"/>
      <c r="P804" s="3"/>
      <c r="Q804" s="3"/>
      <c r="R804" s="3"/>
      <c r="S804" s="3"/>
      <c r="T804" s="3"/>
      <c r="U804" s="3"/>
      <c r="V804" s="3"/>
      <c r="W804" s="3"/>
      <c r="X804" s="3"/>
      <c r="Y804" s="3"/>
      <c r="Z804" s="3"/>
    </row>
    <row r="805" spans="1:26" ht="14.25" customHeight="1">
      <c r="A805" s="27"/>
      <c r="B805" s="27"/>
      <c r="C805" s="28"/>
      <c r="D805" s="28"/>
      <c r="E805" s="28"/>
      <c r="F805" s="28"/>
      <c r="G805" s="28"/>
      <c r="H805" s="28"/>
      <c r="I805" s="28"/>
      <c r="J805" s="28"/>
      <c r="K805" s="28"/>
      <c r="L805" s="3"/>
      <c r="M805" s="3"/>
      <c r="N805" s="3"/>
      <c r="O805" s="3"/>
      <c r="P805" s="3"/>
      <c r="Q805" s="3"/>
      <c r="R805" s="3"/>
      <c r="S805" s="3"/>
      <c r="T805" s="3"/>
      <c r="U805" s="3"/>
      <c r="V805" s="3"/>
      <c r="W805" s="3"/>
      <c r="X805" s="3"/>
      <c r="Y805" s="3"/>
      <c r="Z805" s="3"/>
    </row>
    <row r="806" spans="1:26" ht="14.25" customHeight="1">
      <c r="A806" s="27"/>
      <c r="B806" s="27"/>
      <c r="C806" s="28"/>
      <c r="D806" s="28"/>
      <c r="E806" s="28"/>
      <c r="F806" s="28"/>
      <c r="G806" s="28"/>
      <c r="H806" s="28"/>
      <c r="I806" s="28"/>
      <c r="J806" s="28"/>
      <c r="K806" s="28"/>
      <c r="L806" s="3"/>
      <c r="M806" s="3"/>
      <c r="N806" s="3"/>
      <c r="O806" s="3"/>
      <c r="P806" s="3"/>
      <c r="Q806" s="3"/>
      <c r="R806" s="3"/>
      <c r="S806" s="3"/>
      <c r="T806" s="3"/>
      <c r="U806" s="3"/>
      <c r="V806" s="3"/>
      <c r="W806" s="3"/>
      <c r="X806" s="3"/>
      <c r="Y806" s="3"/>
      <c r="Z806" s="3"/>
    </row>
    <row r="807" spans="1:26" ht="14.25" customHeight="1">
      <c r="A807" s="27"/>
      <c r="B807" s="27"/>
      <c r="C807" s="28"/>
      <c r="D807" s="28"/>
      <c r="E807" s="28"/>
      <c r="F807" s="28"/>
      <c r="G807" s="28"/>
      <c r="H807" s="28"/>
      <c r="I807" s="28"/>
      <c r="J807" s="28"/>
      <c r="K807" s="28"/>
      <c r="L807" s="3"/>
      <c r="M807" s="3"/>
      <c r="N807" s="3"/>
      <c r="O807" s="3"/>
      <c r="P807" s="3"/>
      <c r="Q807" s="3"/>
      <c r="R807" s="3"/>
      <c r="S807" s="3"/>
      <c r="T807" s="3"/>
      <c r="U807" s="3"/>
      <c r="V807" s="3"/>
      <c r="W807" s="3"/>
      <c r="X807" s="3"/>
      <c r="Y807" s="3"/>
      <c r="Z807" s="3"/>
    </row>
    <row r="808" spans="1:26" ht="14.25" customHeight="1">
      <c r="A808" s="27"/>
      <c r="B808" s="27"/>
      <c r="C808" s="28"/>
      <c r="D808" s="28"/>
      <c r="E808" s="28"/>
      <c r="F808" s="28"/>
      <c r="G808" s="28"/>
      <c r="H808" s="28"/>
      <c r="I808" s="28"/>
      <c r="J808" s="28"/>
      <c r="K808" s="28"/>
      <c r="L808" s="3"/>
      <c r="M808" s="3"/>
      <c r="N808" s="3"/>
      <c r="O808" s="3"/>
      <c r="P808" s="3"/>
      <c r="Q808" s="3"/>
      <c r="R808" s="3"/>
      <c r="S808" s="3"/>
      <c r="T808" s="3"/>
      <c r="U808" s="3"/>
      <c r="V808" s="3"/>
      <c r="W808" s="3"/>
      <c r="X808" s="3"/>
      <c r="Y808" s="3"/>
      <c r="Z808" s="3"/>
    </row>
    <row r="809" spans="1:26" ht="14.25" customHeight="1">
      <c r="A809" s="27"/>
      <c r="B809" s="27"/>
      <c r="C809" s="28"/>
      <c r="D809" s="28"/>
      <c r="E809" s="28"/>
      <c r="F809" s="28"/>
      <c r="G809" s="28"/>
      <c r="H809" s="28"/>
      <c r="I809" s="28"/>
      <c r="J809" s="28"/>
      <c r="K809" s="28"/>
      <c r="L809" s="3"/>
      <c r="M809" s="3"/>
      <c r="N809" s="3"/>
      <c r="O809" s="3"/>
      <c r="P809" s="3"/>
      <c r="Q809" s="3"/>
      <c r="R809" s="3"/>
      <c r="S809" s="3"/>
      <c r="T809" s="3"/>
      <c r="U809" s="3"/>
      <c r="V809" s="3"/>
      <c r="W809" s="3"/>
      <c r="X809" s="3"/>
      <c r="Y809" s="3"/>
      <c r="Z809" s="3"/>
    </row>
    <row r="810" spans="1:26" ht="14.25" customHeight="1">
      <c r="A810" s="27"/>
      <c r="B810" s="27"/>
      <c r="C810" s="28"/>
      <c r="D810" s="28"/>
      <c r="E810" s="28"/>
      <c r="F810" s="28"/>
      <c r="G810" s="28"/>
      <c r="H810" s="28"/>
      <c r="I810" s="28"/>
      <c r="J810" s="28"/>
      <c r="K810" s="28"/>
      <c r="L810" s="3"/>
      <c r="M810" s="3"/>
      <c r="N810" s="3"/>
      <c r="O810" s="3"/>
      <c r="P810" s="3"/>
      <c r="Q810" s="3"/>
      <c r="R810" s="3"/>
      <c r="S810" s="3"/>
      <c r="T810" s="3"/>
      <c r="U810" s="3"/>
      <c r="V810" s="3"/>
      <c r="W810" s="3"/>
      <c r="X810" s="3"/>
      <c r="Y810" s="3"/>
      <c r="Z810" s="3"/>
    </row>
    <row r="811" spans="1:26" ht="14.25" customHeight="1">
      <c r="A811" s="27"/>
      <c r="B811" s="27"/>
      <c r="C811" s="28"/>
      <c r="D811" s="28"/>
      <c r="E811" s="28"/>
      <c r="F811" s="28"/>
      <c r="G811" s="28"/>
      <c r="H811" s="28"/>
      <c r="I811" s="28"/>
      <c r="J811" s="28"/>
      <c r="K811" s="28"/>
      <c r="L811" s="3"/>
      <c r="M811" s="3"/>
      <c r="N811" s="3"/>
      <c r="O811" s="3"/>
      <c r="P811" s="3"/>
      <c r="Q811" s="3"/>
      <c r="R811" s="3"/>
      <c r="S811" s="3"/>
      <c r="T811" s="3"/>
      <c r="U811" s="3"/>
      <c r="V811" s="3"/>
      <c r="W811" s="3"/>
      <c r="X811" s="3"/>
      <c r="Y811" s="3"/>
      <c r="Z811" s="3"/>
    </row>
    <row r="812" spans="1:26" ht="14.25" customHeight="1">
      <c r="A812" s="27"/>
      <c r="B812" s="27"/>
      <c r="C812" s="28"/>
      <c r="D812" s="28"/>
      <c r="E812" s="28"/>
      <c r="F812" s="28"/>
      <c r="G812" s="28"/>
      <c r="H812" s="28"/>
      <c r="I812" s="28"/>
      <c r="J812" s="28"/>
      <c r="K812" s="28"/>
      <c r="L812" s="3"/>
      <c r="M812" s="3"/>
      <c r="N812" s="3"/>
      <c r="O812" s="3"/>
      <c r="P812" s="3"/>
      <c r="Q812" s="3"/>
      <c r="R812" s="3"/>
      <c r="S812" s="3"/>
      <c r="T812" s="3"/>
      <c r="U812" s="3"/>
      <c r="V812" s="3"/>
      <c r="W812" s="3"/>
      <c r="X812" s="3"/>
      <c r="Y812" s="3"/>
      <c r="Z812" s="3"/>
    </row>
    <row r="813" spans="1:26" ht="14.25" customHeight="1">
      <c r="A813" s="27"/>
      <c r="B813" s="27"/>
      <c r="C813" s="28"/>
      <c r="D813" s="28"/>
      <c r="E813" s="28"/>
      <c r="F813" s="28"/>
      <c r="G813" s="28"/>
      <c r="H813" s="28"/>
      <c r="I813" s="28"/>
      <c r="J813" s="28"/>
      <c r="K813" s="28"/>
      <c r="L813" s="3"/>
      <c r="M813" s="3"/>
      <c r="N813" s="3"/>
      <c r="O813" s="3"/>
      <c r="P813" s="3"/>
      <c r="Q813" s="3"/>
      <c r="R813" s="3"/>
      <c r="S813" s="3"/>
      <c r="T813" s="3"/>
      <c r="U813" s="3"/>
      <c r="V813" s="3"/>
      <c r="W813" s="3"/>
      <c r="X813" s="3"/>
      <c r="Y813" s="3"/>
      <c r="Z813" s="3"/>
    </row>
    <row r="814" spans="1:26" ht="14.25" customHeight="1">
      <c r="A814" s="27"/>
      <c r="B814" s="27"/>
      <c r="C814" s="28"/>
      <c r="D814" s="28"/>
      <c r="E814" s="28"/>
      <c r="F814" s="28"/>
      <c r="G814" s="28"/>
      <c r="H814" s="28"/>
      <c r="I814" s="28"/>
      <c r="J814" s="28"/>
      <c r="K814" s="28"/>
      <c r="L814" s="3"/>
      <c r="M814" s="3"/>
      <c r="N814" s="3"/>
      <c r="O814" s="3"/>
      <c r="P814" s="3"/>
      <c r="Q814" s="3"/>
      <c r="R814" s="3"/>
      <c r="S814" s="3"/>
      <c r="T814" s="3"/>
      <c r="U814" s="3"/>
      <c r="V814" s="3"/>
      <c r="W814" s="3"/>
      <c r="X814" s="3"/>
      <c r="Y814" s="3"/>
      <c r="Z814" s="3"/>
    </row>
    <row r="815" spans="1:26" ht="14.25" customHeight="1">
      <c r="A815" s="27"/>
      <c r="B815" s="27"/>
      <c r="C815" s="28"/>
      <c r="D815" s="28"/>
      <c r="E815" s="28"/>
      <c r="F815" s="28"/>
      <c r="G815" s="28"/>
      <c r="H815" s="28"/>
      <c r="I815" s="28"/>
      <c r="J815" s="28"/>
      <c r="K815" s="28"/>
      <c r="L815" s="3"/>
      <c r="M815" s="3"/>
      <c r="N815" s="3"/>
      <c r="O815" s="3"/>
      <c r="P815" s="3"/>
      <c r="Q815" s="3"/>
      <c r="R815" s="3"/>
      <c r="S815" s="3"/>
      <c r="T815" s="3"/>
      <c r="U815" s="3"/>
      <c r="V815" s="3"/>
      <c r="W815" s="3"/>
      <c r="X815" s="3"/>
      <c r="Y815" s="3"/>
      <c r="Z815" s="3"/>
    </row>
    <row r="816" spans="1:26" ht="14.25" customHeight="1">
      <c r="A816" s="27"/>
      <c r="B816" s="27"/>
      <c r="C816" s="28"/>
      <c r="D816" s="28"/>
      <c r="E816" s="28"/>
      <c r="F816" s="28"/>
      <c r="G816" s="28"/>
      <c r="H816" s="28"/>
      <c r="I816" s="28"/>
      <c r="J816" s="28"/>
      <c r="K816" s="28"/>
      <c r="L816" s="3"/>
      <c r="M816" s="3"/>
      <c r="N816" s="3"/>
      <c r="O816" s="3"/>
      <c r="P816" s="3"/>
      <c r="Q816" s="3"/>
      <c r="R816" s="3"/>
      <c r="S816" s="3"/>
      <c r="T816" s="3"/>
      <c r="U816" s="3"/>
      <c r="V816" s="3"/>
      <c r="W816" s="3"/>
      <c r="X816" s="3"/>
      <c r="Y816" s="3"/>
      <c r="Z816" s="3"/>
    </row>
    <row r="817" spans="1:26" ht="14.25" customHeight="1">
      <c r="A817" s="27"/>
      <c r="B817" s="27"/>
      <c r="C817" s="28"/>
      <c r="D817" s="28"/>
      <c r="E817" s="28"/>
      <c r="F817" s="28"/>
      <c r="G817" s="28"/>
      <c r="H817" s="28"/>
      <c r="I817" s="28"/>
      <c r="J817" s="28"/>
      <c r="K817" s="28"/>
      <c r="L817" s="3"/>
      <c r="M817" s="3"/>
      <c r="N817" s="3"/>
      <c r="O817" s="3"/>
      <c r="P817" s="3"/>
      <c r="Q817" s="3"/>
      <c r="R817" s="3"/>
      <c r="S817" s="3"/>
      <c r="T817" s="3"/>
      <c r="U817" s="3"/>
      <c r="V817" s="3"/>
      <c r="W817" s="3"/>
      <c r="X817" s="3"/>
      <c r="Y817" s="3"/>
      <c r="Z817" s="3"/>
    </row>
    <row r="818" spans="1:26" ht="14.25" customHeight="1">
      <c r="A818" s="27"/>
      <c r="B818" s="27"/>
      <c r="C818" s="28"/>
      <c r="D818" s="28"/>
      <c r="E818" s="28"/>
      <c r="F818" s="28"/>
      <c r="G818" s="28"/>
      <c r="H818" s="28"/>
      <c r="I818" s="28"/>
      <c r="J818" s="28"/>
      <c r="K818" s="28"/>
      <c r="L818" s="3"/>
      <c r="M818" s="3"/>
      <c r="N818" s="3"/>
      <c r="O818" s="3"/>
      <c r="P818" s="3"/>
      <c r="Q818" s="3"/>
      <c r="R818" s="3"/>
      <c r="S818" s="3"/>
      <c r="T818" s="3"/>
      <c r="U818" s="3"/>
      <c r="V818" s="3"/>
      <c r="W818" s="3"/>
      <c r="X818" s="3"/>
      <c r="Y818" s="3"/>
      <c r="Z818" s="3"/>
    </row>
    <row r="819" spans="1:26" ht="14.25" customHeight="1">
      <c r="A819" s="27"/>
      <c r="B819" s="27"/>
      <c r="C819" s="28"/>
      <c r="D819" s="28"/>
      <c r="E819" s="28"/>
      <c r="F819" s="28"/>
      <c r="G819" s="28"/>
      <c r="H819" s="28"/>
      <c r="I819" s="28"/>
      <c r="J819" s="28"/>
      <c r="K819" s="28"/>
      <c r="L819" s="3"/>
      <c r="M819" s="3"/>
      <c r="N819" s="3"/>
      <c r="O819" s="3"/>
      <c r="P819" s="3"/>
      <c r="Q819" s="3"/>
      <c r="R819" s="3"/>
      <c r="S819" s="3"/>
      <c r="T819" s="3"/>
      <c r="U819" s="3"/>
      <c r="V819" s="3"/>
      <c r="W819" s="3"/>
      <c r="X819" s="3"/>
      <c r="Y819" s="3"/>
      <c r="Z819" s="3"/>
    </row>
    <row r="820" spans="1:26" ht="14.25" customHeight="1">
      <c r="A820" s="27"/>
      <c r="B820" s="27"/>
      <c r="C820" s="28"/>
      <c r="D820" s="28"/>
      <c r="E820" s="28"/>
      <c r="F820" s="28"/>
      <c r="G820" s="28"/>
      <c r="H820" s="28"/>
      <c r="I820" s="28"/>
      <c r="J820" s="28"/>
      <c r="K820" s="28"/>
      <c r="L820" s="3"/>
      <c r="M820" s="3"/>
      <c r="N820" s="3"/>
      <c r="O820" s="3"/>
      <c r="P820" s="3"/>
      <c r="Q820" s="3"/>
      <c r="R820" s="3"/>
      <c r="S820" s="3"/>
      <c r="T820" s="3"/>
      <c r="U820" s="3"/>
      <c r="V820" s="3"/>
      <c r="W820" s="3"/>
      <c r="X820" s="3"/>
      <c r="Y820" s="3"/>
      <c r="Z820" s="3"/>
    </row>
    <row r="821" spans="1:26" ht="14.25" customHeight="1">
      <c r="A821" s="27"/>
      <c r="B821" s="27"/>
      <c r="C821" s="28"/>
      <c r="D821" s="28"/>
      <c r="E821" s="28"/>
      <c r="F821" s="28"/>
      <c r="G821" s="28"/>
      <c r="H821" s="28"/>
      <c r="I821" s="28"/>
      <c r="J821" s="28"/>
      <c r="K821" s="28"/>
      <c r="L821" s="3"/>
      <c r="M821" s="3"/>
      <c r="N821" s="3"/>
      <c r="O821" s="3"/>
      <c r="P821" s="3"/>
      <c r="Q821" s="3"/>
      <c r="R821" s="3"/>
      <c r="S821" s="3"/>
      <c r="T821" s="3"/>
      <c r="U821" s="3"/>
      <c r="V821" s="3"/>
      <c r="W821" s="3"/>
      <c r="X821" s="3"/>
      <c r="Y821" s="3"/>
      <c r="Z821" s="3"/>
    </row>
    <row r="822" spans="1:26" ht="14.25" customHeight="1">
      <c r="A822" s="27"/>
      <c r="B822" s="27"/>
      <c r="C822" s="28"/>
      <c r="D822" s="28"/>
      <c r="E822" s="28"/>
      <c r="F822" s="28"/>
      <c r="G822" s="28"/>
      <c r="H822" s="28"/>
      <c r="I822" s="28"/>
      <c r="J822" s="28"/>
      <c r="K822" s="28"/>
      <c r="L822" s="3"/>
      <c r="M822" s="3"/>
      <c r="N822" s="3"/>
      <c r="O822" s="3"/>
      <c r="P822" s="3"/>
      <c r="Q822" s="3"/>
      <c r="R822" s="3"/>
      <c r="S822" s="3"/>
      <c r="T822" s="3"/>
      <c r="U822" s="3"/>
      <c r="V822" s="3"/>
      <c r="W822" s="3"/>
      <c r="X822" s="3"/>
      <c r="Y822" s="3"/>
      <c r="Z822" s="3"/>
    </row>
    <row r="823" spans="1:26" ht="14.25" customHeight="1">
      <c r="A823" s="27"/>
      <c r="B823" s="27"/>
      <c r="C823" s="28"/>
      <c r="D823" s="28"/>
      <c r="E823" s="28"/>
      <c r="F823" s="28"/>
      <c r="G823" s="28"/>
      <c r="H823" s="28"/>
      <c r="I823" s="28"/>
      <c r="J823" s="28"/>
      <c r="K823" s="28"/>
      <c r="L823" s="3"/>
      <c r="M823" s="3"/>
      <c r="N823" s="3"/>
      <c r="O823" s="3"/>
      <c r="P823" s="3"/>
      <c r="Q823" s="3"/>
      <c r="R823" s="3"/>
      <c r="S823" s="3"/>
      <c r="T823" s="3"/>
      <c r="U823" s="3"/>
      <c r="V823" s="3"/>
      <c r="W823" s="3"/>
      <c r="X823" s="3"/>
      <c r="Y823" s="3"/>
      <c r="Z823" s="3"/>
    </row>
    <row r="824" spans="1:26" ht="14.25" customHeight="1">
      <c r="A824" s="27"/>
      <c r="B824" s="27"/>
      <c r="C824" s="28"/>
      <c r="D824" s="28"/>
      <c r="E824" s="28"/>
      <c r="F824" s="28"/>
      <c r="G824" s="28"/>
      <c r="H824" s="28"/>
      <c r="I824" s="28"/>
      <c r="J824" s="28"/>
      <c r="K824" s="28"/>
      <c r="L824" s="3"/>
      <c r="M824" s="3"/>
      <c r="N824" s="3"/>
      <c r="O824" s="3"/>
      <c r="P824" s="3"/>
      <c r="Q824" s="3"/>
      <c r="R824" s="3"/>
      <c r="S824" s="3"/>
      <c r="T824" s="3"/>
      <c r="U824" s="3"/>
      <c r="V824" s="3"/>
      <c r="W824" s="3"/>
      <c r="X824" s="3"/>
      <c r="Y824" s="3"/>
      <c r="Z824" s="3"/>
    </row>
    <row r="825" spans="1:26" ht="14.25" customHeight="1">
      <c r="A825" s="27"/>
      <c r="B825" s="27"/>
      <c r="C825" s="28"/>
      <c r="D825" s="28"/>
      <c r="E825" s="28"/>
      <c r="F825" s="28"/>
      <c r="G825" s="28"/>
      <c r="H825" s="28"/>
      <c r="I825" s="28"/>
      <c r="J825" s="28"/>
      <c r="K825" s="28"/>
      <c r="L825" s="3"/>
      <c r="M825" s="3"/>
      <c r="N825" s="3"/>
      <c r="O825" s="3"/>
      <c r="P825" s="3"/>
      <c r="Q825" s="3"/>
      <c r="R825" s="3"/>
      <c r="S825" s="3"/>
      <c r="T825" s="3"/>
      <c r="U825" s="3"/>
      <c r="V825" s="3"/>
      <c r="W825" s="3"/>
      <c r="X825" s="3"/>
      <c r="Y825" s="3"/>
      <c r="Z825" s="3"/>
    </row>
    <row r="826" spans="1:26" ht="14.25" customHeight="1">
      <c r="A826" s="27"/>
      <c r="B826" s="27"/>
      <c r="C826" s="28"/>
      <c r="D826" s="28"/>
      <c r="E826" s="28"/>
      <c r="F826" s="28"/>
      <c r="G826" s="28"/>
      <c r="H826" s="28"/>
      <c r="I826" s="28"/>
      <c r="J826" s="28"/>
      <c r="K826" s="28"/>
      <c r="L826" s="3"/>
      <c r="M826" s="3"/>
      <c r="N826" s="3"/>
      <c r="O826" s="3"/>
      <c r="P826" s="3"/>
      <c r="Q826" s="3"/>
      <c r="R826" s="3"/>
      <c r="S826" s="3"/>
      <c r="T826" s="3"/>
      <c r="U826" s="3"/>
      <c r="V826" s="3"/>
      <c r="W826" s="3"/>
      <c r="X826" s="3"/>
      <c r="Y826" s="3"/>
      <c r="Z826" s="3"/>
    </row>
    <row r="827" spans="1:26" ht="14.25" customHeight="1">
      <c r="A827" s="27"/>
      <c r="B827" s="27"/>
      <c r="C827" s="28"/>
      <c r="D827" s="28"/>
      <c r="E827" s="28"/>
      <c r="F827" s="28"/>
      <c r="G827" s="28"/>
      <c r="H827" s="28"/>
      <c r="I827" s="28"/>
      <c r="J827" s="28"/>
      <c r="K827" s="28"/>
      <c r="L827" s="3"/>
      <c r="M827" s="3"/>
      <c r="N827" s="3"/>
      <c r="O827" s="3"/>
      <c r="P827" s="3"/>
      <c r="Q827" s="3"/>
      <c r="R827" s="3"/>
      <c r="S827" s="3"/>
      <c r="T827" s="3"/>
      <c r="U827" s="3"/>
      <c r="V827" s="3"/>
      <c r="W827" s="3"/>
      <c r="X827" s="3"/>
      <c r="Y827" s="3"/>
      <c r="Z827" s="3"/>
    </row>
    <row r="828" spans="1:26" ht="14.25" customHeight="1">
      <c r="A828" s="27"/>
      <c r="B828" s="27"/>
      <c r="C828" s="28"/>
      <c r="D828" s="28"/>
      <c r="E828" s="28"/>
      <c r="F828" s="28"/>
      <c r="G828" s="28"/>
      <c r="H828" s="28"/>
      <c r="I828" s="28"/>
      <c r="J828" s="28"/>
      <c r="K828" s="28"/>
      <c r="L828" s="3"/>
      <c r="M828" s="3"/>
      <c r="N828" s="3"/>
      <c r="O828" s="3"/>
      <c r="P828" s="3"/>
      <c r="Q828" s="3"/>
      <c r="R828" s="3"/>
      <c r="S828" s="3"/>
      <c r="T828" s="3"/>
      <c r="U828" s="3"/>
      <c r="V828" s="3"/>
      <c r="W828" s="3"/>
      <c r="X828" s="3"/>
      <c r="Y828" s="3"/>
      <c r="Z828" s="3"/>
    </row>
    <row r="829" spans="1:26" ht="14.25" customHeight="1">
      <c r="A829" s="27"/>
      <c r="B829" s="27"/>
      <c r="C829" s="28"/>
      <c r="D829" s="28"/>
      <c r="E829" s="28"/>
      <c r="F829" s="28"/>
      <c r="G829" s="28"/>
      <c r="H829" s="28"/>
      <c r="I829" s="28"/>
      <c r="J829" s="28"/>
      <c r="K829" s="28"/>
      <c r="L829" s="3"/>
      <c r="M829" s="3"/>
      <c r="N829" s="3"/>
      <c r="O829" s="3"/>
      <c r="P829" s="3"/>
      <c r="Q829" s="3"/>
      <c r="R829" s="3"/>
      <c r="S829" s="3"/>
      <c r="T829" s="3"/>
      <c r="U829" s="3"/>
      <c r="V829" s="3"/>
      <c r="W829" s="3"/>
      <c r="X829" s="3"/>
      <c r="Y829" s="3"/>
      <c r="Z829" s="3"/>
    </row>
    <row r="830" spans="1:26" ht="14.25" customHeight="1">
      <c r="A830" s="27"/>
      <c r="B830" s="27"/>
      <c r="C830" s="28"/>
      <c r="D830" s="28"/>
      <c r="E830" s="28"/>
      <c r="F830" s="28"/>
      <c r="G830" s="28"/>
      <c r="H830" s="28"/>
      <c r="I830" s="28"/>
      <c r="J830" s="28"/>
      <c r="K830" s="28"/>
      <c r="L830" s="3"/>
      <c r="M830" s="3"/>
      <c r="N830" s="3"/>
      <c r="O830" s="3"/>
      <c r="P830" s="3"/>
      <c r="Q830" s="3"/>
      <c r="R830" s="3"/>
      <c r="S830" s="3"/>
      <c r="T830" s="3"/>
      <c r="U830" s="3"/>
      <c r="V830" s="3"/>
      <c r="W830" s="3"/>
      <c r="X830" s="3"/>
      <c r="Y830" s="3"/>
      <c r="Z830" s="3"/>
    </row>
    <row r="831" spans="1:26" ht="14.25" customHeight="1">
      <c r="A831" s="27"/>
      <c r="B831" s="27"/>
      <c r="C831" s="28"/>
      <c r="D831" s="28"/>
      <c r="E831" s="28"/>
      <c r="F831" s="28"/>
      <c r="G831" s="28"/>
      <c r="H831" s="28"/>
      <c r="I831" s="28"/>
      <c r="J831" s="28"/>
      <c r="K831" s="28"/>
      <c r="L831" s="3"/>
      <c r="M831" s="3"/>
      <c r="N831" s="3"/>
      <c r="O831" s="3"/>
      <c r="P831" s="3"/>
      <c r="Q831" s="3"/>
      <c r="R831" s="3"/>
      <c r="S831" s="3"/>
      <c r="T831" s="3"/>
      <c r="U831" s="3"/>
      <c r="V831" s="3"/>
      <c r="W831" s="3"/>
      <c r="X831" s="3"/>
      <c r="Y831" s="3"/>
      <c r="Z831" s="3"/>
    </row>
    <row r="832" spans="1:26" ht="14.25" customHeight="1">
      <c r="A832" s="27"/>
      <c r="B832" s="27"/>
      <c r="C832" s="28"/>
      <c r="D832" s="28"/>
      <c r="E832" s="28"/>
      <c r="F832" s="28"/>
      <c r="G832" s="28"/>
      <c r="H832" s="28"/>
      <c r="I832" s="28"/>
      <c r="J832" s="28"/>
      <c r="K832" s="28"/>
      <c r="L832" s="3"/>
      <c r="M832" s="3"/>
      <c r="N832" s="3"/>
      <c r="O832" s="3"/>
      <c r="P832" s="3"/>
      <c r="Q832" s="3"/>
      <c r="R832" s="3"/>
      <c r="S832" s="3"/>
      <c r="T832" s="3"/>
      <c r="U832" s="3"/>
      <c r="V832" s="3"/>
      <c r="W832" s="3"/>
      <c r="X832" s="3"/>
      <c r="Y832" s="3"/>
      <c r="Z832" s="3"/>
    </row>
    <row r="833" spans="1:26" ht="14.25" customHeight="1">
      <c r="A833" s="27"/>
      <c r="B833" s="27"/>
      <c r="C833" s="28"/>
      <c r="D833" s="28"/>
      <c r="E833" s="28"/>
      <c r="F833" s="28"/>
      <c r="G833" s="28"/>
      <c r="H833" s="28"/>
      <c r="I833" s="28"/>
      <c r="J833" s="28"/>
      <c r="K833" s="28"/>
      <c r="L833" s="3"/>
      <c r="M833" s="3"/>
      <c r="N833" s="3"/>
      <c r="O833" s="3"/>
      <c r="P833" s="3"/>
      <c r="Q833" s="3"/>
      <c r="R833" s="3"/>
      <c r="S833" s="3"/>
      <c r="T833" s="3"/>
      <c r="U833" s="3"/>
      <c r="V833" s="3"/>
      <c r="W833" s="3"/>
      <c r="X833" s="3"/>
      <c r="Y833" s="3"/>
      <c r="Z833" s="3"/>
    </row>
    <row r="834" spans="1:26" ht="14.25" customHeight="1">
      <c r="A834" s="27"/>
      <c r="B834" s="27"/>
      <c r="C834" s="28"/>
      <c r="D834" s="28"/>
      <c r="E834" s="28"/>
      <c r="F834" s="28"/>
      <c r="G834" s="28"/>
      <c r="H834" s="28"/>
      <c r="I834" s="28"/>
      <c r="J834" s="28"/>
      <c r="K834" s="28"/>
      <c r="L834" s="3"/>
      <c r="M834" s="3"/>
      <c r="N834" s="3"/>
      <c r="O834" s="3"/>
      <c r="P834" s="3"/>
      <c r="Q834" s="3"/>
      <c r="R834" s="3"/>
      <c r="S834" s="3"/>
      <c r="T834" s="3"/>
      <c r="U834" s="3"/>
      <c r="V834" s="3"/>
      <c r="W834" s="3"/>
      <c r="X834" s="3"/>
      <c r="Y834" s="3"/>
      <c r="Z834" s="3"/>
    </row>
    <row r="835" spans="1:26" ht="14.25" customHeight="1">
      <c r="A835" s="27"/>
      <c r="B835" s="27"/>
      <c r="C835" s="28"/>
      <c r="D835" s="28"/>
      <c r="E835" s="28"/>
      <c r="F835" s="28"/>
      <c r="G835" s="28"/>
      <c r="H835" s="28"/>
      <c r="I835" s="28"/>
      <c r="J835" s="28"/>
      <c r="K835" s="28"/>
      <c r="L835" s="3"/>
      <c r="M835" s="3"/>
      <c r="N835" s="3"/>
      <c r="O835" s="3"/>
      <c r="P835" s="3"/>
      <c r="Q835" s="3"/>
      <c r="R835" s="3"/>
      <c r="S835" s="3"/>
      <c r="T835" s="3"/>
      <c r="U835" s="3"/>
      <c r="V835" s="3"/>
      <c r="W835" s="3"/>
      <c r="X835" s="3"/>
      <c r="Y835" s="3"/>
      <c r="Z835" s="3"/>
    </row>
    <row r="836" spans="1:26" ht="14.25" customHeight="1">
      <c r="A836" s="27"/>
      <c r="B836" s="27"/>
      <c r="C836" s="28"/>
      <c r="D836" s="28"/>
      <c r="E836" s="28"/>
      <c r="F836" s="28"/>
      <c r="G836" s="28"/>
      <c r="H836" s="28"/>
      <c r="I836" s="28"/>
      <c r="J836" s="28"/>
      <c r="K836" s="28"/>
      <c r="L836" s="3"/>
      <c r="M836" s="3"/>
      <c r="N836" s="3"/>
      <c r="O836" s="3"/>
      <c r="P836" s="3"/>
      <c r="Q836" s="3"/>
      <c r="R836" s="3"/>
      <c r="S836" s="3"/>
      <c r="T836" s="3"/>
      <c r="U836" s="3"/>
      <c r="V836" s="3"/>
      <c r="W836" s="3"/>
      <c r="X836" s="3"/>
      <c r="Y836" s="3"/>
      <c r="Z836" s="3"/>
    </row>
    <row r="837" spans="1:26" ht="14.25" customHeight="1">
      <c r="A837" s="27"/>
      <c r="B837" s="27"/>
      <c r="C837" s="28"/>
      <c r="D837" s="28"/>
      <c r="E837" s="28"/>
      <c r="F837" s="28"/>
      <c r="G837" s="28"/>
      <c r="H837" s="28"/>
      <c r="I837" s="28"/>
      <c r="J837" s="28"/>
      <c r="K837" s="28"/>
      <c r="L837" s="3"/>
      <c r="M837" s="3"/>
      <c r="N837" s="3"/>
      <c r="O837" s="3"/>
      <c r="P837" s="3"/>
      <c r="Q837" s="3"/>
      <c r="R837" s="3"/>
      <c r="S837" s="3"/>
      <c r="T837" s="3"/>
      <c r="U837" s="3"/>
      <c r="V837" s="3"/>
      <c r="W837" s="3"/>
      <c r="X837" s="3"/>
      <c r="Y837" s="3"/>
      <c r="Z837" s="3"/>
    </row>
    <row r="838" spans="1:26" ht="14.25" customHeight="1">
      <c r="A838" s="27"/>
      <c r="B838" s="27"/>
      <c r="C838" s="28"/>
      <c r="D838" s="28"/>
      <c r="E838" s="28"/>
      <c r="F838" s="28"/>
      <c r="G838" s="28"/>
      <c r="H838" s="28"/>
      <c r="I838" s="28"/>
      <c r="J838" s="28"/>
      <c r="K838" s="28"/>
      <c r="L838" s="3"/>
      <c r="M838" s="3"/>
      <c r="N838" s="3"/>
      <c r="O838" s="3"/>
      <c r="P838" s="3"/>
      <c r="Q838" s="3"/>
      <c r="R838" s="3"/>
      <c r="S838" s="3"/>
      <c r="T838" s="3"/>
      <c r="U838" s="3"/>
      <c r="V838" s="3"/>
      <c r="W838" s="3"/>
      <c r="X838" s="3"/>
      <c r="Y838" s="3"/>
      <c r="Z838" s="3"/>
    </row>
    <row r="839" spans="1:26" ht="14.25" customHeight="1">
      <c r="A839" s="27"/>
      <c r="B839" s="27"/>
      <c r="C839" s="28"/>
      <c r="D839" s="28"/>
      <c r="E839" s="28"/>
      <c r="F839" s="28"/>
      <c r="G839" s="28"/>
      <c r="H839" s="28"/>
      <c r="I839" s="28"/>
      <c r="J839" s="28"/>
      <c r="K839" s="28"/>
      <c r="L839" s="3"/>
      <c r="M839" s="3"/>
      <c r="N839" s="3"/>
      <c r="O839" s="3"/>
      <c r="P839" s="3"/>
      <c r="Q839" s="3"/>
      <c r="R839" s="3"/>
      <c r="S839" s="3"/>
      <c r="T839" s="3"/>
      <c r="U839" s="3"/>
      <c r="V839" s="3"/>
      <c r="W839" s="3"/>
      <c r="X839" s="3"/>
      <c r="Y839" s="3"/>
      <c r="Z839" s="3"/>
    </row>
    <row r="840" spans="1:26" ht="14.25" customHeight="1">
      <c r="A840" s="27"/>
      <c r="B840" s="27"/>
      <c r="C840" s="28"/>
      <c r="D840" s="28"/>
      <c r="E840" s="28"/>
      <c r="F840" s="28"/>
      <c r="G840" s="28"/>
      <c r="H840" s="28"/>
      <c r="I840" s="28"/>
      <c r="J840" s="28"/>
      <c r="K840" s="28"/>
      <c r="L840" s="3"/>
      <c r="M840" s="3"/>
      <c r="N840" s="3"/>
      <c r="O840" s="3"/>
      <c r="P840" s="3"/>
      <c r="Q840" s="3"/>
      <c r="R840" s="3"/>
      <c r="S840" s="3"/>
      <c r="T840" s="3"/>
      <c r="U840" s="3"/>
      <c r="V840" s="3"/>
      <c r="W840" s="3"/>
      <c r="X840" s="3"/>
      <c r="Y840" s="3"/>
      <c r="Z840" s="3"/>
    </row>
    <row r="841" spans="1:26" ht="14.25" customHeight="1">
      <c r="A841" s="27"/>
      <c r="B841" s="27"/>
      <c r="C841" s="28"/>
      <c r="D841" s="28"/>
      <c r="E841" s="28"/>
      <c r="F841" s="28"/>
      <c r="G841" s="28"/>
      <c r="H841" s="28"/>
      <c r="I841" s="28"/>
      <c r="J841" s="28"/>
      <c r="K841" s="28"/>
      <c r="L841" s="3"/>
      <c r="M841" s="3"/>
      <c r="N841" s="3"/>
      <c r="O841" s="3"/>
      <c r="P841" s="3"/>
      <c r="Q841" s="3"/>
      <c r="R841" s="3"/>
      <c r="S841" s="3"/>
      <c r="T841" s="3"/>
      <c r="U841" s="3"/>
      <c r="V841" s="3"/>
      <c r="W841" s="3"/>
      <c r="X841" s="3"/>
      <c r="Y841" s="3"/>
      <c r="Z841" s="3"/>
    </row>
    <row r="842" spans="1:26" ht="14.25" customHeight="1">
      <c r="A842" s="27"/>
      <c r="B842" s="27"/>
      <c r="C842" s="28"/>
      <c r="D842" s="28"/>
      <c r="E842" s="28"/>
      <c r="F842" s="28"/>
      <c r="G842" s="28"/>
      <c r="H842" s="28"/>
      <c r="I842" s="28"/>
      <c r="J842" s="28"/>
      <c r="K842" s="28"/>
      <c r="L842" s="3"/>
      <c r="M842" s="3"/>
      <c r="N842" s="3"/>
      <c r="O842" s="3"/>
      <c r="P842" s="3"/>
      <c r="Q842" s="3"/>
      <c r="R842" s="3"/>
      <c r="S842" s="3"/>
      <c r="T842" s="3"/>
      <c r="U842" s="3"/>
      <c r="V842" s="3"/>
      <c r="W842" s="3"/>
      <c r="X842" s="3"/>
      <c r="Y842" s="3"/>
      <c r="Z842" s="3"/>
    </row>
  </sheetData>
  <mergeCells count="16">
    <mergeCell ref="P2:P3"/>
    <mergeCell ref="C1:D1"/>
    <mergeCell ref="F1:L1"/>
    <mergeCell ref="M1:P1"/>
    <mergeCell ref="A2:C2"/>
    <mergeCell ref="D2:D3"/>
    <mergeCell ref="E2:E3"/>
    <mergeCell ref="F2:F3"/>
    <mergeCell ref="G2:G3"/>
    <mergeCell ref="H2:I2"/>
    <mergeCell ref="J2:J3"/>
    <mergeCell ref="K2:K3"/>
    <mergeCell ref="L2:L3"/>
    <mergeCell ref="M2:M3"/>
    <mergeCell ref="N2:N3"/>
    <mergeCell ref="O2:O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workbookViewId="0">
      <selection activeCell="B5" sqref="B5"/>
    </sheetView>
  </sheetViews>
  <sheetFormatPr baseColWidth="10" defaultColWidth="12.42578125" defaultRowHeight="15"/>
  <cols>
    <col min="1" max="1" width="11.28515625" style="132" customWidth="1"/>
    <col min="2" max="2" width="11.5703125" style="132" customWidth="1"/>
    <col min="3" max="3" width="34.5703125" style="133" customWidth="1"/>
    <col min="4" max="4" width="40.42578125" style="133" customWidth="1"/>
    <col min="5" max="5" width="36.28515625" style="548" customWidth="1"/>
    <col min="6" max="6" width="31.28515625" style="133" customWidth="1"/>
    <col min="7" max="7" width="19.5703125" style="133" customWidth="1"/>
    <col min="8" max="8" width="6.28515625" style="133" customWidth="1"/>
    <col min="9" max="9" width="8" style="133" customWidth="1"/>
    <col min="10" max="10" width="19.140625" style="133" customWidth="1"/>
    <col min="11" max="11" width="45.5703125" style="133" customWidth="1"/>
    <col min="12" max="12" width="72.85546875" style="31" customWidth="1"/>
    <col min="13" max="16384" width="12.42578125" style="31"/>
  </cols>
  <sheetData>
    <row r="1" spans="1:12" ht="91.5" customHeight="1">
      <c r="A1" s="135"/>
      <c r="B1" s="135"/>
      <c r="C1" s="716" t="s">
        <v>2108</v>
      </c>
      <c r="D1" s="716"/>
      <c r="E1" s="493"/>
      <c r="F1" s="717" t="s">
        <v>2109</v>
      </c>
      <c r="G1" s="717"/>
      <c r="H1" s="717"/>
      <c r="I1" s="717"/>
      <c r="J1" s="717"/>
      <c r="K1" s="717"/>
      <c r="L1" s="717"/>
    </row>
    <row r="2" spans="1:12" ht="18.75">
      <c r="A2" s="718" t="s">
        <v>2110</v>
      </c>
      <c r="B2" s="719"/>
      <c r="C2" s="719"/>
      <c r="D2" s="719"/>
      <c r="E2" s="719"/>
      <c r="F2" s="719"/>
      <c r="G2" s="719"/>
      <c r="H2" s="719"/>
      <c r="I2" s="719"/>
      <c r="J2" s="719"/>
      <c r="K2" s="719"/>
      <c r="L2" s="720"/>
    </row>
    <row r="3" spans="1:12" ht="39" customHeight="1">
      <c r="A3" s="721" t="s">
        <v>3</v>
      </c>
      <c r="B3" s="722"/>
      <c r="C3" s="723"/>
      <c r="D3" s="714" t="s">
        <v>4</v>
      </c>
      <c r="E3" s="714" t="s">
        <v>5</v>
      </c>
      <c r="F3" s="714" t="s">
        <v>6</v>
      </c>
      <c r="G3" s="714" t="s">
        <v>7</v>
      </c>
      <c r="H3" s="718" t="s">
        <v>8</v>
      </c>
      <c r="I3" s="720"/>
      <c r="J3" s="714" t="s">
        <v>9</v>
      </c>
      <c r="K3" s="714" t="s">
        <v>10</v>
      </c>
      <c r="L3" s="714" t="s">
        <v>11</v>
      </c>
    </row>
    <row r="4" spans="1:12" ht="36.75" customHeight="1">
      <c r="A4" s="137" t="s">
        <v>16</v>
      </c>
      <c r="B4" s="138" t="s">
        <v>17</v>
      </c>
      <c r="C4" s="139" t="s">
        <v>18</v>
      </c>
      <c r="D4" s="715"/>
      <c r="E4" s="715"/>
      <c r="F4" s="715"/>
      <c r="G4" s="715"/>
      <c r="H4" s="140" t="s">
        <v>19</v>
      </c>
      <c r="I4" s="141" t="s">
        <v>20</v>
      </c>
      <c r="J4" s="715"/>
      <c r="K4" s="715"/>
      <c r="L4" s="715"/>
    </row>
    <row r="5" spans="1:12" ht="75">
      <c r="A5" s="494">
        <v>443</v>
      </c>
      <c r="B5" s="494">
        <v>4000</v>
      </c>
      <c r="C5" s="495" t="s">
        <v>2111</v>
      </c>
      <c r="D5" s="495" t="s">
        <v>2112</v>
      </c>
      <c r="E5" s="495" t="s">
        <v>2113</v>
      </c>
      <c r="F5" s="496">
        <v>5000000</v>
      </c>
      <c r="G5" s="497" t="s">
        <v>530</v>
      </c>
      <c r="H5" s="498"/>
      <c r="I5" s="498" t="s">
        <v>25</v>
      </c>
      <c r="J5" s="499" t="s">
        <v>2114</v>
      </c>
      <c r="K5" s="497" t="s">
        <v>2115</v>
      </c>
      <c r="L5" s="499" t="s">
        <v>2116</v>
      </c>
    </row>
    <row r="6" spans="1:12" ht="75">
      <c r="A6" s="494">
        <v>443</v>
      </c>
      <c r="B6" s="494">
        <v>4000</v>
      </c>
      <c r="C6" s="495" t="s">
        <v>2111</v>
      </c>
      <c r="D6" s="495" t="s">
        <v>2117</v>
      </c>
      <c r="E6" s="495" t="s">
        <v>2118</v>
      </c>
      <c r="F6" s="496">
        <v>700000</v>
      </c>
      <c r="G6" s="497" t="s">
        <v>606</v>
      </c>
      <c r="H6" s="498"/>
      <c r="I6" s="498" t="s">
        <v>25</v>
      </c>
      <c r="J6" s="499" t="s">
        <v>2119</v>
      </c>
      <c r="K6" s="497" t="s">
        <v>2120</v>
      </c>
      <c r="L6" s="499" t="s">
        <v>2121</v>
      </c>
    </row>
    <row r="7" spans="1:12" ht="75">
      <c r="A7" s="494">
        <v>443</v>
      </c>
      <c r="B7" s="494">
        <v>4000</v>
      </c>
      <c r="C7" s="495" t="s">
        <v>2111</v>
      </c>
      <c r="D7" s="495" t="s">
        <v>2122</v>
      </c>
      <c r="E7" s="495" t="s">
        <v>2123</v>
      </c>
      <c r="F7" s="496">
        <v>400000</v>
      </c>
      <c r="G7" s="497" t="s">
        <v>530</v>
      </c>
      <c r="H7" s="498"/>
      <c r="I7" s="498" t="s">
        <v>25</v>
      </c>
      <c r="J7" s="499" t="s">
        <v>2124</v>
      </c>
      <c r="K7" s="497" t="s">
        <v>2125</v>
      </c>
      <c r="L7" s="499" t="s">
        <v>2126</v>
      </c>
    </row>
    <row r="8" spans="1:12" ht="75">
      <c r="A8" s="494">
        <v>443</v>
      </c>
      <c r="B8" s="494">
        <v>4000</v>
      </c>
      <c r="C8" s="495" t="s">
        <v>2111</v>
      </c>
      <c r="D8" s="495" t="s">
        <v>2117</v>
      </c>
      <c r="E8" s="495" t="s">
        <v>2127</v>
      </c>
      <c r="F8" s="496">
        <v>400000</v>
      </c>
      <c r="G8" s="497" t="s">
        <v>1059</v>
      </c>
      <c r="H8" s="498"/>
      <c r="I8" s="498" t="s">
        <v>25</v>
      </c>
      <c r="J8" s="499" t="s">
        <v>2128</v>
      </c>
      <c r="K8" s="497" t="s">
        <v>2120</v>
      </c>
      <c r="L8" s="499" t="s">
        <v>2129</v>
      </c>
    </row>
    <row r="9" spans="1:12" ht="75">
      <c r="A9" s="494">
        <v>443</v>
      </c>
      <c r="B9" s="494">
        <v>4000</v>
      </c>
      <c r="C9" s="495" t="s">
        <v>2111</v>
      </c>
      <c r="D9" s="495" t="s">
        <v>2130</v>
      </c>
      <c r="E9" s="495" t="s">
        <v>2131</v>
      </c>
      <c r="F9" s="496">
        <v>100000</v>
      </c>
      <c r="G9" s="497" t="s">
        <v>530</v>
      </c>
      <c r="H9" s="498"/>
      <c r="I9" s="498" t="s">
        <v>25</v>
      </c>
      <c r="J9" s="499" t="s">
        <v>2114</v>
      </c>
      <c r="K9" s="497" t="s">
        <v>2115</v>
      </c>
      <c r="L9" s="499" t="s">
        <v>2132</v>
      </c>
    </row>
    <row r="10" spans="1:12" s="504" customFormat="1" ht="18.75">
      <c r="A10" s="500"/>
      <c r="B10" s="500"/>
      <c r="C10" s="501"/>
      <c r="D10" s="502"/>
      <c r="E10" s="501"/>
      <c r="F10" s="503">
        <f>SUM(F5:F9)</f>
        <v>6600000</v>
      </c>
      <c r="G10" s="501"/>
      <c r="H10" s="500"/>
      <c r="I10" s="500"/>
      <c r="J10" s="500"/>
      <c r="K10" s="501"/>
      <c r="L10" s="501"/>
    </row>
    <row r="11" spans="1:12" ht="18.75">
      <c r="A11" s="494"/>
      <c r="B11" s="505"/>
      <c r="C11" s="128"/>
      <c r="D11" s="498"/>
      <c r="E11" s="495"/>
      <c r="F11" s="503"/>
      <c r="G11" s="497"/>
      <c r="H11" s="498"/>
      <c r="I11" s="498"/>
      <c r="J11" s="497"/>
      <c r="K11" s="497"/>
      <c r="L11" s="497"/>
    </row>
    <row r="12" spans="1:12" ht="18.75">
      <c r="A12" s="718" t="s">
        <v>2133</v>
      </c>
      <c r="B12" s="719"/>
      <c r="C12" s="719"/>
      <c r="D12" s="719"/>
      <c r="E12" s="719"/>
      <c r="F12" s="719"/>
      <c r="G12" s="719"/>
      <c r="H12" s="719"/>
      <c r="I12" s="719"/>
      <c r="J12" s="719"/>
      <c r="K12" s="719"/>
      <c r="L12" s="720"/>
    </row>
    <row r="13" spans="1:12" ht="18.75">
      <c r="A13" s="721" t="s">
        <v>3</v>
      </c>
      <c r="B13" s="722"/>
      <c r="C13" s="723"/>
      <c r="D13" s="714" t="s">
        <v>4</v>
      </c>
      <c r="E13" s="714" t="s">
        <v>5</v>
      </c>
      <c r="F13" s="714" t="s">
        <v>6</v>
      </c>
      <c r="G13" s="714" t="s">
        <v>7</v>
      </c>
      <c r="H13" s="718" t="s">
        <v>8</v>
      </c>
      <c r="I13" s="720"/>
      <c r="J13" s="714" t="s">
        <v>9</v>
      </c>
      <c r="K13" s="714" t="s">
        <v>10</v>
      </c>
      <c r="L13" s="714" t="s">
        <v>11</v>
      </c>
    </row>
    <row r="14" spans="1:12" ht="18.75">
      <c r="A14" s="137" t="s">
        <v>16</v>
      </c>
      <c r="B14" s="138" t="s">
        <v>17</v>
      </c>
      <c r="C14" s="139" t="s">
        <v>18</v>
      </c>
      <c r="D14" s="715"/>
      <c r="E14" s="715"/>
      <c r="F14" s="715"/>
      <c r="G14" s="715"/>
      <c r="H14" s="140" t="s">
        <v>19</v>
      </c>
      <c r="I14" s="141" t="s">
        <v>20</v>
      </c>
      <c r="J14" s="715"/>
      <c r="K14" s="715"/>
      <c r="L14" s="715"/>
    </row>
    <row r="15" spans="1:12" ht="37.5">
      <c r="A15" s="506">
        <v>211</v>
      </c>
      <c r="B15" s="128">
        <v>2000</v>
      </c>
      <c r="C15" s="507" t="s">
        <v>398</v>
      </c>
      <c r="D15" s="507" t="s">
        <v>2134</v>
      </c>
      <c r="E15" s="495" t="s">
        <v>2135</v>
      </c>
      <c r="F15" s="508">
        <v>150000</v>
      </c>
      <c r="G15" s="509" t="s">
        <v>148</v>
      </c>
      <c r="H15" s="509"/>
      <c r="I15" s="509" t="s">
        <v>25</v>
      </c>
      <c r="J15" s="508" t="s">
        <v>2136</v>
      </c>
      <c r="K15" s="510" t="s">
        <v>2137</v>
      </c>
      <c r="L15" s="507" t="s">
        <v>937</v>
      </c>
    </row>
    <row r="16" spans="1:12" ht="56.25">
      <c r="A16" s="506">
        <v>216</v>
      </c>
      <c r="B16" s="128">
        <v>2000</v>
      </c>
      <c r="C16" s="507" t="s">
        <v>253</v>
      </c>
      <c r="D16" s="507" t="s">
        <v>2138</v>
      </c>
      <c r="E16" s="511" t="s">
        <v>2139</v>
      </c>
      <c r="F16" s="512">
        <v>30000</v>
      </c>
      <c r="G16" s="512" t="s">
        <v>24</v>
      </c>
      <c r="H16" s="512"/>
      <c r="I16" s="509" t="s">
        <v>25</v>
      </c>
      <c r="J16" s="513" t="s">
        <v>1621</v>
      </c>
      <c r="K16" s="510" t="s">
        <v>2137</v>
      </c>
      <c r="L16" s="507" t="s">
        <v>2140</v>
      </c>
    </row>
    <row r="17" spans="1:12" ht="37.5">
      <c r="A17" s="514">
        <v>247</v>
      </c>
      <c r="B17" s="128">
        <v>2000</v>
      </c>
      <c r="C17" s="507" t="s">
        <v>278</v>
      </c>
      <c r="D17" s="507" t="s">
        <v>2141</v>
      </c>
      <c r="E17" s="511" t="s">
        <v>2142</v>
      </c>
      <c r="F17" s="512">
        <v>4000</v>
      </c>
      <c r="G17" s="512" t="s">
        <v>24</v>
      </c>
      <c r="H17" s="512"/>
      <c r="I17" s="509" t="s">
        <v>25</v>
      </c>
      <c r="J17" s="513" t="s">
        <v>2143</v>
      </c>
      <c r="K17" s="510" t="s">
        <v>2137</v>
      </c>
      <c r="L17" s="507" t="s">
        <v>2144</v>
      </c>
    </row>
    <row r="18" spans="1:12" ht="37.5">
      <c r="A18" s="514">
        <v>256</v>
      </c>
      <c r="B18" s="128">
        <v>2000</v>
      </c>
      <c r="C18" s="507" t="s">
        <v>1815</v>
      </c>
      <c r="D18" s="507" t="s">
        <v>2145</v>
      </c>
      <c r="E18" s="511" t="s">
        <v>2142</v>
      </c>
      <c r="F18" s="512">
        <v>3000</v>
      </c>
      <c r="G18" s="512" t="s">
        <v>530</v>
      </c>
      <c r="H18" s="512"/>
      <c r="I18" s="509" t="s">
        <v>25</v>
      </c>
      <c r="J18" s="513" t="s">
        <v>2143</v>
      </c>
      <c r="K18" s="510" t="s">
        <v>2137</v>
      </c>
      <c r="L18" s="507" t="s">
        <v>2144</v>
      </c>
    </row>
    <row r="19" spans="1:12" ht="56.25">
      <c r="A19" s="506">
        <v>272</v>
      </c>
      <c r="B19" s="128">
        <v>2000</v>
      </c>
      <c r="C19" s="507" t="s">
        <v>300</v>
      </c>
      <c r="D19" s="507" t="s">
        <v>2146</v>
      </c>
      <c r="E19" s="511" t="s">
        <v>2147</v>
      </c>
      <c r="F19" s="512">
        <v>13000</v>
      </c>
      <c r="G19" s="512" t="s">
        <v>24</v>
      </c>
      <c r="H19" s="512"/>
      <c r="I19" s="509" t="s">
        <v>25</v>
      </c>
      <c r="J19" s="513" t="s">
        <v>2143</v>
      </c>
      <c r="K19" s="510" t="s">
        <v>2137</v>
      </c>
      <c r="L19" s="515" t="s">
        <v>2148</v>
      </c>
    </row>
    <row r="20" spans="1:12" ht="56.25">
      <c r="A20" s="506">
        <v>326</v>
      </c>
      <c r="B20" s="498">
        <v>3000</v>
      </c>
      <c r="C20" s="507" t="s">
        <v>1357</v>
      </c>
      <c r="D20" s="507" t="s">
        <v>2149</v>
      </c>
      <c r="E20" s="511" t="s">
        <v>2150</v>
      </c>
      <c r="F20" s="516">
        <v>50000</v>
      </c>
      <c r="G20" s="512" t="s">
        <v>24</v>
      </c>
      <c r="H20" s="516"/>
      <c r="I20" s="509" t="s">
        <v>25</v>
      </c>
      <c r="J20" s="513" t="s">
        <v>2143</v>
      </c>
      <c r="K20" s="510" t="s">
        <v>2137</v>
      </c>
      <c r="L20" s="515" t="s">
        <v>2151</v>
      </c>
    </row>
    <row r="21" spans="1:12" ht="75">
      <c r="A21" s="514">
        <v>336</v>
      </c>
      <c r="B21" s="498">
        <v>3000</v>
      </c>
      <c r="C21" s="507" t="s">
        <v>2152</v>
      </c>
      <c r="D21" s="507" t="s">
        <v>2153</v>
      </c>
      <c r="E21" s="511" t="s">
        <v>2142</v>
      </c>
      <c r="F21" s="516">
        <v>70000</v>
      </c>
      <c r="G21" s="512" t="s">
        <v>24</v>
      </c>
      <c r="H21" s="516"/>
      <c r="I21" s="509" t="s">
        <v>25</v>
      </c>
      <c r="J21" s="513" t="s">
        <v>2143</v>
      </c>
      <c r="K21" s="510" t="s">
        <v>2137</v>
      </c>
      <c r="L21" s="507" t="s">
        <v>2154</v>
      </c>
    </row>
    <row r="22" spans="1:12" ht="56.25">
      <c r="A22" s="514">
        <v>339</v>
      </c>
      <c r="B22" s="498">
        <v>3000</v>
      </c>
      <c r="C22" s="507" t="s">
        <v>333</v>
      </c>
      <c r="D22" s="507" t="s">
        <v>2155</v>
      </c>
      <c r="E22" s="495" t="s">
        <v>2156</v>
      </c>
      <c r="F22" s="517">
        <v>650000</v>
      </c>
      <c r="G22" s="498" t="s">
        <v>24</v>
      </c>
      <c r="H22" s="518"/>
      <c r="I22" s="509" t="s">
        <v>25</v>
      </c>
      <c r="J22" s="513" t="s">
        <v>2143</v>
      </c>
      <c r="K22" s="510" t="s">
        <v>2137</v>
      </c>
      <c r="L22" s="507" t="s">
        <v>2157</v>
      </c>
    </row>
    <row r="23" spans="1:12" ht="37.5">
      <c r="A23" s="514">
        <v>346</v>
      </c>
      <c r="B23" s="498">
        <v>3000</v>
      </c>
      <c r="C23" s="507" t="s">
        <v>2158</v>
      </c>
      <c r="D23" s="507" t="s">
        <v>2159</v>
      </c>
      <c r="E23" s="495" t="s">
        <v>2160</v>
      </c>
      <c r="F23" s="519">
        <v>9000000</v>
      </c>
      <c r="G23" s="520" t="s">
        <v>24</v>
      </c>
      <c r="H23" s="509"/>
      <c r="I23" s="509" t="s">
        <v>25</v>
      </c>
      <c r="J23" s="513" t="s">
        <v>2143</v>
      </c>
      <c r="K23" s="510" t="s">
        <v>2137</v>
      </c>
      <c r="L23" s="507" t="s">
        <v>2161</v>
      </c>
    </row>
    <row r="24" spans="1:12" ht="56.25">
      <c r="A24" s="506">
        <v>347</v>
      </c>
      <c r="B24" s="498">
        <v>3000</v>
      </c>
      <c r="C24" s="507" t="s">
        <v>2162</v>
      </c>
      <c r="D24" s="507" t="s">
        <v>2163</v>
      </c>
      <c r="E24" s="495" t="s">
        <v>2160</v>
      </c>
      <c r="F24" s="519">
        <v>2400000</v>
      </c>
      <c r="G24" s="520" t="s">
        <v>24</v>
      </c>
      <c r="H24" s="509"/>
      <c r="I24" s="509" t="s">
        <v>25</v>
      </c>
      <c r="J24" s="513" t="s">
        <v>2143</v>
      </c>
      <c r="K24" s="510" t="s">
        <v>2137</v>
      </c>
      <c r="L24" s="507" t="s">
        <v>2164</v>
      </c>
    </row>
    <row r="25" spans="1:12" ht="75">
      <c r="A25" s="514">
        <v>357</v>
      </c>
      <c r="B25" s="498">
        <v>3000</v>
      </c>
      <c r="C25" s="507" t="s">
        <v>353</v>
      </c>
      <c r="D25" s="507" t="s">
        <v>2165</v>
      </c>
      <c r="E25" s="495" t="s">
        <v>2166</v>
      </c>
      <c r="F25" s="519">
        <v>50000</v>
      </c>
      <c r="G25" s="521" t="s">
        <v>24</v>
      </c>
      <c r="H25" s="509"/>
      <c r="I25" s="509" t="s">
        <v>25</v>
      </c>
      <c r="J25" s="513" t="s">
        <v>2143</v>
      </c>
      <c r="K25" s="510" t="s">
        <v>2137</v>
      </c>
      <c r="L25" s="522" t="s">
        <v>2167</v>
      </c>
    </row>
    <row r="26" spans="1:12" ht="56.25">
      <c r="A26" s="514">
        <v>441</v>
      </c>
      <c r="B26" s="523">
        <v>4000</v>
      </c>
      <c r="C26" s="507" t="s">
        <v>1753</v>
      </c>
      <c r="D26" s="518" t="s">
        <v>2168</v>
      </c>
      <c r="E26" s="495" t="s">
        <v>2169</v>
      </c>
      <c r="F26" s="519">
        <v>134000000</v>
      </c>
      <c r="G26" s="520" t="s">
        <v>111</v>
      </c>
      <c r="H26" s="509"/>
      <c r="I26" s="509" t="s">
        <v>25</v>
      </c>
      <c r="J26" s="524" t="s">
        <v>1652</v>
      </c>
      <c r="K26" s="510" t="s">
        <v>2137</v>
      </c>
      <c r="L26" s="507" t="s">
        <v>2170</v>
      </c>
    </row>
    <row r="27" spans="1:12" ht="56.25">
      <c r="A27" s="514">
        <v>441</v>
      </c>
      <c r="B27" s="523">
        <v>4000</v>
      </c>
      <c r="C27" s="507" t="s">
        <v>1753</v>
      </c>
      <c r="D27" s="518" t="s">
        <v>2171</v>
      </c>
      <c r="E27" s="495" t="s">
        <v>2172</v>
      </c>
      <c r="F27" s="525">
        <v>200000</v>
      </c>
      <c r="G27" s="520" t="s">
        <v>111</v>
      </c>
      <c r="H27" s="509"/>
      <c r="I27" s="509" t="s">
        <v>25</v>
      </c>
      <c r="J27" s="524" t="s">
        <v>1652</v>
      </c>
      <c r="K27" s="510" t="s">
        <v>2137</v>
      </c>
      <c r="L27" s="507" t="s">
        <v>2173</v>
      </c>
    </row>
    <row r="28" spans="1:12" ht="56.25">
      <c r="A28" s="514">
        <v>441</v>
      </c>
      <c r="B28" s="523">
        <v>4000</v>
      </c>
      <c r="C28" s="507" t="s">
        <v>1753</v>
      </c>
      <c r="D28" s="518" t="s">
        <v>2174</v>
      </c>
      <c r="E28" s="495" t="s">
        <v>2175</v>
      </c>
      <c r="F28" s="519">
        <v>3500000</v>
      </c>
      <c r="G28" s="520" t="s">
        <v>111</v>
      </c>
      <c r="H28" s="509"/>
      <c r="I28" s="509" t="s">
        <v>25</v>
      </c>
      <c r="J28" s="524" t="s">
        <v>1652</v>
      </c>
      <c r="K28" s="510" t="s">
        <v>2137</v>
      </c>
      <c r="L28" s="507" t="s">
        <v>2176</v>
      </c>
    </row>
    <row r="29" spans="1:12" ht="56.25">
      <c r="A29" s="514">
        <v>441</v>
      </c>
      <c r="B29" s="523">
        <v>4000</v>
      </c>
      <c r="C29" s="507" t="s">
        <v>1753</v>
      </c>
      <c r="D29" s="518" t="s">
        <v>2177</v>
      </c>
      <c r="E29" s="495" t="s">
        <v>2178</v>
      </c>
      <c r="F29" s="525">
        <v>2500000</v>
      </c>
      <c r="G29" s="520" t="s">
        <v>111</v>
      </c>
      <c r="H29" s="509"/>
      <c r="I29" s="509" t="s">
        <v>25</v>
      </c>
      <c r="J29" s="524" t="s">
        <v>1652</v>
      </c>
      <c r="K29" s="510" t="s">
        <v>2137</v>
      </c>
      <c r="L29" s="507" t="s">
        <v>2179</v>
      </c>
    </row>
    <row r="30" spans="1:12" ht="56.25">
      <c r="A30" s="514">
        <v>441</v>
      </c>
      <c r="B30" s="523">
        <v>4000</v>
      </c>
      <c r="C30" s="507" t="s">
        <v>1753</v>
      </c>
      <c r="D30" s="518" t="s">
        <v>2180</v>
      </c>
      <c r="E30" s="495" t="s">
        <v>2181</v>
      </c>
      <c r="F30" s="519">
        <v>500000</v>
      </c>
      <c r="G30" s="520" t="s">
        <v>111</v>
      </c>
      <c r="H30" s="509"/>
      <c r="I30" s="509" t="s">
        <v>25</v>
      </c>
      <c r="J30" s="524" t="s">
        <v>1652</v>
      </c>
      <c r="K30" s="510" t="s">
        <v>2137</v>
      </c>
      <c r="L30" s="507" t="s">
        <v>2182</v>
      </c>
    </row>
    <row r="31" spans="1:12" ht="37.5">
      <c r="A31" s="514">
        <v>441</v>
      </c>
      <c r="B31" s="523">
        <v>4000</v>
      </c>
      <c r="C31" s="507" t="s">
        <v>1753</v>
      </c>
      <c r="D31" s="518" t="s">
        <v>2183</v>
      </c>
      <c r="E31" s="495" t="s">
        <v>2184</v>
      </c>
      <c r="F31" s="525">
        <v>200000</v>
      </c>
      <c r="G31" s="520" t="s">
        <v>111</v>
      </c>
      <c r="H31" s="509"/>
      <c r="I31" s="509" t="s">
        <v>25</v>
      </c>
      <c r="J31" s="524" t="s">
        <v>1652</v>
      </c>
      <c r="K31" s="510" t="s">
        <v>2137</v>
      </c>
      <c r="L31" s="507" t="s">
        <v>2185</v>
      </c>
    </row>
    <row r="32" spans="1:12" ht="37.5">
      <c r="A32" s="514">
        <v>441</v>
      </c>
      <c r="B32" s="523">
        <v>4000</v>
      </c>
      <c r="C32" s="507" t="s">
        <v>1753</v>
      </c>
      <c r="D32" s="518" t="s">
        <v>2186</v>
      </c>
      <c r="E32" s="495" t="s">
        <v>2187</v>
      </c>
      <c r="F32" s="519">
        <v>500000</v>
      </c>
      <c r="G32" s="520" t="s">
        <v>111</v>
      </c>
      <c r="H32" s="509"/>
      <c r="I32" s="509" t="s">
        <v>25</v>
      </c>
      <c r="J32" s="524" t="s">
        <v>1652</v>
      </c>
      <c r="K32" s="510" t="s">
        <v>2137</v>
      </c>
      <c r="L32" s="507" t="s">
        <v>2188</v>
      </c>
    </row>
    <row r="33" spans="1:12" ht="75">
      <c r="A33" s="514">
        <v>443</v>
      </c>
      <c r="B33" s="523">
        <v>4000</v>
      </c>
      <c r="C33" s="507" t="s">
        <v>2189</v>
      </c>
      <c r="D33" s="518" t="s">
        <v>2190</v>
      </c>
      <c r="E33" s="495" t="s">
        <v>2191</v>
      </c>
      <c r="F33" s="519">
        <v>319020</v>
      </c>
      <c r="G33" s="520" t="s">
        <v>606</v>
      </c>
      <c r="H33" s="509"/>
      <c r="I33" s="509" t="s">
        <v>25</v>
      </c>
      <c r="J33" s="524" t="s">
        <v>2192</v>
      </c>
      <c r="K33" s="510" t="s">
        <v>2137</v>
      </c>
      <c r="L33" s="507" t="s">
        <v>2154</v>
      </c>
    </row>
    <row r="34" spans="1:12" ht="18.75">
      <c r="A34" s="506"/>
      <c r="B34" s="523"/>
      <c r="C34" s="507"/>
      <c r="D34" s="507"/>
      <c r="E34" s="495"/>
      <c r="F34" s="526">
        <f>SUM(F15:F33)</f>
        <v>154139020</v>
      </c>
      <c r="G34" s="520"/>
      <c r="H34" s="509"/>
      <c r="I34" s="509"/>
      <c r="J34" s="509"/>
      <c r="K34" s="510"/>
      <c r="L34" s="507"/>
    </row>
    <row r="35" spans="1:12" ht="18.75">
      <c r="A35" s="718" t="s">
        <v>2193</v>
      </c>
      <c r="B35" s="719"/>
      <c r="C35" s="719"/>
      <c r="D35" s="719"/>
      <c r="E35" s="719"/>
      <c r="F35" s="719"/>
      <c r="G35" s="719"/>
      <c r="H35" s="719"/>
      <c r="I35" s="719"/>
      <c r="J35" s="719"/>
      <c r="K35" s="719"/>
      <c r="L35" s="720"/>
    </row>
    <row r="36" spans="1:12" ht="18.75">
      <c r="A36" s="721" t="s">
        <v>3</v>
      </c>
      <c r="B36" s="722"/>
      <c r="C36" s="723"/>
      <c r="D36" s="714" t="s">
        <v>4</v>
      </c>
      <c r="E36" s="714" t="s">
        <v>5</v>
      </c>
      <c r="F36" s="714" t="s">
        <v>6</v>
      </c>
      <c r="G36" s="714" t="s">
        <v>7</v>
      </c>
      <c r="H36" s="718" t="s">
        <v>8</v>
      </c>
      <c r="I36" s="720"/>
      <c r="J36" s="714" t="s">
        <v>9</v>
      </c>
      <c r="K36" s="714" t="s">
        <v>10</v>
      </c>
      <c r="L36" s="714" t="s">
        <v>11</v>
      </c>
    </row>
    <row r="37" spans="1:12" ht="18.75">
      <c r="A37" s="137" t="s">
        <v>16</v>
      </c>
      <c r="B37" s="138" t="s">
        <v>17</v>
      </c>
      <c r="C37" s="139" t="s">
        <v>18</v>
      </c>
      <c r="D37" s="715"/>
      <c r="E37" s="715"/>
      <c r="F37" s="715"/>
      <c r="G37" s="715"/>
      <c r="H37" s="140" t="s">
        <v>19</v>
      </c>
      <c r="I37" s="141" t="s">
        <v>20</v>
      </c>
      <c r="J37" s="715"/>
      <c r="K37" s="715"/>
      <c r="L37" s="715"/>
    </row>
    <row r="38" spans="1:12" ht="37.5">
      <c r="A38" s="498">
        <v>211</v>
      </c>
      <c r="B38" s="128">
        <v>2000</v>
      </c>
      <c r="C38" s="527" t="s">
        <v>21</v>
      </c>
      <c r="D38" s="495" t="s">
        <v>22</v>
      </c>
      <c r="E38" s="495" t="s">
        <v>58</v>
      </c>
      <c r="F38" s="508">
        <v>200000</v>
      </c>
      <c r="G38" s="509" t="s">
        <v>24</v>
      </c>
      <c r="H38" s="509"/>
      <c r="I38" s="509" t="s">
        <v>25</v>
      </c>
      <c r="J38" s="508" t="s">
        <v>2143</v>
      </c>
      <c r="K38" s="495" t="s">
        <v>2194</v>
      </c>
      <c r="L38" s="518" t="s">
        <v>937</v>
      </c>
    </row>
    <row r="39" spans="1:12" ht="37.5">
      <c r="A39" s="498">
        <v>216</v>
      </c>
      <c r="B39" s="498">
        <v>2000</v>
      </c>
      <c r="C39" s="518" t="s">
        <v>1605</v>
      </c>
      <c r="D39" s="518" t="s">
        <v>1605</v>
      </c>
      <c r="E39" s="495" t="s">
        <v>1605</v>
      </c>
      <c r="F39" s="528">
        <v>30000</v>
      </c>
      <c r="G39" s="509" t="s">
        <v>24</v>
      </c>
      <c r="H39" s="508"/>
      <c r="I39" s="509" t="s">
        <v>25</v>
      </c>
      <c r="J39" s="508" t="s">
        <v>2143</v>
      </c>
      <c r="K39" s="495" t="s">
        <v>2194</v>
      </c>
      <c r="L39" s="518" t="s">
        <v>2195</v>
      </c>
    </row>
    <row r="40" spans="1:12" ht="18.75">
      <c r="A40" s="498"/>
      <c r="B40" s="529"/>
      <c r="C40" s="495"/>
      <c r="D40" s="530"/>
      <c r="E40" s="511"/>
      <c r="F40" s="531">
        <f>SUM(F38:F39)</f>
        <v>230000</v>
      </c>
      <c r="G40" s="509"/>
      <c r="H40" s="512"/>
      <c r="I40" s="509"/>
      <c r="J40" s="509"/>
      <c r="K40" s="498"/>
      <c r="L40" s="521"/>
    </row>
    <row r="41" spans="1:12" ht="18.75">
      <c r="A41" s="718" t="s">
        <v>2196</v>
      </c>
      <c r="B41" s="719"/>
      <c r="C41" s="719"/>
      <c r="D41" s="719"/>
      <c r="E41" s="719"/>
      <c r="F41" s="719"/>
      <c r="G41" s="719"/>
      <c r="H41" s="719"/>
      <c r="I41" s="719"/>
      <c r="J41" s="719"/>
      <c r="K41" s="719"/>
      <c r="L41" s="720"/>
    </row>
    <row r="42" spans="1:12" ht="18.75">
      <c r="A42" s="721" t="s">
        <v>3</v>
      </c>
      <c r="B42" s="722"/>
      <c r="C42" s="723"/>
      <c r="D42" s="714" t="s">
        <v>4</v>
      </c>
      <c r="E42" s="714" t="s">
        <v>5</v>
      </c>
      <c r="F42" s="714" t="s">
        <v>6</v>
      </c>
      <c r="G42" s="714" t="s">
        <v>7</v>
      </c>
      <c r="H42" s="718" t="s">
        <v>8</v>
      </c>
      <c r="I42" s="720"/>
      <c r="J42" s="714" t="s">
        <v>9</v>
      </c>
      <c r="K42" s="714" t="s">
        <v>10</v>
      </c>
      <c r="L42" s="714" t="s">
        <v>11</v>
      </c>
    </row>
    <row r="43" spans="1:12" ht="18.75">
      <c r="A43" s="137" t="s">
        <v>16</v>
      </c>
      <c r="B43" s="138" t="s">
        <v>17</v>
      </c>
      <c r="C43" s="139" t="s">
        <v>18</v>
      </c>
      <c r="D43" s="715"/>
      <c r="E43" s="715"/>
      <c r="F43" s="715"/>
      <c r="G43" s="715"/>
      <c r="H43" s="140" t="s">
        <v>19</v>
      </c>
      <c r="I43" s="141" t="s">
        <v>20</v>
      </c>
      <c r="J43" s="715"/>
      <c r="K43" s="715"/>
      <c r="L43" s="715"/>
    </row>
    <row r="44" spans="1:12" ht="93.75">
      <c r="A44" s="498">
        <v>211</v>
      </c>
      <c r="B44" s="498">
        <v>2000</v>
      </c>
      <c r="C44" s="518" t="s">
        <v>21</v>
      </c>
      <c r="D44" s="518" t="s">
        <v>22</v>
      </c>
      <c r="E44" s="495" t="s">
        <v>2197</v>
      </c>
      <c r="F44" s="517">
        <v>150000</v>
      </c>
      <c r="G44" s="498" t="s">
        <v>24</v>
      </c>
      <c r="H44" s="518"/>
      <c r="I44" s="498" t="s">
        <v>25</v>
      </c>
      <c r="J44" s="495" t="s">
        <v>2143</v>
      </c>
      <c r="K44" s="518" t="s">
        <v>2198</v>
      </c>
      <c r="L44" s="518" t="s">
        <v>2199</v>
      </c>
    </row>
    <row r="45" spans="1:12" ht="56.25">
      <c r="A45" s="498">
        <v>336</v>
      </c>
      <c r="B45" s="498">
        <v>3000</v>
      </c>
      <c r="C45" s="518" t="s">
        <v>2200</v>
      </c>
      <c r="D45" s="518" t="s">
        <v>2201</v>
      </c>
      <c r="E45" s="495" t="s">
        <v>2202</v>
      </c>
      <c r="F45" s="517">
        <v>40000</v>
      </c>
      <c r="G45" s="498" t="s">
        <v>24</v>
      </c>
      <c r="H45" s="518"/>
      <c r="I45" s="498" t="s">
        <v>25</v>
      </c>
      <c r="J45" s="495" t="s">
        <v>2143</v>
      </c>
      <c r="K45" s="518" t="s">
        <v>2198</v>
      </c>
      <c r="L45" s="518" t="s">
        <v>2203</v>
      </c>
    </row>
    <row r="46" spans="1:12" ht="18.75">
      <c r="A46" s="498"/>
      <c r="B46" s="498"/>
      <c r="C46" s="495"/>
      <c r="D46" s="530"/>
      <c r="E46" s="511"/>
      <c r="F46" s="532">
        <f>SUM(F44:F45)</f>
        <v>190000</v>
      </c>
      <c r="G46" s="512"/>
      <c r="H46" s="512"/>
      <c r="I46" s="509"/>
      <c r="J46" s="512"/>
      <c r="K46" s="495"/>
      <c r="L46" s="495"/>
    </row>
    <row r="47" spans="1:12" ht="18.75">
      <c r="A47" s="718" t="s">
        <v>2204</v>
      </c>
      <c r="B47" s="719"/>
      <c r="C47" s="719"/>
      <c r="D47" s="719"/>
      <c r="E47" s="719"/>
      <c r="F47" s="719"/>
      <c r="G47" s="719"/>
      <c r="H47" s="719"/>
      <c r="I47" s="719"/>
      <c r="J47" s="719"/>
      <c r="K47" s="719"/>
      <c r="L47" s="720"/>
    </row>
    <row r="48" spans="1:12" ht="18.75">
      <c r="A48" s="721" t="s">
        <v>3</v>
      </c>
      <c r="B48" s="722"/>
      <c r="C48" s="723"/>
      <c r="D48" s="714" t="s">
        <v>4</v>
      </c>
      <c r="E48" s="714" t="s">
        <v>5</v>
      </c>
      <c r="F48" s="714" t="s">
        <v>6</v>
      </c>
      <c r="G48" s="714" t="s">
        <v>7</v>
      </c>
      <c r="H48" s="718" t="s">
        <v>8</v>
      </c>
      <c r="I48" s="720"/>
      <c r="J48" s="714" t="s">
        <v>9</v>
      </c>
      <c r="K48" s="714" t="s">
        <v>10</v>
      </c>
      <c r="L48" s="714" t="s">
        <v>11</v>
      </c>
    </row>
    <row r="49" spans="1:12" ht="18.75">
      <c r="A49" s="137" t="s">
        <v>16</v>
      </c>
      <c r="B49" s="138" t="s">
        <v>17</v>
      </c>
      <c r="C49" s="139" t="s">
        <v>18</v>
      </c>
      <c r="D49" s="715"/>
      <c r="E49" s="715"/>
      <c r="F49" s="715"/>
      <c r="G49" s="715"/>
      <c r="H49" s="140" t="s">
        <v>19</v>
      </c>
      <c r="I49" s="141" t="s">
        <v>20</v>
      </c>
      <c r="J49" s="715"/>
      <c r="K49" s="715"/>
      <c r="L49" s="715"/>
    </row>
    <row r="50" spans="1:12" ht="56.25">
      <c r="A50" s="521">
        <v>249</v>
      </c>
      <c r="B50" s="498">
        <v>2000</v>
      </c>
      <c r="C50" s="518" t="s">
        <v>2205</v>
      </c>
      <c r="D50" s="495" t="s">
        <v>2206</v>
      </c>
      <c r="E50" s="511" t="s">
        <v>2207</v>
      </c>
      <c r="F50" s="508">
        <v>10000</v>
      </c>
      <c r="G50" s="509" t="s">
        <v>111</v>
      </c>
      <c r="H50" s="508"/>
      <c r="I50" s="509" t="s">
        <v>25</v>
      </c>
      <c r="J50" s="508" t="s">
        <v>1652</v>
      </c>
      <c r="K50" s="495" t="s">
        <v>2208</v>
      </c>
      <c r="L50" s="495" t="s">
        <v>2209</v>
      </c>
    </row>
    <row r="51" spans="1:12" ht="75">
      <c r="A51" s="521">
        <v>317</v>
      </c>
      <c r="B51" s="498">
        <v>3000</v>
      </c>
      <c r="C51" s="518" t="s">
        <v>2210</v>
      </c>
      <c r="D51" s="495" t="s">
        <v>2211</v>
      </c>
      <c r="E51" s="495" t="s">
        <v>2212</v>
      </c>
      <c r="F51" s="508">
        <v>10000</v>
      </c>
      <c r="G51" s="509" t="s">
        <v>1070</v>
      </c>
      <c r="H51" s="508"/>
      <c r="I51" s="509" t="s">
        <v>25</v>
      </c>
      <c r="J51" s="508" t="s">
        <v>1652</v>
      </c>
      <c r="K51" s="495" t="s">
        <v>2208</v>
      </c>
      <c r="L51" s="495" t="s">
        <v>2213</v>
      </c>
    </row>
    <row r="52" spans="1:12" ht="37.5">
      <c r="A52" s="521">
        <v>326</v>
      </c>
      <c r="B52" s="498">
        <v>3000</v>
      </c>
      <c r="C52" s="495" t="s">
        <v>2214</v>
      </c>
      <c r="D52" s="530" t="s">
        <v>2215</v>
      </c>
      <c r="E52" s="511" t="s">
        <v>2207</v>
      </c>
      <c r="F52" s="508">
        <v>15000</v>
      </c>
      <c r="G52" s="512" t="s">
        <v>135</v>
      </c>
      <c r="H52" s="512"/>
      <c r="I52" s="509" t="s">
        <v>25</v>
      </c>
      <c r="J52" s="513" t="s">
        <v>1747</v>
      </c>
      <c r="K52" s="495" t="s">
        <v>2208</v>
      </c>
      <c r="L52" s="495" t="s">
        <v>2216</v>
      </c>
    </row>
    <row r="53" spans="1:12" ht="56.25">
      <c r="A53" s="521">
        <v>329</v>
      </c>
      <c r="B53" s="498">
        <v>3000</v>
      </c>
      <c r="C53" s="518" t="s">
        <v>1657</v>
      </c>
      <c r="D53" s="495" t="s">
        <v>2217</v>
      </c>
      <c r="E53" s="495" t="s">
        <v>2218</v>
      </c>
      <c r="F53" s="508">
        <v>50000</v>
      </c>
      <c r="G53" s="509" t="s">
        <v>135</v>
      </c>
      <c r="H53" s="508"/>
      <c r="I53" s="509" t="s">
        <v>25</v>
      </c>
      <c r="J53" s="508" t="s">
        <v>1747</v>
      </c>
      <c r="K53" s="495" t="s">
        <v>2208</v>
      </c>
      <c r="L53" s="495" t="s">
        <v>2219</v>
      </c>
    </row>
    <row r="54" spans="1:12" ht="56.25">
      <c r="A54" s="521">
        <v>336</v>
      </c>
      <c r="B54" s="498">
        <v>3000</v>
      </c>
      <c r="C54" s="518" t="s">
        <v>422</v>
      </c>
      <c r="D54" s="495" t="s">
        <v>2220</v>
      </c>
      <c r="E54" s="495" t="s">
        <v>2218</v>
      </c>
      <c r="F54" s="512">
        <v>40000</v>
      </c>
      <c r="G54" s="512" t="s">
        <v>24</v>
      </c>
      <c r="H54" s="512"/>
      <c r="I54" s="509" t="s">
        <v>25</v>
      </c>
      <c r="J54" s="513" t="s">
        <v>2143</v>
      </c>
      <c r="K54" s="495" t="s">
        <v>2208</v>
      </c>
      <c r="L54" s="495" t="s">
        <v>2221</v>
      </c>
    </row>
    <row r="55" spans="1:12" ht="56.25">
      <c r="A55" s="521">
        <v>351</v>
      </c>
      <c r="B55" s="498">
        <v>3000</v>
      </c>
      <c r="C55" s="518" t="s">
        <v>2222</v>
      </c>
      <c r="D55" s="495" t="s">
        <v>2223</v>
      </c>
      <c r="E55" s="495" t="s">
        <v>2207</v>
      </c>
      <c r="F55" s="512">
        <v>400000</v>
      </c>
      <c r="G55" s="512" t="s">
        <v>2224</v>
      </c>
      <c r="H55" s="512"/>
      <c r="I55" s="509" t="s">
        <v>25</v>
      </c>
      <c r="J55" s="513" t="s">
        <v>2225</v>
      </c>
      <c r="K55" s="495" t="s">
        <v>2208</v>
      </c>
      <c r="L55" s="495" t="s">
        <v>2226</v>
      </c>
    </row>
    <row r="56" spans="1:12" ht="56.25">
      <c r="A56" s="521">
        <v>382</v>
      </c>
      <c r="B56" s="498">
        <v>3000</v>
      </c>
      <c r="C56" s="495" t="s">
        <v>2227</v>
      </c>
      <c r="D56" s="533" t="s">
        <v>2228</v>
      </c>
      <c r="E56" s="495" t="s">
        <v>2218</v>
      </c>
      <c r="F56" s="516">
        <v>100000</v>
      </c>
      <c r="G56" s="512" t="s">
        <v>148</v>
      </c>
      <c r="H56" s="516"/>
      <c r="I56" s="509" t="s">
        <v>25</v>
      </c>
      <c r="J56" s="519" t="s">
        <v>2136</v>
      </c>
      <c r="K56" s="495" t="s">
        <v>2208</v>
      </c>
      <c r="L56" s="530" t="s">
        <v>2229</v>
      </c>
    </row>
    <row r="57" spans="1:12" ht="37.5">
      <c r="A57" s="521">
        <v>382</v>
      </c>
      <c r="B57" s="498">
        <v>3000</v>
      </c>
      <c r="C57" s="495" t="s">
        <v>2227</v>
      </c>
      <c r="D57" s="534" t="s">
        <v>2230</v>
      </c>
      <c r="E57" s="511" t="s">
        <v>2231</v>
      </c>
      <c r="F57" s="516">
        <v>500000</v>
      </c>
      <c r="G57" s="535" t="s">
        <v>111</v>
      </c>
      <c r="H57" s="536"/>
      <c r="I57" s="509" t="s">
        <v>25</v>
      </c>
      <c r="J57" s="537" t="s">
        <v>1652</v>
      </c>
      <c r="K57" s="495" t="s">
        <v>2208</v>
      </c>
      <c r="L57" s="530" t="s">
        <v>2232</v>
      </c>
    </row>
    <row r="58" spans="1:12" ht="37.5">
      <c r="A58" s="520">
        <v>382</v>
      </c>
      <c r="B58" s="529">
        <v>3000</v>
      </c>
      <c r="C58" s="495" t="s">
        <v>2227</v>
      </c>
      <c r="D58" s="518" t="s">
        <v>2233</v>
      </c>
      <c r="E58" s="495" t="s">
        <v>2234</v>
      </c>
      <c r="F58" s="516">
        <v>100000</v>
      </c>
      <c r="G58" s="498" t="s">
        <v>111</v>
      </c>
      <c r="H58" s="518"/>
      <c r="I58" s="509" t="s">
        <v>25</v>
      </c>
      <c r="J58" s="537" t="s">
        <v>1652</v>
      </c>
      <c r="K58" s="495" t="s">
        <v>2208</v>
      </c>
      <c r="L58" s="530" t="s">
        <v>2235</v>
      </c>
    </row>
    <row r="59" spans="1:12" ht="56.25">
      <c r="A59" s="520">
        <v>382</v>
      </c>
      <c r="B59" s="529">
        <v>3000</v>
      </c>
      <c r="C59" s="495" t="s">
        <v>2227</v>
      </c>
      <c r="D59" s="530" t="s">
        <v>2236</v>
      </c>
      <c r="E59" s="495" t="s">
        <v>2218</v>
      </c>
      <c r="F59" s="516">
        <v>600000</v>
      </c>
      <c r="G59" s="521" t="s">
        <v>111</v>
      </c>
      <c r="H59" s="509"/>
      <c r="I59" s="509" t="s">
        <v>25</v>
      </c>
      <c r="J59" s="524" t="s">
        <v>1652</v>
      </c>
      <c r="K59" s="495" t="s">
        <v>2208</v>
      </c>
      <c r="L59" s="530" t="s">
        <v>2237</v>
      </c>
    </row>
    <row r="60" spans="1:12" ht="56.25">
      <c r="A60" s="520">
        <v>382</v>
      </c>
      <c r="B60" s="529">
        <v>3000</v>
      </c>
      <c r="C60" s="495" t="s">
        <v>2227</v>
      </c>
      <c r="D60" s="511" t="s">
        <v>2238</v>
      </c>
      <c r="E60" s="495" t="s">
        <v>2218</v>
      </c>
      <c r="F60" s="516">
        <v>180000</v>
      </c>
      <c r="G60" s="498" t="s">
        <v>111</v>
      </c>
      <c r="H60" s="509"/>
      <c r="I60" s="509" t="s">
        <v>25</v>
      </c>
      <c r="J60" s="519" t="s">
        <v>1652</v>
      </c>
      <c r="K60" s="495" t="s">
        <v>2208</v>
      </c>
      <c r="L60" s="530" t="s">
        <v>2239</v>
      </c>
    </row>
    <row r="61" spans="1:12" ht="56.25">
      <c r="A61" s="520">
        <v>382</v>
      </c>
      <c r="B61" s="529">
        <v>3000</v>
      </c>
      <c r="C61" s="495" t="s">
        <v>2227</v>
      </c>
      <c r="D61" s="511" t="s">
        <v>2240</v>
      </c>
      <c r="E61" s="495" t="s">
        <v>2218</v>
      </c>
      <c r="F61" s="516">
        <v>150000</v>
      </c>
      <c r="G61" s="498" t="s">
        <v>1059</v>
      </c>
      <c r="H61" s="509"/>
      <c r="I61" s="509" t="s">
        <v>25</v>
      </c>
      <c r="J61" s="519" t="s">
        <v>1652</v>
      </c>
      <c r="K61" s="495" t="s">
        <v>2208</v>
      </c>
      <c r="L61" s="530" t="s">
        <v>2241</v>
      </c>
    </row>
    <row r="62" spans="1:12" ht="56.25">
      <c r="A62" s="520">
        <v>382</v>
      </c>
      <c r="B62" s="529">
        <v>3000</v>
      </c>
      <c r="C62" s="495" t="s">
        <v>2227</v>
      </c>
      <c r="D62" s="530" t="s">
        <v>2242</v>
      </c>
      <c r="E62" s="495" t="s">
        <v>2218</v>
      </c>
      <c r="F62" s="516">
        <v>38000</v>
      </c>
      <c r="G62" s="520" t="s">
        <v>135</v>
      </c>
      <c r="H62" s="509"/>
      <c r="I62" s="509" t="s">
        <v>25</v>
      </c>
      <c r="J62" s="524" t="s">
        <v>1747</v>
      </c>
      <c r="K62" s="495" t="s">
        <v>2208</v>
      </c>
      <c r="L62" s="530" t="s">
        <v>2243</v>
      </c>
    </row>
    <row r="63" spans="1:12" ht="18.75">
      <c r="A63" s="498"/>
      <c r="B63" s="498"/>
      <c r="C63" s="495"/>
      <c r="D63" s="533"/>
      <c r="E63" s="538"/>
      <c r="F63" s="531">
        <f>SUM(F50:F62)</f>
        <v>2193000</v>
      </c>
      <c r="G63" s="512"/>
      <c r="H63" s="516"/>
      <c r="I63" s="509"/>
      <c r="J63" s="516"/>
      <c r="K63" s="495"/>
      <c r="L63" s="495"/>
    </row>
    <row r="64" spans="1:12" ht="18.75">
      <c r="A64" s="718" t="s">
        <v>2244</v>
      </c>
      <c r="B64" s="719"/>
      <c r="C64" s="719"/>
      <c r="D64" s="719"/>
      <c r="E64" s="719"/>
      <c r="F64" s="719"/>
      <c r="G64" s="719"/>
      <c r="H64" s="719"/>
      <c r="I64" s="719"/>
      <c r="J64" s="719"/>
      <c r="K64" s="719"/>
      <c r="L64" s="720"/>
    </row>
    <row r="65" spans="1:12" ht="18.75">
      <c r="A65" s="721" t="s">
        <v>3</v>
      </c>
      <c r="B65" s="722"/>
      <c r="C65" s="723"/>
      <c r="D65" s="714" t="s">
        <v>4</v>
      </c>
      <c r="E65" s="714" t="s">
        <v>5</v>
      </c>
      <c r="F65" s="714" t="s">
        <v>6</v>
      </c>
      <c r="G65" s="714" t="s">
        <v>7</v>
      </c>
      <c r="H65" s="718" t="s">
        <v>8</v>
      </c>
      <c r="I65" s="720"/>
      <c r="J65" s="714" t="s">
        <v>9</v>
      </c>
      <c r="K65" s="714" t="s">
        <v>10</v>
      </c>
      <c r="L65" s="714" t="s">
        <v>11</v>
      </c>
    </row>
    <row r="66" spans="1:12" ht="18.75">
      <c r="A66" s="137" t="s">
        <v>16</v>
      </c>
      <c r="B66" s="138" t="s">
        <v>17</v>
      </c>
      <c r="C66" s="139" t="s">
        <v>18</v>
      </c>
      <c r="D66" s="715"/>
      <c r="E66" s="715"/>
      <c r="F66" s="715"/>
      <c r="G66" s="715"/>
      <c r="H66" s="140" t="s">
        <v>19</v>
      </c>
      <c r="I66" s="141" t="s">
        <v>20</v>
      </c>
      <c r="J66" s="715"/>
      <c r="K66" s="715"/>
      <c r="L66" s="715"/>
    </row>
    <row r="67" spans="1:12" ht="56.25">
      <c r="A67" s="498">
        <v>254</v>
      </c>
      <c r="B67" s="128">
        <v>2000</v>
      </c>
      <c r="C67" s="495" t="s">
        <v>2245</v>
      </c>
      <c r="D67" s="530" t="s">
        <v>2246</v>
      </c>
      <c r="E67" s="511" t="s">
        <v>2247</v>
      </c>
      <c r="F67" s="512">
        <v>5000</v>
      </c>
      <c r="G67" s="509" t="s">
        <v>1198</v>
      </c>
      <c r="H67" s="509"/>
      <c r="I67" s="509" t="s">
        <v>25</v>
      </c>
      <c r="J67" s="508" t="s">
        <v>2143</v>
      </c>
      <c r="K67" s="495" t="s">
        <v>2248</v>
      </c>
      <c r="L67" s="495" t="s">
        <v>2249</v>
      </c>
    </row>
    <row r="68" spans="1:12" ht="181.5" customHeight="1">
      <c r="A68" s="498">
        <v>272</v>
      </c>
      <c r="B68" s="128">
        <v>2000</v>
      </c>
      <c r="C68" s="495" t="s">
        <v>2250</v>
      </c>
      <c r="D68" s="530" t="s">
        <v>2251</v>
      </c>
      <c r="E68" s="495" t="s">
        <v>2252</v>
      </c>
      <c r="F68" s="516">
        <v>30000</v>
      </c>
      <c r="G68" s="509" t="s">
        <v>148</v>
      </c>
      <c r="H68" s="509"/>
      <c r="I68" s="509" t="s">
        <v>25</v>
      </c>
      <c r="J68" s="508" t="s">
        <v>2136</v>
      </c>
      <c r="K68" s="495" t="s">
        <v>2248</v>
      </c>
      <c r="L68" s="495" t="s">
        <v>2253</v>
      </c>
    </row>
    <row r="69" spans="1:12" ht="181.5" customHeight="1">
      <c r="A69" s="498">
        <v>382</v>
      </c>
      <c r="B69" s="128">
        <v>3000</v>
      </c>
      <c r="C69" s="495" t="s">
        <v>2227</v>
      </c>
      <c r="D69" s="530" t="s">
        <v>2254</v>
      </c>
      <c r="E69" s="495" t="s">
        <v>2255</v>
      </c>
      <c r="F69" s="516">
        <v>200000</v>
      </c>
      <c r="G69" s="509" t="s">
        <v>606</v>
      </c>
      <c r="H69" s="509"/>
      <c r="I69" s="509" t="s">
        <v>25</v>
      </c>
      <c r="J69" s="508" t="s">
        <v>2256</v>
      </c>
      <c r="K69" s="495" t="s">
        <v>2248</v>
      </c>
      <c r="L69" s="495" t="s">
        <v>2257</v>
      </c>
    </row>
    <row r="70" spans="1:12" ht="187.5">
      <c r="A70" s="498">
        <v>431</v>
      </c>
      <c r="B70" s="128">
        <v>4000</v>
      </c>
      <c r="C70" s="495" t="s">
        <v>2258</v>
      </c>
      <c r="D70" s="530" t="s">
        <v>2259</v>
      </c>
      <c r="E70" s="511" t="s">
        <v>2260</v>
      </c>
      <c r="F70" s="516">
        <v>100000</v>
      </c>
      <c r="G70" s="509" t="s">
        <v>148</v>
      </c>
      <c r="H70" s="509"/>
      <c r="I70" s="509" t="s">
        <v>25</v>
      </c>
      <c r="J70" s="508" t="s">
        <v>2136</v>
      </c>
      <c r="K70" s="495" t="s">
        <v>2248</v>
      </c>
      <c r="L70" s="495" t="s">
        <v>2261</v>
      </c>
    </row>
    <row r="71" spans="1:12" ht="18.75">
      <c r="A71" s="539"/>
      <c r="B71" s="539"/>
      <c r="C71" s="518"/>
      <c r="D71" s="507"/>
      <c r="E71" s="515"/>
      <c r="F71" s="540">
        <f>SUM(F67:F70)</f>
        <v>335000</v>
      </c>
      <c r="G71" s="507"/>
      <c r="H71" s="518"/>
      <c r="I71" s="507"/>
      <c r="J71" s="518"/>
      <c r="K71" s="539"/>
      <c r="L71" s="541"/>
    </row>
    <row r="72" spans="1:12" ht="18.75">
      <c r="A72" s="539"/>
      <c r="B72" s="539"/>
      <c r="C72" s="507"/>
      <c r="D72" s="507"/>
      <c r="E72" s="515"/>
      <c r="F72" s="542"/>
      <c r="G72" s="507"/>
      <c r="H72" s="518"/>
      <c r="I72" s="507"/>
      <c r="J72" s="518"/>
      <c r="K72" s="539"/>
      <c r="L72" s="507"/>
    </row>
    <row r="73" spans="1:12" ht="18.75">
      <c r="A73" s="543"/>
      <c r="B73" s="543"/>
      <c r="C73" s="544"/>
      <c r="D73" s="545" t="s">
        <v>51</v>
      </c>
      <c r="E73" s="546"/>
      <c r="F73" s="174">
        <f>F10+F11+F34+F40+F46+F63+F71</f>
        <v>163687020</v>
      </c>
      <c r="G73" s="544"/>
      <c r="H73" s="544"/>
      <c r="I73" s="544"/>
      <c r="J73" s="544"/>
      <c r="K73" s="544"/>
      <c r="L73" s="547"/>
    </row>
  </sheetData>
  <mergeCells count="62">
    <mergeCell ref="C1:D1"/>
    <mergeCell ref="F1:L1"/>
    <mergeCell ref="A2:L2"/>
    <mergeCell ref="A3:C3"/>
    <mergeCell ref="D3:D4"/>
    <mergeCell ref="E3:E4"/>
    <mergeCell ref="F3:F4"/>
    <mergeCell ref="G3:G4"/>
    <mergeCell ref="H3:I3"/>
    <mergeCell ref="J3:J4"/>
    <mergeCell ref="K3:K4"/>
    <mergeCell ref="L3:L4"/>
    <mergeCell ref="A12:L12"/>
    <mergeCell ref="A13:C13"/>
    <mergeCell ref="D13:D14"/>
    <mergeCell ref="E13:E14"/>
    <mergeCell ref="F13:F14"/>
    <mergeCell ref="G13:G14"/>
    <mergeCell ref="H13:I13"/>
    <mergeCell ref="J13:J14"/>
    <mergeCell ref="K13:K14"/>
    <mergeCell ref="L13:L14"/>
    <mergeCell ref="A35:L35"/>
    <mergeCell ref="A36:C36"/>
    <mergeCell ref="D36:D37"/>
    <mergeCell ref="E36:E37"/>
    <mergeCell ref="F36:F37"/>
    <mergeCell ref="G36:G37"/>
    <mergeCell ref="H36:I36"/>
    <mergeCell ref="J36:J37"/>
    <mergeCell ref="K36:K37"/>
    <mergeCell ref="L36:L37"/>
    <mergeCell ref="A41:L41"/>
    <mergeCell ref="A42:C42"/>
    <mergeCell ref="D42:D43"/>
    <mergeCell ref="E42:E43"/>
    <mergeCell ref="F42:F43"/>
    <mergeCell ref="G42:G43"/>
    <mergeCell ref="H42:I42"/>
    <mergeCell ref="J42:J43"/>
    <mergeCell ref="K42:K43"/>
    <mergeCell ref="L42:L43"/>
    <mergeCell ref="A47:L47"/>
    <mergeCell ref="A48:C48"/>
    <mergeCell ref="D48:D49"/>
    <mergeCell ref="E48:E49"/>
    <mergeCell ref="F48:F49"/>
    <mergeCell ref="G48:G49"/>
    <mergeCell ref="H48:I48"/>
    <mergeCell ref="J48:J49"/>
    <mergeCell ref="K65:K66"/>
    <mergeCell ref="L65:L66"/>
    <mergeCell ref="K48:K49"/>
    <mergeCell ref="L48:L49"/>
    <mergeCell ref="A64:L64"/>
    <mergeCell ref="A65:C65"/>
    <mergeCell ref="D65:D66"/>
    <mergeCell ref="E65:E66"/>
    <mergeCell ref="F65:F66"/>
    <mergeCell ref="G65:G66"/>
    <mergeCell ref="H65:I65"/>
    <mergeCell ref="J65:J6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
  <sheetViews>
    <sheetView workbookViewId="0">
      <selection activeCell="D5" sqref="D5"/>
    </sheetView>
  </sheetViews>
  <sheetFormatPr baseColWidth="10" defaultColWidth="12.42578125" defaultRowHeight="15"/>
  <cols>
    <col min="1" max="2" width="18" style="132" customWidth="1"/>
    <col min="3" max="3" width="40.42578125" style="133" customWidth="1"/>
    <col min="4" max="5" width="44.5703125" style="133" customWidth="1"/>
    <col min="6" max="7" width="27.28515625" style="133" customWidth="1"/>
    <col min="8" max="8" width="8" style="133" customWidth="1"/>
    <col min="9" max="9" width="8.7109375" style="133" customWidth="1"/>
    <col min="10" max="10" width="30.5703125" style="133" customWidth="1"/>
    <col min="11" max="11" width="25.7109375" style="133" customWidth="1"/>
    <col min="12" max="12" width="114.140625" style="31" bestFit="1" customWidth="1"/>
    <col min="13" max="13" width="12.42578125" style="31"/>
    <col min="14" max="14" width="30.85546875" style="31" customWidth="1"/>
    <col min="15" max="16384" width="12.42578125" style="31"/>
  </cols>
  <sheetData>
    <row r="1" spans="1:12" ht="91.5" customHeight="1">
      <c r="A1" s="135"/>
      <c r="B1" s="135"/>
      <c r="C1" s="716" t="s">
        <v>0</v>
      </c>
      <c r="D1" s="716"/>
      <c r="E1" s="136"/>
      <c r="F1" s="717" t="s">
        <v>2262</v>
      </c>
      <c r="G1" s="717"/>
      <c r="H1" s="717"/>
      <c r="I1" s="717"/>
      <c r="J1" s="717"/>
      <c r="K1" s="717"/>
      <c r="L1" s="717"/>
    </row>
    <row r="2" spans="1:12">
      <c r="A2" s="753" t="s">
        <v>2263</v>
      </c>
      <c r="B2" s="754"/>
      <c r="C2" s="754"/>
      <c r="D2" s="754"/>
      <c r="E2" s="754"/>
      <c r="F2" s="754"/>
      <c r="G2" s="754"/>
      <c r="H2" s="754"/>
      <c r="I2" s="754"/>
      <c r="J2" s="754"/>
      <c r="K2" s="754"/>
      <c r="L2" s="755"/>
    </row>
    <row r="3" spans="1:12" ht="39" customHeight="1">
      <c r="A3" s="756" t="s">
        <v>3</v>
      </c>
      <c r="B3" s="756"/>
      <c r="C3" s="756"/>
      <c r="D3" s="742" t="s">
        <v>4</v>
      </c>
      <c r="E3" s="742" t="s">
        <v>5</v>
      </c>
      <c r="F3" s="742" t="s">
        <v>6</v>
      </c>
      <c r="G3" s="742" t="s">
        <v>7</v>
      </c>
      <c r="H3" s="753" t="s">
        <v>8</v>
      </c>
      <c r="I3" s="755"/>
      <c r="J3" s="742" t="s">
        <v>9</v>
      </c>
      <c r="K3" s="742" t="s">
        <v>10</v>
      </c>
      <c r="L3" s="742" t="s">
        <v>11</v>
      </c>
    </row>
    <row r="4" spans="1:12" ht="24.75" customHeight="1">
      <c r="A4" s="549" t="s">
        <v>16</v>
      </c>
      <c r="B4" s="549" t="s">
        <v>17</v>
      </c>
      <c r="C4" s="549" t="s">
        <v>18</v>
      </c>
      <c r="D4" s="743"/>
      <c r="E4" s="743"/>
      <c r="F4" s="743"/>
      <c r="G4" s="743"/>
      <c r="H4" s="549" t="s">
        <v>19</v>
      </c>
      <c r="I4" s="550" t="s">
        <v>20</v>
      </c>
      <c r="J4" s="743"/>
      <c r="K4" s="743"/>
      <c r="L4" s="743"/>
    </row>
    <row r="5" spans="1:12" ht="60">
      <c r="A5" s="254">
        <v>211</v>
      </c>
      <c r="B5" s="551">
        <v>2000</v>
      </c>
      <c r="C5" s="274" t="s">
        <v>993</v>
      </c>
      <c r="D5" s="61" t="s">
        <v>22</v>
      </c>
      <c r="E5" s="155" t="s">
        <v>2264</v>
      </c>
      <c r="F5" s="59">
        <v>100000</v>
      </c>
      <c r="G5" s="42" t="s">
        <v>24</v>
      </c>
      <c r="H5" s="42"/>
      <c r="I5" s="42" t="s">
        <v>78</v>
      </c>
      <c r="J5" s="59" t="s">
        <v>2143</v>
      </c>
      <c r="K5" s="61" t="s">
        <v>2265</v>
      </c>
      <c r="L5" s="61" t="s">
        <v>2266</v>
      </c>
    </row>
    <row r="6" spans="1:12" ht="60">
      <c r="A6" s="254">
        <v>216</v>
      </c>
      <c r="B6" s="254">
        <v>2000</v>
      </c>
      <c r="C6" s="61" t="s">
        <v>253</v>
      </c>
      <c r="D6" s="157" t="s">
        <v>253</v>
      </c>
      <c r="E6" s="155" t="s">
        <v>2264</v>
      </c>
      <c r="F6" s="64">
        <v>60000</v>
      </c>
      <c r="G6" s="64" t="s">
        <v>24</v>
      </c>
      <c r="H6" s="64"/>
      <c r="I6" s="42" t="s">
        <v>78</v>
      </c>
      <c r="J6" s="59" t="s">
        <v>2143</v>
      </c>
      <c r="K6" s="61" t="s">
        <v>2265</v>
      </c>
      <c r="L6" s="61" t="s">
        <v>2267</v>
      </c>
    </row>
    <row r="7" spans="1:12" ht="60">
      <c r="A7" s="254">
        <v>336</v>
      </c>
      <c r="B7" s="254">
        <v>3000</v>
      </c>
      <c r="C7" s="61" t="s">
        <v>422</v>
      </c>
      <c r="D7" s="157" t="s">
        <v>2268</v>
      </c>
      <c r="E7" s="153" t="s">
        <v>2269</v>
      </c>
      <c r="F7" s="64">
        <v>20000</v>
      </c>
      <c r="G7" s="64" t="s">
        <v>148</v>
      </c>
      <c r="H7" s="64"/>
      <c r="I7" s="42" t="s">
        <v>78</v>
      </c>
      <c r="J7" s="59" t="s">
        <v>2143</v>
      </c>
      <c r="K7" s="61" t="s">
        <v>2265</v>
      </c>
      <c r="L7" s="61" t="s">
        <v>2270</v>
      </c>
    </row>
    <row r="8" spans="1:12" ht="60">
      <c r="A8" s="254">
        <v>221</v>
      </c>
      <c r="B8" s="254">
        <v>2000</v>
      </c>
      <c r="C8" s="61" t="s">
        <v>2271</v>
      </c>
      <c r="D8" s="157" t="s">
        <v>2272</v>
      </c>
      <c r="E8" s="153" t="s">
        <v>2269</v>
      </c>
      <c r="F8" s="64">
        <v>30000</v>
      </c>
      <c r="G8" s="64" t="s">
        <v>24</v>
      </c>
      <c r="H8" s="64"/>
      <c r="I8" s="42" t="s">
        <v>78</v>
      </c>
      <c r="J8" s="59" t="s">
        <v>2143</v>
      </c>
      <c r="K8" s="61" t="s">
        <v>2265</v>
      </c>
      <c r="L8" s="61" t="s">
        <v>2273</v>
      </c>
    </row>
    <row r="9" spans="1:12" ht="60">
      <c r="A9" s="254">
        <v>339</v>
      </c>
      <c r="B9" s="254">
        <v>3000</v>
      </c>
      <c r="C9" s="61" t="s">
        <v>1660</v>
      </c>
      <c r="D9" s="157" t="s">
        <v>2274</v>
      </c>
      <c r="E9" s="153" t="s">
        <v>2275</v>
      </c>
      <c r="F9" s="64">
        <v>2500000</v>
      </c>
      <c r="G9" s="64" t="s">
        <v>24</v>
      </c>
      <c r="H9" s="64"/>
      <c r="I9" s="42" t="s">
        <v>78</v>
      </c>
      <c r="J9" s="59" t="s">
        <v>2143</v>
      </c>
      <c r="K9" s="61" t="s">
        <v>2265</v>
      </c>
      <c r="L9" s="61" t="s">
        <v>2276</v>
      </c>
    </row>
    <row r="10" spans="1:12">
      <c r="A10" s="254"/>
      <c r="B10" s="254"/>
      <c r="C10" s="61"/>
      <c r="D10" s="157"/>
      <c r="E10" s="552" t="s">
        <v>966</v>
      </c>
      <c r="F10" s="553">
        <f>SUM(F5:F9)</f>
        <v>2710000</v>
      </c>
      <c r="G10" s="64"/>
      <c r="H10" s="64"/>
      <c r="I10" s="42"/>
      <c r="J10" s="64"/>
      <c r="K10" s="61"/>
      <c r="L10" s="61"/>
    </row>
    <row r="11" spans="1:12">
      <c r="A11" s="757"/>
      <c r="B11" s="758"/>
      <c r="C11" s="758"/>
      <c r="D11" s="758"/>
      <c r="E11" s="758"/>
      <c r="F11" s="758"/>
      <c r="G11" s="758"/>
      <c r="H11" s="758"/>
      <c r="I11" s="758"/>
      <c r="J11" s="758"/>
      <c r="K11" s="758"/>
      <c r="L11" s="759"/>
    </row>
    <row r="12" spans="1:12">
      <c r="A12" s="753" t="s">
        <v>2277</v>
      </c>
      <c r="B12" s="754"/>
      <c r="C12" s="754"/>
      <c r="D12" s="754"/>
      <c r="E12" s="754"/>
      <c r="F12" s="754"/>
      <c r="G12" s="754"/>
      <c r="H12" s="754"/>
      <c r="I12" s="754"/>
      <c r="J12" s="754"/>
      <c r="K12" s="754"/>
      <c r="L12" s="755"/>
    </row>
    <row r="13" spans="1:12" ht="39" customHeight="1">
      <c r="A13" s="756" t="s">
        <v>3</v>
      </c>
      <c r="B13" s="756"/>
      <c r="C13" s="756"/>
      <c r="D13" s="742" t="s">
        <v>4</v>
      </c>
      <c r="E13" s="742" t="s">
        <v>5</v>
      </c>
      <c r="F13" s="742" t="s">
        <v>6</v>
      </c>
      <c r="G13" s="742" t="s">
        <v>7</v>
      </c>
      <c r="H13" s="753" t="s">
        <v>8</v>
      </c>
      <c r="I13" s="755"/>
      <c r="J13" s="742" t="s">
        <v>9</v>
      </c>
      <c r="K13" s="742" t="s">
        <v>10</v>
      </c>
      <c r="L13" s="742" t="s">
        <v>11</v>
      </c>
    </row>
    <row r="14" spans="1:12" ht="28.5" customHeight="1">
      <c r="A14" s="549" t="s">
        <v>16</v>
      </c>
      <c r="B14" s="549" t="s">
        <v>17</v>
      </c>
      <c r="C14" s="549" t="s">
        <v>18</v>
      </c>
      <c r="D14" s="743"/>
      <c r="E14" s="743"/>
      <c r="F14" s="743"/>
      <c r="G14" s="743"/>
      <c r="H14" s="549" t="s">
        <v>19</v>
      </c>
      <c r="I14" s="550" t="s">
        <v>20</v>
      </c>
      <c r="J14" s="743"/>
      <c r="K14" s="743"/>
      <c r="L14" s="743"/>
    </row>
    <row r="15" spans="1:12" ht="30">
      <c r="A15" s="254">
        <v>211</v>
      </c>
      <c r="B15" s="551">
        <v>2000</v>
      </c>
      <c r="C15" s="274" t="s">
        <v>21</v>
      </c>
      <c r="D15" s="61" t="s">
        <v>22</v>
      </c>
      <c r="E15" s="61" t="s">
        <v>2278</v>
      </c>
      <c r="F15" s="59">
        <v>30000</v>
      </c>
      <c r="G15" s="42" t="s">
        <v>148</v>
      </c>
      <c r="H15" s="42"/>
      <c r="I15" s="42" t="s">
        <v>78</v>
      </c>
      <c r="J15" s="59" t="s">
        <v>2136</v>
      </c>
      <c r="K15" s="61" t="s">
        <v>2279</v>
      </c>
      <c r="L15" s="61" t="s">
        <v>2280</v>
      </c>
    </row>
    <row r="16" spans="1:12" ht="30">
      <c r="A16" s="254">
        <v>215</v>
      </c>
      <c r="B16" s="254">
        <v>2000</v>
      </c>
      <c r="C16" s="155" t="s">
        <v>1605</v>
      </c>
      <c r="D16" s="61" t="s">
        <v>2281</v>
      </c>
      <c r="E16" s="61" t="s">
        <v>2282</v>
      </c>
      <c r="F16" s="59">
        <v>35000</v>
      </c>
      <c r="G16" s="42" t="s">
        <v>24</v>
      </c>
      <c r="H16" s="59"/>
      <c r="I16" s="42" t="s">
        <v>78</v>
      </c>
      <c r="J16" s="59" t="s">
        <v>2143</v>
      </c>
      <c r="K16" s="61" t="s">
        <v>2279</v>
      </c>
      <c r="L16" s="61" t="s">
        <v>2283</v>
      </c>
    </row>
    <row r="17" spans="1:12" ht="30">
      <c r="A17" s="254">
        <v>216</v>
      </c>
      <c r="B17" s="254">
        <v>2000</v>
      </c>
      <c r="C17" s="155" t="s">
        <v>1605</v>
      </c>
      <c r="D17" s="157" t="s">
        <v>253</v>
      </c>
      <c r="E17" s="157" t="s">
        <v>2284</v>
      </c>
      <c r="F17" s="64">
        <v>180000</v>
      </c>
      <c r="G17" s="64" t="s">
        <v>24</v>
      </c>
      <c r="H17" s="64"/>
      <c r="I17" s="42" t="s">
        <v>78</v>
      </c>
      <c r="J17" s="59" t="s">
        <v>2143</v>
      </c>
      <c r="K17" s="61" t="s">
        <v>2279</v>
      </c>
      <c r="L17" s="157" t="s">
        <v>2285</v>
      </c>
    </row>
    <row r="18" spans="1:12" ht="30">
      <c r="A18" s="254">
        <v>217</v>
      </c>
      <c r="B18" s="254">
        <v>2000</v>
      </c>
      <c r="C18" s="61" t="s">
        <v>2286</v>
      </c>
      <c r="D18" s="157" t="s">
        <v>2287</v>
      </c>
      <c r="E18" s="61" t="s">
        <v>2282</v>
      </c>
      <c r="F18" s="64">
        <v>55000</v>
      </c>
      <c r="G18" s="64" t="s">
        <v>148</v>
      </c>
      <c r="H18" s="64"/>
      <c r="I18" s="42" t="s">
        <v>78</v>
      </c>
      <c r="J18" s="59" t="s">
        <v>2136</v>
      </c>
      <c r="K18" s="61" t="s">
        <v>2279</v>
      </c>
      <c r="L18" s="157" t="s">
        <v>2288</v>
      </c>
    </row>
    <row r="19" spans="1:12" ht="30">
      <c r="A19" s="254">
        <v>222</v>
      </c>
      <c r="B19" s="254">
        <v>2000</v>
      </c>
      <c r="C19" s="61" t="s">
        <v>2289</v>
      </c>
      <c r="D19" s="157" t="s">
        <v>2290</v>
      </c>
      <c r="E19" s="157" t="s">
        <v>2291</v>
      </c>
      <c r="F19" s="64">
        <v>3125000</v>
      </c>
      <c r="G19" s="64" t="s">
        <v>24</v>
      </c>
      <c r="H19" s="64"/>
      <c r="I19" s="42" t="s">
        <v>78</v>
      </c>
      <c r="J19" s="59" t="s">
        <v>2143</v>
      </c>
      <c r="K19" s="61" t="s">
        <v>2279</v>
      </c>
      <c r="L19" s="158" t="s">
        <v>2292</v>
      </c>
    </row>
    <row r="20" spans="1:12" ht="30">
      <c r="A20" s="254">
        <v>223</v>
      </c>
      <c r="B20" s="254">
        <v>2000</v>
      </c>
      <c r="C20" s="61" t="s">
        <v>2293</v>
      </c>
      <c r="D20" s="157" t="s">
        <v>2294</v>
      </c>
      <c r="E20" s="157" t="s">
        <v>2295</v>
      </c>
      <c r="F20" s="64">
        <v>15000</v>
      </c>
      <c r="G20" s="64" t="s">
        <v>148</v>
      </c>
      <c r="H20" s="64"/>
      <c r="I20" s="42" t="s">
        <v>78</v>
      </c>
      <c r="J20" s="59" t="s">
        <v>2136</v>
      </c>
      <c r="K20" s="61" t="s">
        <v>2279</v>
      </c>
      <c r="L20" s="153" t="s">
        <v>2296</v>
      </c>
    </row>
    <row r="21" spans="1:12" ht="30">
      <c r="A21" s="254">
        <v>246</v>
      </c>
      <c r="B21" s="254">
        <v>2000</v>
      </c>
      <c r="C21" s="61" t="s">
        <v>2297</v>
      </c>
      <c r="D21" s="157" t="s">
        <v>2298</v>
      </c>
      <c r="E21" s="157" t="s">
        <v>2291</v>
      </c>
      <c r="F21" s="64">
        <v>5000</v>
      </c>
      <c r="G21" s="64" t="s">
        <v>148</v>
      </c>
      <c r="H21" s="64"/>
      <c r="I21" s="42" t="s">
        <v>78</v>
      </c>
      <c r="J21" s="59" t="s">
        <v>2136</v>
      </c>
      <c r="K21" s="61" t="s">
        <v>2279</v>
      </c>
      <c r="L21" s="157" t="s">
        <v>2298</v>
      </c>
    </row>
    <row r="22" spans="1:12" ht="30">
      <c r="A22" s="254">
        <v>253</v>
      </c>
      <c r="B22" s="254">
        <v>2000</v>
      </c>
      <c r="C22" s="61" t="s">
        <v>2299</v>
      </c>
      <c r="D22" s="270" t="s">
        <v>2300</v>
      </c>
      <c r="E22" s="61" t="s">
        <v>2301</v>
      </c>
      <c r="F22" s="554">
        <v>1800000</v>
      </c>
      <c r="G22" s="255" t="s">
        <v>24</v>
      </c>
      <c r="H22" s="124"/>
      <c r="I22" s="42" t="s">
        <v>78</v>
      </c>
      <c r="J22" s="59" t="s">
        <v>2143</v>
      </c>
      <c r="K22" s="61" t="s">
        <v>2279</v>
      </c>
      <c r="L22" s="61" t="s">
        <v>2302</v>
      </c>
    </row>
    <row r="23" spans="1:12" ht="30">
      <c r="A23" s="254">
        <v>254</v>
      </c>
      <c r="B23" s="254">
        <v>2000</v>
      </c>
      <c r="C23" s="61" t="s">
        <v>2303</v>
      </c>
      <c r="D23" s="61" t="s">
        <v>2304</v>
      </c>
      <c r="E23" s="61" t="s">
        <v>2301</v>
      </c>
      <c r="F23" s="124">
        <v>1670000</v>
      </c>
      <c r="G23" s="255" t="s">
        <v>24</v>
      </c>
      <c r="H23" s="124"/>
      <c r="I23" s="64" t="s">
        <v>78</v>
      </c>
      <c r="J23" s="59" t="s">
        <v>2143</v>
      </c>
      <c r="K23" s="61" t="s">
        <v>2279</v>
      </c>
      <c r="L23" s="61" t="s">
        <v>2305</v>
      </c>
    </row>
    <row r="24" spans="1:12" ht="30">
      <c r="A24" s="150">
        <v>254</v>
      </c>
      <c r="B24" s="254">
        <v>2000</v>
      </c>
      <c r="C24" s="61" t="s">
        <v>2303</v>
      </c>
      <c r="D24" s="61" t="s">
        <v>2306</v>
      </c>
      <c r="E24" s="157" t="s">
        <v>2291</v>
      </c>
      <c r="F24" s="152">
        <v>13500</v>
      </c>
      <c r="G24" s="555" t="s">
        <v>24</v>
      </c>
      <c r="H24" s="42"/>
      <c r="I24" s="42" t="s">
        <v>78</v>
      </c>
      <c r="J24" s="59" t="s">
        <v>2143</v>
      </c>
      <c r="K24" s="153" t="s">
        <v>2279</v>
      </c>
      <c r="L24" s="61" t="s">
        <v>2307</v>
      </c>
    </row>
    <row r="25" spans="1:12" ht="30">
      <c r="A25" s="148">
        <v>255</v>
      </c>
      <c r="B25" s="148">
        <v>2000</v>
      </c>
      <c r="C25" s="61" t="s">
        <v>2308</v>
      </c>
      <c r="D25" s="269" t="s">
        <v>2309</v>
      </c>
      <c r="E25" s="157" t="s">
        <v>2291</v>
      </c>
      <c r="F25" s="556">
        <v>70000</v>
      </c>
      <c r="G25" s="557" t="s">
        <v>148</v>
      </c>
      <c r="H25" s="269"/>
      <c r="I25" s="254" t="s">
        <v>78</v>
      </c>
      <c r="J25" s="59" t="s">
        <v>2136</v>
      </c>
      <c r="K25" s="61" t="s">
        <v>2279</v>
      </c>
      <c r="L25" s="61" t="s">
        <v>2310</v>
      </c>
    </row>
    <row r="26" spans="1:12" ht="45">
      <c r="A26" s="150">
        <v>256</v>
      </c>
      <c r="B26" s="150">
        <v>2000</v>
      </c>
      <c r="C26" s="155" t="s">
        <v>290</v>
      </c>
      <c r="D26" s="61" t="s">
        <v>2311</v>
      </c>
      <c r="E26" s="157" t="s">
        <v>2291</v>
      </c>
      <c r="F26" s="556">
        <v>16000</v>
      </c>
      <c r="G26" s="558" t="s">
        <v>148</v>
      </c>
      <c r="H26" s="42"/>
      <c r="I26" s="42" t="s">
        <v>78</v>
      </c>
      <c r="J26" s="59" t="s">
        <v>2136</v>
      </c>
      <c r="K26" s="153" t="s">
        <v>2279</v>
      </c>
      <c r="L26" s="61" t="s">
        <v>2311</v>
      </c>
    </row>
    <row r="27" spans="1:12" ht="30">
      <c r="A27" s="150">
        <v>271</v>
      </c>
      <c r="B27" s="150">
        <v>2000</v>
      </c>
      <c r="C27" s="151" t="s">
        <v>2312</v>
      </c>
      <c r="D27" s="61" t="s">
        <v>2313</v>
      </c>
      <c r="E27" s="157" t="s">
        <v>2291</v>
      </c>
      <c r="F27" s="152">
        <v>200000</v>
      </c>
      <c r="G27" s="555" t="s">
        <v>24</v>
      </c>
      <c r="H27" s="42"/>
      <c r="I27" s="42" t="s">
        <v>78</v>
      </c>
      <c r="J27" s="59" t="s">
        <v>2143</v>
      </c>
      <c r="K27" s="153" t="s">
        <v>2279</v>
      </c>
      <c r="L27" s="61" t="s">
        <v>2314</v>
      </c>
    </row>
    <row r="28" spans="1:12" ht="45">
      <c r="A28" s="150">
        <v>272</v>
      </c>
      <c r="B28" s="150">
        <v>2000</v>
      </c>
      <c r="C28" s="155" t="s">
        <v>2315</v>
      </c>
      <c r="D28" s="61" t="s">
        <v>2316</v>
      </c>
      <c r="E28" s="157" t="s">
        <v>2291</v>
      </c>
      <c r="F28" s="559">
        <v>150000</v>
      </c>
      <c r="G28" s="555" t="s">
        <v>24</v>
      </c>
      <c r="H28" s="42"/>
      <c r="I28" s="42" t="s">
        <v>78</v>
      </c>
      <c r="J28" s="560" t="s">
        <v>2317</v>
      </c>
      <c r="K28" s="153" t="s">
        <v>2279</v>
      </c>
      <c r="L28" s="61" t="s">
        <v>2316</v>
      </c>
    </row>
    <row r="29" spans="1:12">
      <c r="A29" s="254">
        <v>291</v>
      </c>
      <c r="B29" s="254">
        <v>2000</v>
      </c>
      <c r="C29" s="61" t="s">
        <v>2318</v>
      </c>
      <c r="D29" s="157" t="s">
        <v>2319</v>
      </c>
      <c r="E29" s="61" t="s">
        <v>2301</v>
      </c>
      <c r="F29" s="64">
        <v>20000</v>
      </c>
      <c r="G29" s="64" t="s">
        <v>24</v>
      </c>
      <c r="H29" s="64"/>
      <c r="I29" s="42" t="s">
        <v>78</v>
      </c>
      <c r="J29" s="59" t="s">
        <v>2143</v>
      </c>
      <c r="K29" s="61" t="s">
        <v>2279</v>
      </c>
      <c r="L29" s="61" t="s">
        <v>2320</v>
      </c>
    </row>
    <row r="30" spans="1:12" ht="30">
      <c r="A30" s="150">
        <v>291</v>
      </c>
      <c r="B30" s="150">
        <v>2000</v>
      </c>
      <c r="C30" s="155" t="s">
        <v>2321</v>
      </c>
      <c r="D30" s="61" t="s">
        <v>2322</v>
      </c>
      <c r="E30" s="157" t="s">
        <v>2291</v>
      </c>
      <c r="F30" s="152">
        <v>100000</v>
      </c>
      <c r="G30" s="558" t="s">
        <v>148</v>
      </c>
      <c r="H30" s="42"/>
      <c r="I30" s="42" t="s">
        <v>78</v>
      </c>
      <c r="J30" s="59" t="s">
        <v>2136</v>
      </c>
      <c r="K30" s="153" t="s">
        <v>2279</v>
      </c>
      <c r="L30" s="61" t="s">
        <v>2323</v>
      </c>
    </row>
    <row r="31" spans="1:12" ht="30">
      <c r="A31" s="150">
        <v>292</v>
      </c>
      <c r="B31" s="150">
        <v>2000</v>
      </c>
      <c r="C31" s="561" t="s">
        <v>318</v>
      </c>
      <c r="D31" s="61" t="s">
        <v>2324</v>
      </c>
      <c r="E31" s="157" t="s">
        <v>2291</v>
      </c>
      <c r="F31" s="154">
        <v>15000</v>
      </c>
      <c r="G31" s="555" t="s">
        <v>148</v>
      </c>
      <c r="H31" s="42"/>
      <c r="I31" s="42" t="s">
        <v>78</v>
      </c>
      <c r="J31" s="59" t="s">
        <v>2136</v>
      </c>
      <c r="K31" s="153" t="s">
        <v>2279</v>
      </c>
      <c r="L31" s="61" t="s">
        <v>2324</v>
      </c>
    </row>
    <row r="32" spans="1:12" ht="30">
      <c r="A32" s="150">
        <v>298</v>
      </c>
      <c r="B32" s="150">
        <v>2000</v>
      </c>
      <c r="C32" s="561" t="s">
        <v>2325</v>
      </c>
      <c r="D32" s="61" t="s">
        <v>2326</v>
      </c>
      <c r="E32" s="158" t="s">
        <v>2327</v>
      </c>
      <c r="F32" s="562">
        <v>5000</v>
      </c>
      <c r="G32" s="555" t="s">
        <v>24</v>
      </c>
      <c r="H32" s="42"/>
      <c r="I32" s="42" t="s">
        <v>78</v>
      </c>
      <c r="J32" s="59" t="s">
        <v>2143</v>
      </c>
      <c r="K32" s="153" t="s">
        <v>2279</v>
      </c>
      <c r="L32" s="61" t="s">
        <v>2328</v>
      </c>
    </row>
    <row r="33" spans="1:12" ht="30">
      <c r="A33" s="150">
        <v>334</v>
      </c>
      <c r="B33" s="150">
        <v>3000</v>
      </c>
      <c r="C33" s="151" t="s">
        <v>2329</v>
      </c>
      <c r="D33" s="61" t="s">
        <v>2330</v>
      </c>
      <c r="E33" s="157" t="s">
        <v>2291</v>
      </c>
      <c r="F33" s="152">
        <v>50000</v>
      </c>
      <c r="G33" s="555" t="s">
        <v>24</v>
      </c>
      <c r="H33" s="42"/>
      <c r="I33" s="42" t="s">
        <v>78</v>
      </c>
      <c r="J33" s="59" t="s">
        <v>2143</v>
      </c>
      <c r="K33" s="153" t="s">
        <v>2279</v>
      </c>
      <c r="L33" s="153" t="s">
        <v>2331</v>
      </c>
    </row>
    <row r="34" spans="1:12" ht="30">
      <c r="A34" s="150">
        <v>336</v>
      </c>
      <c r="B34" s="150">
        <v>3000</v>
      </c>
      <c r="C34" s="151" t="s">
        <v>2332</v>
      </c>
      <c r="D34" s="61" t="s">
        <v>2333</v>
      </c>
      <c r="E34" s="61" t="s">
        <v>2334</v>
      </c>
      <c r="F34" s="152">
        <v>65000</v>
      </c>
      <c r="G34" s="555" t="s">
        <v>148</v>
      </c>
      <c r="H34" s="42"/>
      <c r="I34" s="42" t="s">
        <v>78</v>
      </c>
      <c r="J34" s="59" t="s">
        <v>2136</v>
      </c>
      <c r="K34" s="153" t="s">
        <v>2279</v>
      </c>
      <c r="L34" s="61" t="s">
        <v>2335</v>
      </c>
    </row>
    <row r="35" spans="1:12" ht="45">
      <c r="A35" s="150">
        <v>357</v>
      </c>
      <c r="B35" s="150">
        <v>3000</v>
      </c>
      <c r="C35" s="561" t="s">
        <v>2336</v>
      </c>
      <c r="D35" s="61" t="s">
        <v>2337</v>
      </c>
      <c r="E35" s="157" t="s">
        <v>2291</v>
      </c>
      <c r="F35" s="152">
        <v>13500</v>
      </c>
      <c r="G35" s="555" t="s">
        <v>24</v>
      </c>
      <c r="H35" s="42"/>
      <c r="I35" s="42" t="s">
        <v>78</v>
      </c>
      <c r="J35" s="59" t="s">
        <v>2143</v>
      </c>
      <c r="K35" s="153" t="s">
        <v>2279</v>
      </c>
      <c r="L35" s="61" t="s">
        <v>2337</v>
      </c>
    </row>
    <row r="36" spans="1:12" ht="45">
      <c r="A36" s="150">
        <v>358</v>
      </c>
      <c r="B36" s="150">
        <v>3000</v>
      </c>
      <c r="C36" s="561" t="s">
        <v>1433</v>
      </c>
      <c r="D36" s="61" t="s">
        <v>2338</v>
      </c>
      <c r="E36" s="157" t="s">
        <v>2291</v>
      </c>
      <c r="F36" s="152">
        <v>1300000</v>
      </c>
      <c r="G36" s="555" t="s">
        <v>24</v>
      </c>
      <c r="H36" s="161" t="s">
        <v>78</v>
      </c>
      <c r="I36" s="42"/>
      <c r="J36" s="560" t="s">
        <v>2339</v>
      </c>
      <c r="K36" s="153" t="s">
        <v>2279</v>
      </c>
      <c r="L36" s="61" t="s">
        <v>2340</v>
      </c>
    </row>
    <row r="37" spans="1:12" ht="30">
      <c r="A37" s="150">
        <v>515</v>
      </c>
      <c r="B37" s="150">
        <v>5000</v>
      </c>
      <c r="C37" s="151" t="s">
        <v>2341</v>
      </c>
      <c r="D37" s="157" t="s">
        <v>2342</v>
      </c>
      <c r="E37" s="157" t="s">
        <v>2291</v>
      </c>
      <c r="F37" s="152">
        <v>10000</v>
      </c>
      <c r="G37" s="558" t="s">
        <v>148</v>
      </c>
      <c r="H37" s="64"/>
      <c r="I37" s="64" t="s">
        <v>78</v>
      </c>
      <c r="J37" s="59" t="s">
        <v>2136</v>
      </c>
      <c r="K37" s="153" t="s">
        <v>2279</v>
      </c>
      <c r="L37" s="153" t="s">
        <v>2343</v>
      </c>
    </row>
    <row r="38" spans="1:12" ht="30">
      <c r="A38" s="150">
        <v>519</v>
      </c>
      <c r="B38" s="150">
        <v>5000</v>
      </c>
      <c r="C38" s="561" t="s">
        <v>1460</v>
      </c>
      <c r="D38" s="158" t="s">
        <v>2344</v>
      </c>
      <c r="E38" s="158" t="s">
        <v>2327</v>
      </c>
      <c r="F38" s="152">
        <v>45000</v>
      </c>
      <c r="G38" s="555" t="s">
        <v>24</v>
      </c>
      <c r="H38" s="124"/>
      <c r="I38" s="255" t="s">
        <v>78</v>
      </c>
      <c r="J38" s="59" t="s">
        <v>2143</v>
      </c>
      <c r="K38" s="153" t="s">
        <v>2279</v>
      </c>
      <c r="L38" s="153" t="s">
        <v>2345</v>
      </c>
    </row>
    <row r="39" spans="1:12" ht="30">
      <c r="A39" s="258">
        <v>521</v>
      </c>
      <c r="B39" s="258">
        <v>5000</v>
      </c>
      <c r="C39" s="274" t="s">
        <v>1463</v>
      </c>
      <c r="D39" s="61" t="s">
        <v>2346</v>
      </c>
      <c r="E39" s="158" t="s">
        <v>2327</v>
      </c>
      <c r="F39" s="152">
        <v>10000</v>
      </c>
      <c r="G39" s="558" t="s">
        <v>24</v>
      </c>
      <c r="H39" s="124"/>
      <c r="I39" s="255" t="s">
        <v>78</v>
      </c>
      <c r="J39" s="59" t="s">
        <v>2143</v>
      </c>
      <c r="K39" s="153" t="s">
        <v>2279</v>
      </c>
      <c r="L39" s="153" t="s">
        <v>2347</v>
      </c>
    </row>
    <row r="40" spans="1:12" ht="30">
      <c r="A40" s="150">
        <v>531</v>
      </c>
      <c r="B40" s="150">
        <v>5000</v>
      </c>
      <c r="C40" s="561" t="s">
        <v>494</v>
      </c>
      <c r="D40" s="61" t="s">
        <v>2348</v>
      </c>
      <c r="E40" s="158" t="s">
        <v>2327</v>
      </c>
      <c r="F40" s="152">
        <v>400000</v>
      </c>
      <c r="G40" s="555" t="s">
        <v>148</v>
      </c>
      <c r="H40" s="257"/>
      <c r="I40" s="271" t="s">
        <v>78</v>
      </c>
      <c r="J40" s="59" t="s">
        <v>2136</v>
      </c>
      <c r="K40" s="153" t="s">
        <v>2279</v>
      </c>
      <c r="L40" s="61" t="s">
        <v>2349</v>
      </c>
    </row>
    <row r="41" spans="1:12" ht="30">
      <c r="A41" s="254">
        <v>532</v>
      </c>
      <c r="B41" s="254">
        <v>5000</v>
      </c>
      <c r="C41" s="561" t="s">
        <v>498</v>
      </c>
      <c r="D41" s="61" t="s">
        <v>2350</v>
      </c>
      <c r="E41" s="158" t="s">
        <v>2327</v>
      </c>
      <c r="F41" s="124">
        <v>130000</v>
      </c>
      <c r="G41" s="563" t="s">
        <v>148</v>
      </c>
      <c r="H41" s="59"/>
      <c r="I41" s="42" t="s">
        <v>78</v>
      </c>
      <c r="J41" s="59" t="s">
        <v>2136</v>
      </c>
      <c r="K41" s="61" t="s">
        <v>2279</v>
      </c>
      <c r="L41" s="61" t="s">
        <v>2351</v>
      </c>
    </row>
    <row r="42" spans="1:12" ht="30">
      <c r="A42" s="148">
        <v>542</v>
      </c>
      <c r="B42" s="148">
        <v>5000</v>
      </c>
      <c r="C42" s="269" t="s">
        <v>2352</v>
      </c>
      <c r="D42" s="61" t="s">
        <v>2353</v>
      </c>
      <c r="E42" s="158" t="s">
        <v>2327</v>
      </c>
      <c r="F42" s="124">
        <v>290000</v>
      </c>
      <c r="G42" s="557" t="s">
        <v>148</v>
      </c>
      <c r="H42" s="269"/>
      <c r="I42" s="254" t="s">
        <v>78</v>
      </c>
      <c r="J42" s="59" t="s">
        <v>2136</v>
      </c>
      <c r="K42" s="61" t="s">
        <v>2279</v>
      </c>
      <c r="L42" s="61" t="s">
        <v>2354</v>
      </c>
    </row>
    <row r="43" spans="1:12" ht="30">
      <c r="A43" s="277">
        <v>567</v>
      </c>
      <c r="B43" s="277">
        <v>5000</v>
      </c>
      <c r="C43" s="561" t="s">
        <v>1697</v>
      </c>
      <c r="D43" s="155" t="s">
        <v>2355</v>
      </c>
      <c r="E43" s="158" t="s">
        <v>2327</v>
      </c>
      <c r="F43" s="160">
        <v>55000</v>
      </c>
      <c r="G43" s="308" t="s">
        <v>148</v>
      </c>
      <c r="H43" s="161"/>
      <c r="I43" s="271" t="s">
        <v>78</v>
      </c>
      <c r="J43" s="59" t="s">
        <v>2136</v>
      </c>
      <c r="K43" s="155" t="s">
        <v>2279</v>
      </c>
      <c r="L43" s="61" t="s">
        <v>2356</v>
      </c>
    </row>
    <row r="44" spans="1:12">
      <c r="A44" s="277"/>
      <c r="B44" s="277"/>
      <c r="C44" s="312"/>
      <c r="D44" s="155"/>
      <c r="E44" s="564" t="s">
        <v>966</v>
      </c>
      <c r="F44" s="565">
        <f>SUM(F15:F43)</f>
        <v>9873000</v>
      </c>
      <c r="G44" s="160"/>
      <c r="H44" s="161"/>
      <c r="I44" s="271"/>
      <c r="J44" s="165"/>
      <c r="K44" s="155"/>
      <c r="L44" s="155"/>
    </row>
    <row r="45" spans="1:12">
      <c r="A45" s="745"/>
      <c r="B45" s="745"/>
      <c r="C45" s="745"/>
      <c r="D45" s="745"/>
      <c r="E45" s="745"/>
      <c r="F45" s="745"/>
      <c r="G45" s="745"/>
      <c r="H45" s="745"/>
      <c r="I45" s="745"/>
      <c r="J45" s="745"/>
      <c r="K45" s="745"/>
      <c r="L45" s="745"/>
    </row>
    <row r="46" spans="1:12">
      <c r="A46" s="753" t="s">
        <v>2357</v>
      </c>
      <c r="B46" s="754"/>
      <c r="C46" s="754"/>
      <c r="D46" s="754"/>
      <c r="E46" s="754"/>
      <c r="F46" s="754"/>
      <c r="G46" s="754"/>
      <c r="H46" s="754"/>
      <c r="I46" s="754"/>
      <c r="J46" s="754"/>
      <c r="K46" s="754"/>
      <c r="L46" s="755"/>
    </row>
    <row r="47" spans="1:12" ht="30" customHeight="1">
      <c r="A47" s="756" t="s">
        <v>3</v>
      </c>
      <c r="B47" s="756"/>
      <c r="C47" s="756"/>
      <c r="D47" s="566"/>
      <c r="E47" s="566"/>
      <c r="F47" s="567"/>
      <c r="G47" s="566"/>
      <c r="H47" s="753" t="s">
        <v>8</v>
      </c>
      <c r="I47" s="755"/>
      <c r="J47" s="566" t="s">
        <v>9</v>
      </c>
      <c r="K47" s="566"/>
      <c r="L47" s="566"/>
    </row>
    <row r="48" spans="1:12" ht="32.25" customHeight="1">
      <c r="A48" s="549" t="s">
        <v>16</v>
      </c>
      <c r="B48" s="549" t="s">
        <v>17</v>
      </c>
      <c r="C48" s="549" t="s">
        <v>18</v>
      </c>
      <c r="D48" s="568" t="s">
        <v>4</v>
      </c>
      <c r="E48" s="568" t="s">
        <v>5</v>
      </c>
      <c r="F48" s="569" t="s">
        <v>6</v>
      </c>
      <c r="G48" s="568" t="s">
        <v>7</v>
      </c>
      <c r="H48" s="549" t="s">
        <v>19</v>
      </c>
      <c r="I48" s="550" t="s">
        <v>20</v>
      </c>
      <c r="J48" s="568" t="s">
        <v>9</v>
      </c>
      <c r="K48" s="568" t="s">
        <v>10</v>
      </c>
      <c r="L48" s="568" t="s">
        <v>11</v>
      </c>
    </row>
    <row r="49" spans="1:12" ht="30">
      <c r="A49" s="254">
        <v>211</v>
      </c>
      <c r="B49" s="551">
        <v>2000</v>
      </c>
      <c r="C49" s="570" t="s">
        <v>993</v>
      </c>
      <c r="D49" s="61" t="s">
        <v>2358</v>
      </c>
      <c r="E49" s="61" t="s">
        <v>2359</v>
      </c>
      <c r="F49" s="59">
        <v>140000</v>
      </c>
      <c r="G49" s="42" t="s">
        <v>152</v>
      </c>
      <c r="H49" s="42"/>
      <c r="I49" s="42" t="s">
        <v>25</v>
      </c>
      <c r="J49" s="59" t="s">
        <v>2136</v>
      </c>
      <c r="K49" s="61" t="s">
        <v>2360</v>
      </c>
      <c r="L49" s="155" t="s">
        <v>2361</v>
      </c>
    </row>
    <row r="50" spans="1:12" ht="30">
      <c r="A50" s="254">
        <v>216</v>
      </c>
      <c r="B50" s="551">
        <v>2000</v>
      </c>
      <c r="C50" s="61" t="s">
        <v>253</v>
      </c>
      <c r="D50" s="61" t="s">
        <v>2362</v>
      </c>
      <c r="E50" s="61" t="s">
        <v>2359</v>
      </c>
      <c r="F50" s="59">
        <v>50000</v>
      </c>
      <c r="G50" s="42" t="s">
        <v>152</v>
      </c>
      <c r="H50" s="59"/>
      <c r="I50" s="42" t="s">
        <v>25</v>
      </c>
      <c r="J50" s="59" t="s">
        <v>2136</v>
      </c>
      <c r="K50" s="61" t="s">
        <v>2360</v>
      </c>
      <c r="L50" s="61" t="s">
        <v>2363</v>
      </c>
    </row>
    <row r="51" spans="1:12" ht="45">
      <c r="A51" s="254">
        <v>214</v>
      </c>
      <c r="B51" s="551">
        <v>2000</v>
      </c>
      <c r="C51" s="61" t="s">
        <v>245</v>
      </c>
      <c r="D51" s="153" t="s">
        <v>2364</v>
      </c>
      <c r="E51" s="153" t="s">
        <v>2365</v>
      </c>
      <c r="F51" s="59">
        <v>25000</v>
      </c>
      <c r="G51" s="64" t="s">
        <v>152</v>
      </c>
      <c r="H51" s="64"/>
      <c r="I51" s="42" t="s">
        <v>25</v>
      </c>
      <c r="J51" s="59" t="s">
        <v>2136</v>
      </c>
      <c r="K51" s="61" t="s">
        <v>2360</v>
      </c>
      <c r="L51" s="61" t="s">
        <v>2366</v>
      </c>
    </row>
    <row r="52" spans="1:12" ht="30">
      <c r="A52" s="254">
        <v>252</v>
      </c>
      <c r="B52" s="551">
        <v>2000</v>
      </c>
      <c r="C52" s="61" t="s">
        <v>1180</v>
      </c>
      <c r="D52" s="153" t="s">
        <v>2367</v>
      </c>
      <c r="E52" s="153" t="s">
        <v>2368</v>
      </c>
      <c r="F52" s="59">
        <v>6000</v>
      </c>
      <c r="G52" s="64" t="s">
        <v>152</v>
      </c>
      <c r="H52" s="64"/>
      <c r="I52" s="42" t="s">
        <v>25</v>
      </c>
      <c r="J52" s="59" t="s">
        <v>2136</v>
      </c>
      <c r="K52" s="61" t="s">
        <v>2360</v>
      </c>
      <c r="L52" s="61" t="s">
        <v>2369</v>
      </c>
    </row>
    <row r="53" spans="1:12" ht="30">
      <c r="A53" s="254">
        <v>329</v>
      </c>
      <c r="B53" s="254">
        <v>3000</v>
      </c>
      <c r="C53" s="61" t="s">
        <v>1657</v>
      </c>
      <c r="D53" s="153" t="s">
        <v>2370</v>
      </c>
      <c r="E53" s="153" t="s">
        <v>2368</v>
      </c>
      <c r="F53" s="59">
        <v>70000</v>
      </c>
      <c r="G53" s="64" t="s">
        <v>59</v>
      </c>
      <c r="H53" s="64"/>
      <c r="I53" s="42" t="s">
        <v>25</v>
      </c>
      <c r="J53" s="323" t="s">
        <v>2371</v>
      </c>
      <c r="K53" s="61" t="s">
        <v>2360</v>
      </c>
      <c r="L53" s="61" t="s">
        <v>2372</v>
      </c>
    </row>
    <row r="54" spans="1:12" ht="30">
      <c r="A54" s="254">
        <v>247</v>
      </c>
      <c r="B54" s="551">
        <v>2000</v>
      </c>
      <c r="C54" s="61" t="s">
        <v>278</v>
      </c>
      <c r="D54" s="153" t="s">
        <v>2373</v>
      </c>
      <c r="E54" s="153" t="s">
        <v>2368</v>
      </c>
      <c r="F54" s="59">
        <v>10000</v>
      </c>
      <c r="G54" s="64" t="s">
        <v>152</v>
      </c>
      <c r="H54" s="64"/>
      <c r="I54" s="42" t="s">
        <v>25</v>
      </c>
      <c r="J54" s="59" t="s">
        <v>2136</v>
      </c>
      <c r="K54" s="61" t="s">
        <v>2360</v>
      </c>
      <c r="L54" s="61" t="s">
        <v>2374</v>
      </c>
    </row>
    <row r="55" spans="1:12" ht="30">
      <c r="A55" s="254">
        <v>256</v>
      </c>
      <c r="B55" s="551">
        <v>2000</v>
      </c>
      <c r="C55" s="61" t="s">
        <v>2375</v>
      </c>
      <c r="D55" s="153" t="s">
        <v>2376</v>
      </c>
      <c r="E55" s="153" t="s">
        <v>2377</v>
      </c>
      <c r="F55" s="59">
        <v>15000</v>
      </c>
      <c r="G55" s="64" t="s">
        <v>152</v>
      </c>
      <c r="H55" s="64"/>
      <c r="I55" s="42" t="s">
        <v>25</v>
      </c>
      <c r="J55" s="59" t="s">
        <v>2136</v>
      </c>
      <c r="K55" s="61" t="s">
        <v>2360</v>
      </c>
      <c r="L55" s="61" t="s">
        <v>2378</v>
      </c>
    </row>
    <row r="56" spans="1:12" ht="30">
      <c r="A56" s="150">
        <v>256</v>
      </c>
      <c r="B56" s="551">
        <v>2000</v>
      </c>
      <c r="C56" s="61" t="s">
        <v>2375</v>
      </c>
      <c r="D56" s="61" t="s">
        <v>2379</v>
      </c>
      <c r="E56" s="61" t="s">
        <v>2380</v>
      </c>
      <c r="F56" s="59">
        <v>35000</v>
      </c>
      <c r="G56" s="571" t="s">
        <v>152</v>
      </c>
      <c r="H56" s="42"/>
      <c r="I56" s="42" t="s">
        <v>25</v>
      </c>
      <c r="J56" s="59" t="s">
        <v>2136</v>
      </c>
      <c r="K56" s="61" t="s">
        <v>2360</v>
      </c>
      <c r="L56" s="572" t="s">
        <v>2381</v>
      </c>
    </row>
    <row r="57" spans="1:12" ht="30">
      <c r="A57" s="254">
        <v>298</v>
      </c>
      <c r="B57" s="551">
        <v>2000</v>
      </c>
      <c r="C57" s="61" t="s">
        <v>1321</v>
      </c>
      <c r="D57" s="61" t="s">
        <v>2382</v>
      </c>
      <c r="E57" s="61" t="s">
        <v>2368</v>
      </c>
      <c r="F57" s="59">
        <v>120000</v>
      </c>
      <c r="G57" s="255" t="s">
        <v>152</v>
      </c>
      <c r="H57" s="124"/>
      <c r="I57" s="42" t="s">
        <v>25</v>
      </c>
      <c r="J57" s="59" t="s">
        <v>2136</v>
      </c>
      <c r="K57" s="61" t="s">
        <v>2360</v>
      </c>
      <c r="L57" s="61" t="s">
        <v>2383</v>
      </c>
    </row>
    <row r="58" spans="1:12" ht="45">
      <c r="A58" s="148">
        <v>298</v>
      </c>
      <c r="B58" s="551">
        <v>2000</v>
      </c>
      <c r="C58" s="61" t="s">
        <v>1321</v>
      </c>
      <c r="D58" s="61" t="s">
        <v>2384</v>
      </c>
      <c r="E58" s="61" t="s">
        <v>2368</v>
      </c>
      <c r="F58" s="59">
        <v>70000</v>
      </c>
      <c r="G58" s="254" t="s">
        <v>152</v>
      </c>
      <c r="H58" s="269"/>
      <c r="I58" s="42" t="s">
        <v>25</v>
      </c>
      <c r="J58" s="59" t="s">
        <v>2136</v>
      </c>
      <c r="K58" s="61" t="s">
        <v>2360</v>
      </c>
      <c r="L58" s="269" t="s">
        <v>2385</v>
      </c>
    </row>
    <row r="59" spans="1:12" ht="30">
      <c r="A59" s="150">
        <v>254</v>
      </c>
      <c r="B59" s="150">
        <v>2000</v>
      </c>
      <c r="C59" s="290" t="s">
        <v>286</v>
      </c>
      <c r="D59" s="61" t="s">
        <v>2386</v>
      </c>
      <c r="E59" s="61" t="s">
        <v>2359</v>
      </c>
      <c r="F59" s="59">
        <v>5000</v>
      </c>
      <c r="G59" s="259" t="s">
        <v>59</v>
      </c>
      <c r="H59" s="42"/>
      <c r="I59" s="42" t="s">
        <v>25</v>
      </c>
      <c r="J59" s="323" t="s">
        <v>2371</v>
      </c>
      <c r="K59" s="61" t="s">
        <v>2360</v>
      </c>
      <c r="L59" s="153" t="s">
        <v>2387</v>
      </c>
    </row>
    <row r="60" spans="1:12" ht="30">
      <c r="A60" s="150">
        <v>212</v>
      </c>
      <c r="B60" s="150">
        <v>2000</v>
      </c>
      <c r="C60" s="573" t="s">
        <v>988</v>
      </c>
      <c r="D60" s="61" t="s">
        <v>2388</v>
      </c>
      <c r="E60" s="61" t="s">
        <v>2365</v>
      </c>
      <c r="F60" s="59">
        <v>5000</v>
      </c>
      <c r="G60" s="571" t="s">
        <v>152</v>
      </c>
      <c r="H60" s="42"/>
      <c r="I60" s="42" t="s">
        <v>25</v>
      </c>
      <c r="J60" s="59" t="s">
        <v>2136</v>
      </c>
      <c r="K60" s="61" t="s">
        <v>2360</v>
      </c>
      <c r="L60" s="153" t="s">
        <v>2366</v>
      </c>
    </row>
    <row r="61" spans="1:12" ht="90">
      <c r="A61" s="150">
        <v>523</v>
      </c>
      <c r="B61" s="150">
        <v>5000</v>
      </c>
      <c r="C61" s="151" t="s">
        <v>2389</v>
      </c>
      <c r="D61" s="61" t="s">
        <v>2390</v>
      </c>
      <c r="E61" s="61" t="s">
        <v>2391</v>
      </c>
      <c r="F61" s="59">
        <v>13000</v>
      </c>
      <c r="G61" s="571" t="s">
        <v>152</v>
      </c>
      <c r="H61" s="42"/>
      <c r="I61" s="42" t="s">
        <v>25</v>
      </c>
      <c r="J61" s="59" t="s">
        <v>2136</v>
      </c>
      <c r="K61" s="61" t="s">
        <v>2360</v>
      </c>
      <c r="L61" s="574" t="s">
        <v>2392</v>
      </c>
    </row>
    <row r="62" spans="1:12" ht="60">
      <c r="A62" s="150">
        <v>294</v>
      </c>
      <c r="B62" s="148">
        <v>2000</v>
      </c>
      <c r="C62" s="151" t="s">
        <v>2393</v>
      </c>
      <c r="D62" s="317" t="s">
        <v>2394</v>
      </c>
      <c r="E62" s="61" t="s">
        <v>2359</v>
      </c>
      <c r="F62" s="59">
        <v>7200</v>
      </c>
      <c r="G62" s="571" t="s">
        <v>152</v>
      </c>
      <c r="H62" s="42"/>
      <c r="I62" s="42" t="s">
        <v>25</v>
      </c>
      <c r="J62" s="59" t="s">
        <v>2136</v>
      </c>
      <c r="K62" s="61" t="s">
        <v>2360</v>
      </c>
      <c r="L62" s="153" t="s">
        <v>2395</v>
      </c>
    </row>
    <row r="63" spans="1:12" ht="30">
      <c r="A63" s="150">
        <v>217</v>
      </c>
      <c r="B63" s="148">
        <v>2000</v>
      </c>
      <c r="C63" s="575" t="s">
        <v>258</v>
      </c>
      <c r="D63" s="576" t="s">
        <v>2396</v>
      </c>
      <c r="E63" s="61" t="s">
        <v>2359</v>
      </c>
      <c r="F63" s="59">
        <v>25000</v>
      </c>
      <c r="G63" s="571" t="s">
        <v>152</v>
      </c>
      <c r="H63" s="42"/>
      <c r="I63" s="42" t="s">
        <v>25</v>
      </c>
      <c r="J63" s="59" t="s">
        <v>2136</v>
      </c>
      <c r="K63" s="61" t="s">
        <v>2360</v>
      </c>
      <c r="L63" s="153" t="s">
        <v>2397</v>
      </c>
    </row>
    <row r="64" spans="1:12" ht="30">
      <c r="A64" s="150">
        <v>221</v>
      </c>
      <c r="B64" s="148">
        <v>2000</v>
      </c>
      <c r="C64" s="151" t="s">
        <v>47</v>
      </c>
      <c r="D64" s="61" t="s">
        <v>756</v>
      </c>
      <c r="E64" s="61" t="s">
        <v>2377</v>
      </c>
      <c r="F64" s="59">
        <v>22000</v>
      </c>
      <c r="G64" s="571" t="s">
        <v>140</v>
      </c>
      <c r="H64" s="59"/>
      <c r="I64" s="42" t="s">
        <v>25</v>
      </c>
      <c r="J64" s="323" t="s">
        <v>71</v>
      </c>
      <c r="K64" s="61" t="s">
        <v>2360</v>
      </c>
      <c r="L64" s="574" t="s">
        <v>2398</v>
      </c>
    </row>
    <row r="65" spans="1:12" ht="30">
      <c r="A65" s="150">
        <v>382</v>
      </c>
      <c r="B65" s="148">
        <v>3000</v>
      </c>
      <c r="C65" s="151" t="s">
        <v>2399</v>
      </c>
      <c r="D65" s="153" t="s">
        <v>2400</v>
      </c>
      <c r="E65" s="153" t="s">
        <v>2401</v>
      </c>
      <c r="F65" s="59">
        <v>7000</v>
      </c>
      <c r="G65" s="259" t="s">
        <v>140</v>
      </c>
      <c r="H65" s="64"/>
      <c r="I65" s="42" t="s">
        <v>25</v>
      </c>
      <c r="J65" s="323" t="s">
        <v>71</v>
      </c>
      <c r="K65" s="61" t="s">
        <v>2360</v>
      </c>
      <c r="L65" s="574" t="s">
        <v>2402</v>
      </c>
    </row>
    <row r="66" spans="1:12" ht="30">
      <c r="A66" s="150">
        <v>382</v>
      </c>
      <c r="B66" s="148">
        <v>3000</v>
      </c>
      <c r="C66" s="151" t="s">
        <v>2399</v>
      </c>
      <c r="D66" s="153" t="s">
        <v>2403</v>
      </c>
      <c r="E66" s="153" t="s">
        <v>2391</v>
      </c>
      <c r="F66" s="59">
        <v>2400</v>
      </c>
      <c r="G66" s="259" t="s">
        <v>140</v>
      </c>
      <c r="H66" s="64"/>
      <c r="I66" s="42" t="s">
        <v>25</v>
      </c>
      <c r="J66" s="323" t="s">
        <v>71</v>
      </c>
      <c r="K66" s="61" t="s">
        <v>2360</v>
      </c>
      <c r="L66" s="153" t="s">
        <v>2404</v>
      </c>
    </row>
    <row r="67" spans="1:12" ht="75">
      <c r="A67" s="258">
        <v>357</v>
      </c>
      <c r="B67" s="148">
        <v>3000</v>
      </c>
      <c r="C67" s="151" t="s">
        <v>2405</v>
      </c>
      <c r="D67" s="153" t="s">
        <v>2406</v>
      </c>
      <c r="E67" s="153" t="s">
        <v>2407</v>
      </c>
      <c r="F67" s="59">
        <v>15000</v>
      </c>
      <c r="G67" s="259" t="s">
        <v>152</v>
      </c>
      <c r="H67" s="124"/>
      <c r="I67" s="42" t="s">
        <v>25</v>
      </c>
      <c r="J67" s="323" t="s">
        <v>2136</v>
      </c>
      <c r="K67" s="61" t="s">
        <v>2360</v>
      </c>
      <c r="L67" s="153" t="s">
        <v>2408</v>
      </c>
    </row>
    <row r="68" spans="1:12" ht="30">
      <c r="A68" s="258">
        <v>357</v>
      </c>
      <c r="B68" s="148">
        <v>3000</v>
      </c>
      <c r="C68" s="151" t="s">
        <v>2405</v>
      </c>
      <c r="D68" s="153" t="s">
        <v>2409</v>
      </c>
      <c r="E68" s="153" t="s">
        <v>2368</v>
      </c>
      <c r="F68" s="59">
        <v>15000</v>
      </c>
      <c r="G68" s="259" t="s">
        <v>152</v>
      </c>
      <c r="H68" s="124"/>
      <c r="I68" s="42" t="s">
        <v>25</v>
      </c>
      <c r="J68" s="323" t="s">
        <v>2136</v>
      </c>
      <c r="K68" s="61" t="s">
        <v>2360</v>
      </c>
      <c r="L68" s="153" t="s">
        <v>2410</v>
      </c>
    </row>
    <row r="69" spans="1:12" ht="30">
      <c r="A69" s="150">
        <v>336</v>
      </c>
      <c r="B69" s="148">
        <v>3000</v>
      </c>
      <c r="C69" s="151" t="s">
        <v>2411</v>
      </c>
      <c r="D69" s="153" t="s">
        <v>2412</v>
      </c>
      <c r="E69" s="61" t="s">
        <v>2359</v>
      </c>
      <c r="F69" s="59">
        <v>85000</v>
      </c>
      <c r="G69" s="571" t="s">
        <v>152</v>
      </c>
      <c r="H69" s="257"/>
      <c r="I69" s="42" t="s">
        <v>25</v>
      </c>
      <c r="J69" s="323" t="s">
        <v>2136</v>
      </c>
      <c r="K69" s="61" t="s">
        <v>2360</v>
      </c>
      <c r="L69" s="153" t="s">
        <v>2413</v>
      </c>
    </row>
    <row r="70" spans="1:12" ht="45">
      <c r="A70" s="254">
        <v>567</v>
      </c>
      <c r="B70" s="148">
        <v>5000</v>
      </c>
      <c r="C70" s="61" t="s">
        <v>2414</v>
      </c>
      <c r="D70" s="61" t="s">
        <v>2415</v>
      </c>
      <c r="E70" s="61" t="s">
        <v>2416</v>
      </c>
      <c r="F70" s="59">
        <v>15000</v>
      </c>
      <c r="G70" s="42" t="s">
        <v>152</v>
      </c>
      <c r="H70" s="59"/>
      <c r="I70" s="42" t="s">
        <v>25</v>
      </c>
      <c r="J70" s="323" t="s">
        <v>2136</v>
      </c>
      <c r="K70" s="61" t="s">
        <v>2360</v>
      </c>
      <c r="L70" s="269" t="s">
        <v>2417</v>
      </c>
    </row>
    <row r="71" spans="1:12" ht="30">
      <c r="A71" s="148">
        <v>291</v>
      </c>
      <c r="B71" s="148">
        <v>2000</v>
      </c>
      <c r="C71" s="61" t="s">
        <v>479</v>
      </c>
      <c r="D71" s="61" t="s">
        <v>479</v>
      </c>
      <c r="E71" s="61" t="s">
        <v>2368</v>
      </c>
      <c r="F71" s="59">
        <v>54708.803999999996</v>
      </c>
      <c r="G71" s="254" t="s">
        <v>152</v>
      </c>
      <c r="H71" s="269"/>
      <c r="I71" s="42" t="s">
        <v>25</v>
      </c>
      <c r="J71" s="323" t="s">
        <v>2136</v>
      </c>
      <c r="K71" s="61" t="s">
        <v>2360</v>
      </c>
      <c r="L71" s="269" t="s">
        <v>2418</v>
      </c>
    </row>
    <row r="72" spans="1:12" ht="30">
      <c r="A72" s="277">
        <v>271</v>
      </c>
      <c r="B72" s="148">
        <v>2000</v>
      </c>
      <c r="C72" s="155" t="s">
        <v>296</v>
      </c>
      <c r="D72" s="155" t="s">
        <v>2419</v>
      </c>
      <c r="E72" s="61" t="s">
        <v>2368</v>
      </c>
      <c r="F72" s="59">
        <v>350000</v>
      </c>
      <c r="G72" s="161" t="s">
        <v>152</v>
      </c>
      <c r="H72" s="161"/>
      <c r="I72" s="42" t="s">
        <v>25</v>
      </c>
      <c r="J72" s="323" t="s">
        <v>2136</v>
      </c>
      <c r="K72" s="61" t="s">
        <v>2360</v>
      </c>
      <c r="L72" s="155" t="s">
        <v>2420</v>
      </c>
    </row>
    <row r="73" spans="1:12" ht="45">
      <c r="A73" s="277">
        <v>272</v>
      </c>
      <c r="B73" s="148">
        <v>2000</v>
      </c>
      <c r="C73" s="155" t="s">
        <v>300</v>
      </c>
      <c r="D73" s="155" t="s">
        <v>2421</v>
      </c>
      <c r="E73" s="61" t="s">
        <v>2368</v>
      </c>
      <c r="F73" s="59">
        <v>90000</v>
      </c>
      <c r="G73" s="161" t="s">
        <v>152</v>
      </c>
      <c r="H73" s="161"/>
      <c r="I73" s="42" t="s">
        <v>25</v>
      </c>
      <c r="J73" s="323" t="s">
        <v>2136</v>
      </c>
      <c r="K73" s="61" t="s">
        <v>2360</v>
      </c>
      <c r="L73" s="155" t="s">
        <v>2422</v>
      </c>
    </row>
    <row r="74" spans="1:12" ht="30">
      <c r="A74" s="150">
        <v>293</v>
      </c>
      <c r="B74" s="277">
        <v>2000</v>
      </c>
      <c r="C74" s="155" t="s">
        <v>2423</v>
      </c>
      <c r="D74" s="155" t="s">
        <v>2424</v>
      </c>
      <c r="E74" s="155" t="s">
        <v>2377</v>
      </c>
      <c r="F74" s="59">
        <v>15000</v>
      </c>
      <c r="G74" s="161" t="s">
        <v>152</v>
      </c>
      <c r="H74" s="161"/>
      <c r="I74" s="42" t="s">
        <v>25</v>
      </c>
      <c r="J74" s="323" t="s">
        <v>2136</v>
      </c>
      <c r="K74" s="61" t="s">
        <v>2360</v>
      </c>
      <c r="L74" s="155" t="s">
        <v>2425</v>
      </c>
    </row>
    <row r="75" spans="1:12" ht="30">
      <c r="A75" s="150">
        <v>256</v>
      </c>
      <c r="B75" s="277">
        <v>2000</v>
      </c>
      <c r="C75" s="155" t="s">
        <v>2423</v>
      </c>
      <c r="D75" s="155" t="s">
        <v>2426</v>
      </c>
      <c r="E75" s="155" t="s">
        <v>2377</v>
      </c>
      <c r="F75" s="59">
        <v>10000</v>
      </c>
      <c r="G75" s="161" t="s">
        <v>152</v>
      </c>
      <c r="H75" s="161"/>
      <c r="I75" s="42" t="s">
        <v>25</v>
      </c>
      <c r="J75" s="323" t="s">
        <v>2136</v>
      </c>
      <c r="K75" s="61" t="s">
        <v>2360</v>
      </c>
      <c r="L75" s="155" t="s">
        <v>2427</v>
      </c>
    </row>
    <row r="76" spans="1:12" ht="30">
      <c r="A76" s="150">
        <v>339</v>
      </c>
      <c r="B76" s="277">
        <v>3000</v>
      </c>
      <c r="C76" s="155" t="s">
        <v>2428</v>
      </c>
      <c r="D76" s="155" t="s">
        <v>2429</v>
      </c>
      <c r="E76" s="155" t="s">
        <v>2429</v>
      </c>
      <c r="F76" s="59">
        <v>1500000</v>
      </c>
      <c r="G76" s="161" t="s">
        <v>152</v>
      </c>
      <c r="H76" s="161"/>
      <c r="I76" s="42" t="s">
        <v>25</v>
      </c>
      <c r="J76" s="323" t="s">
        <v>2136</v>
      </c>
      <c r="K76" s="61" t="s">
        <v>2360</v>
      </c>
      <c r="L76" s="155" t="s">
        <v>2429</v>
      </c>
    </row>
    <row r="77" spans="1:12" ht="45">
      <c r="A77" s="277">
        <v>293</v>
      </c>
      <c r="B77" s="277">
        <v>2000</v>
      </c>
      <c r="C77" s="155" t="s">
        <v>2430</v>
      </c>
      <c r="D77" s="155" t="s">
        <v>2431</v>
      </c>
      <c r="E77" s="155" t="s">
        <v>2377</v>
      </c>
      <c r="F77" s="59">
        <v>2500</v>
      </c>
      <c r="G77" s="161" t="s">
        <v>59</v>
      </c>
      <c r="H77" s="161"/>
      <c r="I77" s="42" t="s">
        <v>25</v>
      </c>
      <c r="J77" s="323" t="s">
        <v>2371</v>
      </c>
      <c r="K77" s="61" t="s">
        <v>2360</v>
      </c>
      <c r="L77" s="155" t="s">
        <v>2432</v>
      </c>
    </row>
    <row r="78" spans="1:12">
      <c r="A78" s="148"/>
      <c r="B78" s="148"/>
      <c r="C78" s="269"/>
      <c r="D78" s="577"/>
      <c r="E78" s="564" t="s">
        <v>966</v>
      </c>
      <c r="F78" s="578">
        <f>SUM(F49:F77)</f>
        <v>2779808.804</v>
      </c>
      <c r="G78" s="254"/>
      <c r="H78" s="269"/>
      <c r="I78" s="269"/>
      <c r="J78" s="269"/>
      <c r="K78" s="269"/>
      <c r="L78" s="269"/>
    </row>
    <row r="79" spans="1:12">
      <c r="A79" s="745"/>
      <c r="B79" s="745"/>
      <c r="C79" s="745"/>
      <c r="D79" s="745"/>
      <c r="E79" s="745"/>
      <c r="F79" s="745"/>
      <c r="G79" s="745"/>
      <c r="H79" s="745"/>
      <c r="I79" s="745"/>
      <c r="J79" s="745"/>
      <c r="K79" s="745"/>
      <c r="L79" s="745"/>
    </row>
    <row r="80" spans="1:12">
      <c r="A80" s="753" t="s">
        <v>2433</v>
      </c>
      <c r="B80" s="754"/>
      <c r="C80" s="754"/>
      <c r="D80" s="754"/>
      <c r="E80" s="754"/>
      <c r="F80" s="754"/>
      <c r="G80" s="754"/>
      <c r="H80" s="754"/>
      <c r="I80" s="754"/>
      <c r="J80" s="754"/>
      <c r="K80" s="754"/>
      <c r="L80" s="755"/>
    </row>
    <row r="81" spans="1:12" ht="39" customHeight="1">
      <c r="A81" s="753" t="s">
        <v>3</v>
      </c>
      <c r="B81" s="754"/>
      <c r="C81" s="755"/>
      <c r="D81" s="742" t="s">
        <v>4</v>
      </c>
      <c r="E81" s="742" t="s">
        <v>5</v>
      </c>
      <c r="F81" s="742" t="s">
        <v>6</v>
      </c>
      <c r="G81" s="742" t="s">
        <v>7</v>
      </c>
      <c r="H81" s="753" t="s">
        <v>8</v>
      </c>
      <c r="I81" s="755"/>
      <c r="J81" s="742" t="s">
        <v>9</v>
      </c>
      <c r="K81" s="742" t="s">
        <v>10</v>
      </c>
      <c r="L81" s="742" t="s">
        <v>11</v>
      </c>
    </row>
    <row r="82" spans="1:12">
      <c r="A82" s="549" t="s">
        <v>16</v>
      </c>
      <c r="B82" s="549" t="s">
        <v>17</v>
      </c>
      <c r="C82" s="579" t="s">
        <v>18</v>
      </c>
      <c r="D82" s="743"/>
      <c r="E82" s="743"/>
      <c r="F82" s="743"/>
      <c r="G82" s="743"/>
      <c r="H82" s="549" t="s">
        <v>19</v>
      </c>
      <c r="I82" s="550" t="s">
        <v>20</v>
      </c>
      <c r="J82" s="743"/>
      <c r="K82" s="743"/>
      <c r="L82" s="743"/>
    </row>
    <row r="83" spans="1:12" ht="30">
      <c r="A83" s="254">
        <v>211</v>
      </c>
      <c r="B83" s="551">
        <v>2000</v>
      </c>
      <c r="C83" s="274" t="s">
        <v>21</v>
      </c>
      <c r="D83" s="61" t="s">
        <v>22</v>
      </c>
      <c r="E83" s="61" t="s">
        <v>2434</v>
      </c>
      <c r="F83" s="59">
        <v>150000</v>
      </c>
      <c r="G83" s="42" t="s">
        <v>24</v>
      </c>
      <c r="H83" s="42"/>
      <c r="I83" s="42" t="s">
        <v>78</v>
      </c>
      <c r="J83" s="59" t="s">
        <v>2143</v>
      </c>
      <c r="K83" s="61" t="s">
        <v>2435</v>
      </c>
      <c r="L83" s="61" t="s">
        <v>937</v>
      </c>
    </row>
    <row r="84" spans="1:12" ht="30">
      <c r="A84" s="254">
        <v>336</v>
      </c>
      <c r="B84" s="132">
        <v>3000</v>
      </c>
      <c r="C84" s="269" t="s">
        <v>2436</v>
      </c>
      <c r="D84" s="61" t="s">
        <v>2437</v>
      </c>
      <c r="E84" s="61" t="s">
        <v>2438</v>
      </c>
      <c r="F84" s="59">
        <v>200000</v>
      </c>
      <c r="G84" s="42" t="s">
        <v>24</v>
      </c>
      <c r="H84" s="42"/>
      <c r="I84" s="42" t="s">
        <v>78</v>
      </c>
      <c r="J84" s="59" t="s">
        <v>2143</v>
      </c>
      <c r="K84" s="61" t="s">
        <v>2435</v>
      </c>
      <c r="L84" s="61" t="s">
        <v>2439</v>
      </c>
    </row>
    <row r="85" spans="1:12" ht="45">
      <c r="A85" s="254">
        <v>212</v>
      </c>
      <c r="B85" s="254">
        <v>2000</v>
      </c>
      <c r="C85" s="61" t="s">
        <v>2440</v>
      </c>
      <c r="D85" s="61" t="s">
        <v>2441</v>
      </c>
      <c r="E85" s="153" t="s">
        <v>2434</v>
      </c>
      <c r="F85" s="59">
        <v>45000</v>
      </c>
      <c r="G85" s="64" t="s">
        <v>148</v>
      </c>
      <c r="H85" s="42"/>
      <c r="I85" s="42" t="s">
        <v>78</v>
      </c>
      <c r="J85" s="59" t="s">
        <v>2136</v>
      </c>
      <c r="K85" s="61" t="s">
        <v>2435</v>
      </c>
      <c r="L85" s="61" t="s">
        <v>2442</v>
      </c>
    </row>
    <row r="86" spans="1:12" ht="30">
      <c r="A86" s="254">
        <v>212</v>
      </c>
      <c r="B86" s="254">
        <v>2000</v>
      </c>
      <c r="C86" s="61" t="s">
        <v>1774</v>
      </c>
      <c r="D86" s="61" t="s">
        <v>2443</v>
      </c>
      <c r="E86" s="153" t="s">
        <v>2444</v>
      </c>
      <c r="F86" s="59">
        <v>7500</v>
      </c>
      <c r="G86" s="64" t="s">
        <v>148</v>
      </c>
      <c r="H86" s="42"/>
      <c r="I86" s="42" t="s">
        <v>78</v>
      </c>
      <c r="J86" s="59" t="s">
        <v>2136</v>
      </c>
      <c r="K86" s="61" t="s">
        <v>2435</v>
      </c>
      <c r="L86" s="61" t="s">
        <v>2445</v>
      </c>
    </row>
    <row r="87" spans="1:12" ht="30">
      <c r="A87" s="254">
        <v>515</v>
      </c>
      <c r="B87" s="254">
        <v>5000</v>
      </c>
      <c r="C87" s="61" t="s">
        <v>2446</v>
      </c>
      <c r="D87" s="61" t="s">
        <v>2447</v>
      </c>
      <c r="E87" s="153" t="s">
        <v>2444</v>
      </c>
      <c r="F87" s="59">
        <v>87000</v>
      </c>
      <c r="G87" s="255" t="s">
        <v>148</v>
      </c>
      <c r="H87" s="42"/>
      <c r="I87" s="42" t="s">
        <v>78</v>
      </c>
      <c r="J87" s="59" t="s">
        <v>2136</v>
      </c>
      <c r="K87" s="61" t="s">
        <v>2435</v>
      </c>
      <c r="L87" s="61" t="s">
        <v>2448</v>
      </c>
    </row>
    <row r="88" spans="1:12" ht="45">
      <c r="A88" s="254">
        <v>357</v>
      </c>
      <c r="B88" s="254">
        <v>3000</v>
      </c>
      <c r="C88" s="269" t="s">
        <v>2449</v>
      </c>
      <c r="D88" s="269" t="s">
        <v>2450</v>
      </c>
      <c r="E88" s="61" t="s">
        <v>2451</v>
      </c>
      <c r="F88" s="59">
        <v>100000</v>
      </c>
      <c r="G88" s="42" t="s">
        <v>148</v>
      </c>
      <c r="H88" s="42"/>
      <c r="I88" s="255" t="s">
        <v>78</v>
      </c>
      <c r="J88" s="59" t="s">
        <v>2136</v>
      </c>
      <c r="K88" s="61" t="s">
        <v>2435</v>
      </c>
      <c r="L88" s="61" t="s">
        <v>2452</v>
      </c>
    </row>
    <row r="89" spans="1:12" ht="45">
      <c r="A89" s="254">
        <v>214</v>
      </c>
      <c r="B89" s="150">
        <v>2000</v>
      </c>
      <c r="C89" s="269" t="s">
        <v>2453</v>
      </c>
      <c r="D89" s="269" t="s">
        <v>2454</v>
      </c>
      <c r="E89" s="61" t="s">
        <v>2434</v>
      </c>
      <c r="F89" s="59">
        <v>55000</v>
      </c>
      <c r="G89" s="42" t="s">
        <v>148</v>
      </c>
      <c r="H89" s="42"/>
      <c r="I89" s="42" t="s">
        <v>78</v>
      </c>
      <c r="J89" s="59" t="s">
        <v>2136</v>
      </c>
      <c r="K89" s="61" t="s">
        <v>2435</v>
      </c>
      <c r="L89" s="61" t="s">
        <v>2455</v>
      </c>
    </row>
    <row r="90" spans="1:12" ht="45">
      <c r="A90" s="150">
        <v>591</v>
      </c>
      <c r="B90" s="150">
        <v>5000</v>
      </c>
      <c r="C90" s="151" t="s">
        <v>1595</v>
      </c>
      <c r="D90" s="61" t="s">
        <v>2456</v>
      </c>
      <c r="E90" s="61" t="s">
        <v>2457</v>
      </c>
      <c r="F90" s="59">
        <v>180000</v>
      </c>
      <c r="G90" s="132" t="s">
        <v>174</v>
      </c>
      <c r="H90" s="42"/>
      <c r="I90" s="42" t="s">
        <v>78</v>
      </c>
      <c r="J90" s="59" t="s">
        <v>2458</v>
      </c>
      <c r="K90" s="61" t="s">
        <v>2435</v>
      </c>
      <c r="L90" s="153" t="s">
        <v>2459</v>
      </c>
    </row>
    <row r="91" spans="1:12">
      <c r="A91" s="150"/>
      <c r="B91" s="150"/>
      <c r="C91" s="151"/>
      <c r="D91" s="61"/>
      <c r="E91" s="564" t="s">
        <v>966</v>
      </c>
      <c r="F91" s="580">
        <f>SUM(F83:F90)</f>
        <v>824500</v>
      </c>
      <c r="G91" s="581"/>
      <c r="H91" s="42"/>
      <c r="I91" s="42"/>
      <c r="J91" s="42"/>
      <c r="K91" s="254"/>
      <c r="L91" s="153"/>
    </row>
    <row r="92" spans="1:12">
      <c r="A92" s="744"/>
      <c r="B92" s="745"/>
      <c r="C92" s="745"/>
      <c r="D92" s="745"/>
      <c r="E92" s="745"/>
      <c r="F92" s="745"/>
      <c r="G92" s="745"/>
      <c r="H92" s="745"/>
      <c r="I92" s="745"/>
      <c r="J92" s="745"/>
      <c r="K92" s="745"/>
      <c r="L92" s="746"/>
    </row>
    <row r="93" spans="1:12" ht="33.75" customHeight="1">
      <c r="A93" s="753" t="s">
        <v>2460</v>
      </c>
      <c r="B93" s="754"/>
      <c r="C93" s="754"/>
      <c r="D93" s="754"/>
      <c r="E93" s="754"/>
      <c r="F93" s="754"/>
      <c r="G93" s="754"/>
      <c r="H93" s="754"/>
      <c r="I93" s="754"/>
      <c r="J93" s="754"/>
      <c r="K93" s="754"/>
      <c r="L93" s="755"/>
    </row>
    <row r="94" spans="1:12" ht="33.75" customHeight="1">
      <c r="A94" s="756" t="s">
        <v>3</v>
      </c>
      <c r="B94" s="756"/>
      <c r="C94" s="756"/>
      <c r="D94" s="742" t="s">
        <v>4</v>
      </c>
      <c r="E94" s="742" t="s">
        <v>5</v>
      </c>
      <c r="F94" s="742" t="s">
        <v>6</v>
      </c>
      <c r="G94" s="742" t="s">
        <v>7</v>
      </c>
      <c r="H94" s="753" t="s">
        <v>8</v>
      </c>
      <c r="I94" s="755"/>
      <c r="J94" s="742" t="s">
        <v>9</v>
      </c>
      <c r="K94" s="742" t="s">
        <v>10</v>
      </c>
      <c r="L94" s="742" t="s">
        <v>11</v>
      </c>
    </row>
    <row r="95" spans="1:12">
      <c r="A95" s="549" t="s">
        <v>16</v>
      </c>
      <c r="B95" s="549" t="s">
        <v>17</v>
      </c>
      <c r="C95" s="549" t="s">
        <v>18</v>
      </c>
      <c r="D95" s="743"/>
      <c r="E95" s="743"/>
      <c r="F95" s="743"/>
      <c r="G95" s="743"/>
      <c r="H95" s="549" t="s">
        <v>19</v>
      </c>
      <c r="I95" s="550" t="s">
        <v>20</v>
      </c>
      <c r="J95" s="743"/>
      <c r="K95" s="743"/>
      <c r="L95" s="743"/>
    </row>
    <row r="96" spans="1:12" ht="45">
      <c r="A96" s="254">
        <v>211</v>
      </c>
      <c r="B96" s="551">
        <v>2000</v>
      </c>
      <c r="C96" s="274" t="s">
        <v>21</v>
      </c>
      <c r="D96" s="61" t="s">
        <v>22</v>
      </c>
      <c r="E96" s="61" t="s">
        <v>2461</v>
      </c>
      <c r="F96" s="59">
        <v>20000</v>
      </c>
      <c r="G96" s="42" t="s">
        <v>24</v>
      </c>
      <c r="H96" s="42"/>
      <c r="I96" s="42" t="s">
        <v>25</v>
      </c>
      <c r="J96" s="59" t="s">
        <v>2462</v>
      </c>
      <c r="K96" s="61" t="s">
        <v>2463</v>
      </c>
      <c r="L96" s="61" t="s">
        <v>937</v>
      </c>
    </row>
    <row r="97" spans="1:12" ht="45">
      <c r="A97" s="254">
        <v>212</v>
      </c>
      <c r="B97" s="551">
        <v>2000</v>
      </c>
      <c r="C97" s="274" t="s">
        <v>1923</v>
      </c>
      <c r="D97" s="61" t="s">
        <v>2464</v>
      </c>
      <c r="E97" s="61" t="s">
        <v>2465</v>
      </c>
      <c r="F97" s="59">
        <v>24000</v>
      </c>
      <c r="G97" s="42" t="s">
        <v>24</v>
      </c>
      <c r="H97" s="42"/>
      <c r="I97" s="42" t="s">
        <v>25</v>
      </c>
      <c r="J97" s="59" t="s">
        <v>2462</v>
      </c>
      <c r="K97" s="61" t="s">
        <v>2463</v>
      </c>
      <c r="L97" s="61" t="s">
        <v>2466</v>
      </c>
    </row>
    <row r="98" spans="1:12" ht="45">
      <c r="A98" s="254">
        <v>336</v>
      </c>
      <c r="B98" s="254">
        <v>3300</v>
      </c>
      <c r="C98" s="61" t="s">
        <v>121</v>
      </c>
      <c r="D98" s="269" t="s">
        <v>2467</v>
      </c>
      <c r="E98" s="269" t="s">
        <v>2468</v>
      </c>
      <c r="F98" s="59">
        <v>6000</v>
      </c>
      <c r="G98" s="42" t="s">
        <v>24</v>
      </c>
      <c r="H98" s="59"/>
      <c r="I98" s="42" t="s">
        <v>25</v>
      </c>
      <c r="J98" s="59" t="s">
        <v>2462</v>
      </c>
      <c r="K98" s="61" t="s">
        <v>2463</v>
      </c>
      <c r="L98" s="61" t="s">
        <v>2469</v>
      </c>
    </row>
    <row r="99" spans="1:12" ht="45">
      <c r="A99" s="254">
        <v>271</v>
      </c>
      <c r="B99" s="254">
        <v>2700</v>
      </c>
      <c r="C99" s="61" t="s">
        <v>2312</v>
      </c>
      <c r="D99" s="157" t="s">
        <v>2470</v>
      </c>
      <c r="E99" s="157" t="s">
        <v>2471</v>
      </c>
      <c r="F99" s="64">
        <v>22000</v>
      </c>
      <c r="G99" s="64" t="s">
        <v>24</v>
      </c>
      <c r="H99" s="64"/>
      <c r="I99" s="42" t="s">
        <v>25</v>
      </c>
      <c r="J99" s="59" t="s">
        <v>2462</v>
      </c>
      <c r="K99" s="61" t="s">
        <v>2463</v>
      </c>
      <c r="L99" s="61" t="s">
        <v>2472</v>
      </c>
    </row>
    <row r="100" spans="1:12" ht="45">
      <c r="A100" s="254">
        <v>272</v>
      </c>
      <c r="B100" s="254">
        <v>2700</v>
      </c>
      <c r="C100" s="61" t="s">
        <v>2473</v>
      </c>
      <c r="D100" s="157" t="s">
        <v>2474</v>
      </c>
      <c r="E100" s="157" t="s">
        <v>2475</v>
      </c>
      <c r="F100" s="64">
        <v>10000</v>
      </c>
      <c r="G100" s="64" t="s">
        <v>24</v>
      </c>
      <c r="H100" s="64"/>
      <c r="I100" s="42" t="s">
        <v>25</v>
      </c>
      <c r="J100" s="59" t="s">
        <v>2462</v>
      </c>
      <c r="K100" s="61" t="s">
        <v>2463</v>
      </c>
      <c r="L100" s="61" t="s">
        <v>2476</v>
      </c>
    </row>
    <row r="101" spans="1:12">
      <c r="A101" s="148"/>
      <c r="B101" s="148"/>
      <c r="C101" s="269"/>
      <c r="D101" s="577"/>
      <c r="E101" s="564" t="s">
        <v>966</v>
      </c>
      <c r="F101" s="578">
        <f>SUM(F96:F100)</f>
        <v>82000</v>
      </c>
      <c r="G101" s="269"/>
      <c r="H101" s="269"/>
      <c r="I101" s="269"/>
      <c r="J101" s="269"/>
      <c r="K101" s="269"/>
      <c r="L101" s="582"/>
    </row>
    <row r="102" spans="1:12">
      <c r="A102" s="583"/>
      <c r="B102" s="583"/>
      <c r="C102" s="584"/>
      <c r="D102" s="584"/>
      <c r="E102" s="584"/>
      <c r="F102" s="584"/>
      <c r="G102" s="584"/>
      <c r="H102" s="584"/>
      <c r="I102" s="584"/>
      <c r="J102" s="584"/>
      <c r="K102" s="584"/>
      <c r="L102" s="585"/>
    </row>
    <row r="103" spans="1:12">
      <c r="A103" s="753" t="s">
        <v>2477</v>
      </c>
      <c r="B103" s="754"/>
      <c r="C103" s="754"/>
      <c r="D103" s="754"/>
      <c r="E103" s="754"/>
      <c r="F103" s="754"/>
      <c r="G103" s="754"/>
      <c r="H103" s="754"/>
      <c r="I103" s="754"/>
      <c r="J103" s="754"/>
      <c r="K103" s="754"/>
      <c r="L103" s="755"/>
    </row>
    <row r="104" spans="1:12" ht="36" customHeight="1">
      <c r="A104" s="756" t="s">
        <v>3</v>
      </c>
      <c r="B104" s="756"/>
      <c r="C104" s="756"/>
      <c r="D104" s="742" t="s">
        <v>4</v>
      </c>
      <c r="E104" s="742" t="s">
        <v>5</v>
      </c>
      <c r="F104" s="742" t="s">
        <v>6</v>
      </c>
      <c r="G104" s="742" t="s">
        <v>7</v>
      </c>
      <c r="H104" s="753" t="s">
        <v>8</v>
      </c>
      <c r="I104" s="755"/>
      <c r="J104" s="742" t="s">
        <v>9</v>
      </c>
      <c r="K104" s="742" t="s">
        <v>10</v>
      </c>
      <c r="L104" s="742" t="s">
        <v>11</v>
      </c>
    </row>
    <row r="105" spans="1:12">
      <c r="A105" s="549" t="s">
        <v>16</v>
      </c>
      <c r="B105" s="549" t="s">
        <v>17</v>
      </c>
      <c r="C105" s="549" t="s">
        <v>18</v>
      </c>
      <c r="D105" s="743"/>
      <c r="E105" s="743"/>
      <c r="F105" s="743"/>
      <c r="G105" s="743"/>
      <c r="H105" s="549" t="s">
        <v>19</v>
      </c>
      <c r="I105" s="550" t="s">
        <v>20</v>
      </c>
      <c r="J105" s="743"/>
      <c r="K105" s="743"/>
      <c r="L105" s="743"/>
    </row>
    <row r="106" spans="1:12" ht="30">
      <c r="A106" s="254">
        <v>211</v>
      </c>
      <c r="B106" s="551">
        <v>2000</v>
      </c>
      <c r="C106" s="274" t="s">
        <v>21</v>
      </c>
      <c r="D106" s="61" t="s">
        <v>22</v>
      </c>
      <c r="E106" s="61" t="s">
        <v>2478</v>
      </c>
      <c r="F106" s="586">
        <v>430000</v>
      </c>
      <c r="G106" s="42" t="s">
        <v>24</v>
      </c>
      <c r="H106" s="42"/>
      <c r="I106" s="42" t="s">
        <v>78</v>
      </c>
      <c r="J106" s="268" t="s">
        <v>2479</v>
      </c>
      <c r="K106" s="61" t="s">
        <v>2480</v>
      </c>
      <c r="L106" s="61" t="s">
        <v>2481</v>
      </c>
    </row>
    <row r="107" spans="1:12" ht="45">
      <c r="A107" s="254">
        <v>214</v>
      </c>
      <c r="B107" s="254">
        <v>2000</v>
      </c>
      <c r="C107" s="269" t="s">
        <v>245</v>
      </c>
      <c r="D107" s="61" t="s">
        <v>2482</v>
      </c>
      <c r="E107" s="61" t="s">
        <v>2478</v>
      </c>
      <c r="F107" s="586">
        <v>500000</v>
      </c>
      <c r="G107" s="42" t="s">
        <v>24</v>
      </c>
      <c r="H107" s="59"/>
      <c r="I107" s="42" t="s">
        <v>78</v>
      </c>
      <c r="J107" s="268" t="s">
        <v>2479</v>
      </c>
      <c r="K107" s="61" t="s">
        <v>2480</v>
      </c>
      <c r="L107" s="61" t="s">
        <v>2483</v>
      </c>
    </row>
    <row r="108" spans="1:12" ht="30">
      <c r="A108" s="254">
        <v>215</v>
      </c>
      <c r="B108" s="254">
        <v>2000</v>
      </c>
      <c r="C108" s="61" t="s">
        <v>67</v>
      </c>
      <c r="D108" s="157" t="s">
        <v>2484</v>
      </c>
      <c r="E108" s="61" t="s">
        <v>2478</v>
      </c>
      <c r="F108" s="587">
        <v>180000</v>
      </c>
      <c r="G108" s="42" t="s">
        <v>24</v>
      </c>
      <c r="H108" s="64"/>
      <c r="I108" s="42" t="s">
        <v>78</v>
      </c>
      <c r="J108" s="268" t="s">
        <v>2479</v>
      </c>
      <c r="K108" s="61" t="s">
        <v>2480</v>
      </c>
      <c r="L108" s="61" t="s">
        <v>2485</v>
      </c>
    </row>
    <row r="109" spans="1:12" ht="30">
      <c r="A109" s="254">
        <v>244</v>
      </c>
      <c r="B109" s="254">
        <v>2000</v>
      </c>
      <c r="C109" s="61" t="s">
        <v>2486</v>
      </c>
      <c r="D109" s="157" t="s">
        <v>2487</v>
      </c>
      <c r="E109" s="61" t="s">
        <v>2478</v>
      </c>
      <c r="F109" s="587">
        <v>10000</v>
      </c>
      <c r="G109" s="42" t="s">
        <v>24</v>
      </c>
      <c r="H109" s="64"/>
      <c r="I109" s="42" t="s">
        <v>78</v>
      </c>
      <c r="J109" s="268" t="s">
        <v>2479</v>
      </c>
      <c r="K109" s="61" t="s">
        <v>2480</v>
      </c>
      <c r="L109" s="61" t="s">
        <v>2488</v>
      </c>
    </row>
    <row r="110" spans="1:12" ht="30">
      <c r="A110" s="254">
        <v>247</v>
      </c>
      <c r="B110" s="254">
        <v>2000</v>
      </c>
      <c r="C110" s="61" t="s">
        <v>278</v>
      </c>
      <c r="D110" s="157" t="s">
        <v>2489</v>
      </c>
      <c r="E110" s="61" t="s">
        <v>2478</v>
      </c>
      <c r="F110" s="587">
        <v>15000</v>
      </c>
      <c r="G110" s="42" t="s">
        <v>24</v>
      </c>
      <c r="H110" s="64"/>
      <c r="I110" s="42" t="s">
        <v>78</v>
      </c>
      <c r="J110" s="268" t="s">
        <v>2479</v>
      </c>
      <c r="K110" s="61" t="s">
        <v>2480</v>
      </c>
      <c r="L110" s="61" t="s">
        <v>2490</v>
      </c>
    </row>
    <row r="111" spans="1:12" ht="30">
      <c r="A111" s="254">
        <v>249</v>
      </c>
      <c r="B111" s="254">
        <v>2000</v>
      </c>
      <c r="C111" s="61" t="s">
        <v>280</v>
      </c>
      <c r="D111" s="157" t="s">
        <v>2491</v>
      </c>
      <c r="E111" s="61" t="s">
        <v>2478</v>
      </c>
      <c r="F111" s="587">
        <v>15000</v>
      </c>
      <c r="G111" s="42" t="s">
        <v>24</v>
      </c>
      <c r="H111" s="64"/>
      <c r="I111" s="42" t="s">
        <v>78</v>
      </c>
      <c r="J111" s="268" t="s">
        <v>2479</v>
      </c>
      <c r="K111" s="61" t="s">
        <v>2480</v>
      </c>
      <c r="L111" s="61" t="s">
        <v>2492</v>
      </c>
    </row>
    <row r="112" spans="1:12" ht="30">
      <c r="A112" s="254">
        <v>261</v>
      </c>
      <c r="B112" s="254">
        <v>2000</v>
      </c>
      <c r="C112" s="61" t="s">
        <v>292</v>
      </c>
      <c r="D112" s="157" t="s">
        <v>2493</v>
      </c>
      <c r="E112" s="61" t="s">
        <v>2478</v>
      </c>
      <c r="F112" s="587">
        <v>42000</v>
      </c>
      <c r="G112" s="42" t="s">
        <v>24</v>
      </c>
      <c r="H112" s="64"/>
      <c r="I112" s="42" t="s">
        <v>78</v>
      </c>
      <c r="J112" s="268" t="s">
        <v>2479</v>
      </c>
      <c r="K112" s="61" t="s">
        <v>2480</v>
      </c>
      <c r="L112" s="61" t="s">
        <v>2494</v>
      </c>
    </row>
    <row r="113" spans="1:12" ht="30">
      <c r="A113" s="254">
        <v>271</v>
      </c>
      <c r="B113" s="254">
        <v>2000</v>
      </c>
      <c r="C113" s="61" t="s">
        <v>296</v>
      </c>
      <c r="D113" s="157" t="s">
        <v>2495</v>
      </c>
      <c r="E113" s="61" t="s">
        <v>2478</v>
      </c>
      <c r="F113" s="587">
        <v>100000</v>
      </c>
      <c r="G113" s="42" t="s">
        <v>24</v>
      </c>
      <c r="H113" s="64"/>
      <c r="I113" s="42" t="s">
        <v>78</v>
      </c>
      <c r="J113" s="268" t="s">
        <v>2479</v>
      </c>
      <c r="K113" s="61" t="s">
        <v>2480</v>
      </c>
      <c r="L113" s="61" t="s">
        <v>2496</v>
      </c>
    </row>
    <row r="114" spans="1:12" ht="30">
      <c r="A114" s="254">
        <v>272</v>
      </c>
      <c r="B114" s="254">
        <v>2000</v>
      </c>
      <c r="C114" s="61" t="s">
        <v>2497</v>
      </c>
      <c r="D114" s="157" t="s">
        <v>2498</v>
      </c>
      <c r="E114" s="61" t="s">
        <v>2478</v>
      </c>
      <c r="F114" s="587">
        <v>50000</v>
      </c>
      <c r="G114" s="42" t="s">
        <v>24</v>
      </c>
      <c r="H114" s="64"/>
      <c r="I114" s="42" t="s">
        <v>78</v>
      </c>
      <c r="J114" s="268" t="s">
        <v>2479</v>
      </c>
      <c r="K114" s="61" t="s">
        <v>2480</v>
      </c>
      <c r="L114" s="61" t="s">
        <v>2499</v>
      </c>
    </row>
    <row r="115" spans="1:12" ht="30">
      <c r="A115" s="254">
        <v>291</v>
      </c>
      <c r="B115" s="254">
        <v>2000</v>
      </c>
      <c r="C115" s="61" t="s">
        <v>479</v>
      </c>
      <c r="D115" s="588" t="s">
        <v>2500</v>
      </c>
      <c r="E115" s="61" t="s">
        <v>2478</v>
      </c>
      <c r="F115" s="587">
        <v>5100</v>
      </c>
      <c r="G115" s="42" t="s">
        <v>24</v>
      </c>
      <c r="H115" s="64"/>
      <c r="I115" s="42" t="s">
        <v>78</v>
      </c>
      <c r="J115" s="268" t="s">
        <v>2479</v>
      </c>
      <c r="K115" s="61" t="s">
        <v>2480</v>
      </c>
      <c r="L115" s="61" t="s">
        <v>2501</v>
      </c>
    </row>
    <row r="116" spans="1:12" ht="45">
      <c r="A116" s="254">
        <v>291</v>
      </c>
      <c r="B116" s="254">
        <v>2000</v>
      </c>
      <c r="C116" s="61" t="s">
        <v>479</v>
      </c>
      <c r="D116" s="133" t="s">
        <v>2502</v>
      </c>
      <c r="E116" s="61" t="s">
        <v>2478</v>
      </c>
      <c r="F116" s="589">
        <v>60000</v>
      </c>
      <c r="G116" s="42" t="s">
        <v>24</v>
      </c>
      <c r="H116" s="124"/>
      <c r="I116" s="42" t="s">
        <v>78</v>
      </c>
      <c r="J116" s="268" t="s">
        <v>2479</v>
      </c>
      <c r="K116" s="61" t="s">
        <v>2480</v>
      </c>
      <c r="L116" s="61" t="s">
        <v>2503</v>
      </c>
    </row>
    <row r="117" spans="1:12" ht="45">
      <c r="A117" s="254">
        <v>294</v>
      </c>
      <c r="B117" s="254">
        <v>2000</v>
      </c>
      <c r="C117" s="61" t="s">
        <v>950</v>
      </c>
      <c r="D117" s="269" t="s">
        <v>2504</v>
      </c>
      <c r="E117" s="61" t="s">
        <v>2478</v>
      </c>
      <c r="F117" s="589">
        <v>54000</v>
      </c>
      <c r="G117" s="42" t="s">
        <v>24</v>
      </c>
      <c r="H117" s="124"/>
      <c r="I117" s="42" t="s">
        <v>78</v>
      </c>
      <c r="J117" s="268" t="s">
        <v>2479</v>
      </c>
      <c r="K117" s="61" t="s">
        <v>2480</v>
      </c>
      <c r="L117" s="61" t="s">
        <v>2505</v>
      </c>
    </row>
    <row r="118" spans="1:12" ht="30">
      <c r="A118" s="150">
        <v>336</v>
      </c>
      <c r="B118" s="150">
        <v>3000</v>
      </c>
      <c r="C118" s="151" t="s">
        <v>422</v>
      </c>
      <c r="D118" s="61" t="s">
        <v>2506</v>
      </c>
      <c r="E118" s="61" t="s">
        <v>2478</v>
      </c>
      <c r="F118" s="590">
        <v>420000</v>
      </c>
      <c r="G118" s="571" t="s">
        <v>24</v>
      </c>
      <c r="H118" s="42"/>
      <c r="I118" s="42" t="s">
        <v>78</v>
      </c>
      <c r="J118" s="268" t="s">
        <v>2479</v>
      </c>
      <c r="K118" s="153" t="s">
        <v>2480</v>
      </c>
      <c r="L118" s="153" t="s">
        <v>2507</v>
      </c>
    </row>
    <row r="119" spans="1:12" ht="30">
      <c r="A119" s="150">
        <v>355</v>
      </c>
      <c r="B119" s="150">
        <v>3000</v>
      </c>
      <c r="C119" s="151" t="s">
        <v>344</v>
      </c>
      <c r="D119" s="61" t="s">
        <v>2508</v>
      </c>
      <c r="E119" s="61" t="s">
        <v>2478</v>
      </c>
      <c r="F119" s="590">
        <v>750000</v>
      </c>
      <c r="G119" s="571" t="s">
        <v>24</v>
      </c>
      <c r="H119" s="42"/>
      <c r="I119" s="42" t="s">
        <v>78</v>
      </c>
      <c r="J119" s="268" t="s">
        <v>2479</v>
      </c>
      <c r="K119" s="153" t="s">
        <v>2480</v>
      </c>
      <c r="L119" s="153" t="s">
        <v>2509</v>
      </c>
    </row>
    <row r="120" spans="1:12" ht="45">
      <c r="A120" s="150">
        <v>357</v>
      </c>
      <c r="B120" s="150">
        <v>3000</v>
      </c>
      <c r="C120" s="151" t="s">
        <v>1670</v>
      </c>
      <c r="D120" s="61" t="s">
        <v>2510</v>
      </c>
      <c r="E120" s="61" t="s">
        <v>2478</v>
      </c>
      <c r="F120" s="591">
        <v>6572000</v>
      </c>
      <c r="G120" s="259" t="s">
        <v>148</v>
      </c>
      <c r="H120" s="42"/>
      <c r="I120" s="42" t="s">
        <v>78</v>
      </c>
      <c r="J120" s="268" t="s">
        <v>2479</v>
      </c>
      <c r="K120" s="153" t="s">
        <v>2480</v>
      </c>
      <c r="L120" s="153" t="s">
        <v>2511</v>
      </c>
    </row>
    <row r="121" spans="1:12" ht="30">
      <c r="A121" s="150">
        <v>523</v>
      </c>
      <c r="B121" s="150">
        <v>5000</v>
      </c>
      <c r="C121" s="151" t="s">
        <v>221</v>
      </c>
      <c r="D121" s="61" t="s">
        <v>2512</v>
      </c>
      <c r="E121" s="61" t="s">
        <v>2478</v>
      </c>
      <c r="F121" s="590">
        <v>84000</v>
      </c>
      <c r="G121" s="571" t="s">
        <v>148</v>
      </c>
      <c r="H121" s="42"/>
      <c r="I121" s="42" t="s">
        <v>78</v>
      </c>
      <c r="J121" s="268" t="s">
        <v>2479</v>
      </c>
      <c r="K121" s="153" t="s">
        <v>2480</v>
      </c>
      <c r="L121" s="61" t="s">
        <v>2513</v>
      </c>
    </row>
    <row r="122" spans="1:12" ht="30">
      <c r="A122" s="150">
        <v>565</v>
      </c>
      <c r="B122" s="150">
        <v>5000</v>
      </c>
      <c r="C122" s="151" t="s">
        <v>2514</v>
      </c>
      <c r="D122" s="61" t="s">
        <v>2515</v>
      </c>
      <c r="E122" s="61" t="s">
        <v>2478</v>
      </c>
      <c r="F122" s="590">
        <v>350000</v>
      </c>
      <c r="G122" s="571" t="s">
        <v>148</v>
      </c>
      <c r="H122" s="42"/>
      <c r="I122" s="42" t="s">
        <v>78</v>
      </c>
      <c r="J122" s="268" t="s">
        <v>2479</v>
      </c>
      <c r="K122" s="153" t="s">
        <v>2480</v>
      </c>
      <c r="L122" s="61" t="s">
        <v>2516</v>
      </c>
    </row>
    <row r="123" spans="1:12" ht="30">
      <c r="A123" s="150">
        <v>567</v>
      </c>
      <c r="B123" s="150">
        <v>5000</v>
      </c>
      <c r="C123" s="151" t="s">
        <v>2517</v>
      </c>
      <c r="D123" s="61" t="s">
        <v>2518</v>
      </c>
      <c r="E123" s="61" t="s">
        <v>2478</v>
      </c>
      <c r="F123" s="590">
        <v>195000</v>
      </c>
      <c r="G123" s="571" t="s">
        <v>24</v>
      </c>
      <c r="H123" s="42"/>
      <c r="I123" s="42" t="s">
        <v>78</v>
      </c>
      <c r="J123" s="268" t="s">
        <v>2479</v>
      </c>
      <c r="K123" s="153" t="s">
        <v>2480</v>
      </c>
      <c r="L123" s="153" t="s">
        <v>2519</v>
      </c>
    </row>
    <row r="124" spans="1:12">
      <c r="A124" s="148"/>
      <c r="B124" s="148"/>
      <c r="C124" s="151"/>
      <c r="D124" s="577"/>
      <c r="E124" s="564" t="s">
        <v>966</v>
      </c>
      <c r="F124" s="578">
        <f>SUM(F106:F123)</f>
        <v>9832100</v>
      </c>
      <c r="G124" s="269"/>
      <c r="H124" s="269"/>
      <c r="I124" s="269"/>
      <c r="J124" s="269"/>
      <c r="K124" s="269"/>
      <c r="L124" s="582"/>
    </row>
    <row r="125" spans="1:12">
      <c r="A125" s="744"/>
      <c r="B125" s="745"/>
      <c r="C125" s="745"/>
      <c r="D125" s="745"/>
      <c r="E125" s="745"/>
      <c r="F125" s="745"/>
      <c r="G125" s="745"/>
      <c r="H125" s="745"/>
      <c r="I125" s="745"/>
      <c r="J125" s="745"/>
      <c r="K125" s="745"/>
      <c r="L125" s="746"/>
    </row>
    <row r="126" spans="1:12" ht="15" customHeight="1">
      <c r="A126" s="747" t="s">
        <v>2520</v>
      </c>
      <c r="B126" s="747"/>
      <c r="C126" s="747"/>
      <c r="D126" s="747"/>
      <c r="E126" s="747"/>
      <c r="F126" s="747"/>
      <c r="G126" s="747"/>
      <c r="H126" s="747"/>
      <c r="I126" s="747"/>
      <c r="J126" s="747"/>
      <c r="K126" s="747"/>
      <c r="L126" s="747"/>
    </row>
    <row r="127" spans="1:12" ht="41.25" customHeight="1">
      <c r="A127" s="748" t="s">
        <v>3</v>
      </c>
      <c r="B127" s="749"/>
      <c r="C127" s="750"/>
      <c r="D127" s="740" t="s">
        <v>4</v>
      </c>
      <c r="E127" s="740" t="s">
        <v>2521</v>
      </c>
      <c r="F127" s="740" t="s">
        <v>6</v>
      </c>
      <c r="G127" s="740" t="s">
        <v>7</v>
      </c>
      <c r="H127" s="751" t="s">
        <v>8</v>
      </c>
      <c r="I127" s="752"/>
      <c r="J127" s="740" t="s">
        <v>9</v>
      </c>
      <c r="K127" s="740" t="s">
        <v>10</v>
      </c>
      <c r="L127" s="740" t="s">
        <v>11</v>
      </c>
    </row>
    <row r="128" spans="1:12" ht="32.25" customHeight="1">
      <c r="A128" s="592" t="s">
        <v>16</v>
      </c>
      <c r="B128" s="592" t="s">
        <v>2522</v>
      </c>
      <c r="C128" s="593" t="s">
        <v>2523</v>
      </c>
      <c r="D128" s="741"/>
      <c r="E128" s="741"/>
      <c r="F128" s="741"/>
      <c r="G128" s="741"/>
      <c r="H128" s="592" t="s">
        <v>2524</v>
      </c>
      <c r="I128" s="592" t="s">
        <v>2525</v>
      </c>
      <c r="J128" s="741"/>
      <c r="K128" s="741"/>
      <c r="L128" s="741"/>
    </row>
    <row r="129" spans="1:12" ht="32.25" customHeight="1">
      <c r="A129" s="594"/>
      <c r="B129" s="594"/>
      <c r="C129" s="594"/>
      <c r="D129" s="594"/>
      <c r="E129" s="594"/>
      <c r="F129" s="594"/>
      <c r="G129" s="594"/>
      <c r="H129" s="594"/>
      <c r="I129" s="594"/>
      <c r="J129" s="594"/>
      <c r="K129" s="594"/>
      <c r="L129" s="594"/>
    </row>
    <row r="130" spans="1:12" ht="30">
      <c r="A130" s="54" t="s">
        <v>2526</v>
      </c>
      <c r="B130" s="54" t="s">
        <v>2527</v>
      </c>
      <c r="C130" s="595" t="s">
        <v>21</v>
      </c>
      <c r="D130" s="595" t="s">
        <v>22</v>
      </c>
      <c r="E130" s="595" t="s">
        <v>2528</v>
      </c>
      <c r="F130" s="596">
        <v>100000</v>
      </c>
      <c r="G130" s="597" t="s">
        <v>24</v>
      </c>
      <c r="H130" s="597" t="s">
        <v>2529</v>
      </c>
      <c r="I130" s="597" t="s">
        <v>25</v>
      </c>
      <c r="J130" s="598" t="s">
        <v>2530</v>
      </c>
      <c r="K130" s="595" t="s">
        <v>2531</v>
      </c>
      <c r="L130" s="595" t="s">
        <v>2532</v>
      </c>
    </row>
    <row r="131" spans="1:12" ht="30">
      <c r="A131" s="599" t="s">
        <v>2526</v>
      </c>
      <c r="B131" s="599" t="s">
        <v>2527</v>
      </c>
      <c r="C131" s="600" t="s">
        <v>398</v>
      </c>
      <c r="D131" s="601" t="s">
        <v>2533</v>
      </c>
      <c r="E131" s="601" t="s">
        <v>2534</v>
      </c>
      <c r="F131" s="602">
        <v>399.97</v>
      </c>
      <c r="G131" s="603" t="s">
        <v>24</v>
      </c>
      <c r="H131" s="604" t="s">
        <v>2529</v>
      </c>
      <c r="I131" s="604" t="s">
        <v>25</v>
      </c>
      <c r="J131" s="605" t="s">
        <v>2535</v>
      </c>
      <c r="K131" s="595" t="s">
        <v>2531</v>
      </c>
      <c r="L131" s="600" t="s">
        <v>2536</v>
      </c>
    </row>
    <row r="132" spans="1:12" ht="30">
      <c r="A132" s="599" t="s">
        <v>2526</v>
      </c>
      <c r="B132" s="599" t="s">
        <v>2527</v>
      </c>
      <c r="C132" s="600" t="s">
        <v>398</v>
      </c>
      <c r="D132" s="601" t="s">
        <v>2537</v>
      </c>
      <c r="E132" s="601" t="s">
        <v>2534</v>
      </c>
      <c r="F132" s="602">
        <v>1412.79</v>
      </c>
      <c r="G132" s="603" t="s">
        <v>24</v>
      </c>
      <c r="H132" s="604" t="s">
        <v>2529</v>
      </c>
      <c r="I132" s="604" t="s">
        <v>25</v>
      </c>
      <c r="J132" s="605" t="s">
        <v>2535</v>
      </c>
      <c r="K132" s="595" t="s">
        <v>2531</v>
      </c>
      <c r="L132" s="600" t="s">
        <v>2536</v>
      </c>
    </row>
    <row r="133" spans="1:12" ht="30">
      <c r="A133" s="599" t="s">
        <v>2526</v>
      </c>
      <c r="B133" s="599" t="s">
        <v>2527</v>
      </c>
      <c r="C133" s="600" t="s">
        <v>398</v>
      </c>
      <c r="D133" s="601" t="s">
        <v>2538</v>
      </c>
      <c r="E133" s="601" t="s">
        <v>2534</v>
      </c>
      <c r="F133" s="602">
        <v>551.87</v>
      </c>
      <c r="G133" s="603" t="s">
        <v>24</v>
      </c>
      <c r="H133" s="604" t="s">
        <v>2529</v>
      </c>
      <c r="I133" s="604" t="s">
        <v>25</v>
      </c>
      <c r="J133" s="605" t="s">
        <v>2535</v>
      </c>
      <c r="K133" s="595" t="s">
        <v>2531</v>
      </c>
      <c r="L133" s="600" t="s">
        <v>2536</v>
      </c>
    </row>
    <row r="134" spans="1:12" ht="30">
      <c r="A134" s="599" t="s">
        <v>2526</v>
      </c>
      <c r="B134" s="599" t="s">
        <v>2527</v>
      </c>
      <c r="C134" s="600" t="s">
        <v>398</v>
      </c>
      <c r="D134" s="601" t="s">
        <v>2539</v>
      </c>
      <c r="E134" s="601" t="s">
        <v>2534</v>
      </c>
      <c r="F134" s="602">
        <v>2419.7600000000002</v>
      </c>
      <c r="G134" s="603" t="s">
        <v>24</v>
      </c>
      <c r="H134" s="604" t="s">
        <v>2529</v>
      </c>
      <c r="I134" s="604" t="s">
        <v>25</v>
      </c>
      <c r="J134" s="605" t="s">
        <v>2535</v>
      </c>
      <c r="K134" s="595" t="s">
        <v>2531</v>
      </c>
      <c r="L134" s="600" t="s">
        <v>2536</v>
      </c>
    </row>
    <row r="135" spans="1:12" ht="30">
      <c r="A135" s="54" t="s">
        <v>2540</v>
      </c>
      <c r="B135" s="54" t="s">
        <v>2527</v>
      </c>
      <c r="C135" s="595" t="s">
        <v>1923</v>
      </c>
      <c r="D135" s="595" t="s">
        <v>2541</v>
      </c>
      <c r="E135" s="595" t="s">
        <v>2542</v>
      </c>
      <c r="F135" s="596">
        <v>100000</v>
      </c>
      <c r="G135" s="597" t="s">
        <v>148</v>
      </c>
      <c r="H135" s="597" t="s">
        <v>2529</v>
      </c>
      <c r="I135" s="597" t="s">
        <v>25</v>
      </c>
      <c r="J135" s="598" t="s">
        <v>2543</v>
      </c>
      <c r="K135" s="595" t="s">
        <v>2531</v>
      </c>
      <c r="L135" s="595" t="s">
        <v>2542</v>
      </c>
    </row>
    <row r="136" spans="1:12" ht="22.5" customHeight="1">
      <c r="A136" s="599" t="s">
        <v>2544</v>
      </c>
      <c r="B136" s="599" t="s">
        <v>2527</v>
      </c>
      <c r="C136" s="600" t="s">
        <v>245</v>
      </c>
      <c r="D136" s="601" t="s">
        <v>2545</v>
      </c>
      <c r="E136" s="601" t="s">
        <v>2534</v>
      </c>
      <c r="F136" s="602">
        <v>17045.97</v>
      </c>
      <c r="G136" s="603" t="s">
        <v>24</v>
      </c>
      <c r="H136" s="604" t="s">
        <v>2529</v>
      </c>
      <c r="I136" s="604" t="s">
        <v>25</v>
      </c>
      <c r="J136" s="605" t="s">
        <v>2535</v>
      </c>
      <c r="K136" s="595" t="s">
        <v>2531</v>
      </c>
      <c r="L136" s="600" t="s">
        <v>2536</v>
      </c>
    </row>
    <row r="137" spans="1:12" ht="29.25" customHeight="1">
      <c r="A137" s="599" t="s">
        <v>2544</v>
      </c>
      <c r="B137" s="599" t="s">
        <v>2527</v>
      </c>
      <c r="C137" s="600" t="s">
        <v>245</v>
      </c>
      <c r="D137" s="601" t="s">
        <v>2546</v>
      </c>
      <c r="E137" s="601" t="s">
        <v>2534</v>
      </c>
      <c r="F137" s="602">
        <v>14179.38</v>
      </c>
      <c r="G137" s="603" t="s">
        <v>24</v>
      </c>
      <c r="H137" s="604" t="s">
        <v>2529</v>
      </c>
      <c r="I137" s="604" t="s">
        <v>25</v>
      </c>
      <c r="J137" s="605" t="s">
        <v>2535</v>
      </c>
      <c r="K137" s="595" t="s">
        <v>2531</v>
      </c>
      <c r="L137" s="600" t="s">
        <v>2536</v>
      </c>
    </row>
    <row r="138" spans="1:12" ht="45">
      <c r="A138" s="599" t="s">
        <v>2544</v>
      </c>
      <c r="B138" s="599" t="s">
        <v>2527</v>
      </c>
      <c r="C138" s="600" t="s">
        <v>245</v>
      </c>
      <c r="D138" s="601" t="s">
        <v>2547</v>
      </c>
      <c r="E138" s="601" t="s">
        <v>2534</v>
      </c>
      <c r="F138" s="602">
        <v>14179.38</v>
      </c>
      <c r="G138" s="603" t="s">
        <v>24</v>
      </c>
      <c r="H138" s="604" t="s">
        <v>2529</v>
      </c>
      <c r="I138" s="604" t="s">
        <v>25</v>
      </c>
      <c r="J138" s="605" t="s">
        <v>2535</v>
      </c>
      <c r="K138" s="595" t="s">
        <v>2531</v>
      </c>
      <c r="L138" s="600" t="s">
        <v>2536</v>
      </c>
    </row>
    <row r="139" spans="1:12" ht="45">
      <c r="A139" s="599" t="s">
        <v>2544</v>
      </c>
      <c r="B139" s="599" t="s">
        <v>2527</v>
      </c>
      <c r="C139" s="600" t="s">
        <v>245</v>
      </c>
      <c r="D139" s="601" t="s">
        <v>2548</v>
      </c>
      <c r="E139" s="601" t="s">
        <v>2534</v>
      </c>
      <c r="F139" s="602">
        <v>14179.38</v>
      </c>
      <c r="G139" s="603" t="s">
        <v>24</v>
      </c>
      <c r="H139" s="604" t="s">
        <v>2529</v>
      </c>
      <c r="I139" s="604" t="s">
        <v>25</v>
      </c>
      <c r="J139" s="605" t="s">
        <v>2535</v>
      </c>
      <c r="K139" s="595" t="s">
        <v>2531</v>
      </c>
      <c r="L139" s="600" t="s">
        <v>2536</v>
      </c>
    </row>
    <row r="140" spans="1:12" ht="30">
      <c r="A140" s="54" t="s">
        <v>2549</v>
      </c>
      <c r="B140" s="54" t="s">
        <v>2527</v>
      </c>
      <c r="C140" s="595" t="s">
        <v>67</v>
      </c>
      <c r="D140" s="595" t="s">
        <v>2550</v>
      </c>
      <c r="E140" s="606" t="s">
        <v>2551</v>
      </c>
      <c r="F140" s="607">
        <v>150000</v>
      </c>
      <c r="G140" s="608" t="s">
        <v>148</v>
      </c>
      <c r="H140" s="608" t="s">
        <v>2529</v>
      </c>
      <c r="I140" s="597" t="s">
        <v>25</v>
      </c>
      <c r="J140" s="609" t="s">
        <v>2543</v>
      </c>
      <c r="K140" s="595" t="s">
        <v>2531</v>
      </c>
      <c r="L140" s="595" t="s">
        <v>2552</v>
      </c>
    </row>
    <row r="141" spans="1:12">
      <c r="A141" s="599" t="s">
        <v>2549</v>
      </c>
      <c r="B141" s="599" t="s">
        <v>2527</v>
      </c>
      <c r="C141" s="600" t="s">
        <v>67</v>
      </c>
      <c r="D141" s="601" t="s">
        <v>2553</v>
      </c>
      <c r="E141" s="601" t="s">
        <v>2554</v>
      </c>
      <c r="F141" s="602">
        <v>1000000</v>
      </c>
      <c r="G141" s="603" t="s">
        <v>24</v>
      </c>
      <c r="H141" s="604" t="s">
        <v>2529</v>
      </c>
      <c r="I141" s="604" t="s">
        <v>25</v>
      </c>
      <c r="J141" s="605" t="s">
        <v>2535</v>
      </c>
      <c r="K141" s="595" t="s">
        <v>2531</v>
      </c>
      <c r="L141" s="600" t="s">
        <v>2555</v>
      </c>
    </row>
    <row r="142" spans="1:12" ht="30">
      <c r="A142" s="599" t="s">
        <v>2556</v>
      </c>
      <c r="B142" s="599" t="s">
        <v>2527</v>
      </c>
      <c r="C142" s="600" t="s">
        <v>278</v>
      </c>
      <c r="D142" s="601" t="s">
        <v>2557</v>
      </c>
      <c r="E142" s="601" t="s">
        <v>2534</v>
      </c>
      <c r="F142" s="602">
        <v>123200</v>
      </c>
      <c r="G142" s="603" t="s">
        <v>24</v>
      </c>
      <c r="H142" s="604" t="s">
        <v>2529</v>
      </c>
      <c r="I142" s="604" t="s">
        <v>25</v>
      </c>
      <c r="J142" s="605" t="s">
        <v>2535</v>
      </c>
      <c r="K142" s="595" t="s">
        <v>2531</v>
      </c>
      <c r="L142" s="600" t="s">
        <v>2558</v>
      </c>
    </row>
    <row r="143" spans="1:12" ht="30">
      <c r="A143" s="599" t="s">
        <v>2556</v>
      </c>
      <c r="B143" s="599" t="s">
        <v>2527</v>
      </c>
      <c r="C143" s="600" t="s">
        <v>278</v>
      </c>
      <c r="D143" s="601" t="s">
        <v>2559</v>
      </c>
      <c r="E143" s="601" t="s">
        <v>2534</v>
      </c>
      <c r="F143" s="602">
        <v>429000</v>
      </c>
      <c r="G143" s="603" t="s">
        <v>24</v>
      </c>
      <c r="H143" s="604" t="s">
        <v>2529</v>
      </c>
      <c r="I143" s="604" t="s">
        <v>25</v>
      </c>
      <c r="J143" s="605" t="s">
        <v>2535</v>
      </c>
      <c r="K143" s="595" t="s">
        <v>2531</v>
      </c>
      <c r="L143" s="600" t="s">
        <v>2560</v>
      </c>
    </row>
    <row r="144" spans="1:12" ht="30">
      <c r="A144" s="54" t="s">
        <v>2561</v>
      </c>
      <c r="B144" s="54" t="s">
        <v>2527</v>
      </c>
      <c r="C144" s="595" t="s">
        <v>280</v>
      </c>
      <c r="D144" s="595" t="s">
        <v>2562</v>
      </c>
      <c r="E144" s="606" t="s">
        <v>2563</v>
      </c>
      <c r="F144" s="607">
        <v>100000</v>
      </c>
      <c r="G144" s="608" t="s">
        <v>70</v>
      </c>
      <c r="H144" s="608" t="s">
        <v>2529</v>
      </c>
      <c r="I144" s="597" t="s">
        <v>25</v>
      </c>
      <c r="J144" s="609" t="s">
        <v>2564</v>
      </c>
      <c r="K144" s="595" t="s">
        <v>2531</v>
      </c>
      <c r="L144" s="595" t="s">
        <v>2565</v>
      </c>
    </row>
    <row r="145" spans="1:12" ht="30">
      <c r="A145" s="54" t="s">
        <v>2561</v>
      </c>
      <c r="B145" s="54" t="s">
        <v>2527</v>
      </c>
      <c r="C145" s="595" t="s">
        <v>280</v>
      </c>
      <c r="D145" s="606" t="s">
        <v>2562</v>
      </c>
      <c r="E145" s="595" t="s">
        <v>2566</v>
      </c>
      <c r="F145" s="607">
        <v>300000</v>
      </c>
      <c r="G145" s="608" t="s">
        <v>127</v>
      </c>
      <c r="H145" s="608" t="s">
        <v>2529</v>
      </c>
      <c r="I145" s="597" t="s">
        <v>25</v>
      </c>
      <c r="J145" s="609" t="s">
        <v>2567</v>
      </c>
      <c r="K145" s="595" t="s">
        <v>2531</v>
      </c>
      <c r="L145" s="595" t="s">
        <v>2566</v>
      </c>
    </row>
    <row r="146" spans="1:12" ht="30">
      <c r="A146" s="599" t="s">
        <v>2561</v>
      </c>
      <c r="B146" s="599" t="s">
        <v>2527</v>
      </c>
      <c r="C146" s="600" t="s">
        <v>280</v>
      </c>
      <c r="D146" s="601" t="s">
        <v>2568</v>
      </c>
      <c r="E146" s="601" t="s">
        <v>2569</v>
      </c>
      <c r="F146" s="602">
        <v>2500000</v>
      </c>
      <c r="G146" s="603" t="s">
        <v>24</v>
      </c>
      <c r="H146" s="604" t="s">
        <v>2529</v>
      </c>
      <c r="I146" s="604" t="s">
        <v>25</v>
      </c>
      <c r="J146" s="605" t="s">
        <v>2535</v>
      </c>
      <c r="K146" s="595" t="s">
        <v>2531</v>
      </c>
      <c r="L146" s="600" t="s">
        <v>2570</v>
      </c>
    </row>
    <row r="147" spans="1:12" ht="45">
      <c r="A147" s="54" t="s">
        <v>2571</v>
      </c>
      <c r="B147" s="54" t="s">
        <v>2527</v>
      </c>
      <c r="C147" s="595" t="s">
        <v>300</v>
      </c>
      <c r="D147" s="595" t="s">
        <v>2572</v>
      </c>
      <c r="E147" s="606" t="s">
        <v>2563</v>
      </c>
      <c r="F147" s="607">
        <v>25000</v>
      </c>
      <c r="G147" s="608" t="s">
        <v>148</v>
      </c>
      <c r="H147" s="608" t="s">
        <v>2529</v>
      </c>
      <c r="I147" s="597" t="s">
        <v>25</v>
      </c>
      <c r="J147" s="609" t="s">
        <v>2543</v>
      </c>
      <c r="K147" s="595" t="s">
        <v>2531</v>
      </c>
      <c r="L147" s="595" t="s">
        <v>2573</v>
      </c>
    </row>
    <row r="148" spans="1:12" ht="30">
      <c r="A148" s="54" t="s">
        <v>2574</v>
      </c>
      <c r="B148" s="54" t="s">
        <v>2527</v>
      </c>
      <c r="C148" s="595" t="s">
        <v>479</v>
      </c>
      <c r="D148" s="595" t="s">
        <v>2575</v>
      </c>
      <c r="E148" s="606" t="s">
        <v>2563</v>
      </c>
      <c r="F148" s="607">
        <v>15000</v>
      </c>
      <c r="G148" s="608" t="s">
        <v>148</v>
      </c>
      <c r="H148" s="608" t="s">
        <v>2529</v>
      </c>
      <c r="I148" s="597" t="s">
        <v>25</v>
      </c>
      <c r="J148" s="609" t="s">
        <v>2543</v>
      </c>
      <c r="K148" s="595" t="s">
        <v>2531</v>
      </c>
      <c r="L148" s="595" t="s">
        <v>2576</v>
      </c>
    </row>
    <row r="149" spans="1:12">
      <c r="A149" s="54" t="s">
        <v>2577</v>
      </c>
      <c r="B149" s="54" t="s">
        <v>2578</v>
      </c>
      <c r="C149" s="595" t="s">
        <v>321</v>
      </c>
      <c r="D149" s="606" t="s">
        <v>2579</v>
      </c>
      <c r="E149" s="606" t="s">
        <v>2580</v>
      </c>
      <c r="F149" s="607">
        <v>450000</v>
      </c>
      <c r="G149" s="608" t="s">
        <v>24</v>
      </c>
      <c r="H149" s="608" t="s">
        <v>25</v>
      </c>
      <c r="I149" s="597" t="s">
        <v>2529</v>
      </c>
      <c r="J149" s="609" t="s">
        <v>2581</v>
      </c>
      <c r="K149" s="595" t="s">
        <v>2531</v>
      </c>
      <c r="L149" s="595" t="s">
        <v>2582</v>
      </c>
    </row>
    <row r="150" spans="1:12" ht="30">
      <c r="A150" s="54" t="s">
        <v>2583</v>
      </c>
      <c r="B150" s="54" t="s">
        <v>2578</v>
      </c>
      <c r="C150" s="595" t="s">
        <v>422</v>
      </c>
      <c r="D150" s="606" t="s">
        <v>2584</v>
      </c>
      <c r="E150" s="606" t="s">
        <v>2580</v>
      </c>
      <c r="F150" s="607">
        <v>150000</v>
      </c>
      <c r="G150" s="608" t="s">
        <v>24</v>
      </c>
      <c r="H150" s="608" t="s">
        <v>2529</v>
      </c>
      <c r="I150" s="608" t="s">
        <v>25</v>
      </c>
      <c r="J150" s="609" t="s">
        <v>2530</v>
      </c>
      <c r="K150" s="595" t="s">
        <v>2531</v>
      </c>
      <c r="L150" s="595" t="s">
        <v>2585</v>
      </c>
    </row>
    <row r="151" spans="1:12" ht="60">
      <c r="A151" s="599" t="s">
        <v>2586</v>
      </c>
      <c r="B151" s="599" t="s">
        <v>2578</v>
      </c>
      <c r="C151" s="600" t="s">
        <v>333</v>
      </c>
      <c r="D151" s="601" t="s">
        <v>2587</v>
      </c>
      <c r="E151" s="601" t="s">
        <v>2588</v>
      </c>
      <c r="F151" s="602">
        <v>1508000</v>
      </c>
      <c r="G151" s="603" t="s">
        <v>24</v>
      </c>
      <c r="H151" s="604" t="s">
        <v>2529</v>
      </c>
      <c r="I151" s="604" t="s">
        <v>25</v>
      </c>
      <c r="J151" s="605" t="s">
        <v>2535</v>
      </c>
      <c r="K151" s="595" t="s">
        <v>2531</v>
      </c>
      <c r="L151" s="600" t="s">
        <v>2589</v>
      </c>
    </row>
    <row r="152" spans="1:12" ht="45">
      <c r="A152" s="599" t="s">
        <v>2586</v>
      </c>
      <c r="B152" s="599" t="s">
        <v>2578</v>
      </c>
      <c r="C152" s="600" t="s">
        <v>333</v>
      </c>
      <c r="D152" s="601" t="s">
        <v>2590</v>
      </c>
      <c r="E152" s="601" t="s">
        <v>2591</v>
      </c>
      <c r="F152" s="602">
        <v>638000</v>
      </c>
      <c r="G152" s="603" t="s">
        <v>24</v>
      </c>
      <c r="H152" s="604" t="s">
        <v>2529</v>
      </c>
      <c r="I152" s="604" t="s">
        <v>25</v>
      </c>
      <c r="J152" s="605" t="s">
        <v>2535</v>
      </c>
      <c r="K152" s="595" t="s">
        <v>2531</v>
      </c>
      <c r="L152" s="600" t="s">
        <v>2592</v>
      </c>
    </row>
    <row r="153" spans="1:12" ht="45">
      <c r="A153" s="599" t="s">
        <v>2593</v>
      </c>
      <c r="B153" s="599" t="s">
        <v>2578</v>
      </c>
      <c r="C153" s="600" t="s">
        <v>958</v>
      </c>
      <c r="D153" s="601" t="s">
        <v>2594</v>
      </c>
      <c r="E153" s="601" t="s">
        <v>2534</v>
      </c>
      <c r="F153" s="602">
        <v>3246170</v>
      </c>
      <c r="G153" s="603" t="s">
        <v>24</v>
      </c>
      <c r="H153" s="604" t="s">
        <v>2529</v>
      </c>
      <c r="I153" s="604" t="s">
        <v>25</v>
      </c>
      <c r="J153" s="605" t="s">
        <v>2535</v>
      </c>
      <c r="K153" s="595" t="s">
        <v>2531</v>
      </c>
      <c r="L153" s="600" t="s">
        <v>2595</v>
      </c>
    </row>
    <row r="154" spans="1:12" ht="45">
      <c r="A154" s="599" t="s">
        <v>2593</v>
      </c>
      <c r="B154" s="599" t="s">
        <v>2578</v>
      </c>
      <c r="C154" s="600" t="s">
        <v>958</v>
      </c>
      <c r="D154" s="601" t="s">
        <v>2596</v>
      </c>
      <c r="E154" s="601" t="s">
        <v>2534</v>
      </c>
      <c r="F154" s="602">
        <v>622447</v>
      </c>
      <c r="G154" s="603" t="s">
        <v>24</v>
      </c>
      <c r="H154" s="604" t="s">
        <v>2529</v>
      </c>
      <c r="I154" s="604" t="s">
        <v>25</v>
      </c>
      <c r="J154" s="605" t="s">
        <v>2535</v>
      </c>
      <c r="K154" s="595" t="s">
        <v>2531</v>
      </c>
      <c r="L154" s="600" t="s">
        <v>2595</v>
      </c>
    </row>
    <row r="155" spans="1:12" ht="45">
      <c r="A155" s="599" t="s">
        <v>2593</v>
      </c>
      <c r="B155" s="599" t="s">
        <v>2578</v>
      </c>
      <c r="C155" s="600" t="s">
        <v>958</v>
      </c>
      <c r="D155" s="601" t="s">
        <v>2597</v>
      </c>
      <c r="E155" s="601" t="s">
        <v>2534</v>
      </c>
      <c r="F155" s="602">
        <v>65053</v>
      </c>
      <c r="G155" s="603" t="s">
        <v>24</v>
      </c>
      <c r="H155" s="604" t="s">
        <v>2529</v>
      </c>
      <c r="I155" s="604" t="s">
        <v>25</v>
      </c>
      <c r="J155" s="605" t="s">
        <v>2535</v>
      </c>
      <c r="K155" s="595" t="s">
        <v>2531</v>
      </c>
      <c r="L155" s="600" t="s">
        <v>2595</v>
      </c>
    </row>
    <row r="156" spans="1:12" ht="45">
      <c r="A156" s="599" t="s">
        <v>2593</v>
      </c>
      <c r="B156" s="599" t="s">
        <v>2578</v>
      </c>
      <c r="C156" s="600" t="s">
        <v>958</v>
      </c>
      <c r="D156" s="601" t="s">
        <v>2598</v>
      </c>
      <c r="E156" s="601" t="s">
        <v>2534</v>
      </c>
      <c r="F156" s="602">
        <v>680969</v>
      </c>
      <c r="G156" s="603" t="s">
        <v>24</v>
      </c>
      <c r="H156" s="604" t="s">
        <v>2529</v>
      </c>
      <c r="I156" s="604" t="s">
        <v>25</v>
      </c>
      <c r="J156" s="605" t="s">
        <v>2535</v>
      </c>
      <c r="K156" s="595" t="s">
        <v>2531</v>
      </c>
      <c r="L156" s="600" t="s">
        <v>2595</v>
      </c>
    </row>
    <row r="157" spans="1:12" ht="45">
      <c r="A157" s="599" t="s">
        <v>2593</v>
      </c>
      <c r="B157" s="599" t="s">
        <v>2578</v>
      </c>
      <c r="C157" s="600" t="s">
        <v>958</v>
      </c>
      <c r="D157" s="601" t="s">
        <v>2599</v>
      </c>
      <c r="E157" s="601" t="s">
        <v>2534</v>
      </c>
      <c r="F157" s="602">
        <v>73612</v>
      </c>
      <c r="G157" s="603" t="s">
        <v>24</v>
      </c>
      <c r="H157" s="604" t="s">
        <v>2529</v>
      </c>
      <c r="I157" s="604" t="s">
        <v>25</v>
      </c>
      <c r="J157" s="605" t="s">
        <v>2535</v>
      </c>
      <c r="K157" s="595" t="s">
        <v>2531</v>
      </c>
      <c r="L157" s="600" t="s">
        <v>2595</v>
      </c>
    </row>
    <row r="158" spans="1:12" ht="45">
      <c r="A158" s="599" t="s">
        <v>2593</v>
      </c>
      <c r="B158" s="599" t="s">
        <v>2578</v>
      </c>
      <c r="C158" s="600" t="s">
        <v>958</v>
      </c>
      <c r="D158" s="601" t="s">
        <v>2600</v>
      </c>
      <c r="E158" s="601" t="s">
        <v>2534</v>
      </c>
      <c r="F158" s="602">
        <v>586742</v>
      </c>
      <c r="G158" s="603" t="s">
        <v>24</v>
      </c>
      <c r="H158" s="604" t="s">
        <v>2529</v>
      </c>
      <c r="I158" s="604" t="s">
        <v>25</v>
      </c>
      <c r="J158" s="605" t="s">
        <v>2535</v>
      </c>
      <c r="K158" s="595" t="s">
        <v>2531</v>
      </c>
      <c r="L158" s="600" t="s">
        <v>2595</v>
      </c>
    </row>
    <row r="159" spans="1:12" ht="45">
      <c r="A159" s="599" t="s">
        <v>2593</v>
      </c>
      <c r="B159" s="599" t="s">
        <v>2578</v>
      </c>
      <c r="C159" s="600" t="s">
        <v>958</v>
      </c>
      <c r="D159" s="601" t="s">
        <v>2601</v>
      </c>
      <c r="E159" s="601" t="s">
        <v>2534</v>
      </c>
      <c r="F159" s="602">
        <v>2027689</v>
      </c>
      <c r="G159" s="603" t="s">
        <v>24</v>
      </c>
      <c r="H159" s="604" t="s">
        <v>2529</v>
      </c>
      <c r="I159" s="604" t="s">
        <v>25</v>
      </c>
      <c r="J159" s="605" t="s">
        <v>2535</v>
      </c>
      <c r="K159" s="595" t="s">
        <v>2531</v>
      </c>
      <c r="L159" s="600" t="s">
        <v>2595</v>
      </c>
    </row>
    <row r="160" spans="1:12" ht="45">
      <c r="A160" s="599" t="s">
        <v>2593</v>
      </c>
      <c r="B160" s="599" t="s">
        <v>2578</v>
      </c>
      <c r="C160" s="600" t="s">
        <v>958</v>
      </c>
      <c r="D160" s="601" t="s">
        <v>2602</v>
      </c>
      <c r="E160" s="601" t="s">
        <v>2534</v>
      </c>
      <c r="F160" s="602">
        <v>156314</v>
      </c>
      <c r="G160" s="603" t="s">
        <v>24</v>
      </c>
      <c r="H160" s="604" t="s">
        <v>2529</v>
      </c>
      <c r="I160" s="604" t="s">
        <v>25</v>
      </c>
      <c r="J160" s="605" t="s">
        <v>2535</v>
      </c>
      <c r="K160" s="595" t="s">
        <v>2531</v>
      </c>
      <c r="L160" s="600" t="s">
        <v>2595</v>
      </c>
    </row>
    <row r="161" spans="1:12" ht="45">
      <c r="A161" s="599" t="s">
        <v>2593</v>
      </c>
      <c r="B161" s="599" t="s">
        <v>2578</v>
      </c>
      <c r="C161" s="600" t="s">
        <v>958</v>
      </c>
      <c r="D161" s="601" t="s">
        <v>2603</v>
      </c>
      <c r="E161" s="601" t="s">
        <v>2534</v>
      </c>
      <c r="F161" s="602">
        <v>1642042</v>
      </c>
      <c r="G161" s="603" t="s">
        <v>24</v>
      </c>
      <c r="H161" s="604" t="s">
        <v>2529</v>
      </c>
      <c r="I161" s="604" t="s">
        <v>25</v>
      </c>
      <c r="J161" s="605" t="s">
        <v>2535</v>
      </c>
      <c r="K161" s="595" t="s">
        <v>2531</v>
      </c>
      <c r="L161" s="600" t="s">
        <v>2595</v>
      </c>
    </row>
    <row r="162" spans="1:12" ht="45">
      <c r="A162" s="599" t="s">
        <v>2593</v>
      </c>
      <c r="B162" s="599" t="s">
        <v>2578</v>
      </c>
      <c r="C162" s="600" t="s">
        <v>958</v>
      </c>
      <c r="D162" s="601" t="s">
        <v>2604</v>
      </c>
      <c r="E162" s="601" t="s">
        <v>2534</v>
      </c>
      <c r="F162" s="602">
        <v>476991</v>
      </c>
      <c r="G162" s="603" t="s">
        <v>24</v>
      </c>
      <c r="H162" s="604" t="s">
        <v>2529</v>
      </c>
      <c r="I162" s="604" t="s">
        <v>25</v>
      </c>
      <c r="J162" s="605" t="s">
        <v>2535</v>
      </c>
      <c r="K162" s="595" t="s">
        <v>2531</v>
      </c>
      <c r="L162" s="600" t="s">
        <v>2595</v>
      </c>
    </row>
    <row r="163" spans="1:12" ht="45">
      <c r="A163" s="599" t="s">
        <v>2593</v>
      </c>
      <c r="B163" s="599" t="s">
        <v>2578</v>
      </c>
      <c r="C163" s="600" t="s">
        <v>958</v>
      </c>
      <c r="D163" s="601" t="s">
        <v>2553</v>
      </c>
      <c r="E163" s="601" t="s">
        <v>2554</v>
      </c>
      <c r="F163" s="602">
        <v>1493216.74</v>
      </c>
      <c r="G163" s="603" t="s">
        <v>24</v>
      </c>
      <c r="H163" s="604" t="s">
        <v>2529</v>
      </c>
      <c r="I163" s="604" t="s">
        <v>25</v>
      </c>
      <c r="J163" s="605" t="s">
        <v>2535</v>
      </c>
      <c r="K163" s="595" t="s">
        <v>2531</v>
      </c>
      <c r="L163" s="600" t="s">
        <v>2605</v>
      </c>
    </row>
    <row r="164" spans="1:12" ht="45">
      <c r="A164" s="599" t="s">
        <v>2593</v>
      </c>
      <c r="B164" s="599" t="s">
        <v>2578</v>
      </c>
      <c r="C164" s="600" t="s">
        <v>958</v>
      </c>
      <c r="D164" s="601" t="s">
        <v>2557</v>
      </c>
      <c r="E164" s="601" t="s">
        <v>2534</v>
      </c>
      <c r="F164" s="602">
        <v>620000</v>
      </c>
      <c r="G164" s="603" t="s">
        <v>24</v>
      </c>
      <c r="H164" s="604" t="s">
        <v>2529</v>
      </c>
      <c r="I164" s="604" t="s">
        <v>25</v>
      </c>
      <c r="J164" s="605" t="s">
        <v>2535</v>
      </c>
      <c r="K164" s="595" t="s">
        <v>2531</v>
      </c>
      <c r="L164" s="600" t="s">
        <v>2558</v>
      </c>
    </row>
    <row r="165" spans="1:12" ht="45">
      <c r="A165" s="599" t="s">
        <v>2593</v>
      </c>
      <c r="B165" s="599" t="s">
        <v>2578</v>
      </c>
      <c r="C165" s="600" t="s">
        <v>958</v>
      </c>
      <c r="D165" s="601" t="s">
        <v>2559</v>
      </c>
      <c r="E165" s="601" t="s">
        <v>2534</v>
      </c>
      <c r="F165" s="602">
        <v>120200</v>
      </c>
      <c r="G165" s="603" t="s">
        <v>24</v>
      </c>
      <c r="H165" s="604" t="s">
        <v>2529</v>
      </c>
      <c r="I165" s="604" t="s">
        <v>25</v>
      </c>
      <c r="J165" s="605" t="s">
        <v>2535</v>
      </c>
      <c r="K165" s="595" t="s">
        <v>2531</v>
      </c>
      <c r="L165" s="600" t="s">
        <v>2560</v>
      </c>
    </row>
    <row r="166" spans="1:12" ht="45">
      <c r="A166" s="610" t="s">
        <v>2606</v>
      </c>
      <c r="B166" s="610" t="s">
        <v>2607</v>
      </c>
      <c r="C166" s="595" t="s">
        <v>2608</v>
      </c>
      <c r="D166" s="595" t="s">
        <v>2609</v>
      </c>
      <c r="E166" s="595" t="s">
        <v>2580</v>
      </c>
      <c r="F166" s="607">
        <v>100000</v>
      </c>
      <c r="G166" s="610" t="s">
        <v>24</v>
      </c>
      <c r="H166" s="597" t="s">
        <v>2529</v>
      </c>
      <c r="I166" s="597" t="s">
        <v>25</v>
      </c>
      <c r="J166" s="611" t="s">
        <v>2530</v>
      </c>
      <c r="K166" s="595" t="s">
        <v>2531</v>
      </c>
      <c r="L166" s="595" t="s">
        <v>2610</v>
      </c>
    </row>
    <row r="167" spans="1:12" ht="60">
      <c r="A167" s="599" t="s">
        <v>2611</v>
      </c>
      <c r="B167" s="599" t="s">
        <v>2607</v>
      </c>
      <c r="C167" s="600" t="s">
        <v>1595</v>
      </c>
      <c r="D167" s="601" t="s">
        <v>2612</v>
      </c>
      <c r="E167" s="601" t="s">
        <v>2534</v>
      </c>
      <c r="F167" s="602">
        <v>51923.519999999997</v>
      </c>
      <c r="G167" s="603" t="s">
        <v>24</v>
      </c>
      <c r="H167" s="604" t="s">
        <v>2529</v>
      </c>
      <c r="I167" s="604" t="s">
        <v>25</v>
      </c>
      <c r="J167" s="605" t="s">
        <v>2535</v>
      </c>
      <c r="K167" s="595" t="s">
        <v>2531</v>
      </c>
      <c r="L167" s="600" t="s">
        <v>2613</v>
      </c>
    </row>
    <row r="168" spans="1:12">
      <c r="A168" s="133"/>
      <c r="B168" s="127"/>
      <c r="C168" s="127"/>
      <c r="D168" s="612"/>
      <c r="E168" s="613" t="s">
        <v>966</v>
      </c>
      <c r="F168" s="614">
        <f>SUM(F130:F167)</f>
        <v>19615937.759999998</v>
      </c>
      <c r="L168" s="133"/>
    </row>
    <row r="170" spans="1:12" ht="18.75">
      <c r="E170" s="615" t="s">
        <v>2614</v>
      </c>
      <c r="F170" s="616">
        <f>F10+F44+F78+F91+F101+F124+F168</f>
        <v>45717346.563999996</v>
      </c>
    </row>
  </sheetData>
  <mergeCells count="70">
    <mergeCell ref="C1:D1"/>
    <mergeCell ref="F1:L1"/>
    <mergeCell ref="A2:L2"/>
    <mergeCell ref="A3:C3"/>
    <mergeCell ref="D3:D4"/>
    <mergeCell ref="E3:E4"/>
    <mergeCell ref="F3:F4"/>
    <mergeCell ref="G3:G4"/>
    <mergeCell ref="H3:I3"/>
    <mergeCell ref="J3:J4"/>
    <mergeCell ref="A47:C47"/>
    <mergeCell ref="H47:I47"/>
    <mergeCell ref="K3:K4"/>
    <mergeCell ref="L3:L4"/>
    <mergeCell ref="A11:L11"/>
    <mergeCell ref="A12:L12"/>
    <mergeCell ref="A13:C13"/>
    <mergeCell ref="D13:D14"/>
    <mergeCell ref="E13:E14"/>
    <mergeCell ref="F13:F14"/>
    <mergeCell ref="G13:G14"/>
    <mergeCell ref="H13:I13"/>
    <mergeCell ref="J13:J14"/>
    <mergeCell ref="K13:K14"/>
    <mergeCell ref="L13:L14"/>
    <mergeCell ref="A45:L45"/>
    <mergeCell ref="A46:L46"/>
    <mergeCell ref="A79:L79"/>
    <mergeCell ref="A80:L80"/>
    <mergeCell ref="A81:C81"/>
    <mergeCell ref="D81:D82"/>
    <mergeCell ref="E81:E82"/>
    <mergeCell ref="F81:F82"/>
    <mergeCell ref="G81:G82"/>
    <mergeCell ref="H81:I81"/>
    <mergeCell ref="J81:J82"/>
    <mergeCell ref="K81:K82"/>
    <mergeCell ref="L81:L82"/>
    <mergeCell ref="A92:L92"/>
    <mergeCell ref="A93:L93"/>
    <mergeCell ref="A94:C94"/>
    <mergeCell ref="D94:D95"/>
    <mergeCell ref="E94:E95"/>
    <mergeCell ref="F94:F95"/>
    <mergeCell ref="G94:G95"/>
    <mergeCell ref="H94:I94"/>
    <mergeCell ref="J94:J95"/>
    <mergeCell ref="K94:K95"/>
    <mergeCell ref="L94:L95"/>
    <mergeCell ref="A103:L103"/>
    <mergeCell ref="A104:C104"/>
    <mergeCell ref="D104:D105"/>
    <mergeCell ref="E104:E105"/>
    <mergeCell ref="F104:F105"/>
    <mergeCell ref="G104:G105"/>
    <mergeCell ref="H104:I104"/>
    <mergeCell ref="J104:J105"/>
    <mergeCell ref="J127:J128"/>
    <mergeCell ref="K127:K128"/>
    <mergeCell ref="L127:L128"/>
    <mergeCell ref="K104:K105"/>
    <mergeCell ref="L104:L105"/>
    <mergeCell ref="A125:L125"/>
    <mergeCell ref="A126:L126"/>
    <mergeCell ref="A127:C127"/>
    <mergeCell ref="D127:D128"/>
    <mergeCell ref="E127:E128"/>
    <mergeCell ref="F127:F128"/>
    <mergeCell ref="G127:G128"/>
    <mergeCell ref="H127:I12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topLeftCell="A88" workbookViewId="0">
      <selection activeCell="C91" sqref="C91"/>
    </sheetView>
  </sheetViews>
  <sheetFormatPr baseColWidth="10" defaultColWidth="12.42578125" defaultRowHeight="15"/>
  <cols>
    <col min="1" max="2" width="18" style="132" customWidth="1"/>
    <col min="3" max="3" width="40.42578125" style="548" customWidth="1"/>
    <col min="4" max="5" width="44.5703125" style="548" customWidth="1"/>
    <col min="6" max="6" width="27.28515625" style="133" customWidth="1"/>
    <col min="7" max="7" width="27.28515625" style="134" customWidth="1"/>
    <col min="8" max="8" width="8" style="134" customWidth="1"/>
    <col min="9" max="9" width="8.7109375" style="134" customWidth="1"/>
    <col min="10" max="10" width="27.7109375" style="134" customWidth="1"/>
    <col min="11" max="11" width="25.7109375" style="134" customWidth="1"/>
    <col min="12" max="12" width="73.28515625" style="210" customWidth="1"/>
    <col min="13" max="13" width="12.42578125" style="31"/>
    <col min="14" max="14" width="30.85546875" style="31" customWidth="1"/>
    <col min="15" max="16384" width="12.42578125" style="31"/>
  </cols>
  <sheetData>
    <row r="1" spans="1:12" ht="91.5" customHeight="1">
      <c r="A1" s="135"/>
      <c r="B1" s="135"/>
      <c r="C1" s="765" t="s">
        <v>0</v>
      </c>
      <c r="D1" s="765"/>
      <c r="E1" s="493"/>
      <c r="F1" s="717" t="s">
        <v>2615</v>
      </c>
      <c r="G1" s="717"/>
      <c r="H1" s="717"/>
      <c r="I1" s="717"/>
      <c r="J1" s="717"/>
      <c r="K1" s="717"/>
      <c r="L1" s="717"/>
    </row>
    <row r="2" spans="1:12" ht="18.75">
      <c r="A2" s="718" t="s">
        <v>2615</v>
      </c>
      <c r="B2" s="719"/>
      <c r="C2" s="719"/>
      <c r="D2" s="719"/>
      <c r="E2" s="719"/>
      <c r="F2" s="719"/>
      <c r="G2" s="719"/>
      <c r="H2" s="719"/>
      <c r="I2" s="719"/>
      <c r="J2" s="719"/>
      <c r="K2" s="719"/>
      <c r="L2" s="720"/>
    </row>
    <row r="3" spans="1:12" ht="39" customHeight="1">
      <c r="A3" s="721" t="s">
        <v>3</v>
      </c>
      <c r="B3" s="722"/>
      <c r="C3" s="723"/>
      <c r="D3" s="760" t="s">
        <v>4</v>
      </c>
      <c r="E3" s="760" t="s">
        <v>5</v>
      </c>
      <c r="F3" s="714" t="s">
        <v>6</v>
      </c>
      <c r="G3" s="714" t="s">
        <v>7</v>
      </c>
      <c r="H3" s="718" t="s">
        <v>8</v>
      </c>
      <c r="I3" s="720"/>
      <c r="J3" s="714" t="s">
        <v>9</v>
      </c>
      <c r="K3" s="714" t="s">
        <v>10</v>
      </c>
      <c r="L3" s="760" t="s">
        <v>11</v>
      </c>
    </row>
    <row r="4" spans="1:12" ht="24.75" customHeight="1">
      <c r="A4" s="137" t="s">
        <v>16</v>
      </c>
      <c r="B4" s="138" t="s">
        <v>17</v>
      </c>
      <c r="C4" s="617" t="s">
        <v>18</v>
      </c>
      <c r="D4" s="761"/>
      <c r="E4" s="761"/>
      <c r="F4" s="715"/>
      <c r="G4" s="715"/>
      <c r="H4" s="140" t="s">
        <v>19</v>
      </c>
      <c r="I4" s="141" t="s">
        <v>20</v>
      </c>
      <c r="J4" s="715"/>
      <c r="K4" s="715"/>
      <c r="L4" s="761"/>
    </row>
    <row r="5" spans="1:12" ht="45">
      <c r="A5" s="38">
        <v>211</v>
      </c>
      <c r="B5" s="66">
        <v>2000</v>
      </c>
      <c r="C5" s="618" t="s">
        <v>2616</v>
      </c>
      <c r="D5" s="40" t="s">
        <v>2617</v>
      </c>
      <c r="E5" s="40" t="s">
        <v>2618</v>
      </c>
      <c r="F5" s="619">
        <v>100000</v>
      </c>
      <c r="G5" s="42" t="s">
        <v>24</v>
      </c>
      <c r="H5" s="42"/>
      <c r="I5" s="42" t="s">
        <v>25</v>
      </c>
      <c r="J5" s="42" t="s">
        <v>2619</v>
      </c>
      <c r="K5" s="38" t="s">
        <v>2620</v>
      </c>
      <c r="L5" s="40" t="s">
        <v>2621</v>
      </c>
    </row>
    <row r="6" spans="1:12" ht="45">
      <c r="A6" s="38">
        <v>211</v>
      </c>
      <c r="B6" s="38">
        <v>2000</v>
      </c>
      <c r="C6" s="618" t="s">
        <v>2616</v>
      </c>
      <c r="D6" s="40" t="s">
        <v>22</v>
      </c>
      <c r="E6" s="143" t="s">
        <v>2622</v>
      </c>
      <c r="F6" s="619">
        <v>15000</v>
      </c>
      <c r="G6" s="42" t="s">
        <v>174</v>
      </c>
      <c r="H6" s="65"/>
      <c r="I6" s="42" t="s">
        <v>25</v>
      </c>
      <c r="J6" s="42" t="s">
        <v>2623</v>
      </c>
      <c r="K6" s="38" t="s">
        <v>2620</v>
      </c>
      <c r="L6" s="40" t="s">
        <v>2624</v>
      </c>
    </row>
    <row r="7" spans="1:12" ht="45">
      <c r="A7" s="38">
        <v>215</v>
      </c>
      <c r="B7" s="38">
        <v>2000</v>
      </c>
      <c r="C7" s="618" t="s">
        <v>2625</v>
      </c>
      <c r="D7" s="143" t="s">
        <v>2626</v>
      </c>
      <c r="E7" s="143" t="s">
        <v>2622</v>
      </c>
      <c r="F7" s="619">
        <v>2500</v>
      </c>
      <c r="G7" s="64" t="s">
        <v>174</v>
      </c>
      <c r="H7" s="65"/>
      <c r="I7" s="42" t="s">
        <v>25</v>
      </c>
      <c r="J7" s="42" t="s">
        <v>2623</v>
      </c>
      <c r="K7" s="38" t="s">
        <v>2620</v>
      </c>
      <c r="L7" s="143" t="s">
        <v>2627</v>
      </c>
    </row>
    <row r="8" spans="1:12" ht="45">
      <c r="A8" s="38">
        <v>216</v>
      </c>
      <c r="B8" s="38">
        <v>2000</v>
      </c>
      <c r="C8" s="618" t="s">
        <v>544</v>
      </c>
      <c r="D8" s="143" t="s">
        <v>253</v>
      </c>
      <c r="E8" s="143" t="s">
        <v>2622</v>
      </c>
      <c r="F8" s="619">
        <f>275000-175000</f>
        <v>100000</v>
      </c>
      <c r="G8" s="64" t="s">
        <v>174</v>
      </c>
      <c r="H8" s="65"/>
      <c r="I8" s="42" t="s">
        <v>25</v>
      </c>
      <c r="J8" s="42" t="s">
        <v>2623</v>
      </c>
      <c r="K8" s="38" t="s">
        <v>2620</v>
      </c>
      <c r="L8" s="143" t="s">
        <v>2628</v>
      </c>
    </row>
    <row r="9" spans="1:12" ht="45">
      <c r="A9" s="38">
        <v>221</v>
      </c>
      <c r="B9" s="38">
        <v>2000</v>
      </c>
      <c r="C9" s="618" t="s">
        <v>548</v>
      </c>
      <c r="D9" s="143" t="s">
        <v>2629</v>
      </c>
      <c r="E9" s="143" t="s">
        <v>2622</v>
      </c>
      <c r="F9" s="619">
        <v>500000</v>
      </c>
      <c r="G9" s="64" t="s">
        <v>174</v>
      </c>
      <c r="H9" s="65"/>
      <c r="I9" s="42" t="s">
        <v>25</v>
      </c>
      <c r="J9" s="42" t="s">
        <v>2623</v>
      </c>
      <c r="K9" s="38" t="s">
        <v>2620</v>
      </c>
      <c r="L9" s="143" t="s">
        <v>2630</v>
      </c>
    </row>
    <row r="10" spans="1:12" ht="45">
      <c r="A10" s="38">
        <v>246</v>
      </c>
      <c r="B10" s="38">
        <v>2000</v>
      </c>
      <c r="C10" s="618" t="s">
        <v>2631</v>
      </c>
      <c r="D10" s="143" t="s">
        <v>2632</v>
      </c>
      <c r="E10" s="143" t="s">
        <v>2622</v>
      </c>
      <c r="F10" s="619">
        <v>270000</v>
      </c>
      <c r="G10" s="64" t="s">
        <v>174</v>
      </c>
      <c r="H10" s="255"/>
      <c r="I10" s="42" t="s">
        <v>25</v>
      </c>
      <c r="J10" s="42" t="s">
        <v>2623</v>
      </c>
      <c r="K10" s="38" t="s">
        <v>2620</v>
      </c>
      <c r="L10" s="143" t="s">
        <v>2633</v>
      </c>
    </row>
    <row r="11" spans="1:12" ht="45">
      <c r="A11" s="38">
        <v>249</v>
      </c>
      <c r="B11" s="148">
        <v>2000</v>
      </c>
      <c r="C11" s="618" t="s">
        <v>2634</v>
      </c>
      <c r="D11" s="143" t="s">
        <v>2635</v>
      </c>
      <c r="E11" s="143" t="s">
        <v>2622</v>
      </c>
      <c r="F11" s="619">
        <v>20000</v>
      </c>
      <c r="G11" s="64" t="s">
        <v>174</v>
      </c>
      <c r="H11" s="254"/>
      <c r="I11" s="42" t="s">
        <v>25</v>
      </c>
      <c r="J11" s="42" t="s">
        <v>2623</v>
      </c>
      <c r="K11" s="38" t="s">
        <v>2620</v>
      </c>
      <c r="L11" s="143" t="s">
        <v>2636</v>
      </c>
    </row>
    <row r="12" spans="1:12" ht="45">
      <c r="A12" s="38">
        <v>256</v>
      </c>
      <c r="B12" s="150">
        <v>2000</v>
      </c>
      <c r="C12" s="618" t="s">
        <v>2637</v>
      </c>
      <c r="D12" s="143" t="s">
        <v>2638</v>
      </c>
      <c r="E12" s="143" t="s">
        <v>2622</v>
      </c>
      <c r="F12" s="619">
        <v>4500</v>
      </c>
      <c r="G12" s="64" t="s">
        <v>174</v>
      </c>
      <c r="H12" s="42"/>
      <c r="I12" s="42" t="s">
        <v>25</v>
      </c>
      <c r="J12" s="42" t="s">
        <v>2623</v>
      </c>
      <c r="K12" s="38" t="s">
        <v>2620</v>
      </c>
      <c r="L12" s="143" t="s">
        <v>2639</v>
      </c>
    </row>
    <row r="13" spans="1:12" ht="45">
      <c r="A13" s="38">
        <v>271</v>
      </c>
      <c r="B13" s="150">
        <v>2000</v>
      </c>
      <c r="C13" s="618" t="s">
        <v>608</v>
      </c>
      <c r="D13" s="143" t="s">
        <v>2640</v>
      </c>
      <c r="E13" s="143" t="s">
        <v>2622</v>
      </c>
      <c r="F13" s="619">
        <v>100000</v>
      </c>
      <c r="G13" s="64" t="s">
        <v>174</v>
      </c>
      <c r="H13" s="42"/>
      <c r="I13" s="42" t="s">
        <v>25</v>
      </c>
      <c r="J13" s="42" t="s">
        <v>2623</v>
      </c>
      <c r="K13" s="38" t="s">
        <v>2620</v>
      </c>
      <c r="L13" s="143" t="s">
        <v>2641</v>
      </c>
    </row>
    <row r="14" spans="1:12" ht="45">
      <c r="A14" s="38">
        <v>322</v>
      </c>
      <c r="B14" s="150">
        <v>3000</v>
      </c>
      <c r="C14" s="618" t="s">
        <v>2642</v>
      </c>
      <c r="D14" s="143" t="s">
        <v>2643</v>
      </c>
      <c r="E14" s="143" t="s">
        <v>2622</v>
      </c>
      <c r="F14" s="619">
        <v>70000</v>
      </c>
      <c r="G14" s="255" t="s">
        <v>174</v>
      </c>
      <c r="H14" s="42"/>
      <c r="I14" s="42" t="s">
        <v>25</v>
      </c>
      <c r="J14" s="42" t="s">
        <v>2623</v>
      </c>
      <c r="K14" s="38" t="s">
        <v>2620</v>
      </c>
      <c r="L14" s="143" t="s">
        <v>2644</v>
      </c>
    </row>
    <row r="15" spans="1:12" ht="45">
      <c r="A15" s="38">
        <v>326</v>
      </c>
      <c r="B15" s="150">
        <v>3000</v>
      </c>
      <c r="C15" s="618" t="s">
        <v>2645</v>
      </c>
      <c r="D15" s="143" t="s">
        <v>2646</v>
      </c>
      <c r="E15" s="143" t="s">
        <v>2622</v>
      </c>
      <c r="F15" s="619">
        <v>60000</v>
      </c>
      <c r="G15" s="255" t="s">
        <v>174</v>
      </c>
      <c r="H15" s="42"/>
      <c r="I15" s="42" t="s">
        <v>25</v>
      </c>
      <c r="J15" s="42" t="s">
        <v>2623</v>
      </c>
      <c r="K15" s="38" t="s">
        <v>2620</v>
      </c>
      <c r="L15" s="143" t="s">
        <v>2647</v>
      </c>
    </row>
    <row r="16" spans="1:12" ht="45">
      <c r="A16" s="38">
        <v>329</v>
      </c>
      <c r="B16" s="150">
        <v>3000</v>
      </c>
      <c r="C16" s="618" t="s">
        <v>831</v>
      </c>
      <c r="D16" s="143" t="s">
        <v>2648</v>
      </c>
      <c r="E16" s="143" t="s">
        <v>2622</v>
      </c>
      <c r="F16" s="619">
        <v>2100000</v>
      </c>
      <c r="G16" s="271" t="s">
        <v>174</v>
      </c>
      <c r="H16" s="42"/>
      <c r="I16" s="42" t="s">
        <v>25</v>
      </c>
      <c r="J16" s="42" t="s">
        <v>2623</v>
      </c>
      <c r="K16" s="38" t="s">
        <v>2620</v>
      </c>
      <c r="L16" s="143" t="s">
        <v>2649</v>
      </c>
    </row>
    <row r="17" spans="1:12" ht="47.25">
      <c r="A17" s="38">
        <v>336</v>
      </c>
      <c r="B17" s="150">
        <v>3000</v>
      </c>
      <c r="C17" s="618" t="s">
        <v>2650</v>
      </c>
      <c r="D17" s="40" t="s">
        <v>2651</v>
      </c>
      <c r="E17" s="143" t="s">
        <v>2622</v>
      </c>
      <c r="F17" s="619">
        <v>20000</v>
      </c>
      <c r="G17" s="42" t="s">
        <v>174</v>
      </c>
      <c r="H17" s="42"/>
      <c r="I17" s="42" t="s">
        <v>25</v>
      </c>
      <c r="J17" s="42" t="s">
        <v>2623</v>
      </c>
      <c r="K17" s="38" t="s">
        <v>2620</v>
      </c>
      <c r="L17" s="40" t="s">
        <v>2652</v>
      </c>
    </row>
    <row r="18" spans="1:12" ht="45">
      <c r="A18" s="38">
        <v>382</v>
      </c>
      <c r="B18" s="150">
        <v>3000</v>
      </c>
      <c r="C18" s="618" t="s">
        <v>2653</v>
      </c>
      <c r="D18" s="40" t="s">
        <v>2654</v>
      </c>
      <c r="E18" s="143" t="s">
        <v>2622</v>
      </c>
      <c r="F18" s="619">
        <v>476000</v>
      </c>
      <c r="G18" s="42" t="s">
        <v>174</v>
      </c>
      <c r="H18" s="42"/>
      <c r="I18" s="42" t="s">
        <v>25</v>
      </c>
      <c r="J18" s="42" t="s">
        <v>2623</v>
      </c>
      <c r="K18" s="38" t="s">
        <v>2620</v>
      </c>
      <c r="L18" s="40" t="s">
        <v>2655</v>
      </c>
    </row>
    <row r="19" spans="1:12">
      <c r="A19" s="150"/>
      <c r="B19" s="150"/>
      <c r="C19" s="151"/>
      <c r="D19" s="61"/>
      <c r="E19" s="620" t="s">
        <v>2656</v>
      </c>
      <c r="F19" s="621">
        <f>SUM(F5:F18)</f>
        <v>3838000</v>
      </c>
      <c r="G19" s="571"/>
      <c r="H19" s="42"/>
      <c r="I19" s="42"/>
      <c r="J19" s="165"/>
      <c r="K19" s="259"/>
      <c r="L19" s="153"/>
    </row>
    <row r="20" spans="1:12" ht="18.75">
      <c r="A20" s="718" t="s">
        <v>2657</v>
      </c>
      <c r="B20" s="719"/>
      <c r="C20" s="719"/>
      <c r="D20" s="719"/>
      <c r="E20" s="719"/>
      <c r="F20" s="719"/>
      <c r="G20" s="719"/>
      <c r="H20" s="719"/>
      <c r="I20" s="719"/>
      <c r="J20" s="719"/>
      <c r="K20" s="719"/>
      <c r="L20" s="720"/>
    </row>
    <row r="21" spans="1:12" ht="60">
      <c r="A21" s="122">
        <v>211</v>
      </c>
      <c r="B21" s="38">
        <v>2000</v>
      </c>
      <c r="C21" s="622" t="s">
        <v>528</v>
      </c>
      <c r="D21" s="623" t="s">
        <v>2658</v>
      </c>
      <c r="E21" s="623" t="s">
        <v>2658</v>
      </c>
      <c r="F21" s="59">
        <v>288000</v>
      </c>
      <c r="G21" s="42" t="s">
        <v>530</v>
      </c>
      <c r="H21" s="42"/>
      <c r="I21" s="42" t="s">
        <v>78</v>
      </c>
      <c r="J21" s="42" t="s">
        <v>2659</v>
      </c>
      <c r="K21" s="38" t="s">
        <v>2660</v>
      </c>
      <c r="L21" s="40" t="s">
        <v>2661</v>
      </c>
    </row>
    <row r="22" spans="1:12" ht="45">
      <c r="A22" s="122">
        <v>214</v>
      </c>
      <c r="B22" s="38">
        <v>2000</v>
      </c>
      <c r="C22" s="622" t="s">
        <v>2662</v>
      </c>
      <c r="D22" s="623" t="s">
        <v>2663</v>
      </c>
      <c r="E22" s="623" t="s">
        <v>2663</v>
      </c>
      <c r="F22" s="59">
        <v>15920</v>
      </c>
      <c r="G22" s="42" t="s">
        <v>530</v>
      </c>
      <c r="H22" s="42"/>
      <c r="I22" s="42" t="s">
        <v>78</v>
      </c>
      <c r="J22" s="42" t="s">
        <v>2659</v>
      </c>
      <c r="K22" s="38" t="s">
        <v>2660</v>
      </c>
      <c r="L22" s="40" t="s">
        <v>2664</v>
      </c>
    </row>
    <row r="23" spans="1:12" ht="30">
      <c r="A23" s="122">
        <v>215</v>
      </c>
      <c r="B23" s="38">
        <v>2000</v>
      </c>
      <c r="C23" s="622" t="s">
        <v>540</v>
      </c>
      <c r="D23" s="623" t="s">
        <v>2665</v>
      </c>
      <c r="E23" s="623" t="s">
        <v>2665</v>
      </c>
      <c r="F23" s="59">
        <v>247120</v>
      </c>
      <c r="G23" s="42" t="s">
        <v>2666</v>
      </c>
      <c r="H23" s="42"/>
      <c r="I23" s="42" t="s">
        <v>78</v>
      </c>
      <c r="J23" s="42" t="s">
        <v>2667</v>
      </c>
      <c r="K23" s="38" t="s">
        <v>2660</v>
      </c>
      <c r="L23" s="40" t="s">
        <v>2668</v>
      </c>
    </row>
    <row r="24" spans="1:12" ht="30">
      <c r="A24" s="122">
        <v>221</v>
      </c>
      <c r="B24" s="38">
        <v>2000</v>
      </c>
      <c r="C24" s="622" t="s">
        <v>548</v>
      </c>
      <c r="D24" s="623" t="s">
        <v>2669</v>
      </c>
      <c r="E24" s="623" t="s">
        <v>2669</v>
      </c>
      <c r="F24" s="59">
        <v>62800</v>
      </c>
      <c r="G24" s="42" t="s">
        <v>1451</v>
      </c>
      <c r="H24" s="42"/>
      <c r="I24" s="42" t="s">
        <v>78</v>
      </c>
      <c r="J24" s="42" t="s">
        <v>2670</v>
      </c>
      <c r="K24" s="38" t="s">
        <v>2660</v>
      </c>
      <c r="L24" s="40" t="s">
        <v>2671</v>
      </c>
    </row>
    <row r="25" spans="1:12" ht="60">
      <c r="A25" s="122">
        <v>256</v>
      </c>
      <c r="B25" s="38">
        <v>2000</v>
      </c>
      <c r="C25" s="622" t="s">
        <v>2672</v>
      </c>
      <c r="D25" s="623" t="s">
        <v>2673</v>
      </c>
      <c r="E25" s="623" t="s">
        <v>2673</v>
      </c>
      <c r="F25" s="59">
        <v>25600</v>
      </c>
      <c r="G25" s="42" t="s">
        <v>606</v>
      </c>
      <c r="H25" s="42"/>
      <c r="I25" s="42" t="s">
        <v>78</v>
      </c>
      <c r="J25" s="42" t="s">
        <v>2667</v>
      </c>
      <c r="K25" s="38" t="s">
        <v>2660</v>
      </c>
      <c r="L25" s="40" t="s">
        <v>2674</v>
      </c>
    </row>
    <row r="26" spans="1:12" ht="30">
      <c r="A26" s="122">
        <v>271</v>
      </c>
      <c r="B26" s="38">
        <v>2000</v>
      </c>
      <c r="C26" s="622" t="s">
        <v>608</v>
      </c>
      <c r="D26" s="623" t="s">
        <v>2675</v>
      </c>
      <c r="E26" s="623" t="s">
        <v>2675</v>
      </c>
      <c r="F26" s="59">
        <v>52800</v>
      </c>
      <c r="G26" s="42" t="s">
        <v>530</v>
      </c>
      <c r="H26" s="42"/>
      <c r="I26" s="42" t="s">
        <v>78</v>
      </c>
      <c r="J26" s="42" t="s">
        <v>2659</v>
      </c>
      <c r="K26" s="38" t="s">
        <v>2660</v>
      </c>
      <c r="L26" s="40" t="s">
        <v>2676</v>
      </c>
    </row>
    <row r="27" spans="1:12" ht="45">
      <c r="A27" s="122">
        <v>317</v>
      </c>
      <c r="B27" s="38">
        <v>3000</v>
      </c>
      <c r="C27" s="622" t="s">
        <v>2677</v>
      </c>
      <c r="D27" s="623" t="s">
        <v>2678</v>
      </c>
      <c r="E27" s="623" t="s">
        <v>2678</v>
      </c>
      <c r="F27" s="59">
        <v>102240</v>
      </c>
      <c r="G27" s="42" t="s">
        <v>606</v>
      </c>
      <c r="H27" s="42"/>
      <c r="I27" s="42" t="s">
        <v>78</v>
      </c>
      <c r="J27" s="42" t="s">
        <v>2667</v>
      </c>
      <c r="K27" s="38" t="s">
        <v>2660</v>
      </c>
      <c r="L27" s="40" t="s">
        <v>2679</v>
      </c>
    </row>
    <row r="28" spans="1:12" ht="45">
      <c r="A28" s="122">
        <v>323</v>
      </c>
      <c r="B28" s="38">
        <v>3000</v>
      </c>
      <c r="C28" s="622" t="s">
        <v>2680</v>
      </c>
      <c r="D28" s="623" t="s">
        <v>2681</v>
      </c>
      <c r="E28" s="623" t="s">
        <v>2681</v>
      </c>
      <c r="F28" s="59">
        <v>108640</v>
      </c>
      <c r="G28" s="42" t="s">
        <v>530</v>
      </c>
      <c r="H28" s="42"/>
      <c r="I28" s="42" t="s">
        <v>78</v>
      </c>
      <c r="J28" s="42" t="s">
        <v>2667</v>
      </c>
      <c r="K28" s="38" t="s">
        <v>2660</v>
      </c>
      <c r="L28" s="40" t="s">
        <v>2682</v>
      </c>
    </row>
    <row r="29" spans="1:12" ht="60">
      <c r="A29" s="122">
        <v>334</v>
      </c>
      <c r="B29" s="38">
        <v>3000</v>
      </c>
      <c r="C29" s="622" t="s">
        <v>657</v>
      </c>
      <c r="D29" s="623" t="s">
        <v>2683</v>
      </c>
      <c r="E29" s="623" t="s">
        <v>2683</v>
      </c>
      <c r="F29" s="65">
        <v>390000</v>
      </c>
      <c r="G29" s="64" t="s">
        <v>2684</v>
      </c>
      <c r="H29" s="42"/>
      <c r="I29" s="42" t="s">
        <v>78</v>
      </c>
      <c r="J29" s="42" t="s">
        <v>2685</v>
      </c>
      <c r="K29" s="38" t="s">
        <v>2660</v>
      </c>
      <c r="L29" s="40" t="s">
        <v>2686</v>
      </c>
    </row>
    <row r="30" spans="1:12" ht="45">
      <c r="A30" s="122">
        <v>336</v>
      </c>
      <c r="B30" s="38">
        <v>3000</v>
      </c>
      <c r="C30" s="622" t="s">
        <v>661</v>
      </c>
      <c r="D30" s="623" t="s">
        <v>2687</v>
      </c>
      <c r="E30" s="623" t="s">
        <v>2687</v>
      </c>
      <c r="F30" s="124">
        <v>243360</v>
      </c>
      <c r="G30" s="255" t="s">
        <v>606</v>
      </c>
      <c r="H30" s="42"/>
      <c r="I30" s="42" t="s">
        <v>78</v>
      </c>
      <c r="J30" s="42" t="s">
        <v>2667</v>
      </c>
      <c r="K30" s="38" t="s">
        <v>2660</v>
      </c>
      <c r="L30" s="40" t="s">
        <v>2688</v>
      </c>
    </row>
    <row r="31" spans="1:12" ht="30">
      <c r="A31" s="122">
        <v>383</v>
      </c>
      <c r="B31" s="38">
        <v>3000</v>
      </c>
      <c r="C31" s="624" t="s">
        <v>2689</v>
      </c>
      <c r="D31" s="623" t="s">
        <v>2690</v>
      </c>
      <c r="E31" s="623" t="s">
        <v>2690</v>
      </c>
      <c r="F31" s="124">
        <v>416000</v>
      </c>
      <c r="G31" s="255" t="s">
        <v>2224</v>
      </c>
      <c r="H31" s="42"/>
      <c r="I31" s="42" t="s">
        <v>78</v>
      </c>
      <c r="J31" s="42" t="s">
        <v>2691</v>
      </c>
      <c r="K31" s="38" t="s">
        <v>2660</v>
      </c>
      <c r="L31" s="40" t="s">
        <v>2692</v>
      </c>
    </row>
    <row r="32" spans="1:12" ht="30">
      <c r="A32" s="122">
        <v>521</v>
      </c>
      <c r="B32" s="38">
        <v>5000</v>
      </c>
      <c r="C32" s="624" t="s">
        <v>709</v>
      </c>
      <c r="D32" s="623" t="s">
        <v>2693</v>
      </c>
      <c r="E32" s="623" t="s">
        <v>2693</v>
      </c>
      <c r="F32" s="59">
        <v>15600</v>
      </c>
      <c r="G32" s="42" t="s">
        <v>2684</v>
      </c>
      <c r="H32" s="42"/>
      <c r="I32" s="42" t="s">
        <v>78</v>
      </c>
      <c r="J32" s="42" t="s">
        <v>2685</v>
      </c>
      <c r="K32" s="38" t="s">
        <v>2660</v>
      </c>
      <c r="L32" s="40" t="s">
        <v>2694</v>
      </c>
    </row>
    <row r="33" spans="1:12" ht="30">
      <c r="A33" s="122">
        <v>515</v>
      </c>
      <c r="B33" s="38">
        <v>5000</v>
      </c>
      <c r="C33" s="624" t="s">
        <v>2695</v>
      </c>
      <c r="D33" s="623" t="s">
        <v>2696</v>
      </c>
      <c r="E33" s="623" t="s">
        <v>2696</v>
      </c>
      <c r="F33" s="59">
        <v>62400</v>
      </c>
      <c r="G33" s="42" t="s">
        <v>2684</v>
      </c>
      <c r="H33" s="42"/>
      <c r="I33" s="42" t="s">
        <v>78</v>
      </c>
      <c r="J33" s="42" t="s">
        <v>2685</v>
      </c>
      <c r="K33" s="38" t="s">
        <v>2660</v>
      </c>
      <c r="L33" s="40" t="s">
        <v>2694</v>
      </c>
    </row>
    <row r="34" spans="1:12" ht="18.75">
      <c r="C34" s="210"/>
      <c r="D34" s="210"/>
      <c r="E34" s="620" t="s">
        <v>2656</v>
      </c>
      <c r="F34" s="625">
        <f>SUM(F21:F33)</f>
        <v>2030480</v>
      </c>
      <c r="G34" s="626"/>
      <c r="H34" s="626"/>
      <c r="I34" s="626"/>
      <c r="J34" s="626"/>
    </row>
    <row r="35" spans="1:12" ht="18.75">
      <c r="A35" s="718" t="s">
        <v>2697</v>
      </c>
      <c r="B35" s="719"/>
      <c r="C35" s="719"/>
      <c r="D35" s="719"/>
      <c r="E35" s="719"/>
      <c r="F35" s="719"/>
      <c r="G35" s="719"/>
      <c r="H35" s="719"/>
      <c r="I35" s="719"/>
      <c r="J35" s="719"/>
      <c r="K35" s="719"/>
      <c r="L35" s="720"/>
    </row>
    <row r="36" spans="1:12" ht="30">
      <c r="A36" s="38">
        <v>216</v>
      </c>
      <c r="B36" s="38">
        <v>2000</v>
      </c>
      <c r="C36" s="40" t="s">
        <v>253</v>
      </c>
      <c r="D36" s="40" t="s">
        <v>2698</v>
      </c>
      <c r="E36" s="40" t="s">
        <v>2699</v>
      </c>
      <c r="F36" s="627">
        <v>50000</v>
      </c>
      <c r="G36" s="42" t="s">
        <v>111</v>
      </c>
      <c r="H36" s="42"/>
      <c r="I36" s="42" t="s">
        <v>25</v>
      </c>
      <c r="J36" s="42" t="s">
        <v>2700</v>
      </c>
      <c r="K36" s="38" t="s">
        <v>2701</v>
      </c>
      <c r="L36" s="40" t="s">
        <v>2702</v>
      </c>
    </row>
    <row r="37" spans="1:12" ht="45">
      <c r="A37" s="38">
        <v>384</v>
      </c>
      <c r="B37" s="38">
        <v>3000</v>
      </c>
      <c r="C37" s="61" t="s">
        <v>173</v>
      </c>
      <c r="D37" s="143" t="s">
        <v>2703</v>
      </c>
      <c r="E37" s="143" t="s">
        <v>2704</v>
      </c>
      <c r="F37" s="628">
        <v>3500000</v>
      </c>
      <c r="G37" s="64" t="s">
        <v>2705</v>
      </c>
      <c r="H37" s="65"/>
      <c r="I37" s="42" t="s">
        <v>25</v>
      </c>
      <c r="J37" s="42" t="s">
        <v>2706</v>
      </c>
      <c r="K37" s="38" t="s">
        <v>2701</v>
      </c>
      <c r="L37" s="40" t="s">
        <v>2707</v>
      </c>
    </row>
    <row r="38" spans="1:12" ht="45">
      <c r="A38" s="38">
        <v>523</v>
      </c>
      <c r="B38" s="38">
        <v>5000</v>
      </c>
      <c r="C38" s="40" t="s">
        <v>2708</v>
      </c>
      <c r="D38" s="143" t="s">
        <v>2709</v>
      </c>
      <c r="E38" s="143" t="s">
        <v>2704</v>
      </c>
      <c r="F38" s="629">
        <v>31000</v>
      </c>
      <c r="G38" s="64" t="s">
        <v>24</v>
      </c>
      <c r="H38" s="65"/>
      <c r="I38" s="42" t="s">
        <v>25</v>
      </c>
      <c r="J38" s="42" t="s">
        <v>2710</v>
      </c>
      <c r="K38" s="38" t="s">
        <v>2701</v>
      </c>
      <c r="L38" s="40" t="s">
        <v>2711</v>
      </c>
    </row>
    <row r="39" spans="1:12" ht="18.75">
      <c r="D39" s="210"/>
      <c r="E39" s="620" t="s">
        <v>2656</v>
      </c>
      <c r="F39" s="630">
        <f>SUM(F36:F38)</f>
        <v>3581000</v>
      </c>
    </row>
    <row r="40" spans="1:12" ht="18.75">
      <c r="A40" s="718" t="s">
        <v>2712</v>
      </c>
      <c r="B40" s="719"/>
      <c r="C40" s="719"/>
      <c r="D40" s="719"/>
      <c r="E40" s="719"/>
      <c r="F40" s="719"/>
      <c r="G40" s="719"/>
      <c r="H40" s="719"/>
      <c r="I40" s="719"/>
      <c r="J40" s="719"/>
      <c r="K40" s="719"/>
      <c r="L40" s="720"/>
    </row>
    <row r="41" spans="1:12" ht="30">
      <c r="A41" s="38">
        <v>211</v>
      </c>
      <c r="B41" s="66">
        <v>2000</v>
      </c>
      <c r="C41" s="631" t="s">
        <v>21</v>
      </c>
      <c r="D41" s="631" t="s">
        <v>22</v>
      </c>
      <c r="E41" s="40" t="s">
        <v>2713</v>
      </c>
      <c r="F41" s="59">
        <v>35000</v>
      </c>
      <c r="G41" s="42" t="s">
        <v>24</v>
      </c>
      <c r="H41" s="42"/>
      <c r="I41" s="42" t="s">
        <v>25</v>
      </c>
      <c r="J41" s="165" t="s">
        <v>2714</v>
      </c>
      <c r="K41" s="38" t="s">
        <v>2715</v>
      </c>
      <c r="L41" s="40" t="s">
        <v>2716</v>
      </c>
    </row>
    <row r="42" spans="1:12" ht="30">
      <c r="A42" s="38">
        <v>217</v>
      </c>
      <c r="B42" s="66">
        <v>2000</v>
      </c>
      <c r="C42" s="631" t="s">
        <v>2717</v>
      </c>
      <c r="D42" s="631" t="s">
        <v>2718</v>
      </c>
      <c r="E42" s="61" t="s">
        <v>2719</v>
      </c>
      <c r="F42" s="632">
        <v>200000</v>
      </c>
      <c r="G42" s="64" t="s">
        <v>148</v>
      </c>
      <c r="H42" s="65"/>
      <c r="I42" s="42" t="s">
        <v>25</v>
      </c>
      <c r="J42" s="64" t="s">
        <v>2720</v>
      </c>
      <c r="K42" s="38" t="s">
        <v>2715</v>
      </c>
      <c r="L42" s="633" t="s">
        <v>2721</v>
      </c>
    </row>
    <row r="43" spans="1:12" ht="30">
      <c r="A43" s="38">
        <v>334</v>
      </c>
      <c r="B43" s="38">
        <v>3000</v>
      </c>
      <c r="C43" s="631" t="s">
        <v>328</v>
      </c>
      <c r="D43" s="631" t="s">
        <v>2722</v>
      </c>
      <c r="E43" s="61" t="s">
        <v>2723</v>
      </c>
      <c r="F43" s="634">
        <v>120000</v>
      </c>
      <c r="G43" s="64" t="s">
        <v>24</v>
      </c>
      <c r="H43" s="65"/>
      <c r="I43" s="42" t="s">
        <v>25</v>
      </c>
      <c r="J43" s="165" t="s">
        <v>2714</v>
      </c>
      <c r="K43" s="38" t="s">
        <v>2715</v>
      </c>
      <c r="L43" s="633" t="s">
        <v>2724</v>
      </c>
    </row>
    <row r="44" spans="1:12" ht="30">
      <c r="A44" s="38">
        <v>336</v>
      </c>
      <c r="B44" s="38">
        <v>3000</v>
      </c>
      <c r="C44" s="631" t="s">
        <v>422</v>
      </c>
      <c r="D44" s="631" t="s">
        <v>2725</v>
      </c>
      <c r="E44" s="61" t="s">
        <v>2726</v>
      </c>
      <c r="F44" s="635">
        <v>500000</v>
      </c>
      <c r="G44" s="42" t="s">
        <v>24</v>
      </c>
      <c r="H44" s="42"/>
      <c r="I44" s="42" t="s">
        <v>25</v>
      </c>
      <c r="J44" s="165" t="s">
        <v>2714</v>
      </c>
      <c r="K44" s="38" t="s">
        <v>2715</v>
      </c>
      <c r="L44" s="633" t="s">
        <v>2727</v>
      </c>
    </row>
    <row r="45" spans="1:12" ht="30">
      <c r="A45" s="150">
        <v>519</v>
      </c>
      <c r="B45" s="150">
        <v>5000</v>
      </c>
      <c r="C45" s="631" t="s">
        <v>1460</v>
      </c>
      <c r="D45" s="631" t="s">
        <v>2424</v>
      </c>
      <c r="E45" s="61" t="s">
        <v>2728</v>
      </c>
      <c r="F45" s="635">
        <v>105000</v>
      </c>
      <c r="G45" s="571" t="s">
        <v>24</v>
      </c>
      <c r="H45" s="42"/>
      <c r="I45" s="42" t="s">
        <v>25</v>
      </c>
      <c r="J45" s="165" t="s">
        <v>2714</v>
      </c>
      <c r="K45" s="38" t="s">
        <v>2715</v>
      </c>
      <c r="L45" s="633" t="s">
        <v>2729</v>
      </c>
    </row>
    <row r="46" spans="1:12" ht="45">
      <c r="A46" s="150">
        <v>529</v>
      </c>
      <c r="B46" s="150">
        <v>5000</v>
      </c>
      <c r="C46" s="631" t="s">
        <v>2730</v>
      </c>
      <c r="D46" s="631" t="s">
        <v>2731</v>
      </c>
      <c r="E46" s="61" t="s">
        <v>2732</v>
      </c>
      <c r="F46" s="635">
        <v>2700000</v>
      </c>
      <c r="G46" s="571" t="s">
        <v>59</v>
      </c>
      <c r="H46" s="42"/>
      <c r="I46" s="42" t="s">
        <v>25</v>
      </c>
      <c r="J46" s="165" t="s">
        <v>2714</v>
      </c>
      <c r="K46" s="38" t="s">
        <v>2715</v>
      </c>
      <c r="L46" s="633" t="s">
        <v>2733</v>
      </c>
    </row>
    <row r="47" spans="1:12" ht="30">
      <c r="A47" s="298">
        <v>316</v>
      </c>
      <c r="B47" s="298">
        <v>3000</v>
      </c>
      <c r="C47" s="290" t="s">
        <v>2734</v>
      </c>
      <c r="D47" s="153" t="s">
        <v>2735</v>
      </c>
      <c r="E47" s="153" t="s">
        <v>2736</v>
      </c>
      <c r="F47" s="152">
        <v>15000</v>
      </c>
      <c r="G47" s="259" t="s">
        <v>24</v>
      </c>
      <c r="H47" s="64"/>
      <c r="I47" s="64" t="s">
        <v>25</v>
      </c>
      <c r="J47" s="165" t="s">
        <v>2737</v>
      </c>
      <c r="K47" s="259"/>
      <c r="L47" s="153" t="s">
        <v>2738</v>
      </c>
    </row>
    <row r="48" spans="1:12" ht="18.75">
      <c r="D48" s="210"/>
      <c r="E48" s="620" t="s">
        <v>2656</v>
      </c>
      <c r="F48" s="174">
        <f>SUM(F41:F47)</f>
        <v>3675000</v>
      </c>
    </row>
    <row r="49" spans="1:12">
      <c r="A49" s="762" t="s">
        <v>2739</v>
      </c>
      <c r="B49" s="763"/>
      <c r="C49" s="763"/>
      <c r="D49" s="763"/>
      <c r="E49" s="763"/>
      <c r="F49" s="763"/>
      <c r="G49" s="763"/>
      <c r="H49" s="763"/>
      <c r="I49" s="763"/>
      <c r="J49" s="763"/>
      <c r="K49" s="763"/>
      <c r="L49" s="764"/>
    </row>
    <row r="50" spans="1:12" ht="75">
      <c r="A50" s="636">
        <v>339</v>
      </c>
      <c r="B50" s="637">
        <v>3000</v>
      </c>
      <c r="C50" s="638" t="s">
        <v>2740</v>
      </c>
      <c r="D50" s="639" t="s">
        <v>2741</v>
      </c>
      <c r="E50" s="640" t="s">
        <v>2742</v>
      </c>
      <c r="F50" s="641">
        <v>2000000</v>
      </c>
      <c r="G50" s="642" t="s">
        <v>24</v>
      </c>
      <c r="H50" s="642"/>
      <c r="I50" s="642" t="s">
        <v>25</v>
      </c>
      <c r="J50" s="643" t="s">
        <v>2743</v>
      </c>
      <c r="K50" s="644" t="s">
        <v>2744</v>
      </c>
      <c r="L50" s="640" t="s">
        <v>2745</v>
      </c>
    </row>
    <row r="51" spans="1:12" ht="60">
      <c r="A51" s="645">
        <v>382</v>
      </c>
      <c r="B51" s="644">
        <v>3000</v>
      </c>
      <c r="C51" s="638" t="s">
        <v>2740</v>
      </c>
      <c r="D51" s="639" t="s">
        <v>2741</v>
      </c>
      <c r="E51" s="646" t="s">
        <v>2746</v>
      </c>
      <c r="F51" s="647">
        <v>74888.600000000006</v>
      </c>
      <c r="G51" s="647" t="s">
        <v>24</v>
      </c>
      <c r="H51" s="647"/>
      <c r="I51" s="643" t="s">
        <v>25</v>
      </c>
      <c r="J51" s="643" t="s">
        <v>2743</v>
      </c>
      <c r="K51" s="644" t="s">
        <v>2744</v>
      </c>
      <c r="L51" s="648" t="s">
        <v>2747</v>
      </c>
    </row>
    <row r="52" spans="1:12" ht="75">
      <c r="A52" s="645">
        <v>339</v>
      </c>
      <c r="B52" s="644">
        <v>3000</v>
      </c>
      <c r="C52" s="638" t="s">
        <v>2748</v>
      </c>
      <c r="D52" s="639" t="s">
        <v>2749</v>
      </c>
      <c r="E52" s="646" t="s">
        <v>2750</v>
      </c>
      <c r="F52" s="647">
        <v>499867.2</v>
      </c>
      <c r="G52" s="647" t="s">
        <v>24</v>
      </c>
      <c r="H52" s="647"/>
      <c r="I52" s="643" t="s">
        <v>25</v>
      </c>
      <c r="J52" s="643" t="s">
        <v>2743</v>
      </c>
      <c r="K52" s="644" t="s">
        <v>2744</v>
      </c>
      <c r="L52" s="649" t="s">
        <v>2751</v>
      </c>
    </row>
    <row r="53" spans="1:12" ht="45">
      <c r="A53" s="645">
        <v>336</v>
      </c>
      <c r="B53" s="644">
        <v>3000</v>
      </c>
      <c r="C53" s="638" t="s">
        <v>2752</v>
      </c>
      <c r="D53" s="639" t="s">
        <v>2753</v>
      </c>
      <c r="E53" s="646" t="s">
        <v>2754</v>
      </c>
      <c r="F53" s="647">
        <v>23200</v>
      </c>
      <c r="G53" s="647" t="s">
        <v>24</v>
      </c>
      <c r="H53" s="647"/>
      <c r="I53" s="643" t="s">
        <v>25</v>
      </c>
      <c r="J53" s="643" t="s">
        <v>2743</v>
      </c>
      <c r="K53" s="644" t="s">
        <v>2744</v>
      </c>
      <c r="L53" s="648" t="s">
        <v>2755</v>
      </c>
    </row>
    <row r="54" spans="1:12" ht="60">
      <c r="A54" s="645">
        <v>382</v>
      </c>
      <c r="B54" s="644">
        <v>3000</v>
      </c>
      <c r="C54" s="638" t="s">
        <v>2740</v>
      </c>
      <c r="D54" s="639" t="s">
        <v>2741</v>
      </c>
      <c r="E54" s="646" t="s">
        <v>2756</v>
      </c>
      <c r="F54" s="650">
        <v>20400</v>
      </c>
      <c r="G54" s="650" t="s">
        <v>24</v>
      </c>
      <c r="H54" s="650"/>
      <c r="I54" s="651" t="s">
        <v>25</v>
      </c>
      <c r="J54" s="643" t="s">
        <v>2743</v>
      </c>
      <c r="K54" s="644" t="s">
        <v>2744</v>
      </c>
      <c r="L54" s="648" t="s">
        <v>2757</v>
      </c>
    </row>
    <row r="55" spans="1:12" ht="18.75">
      <c r="E55" s="620" t="s">
        <v>2656</v>
      </c>
      <c r="F55" s="174">
        <f>SUM(F50:F54)</f>
        <v>2618355.8000000003</v>
      </c>
    </row>
    <row r="56" spans="1:12" ht="18.75">
      <c r="A56" s="718" t="s">
        <v>2758</v>
      </c>
      <c r="B56" s="719"/>
      <c r="C56" s="719"/>
      <c r="D56" s="719"/>
      <c r="E56" s="719"/>
      <c r="F56" s="719"/>
      <c r="G56" s="719"/>
      <c r="H56" s="719"/>
      <c r="I56" s="719"/>
      <c r="J56" s="719"/>
      <c r="K56" s="719"/>
      <c r="L56" s="720"/>
    </row>
    <row r="57" spans="1:12" ht="38.25">
      <c r="A57" s="652">
        <v>211</v>
      </c>
      <c r="B57" s="66">
        <v>2000</v>
      </c>
      <c r="C57" s="631" t="s">
        <v>21</v>
      </c>
      <c r="D57" s="653" t="s">
        <v>529</v>
      </c>
      <c r="E57" s="40" t="s">
        <v>2759</v>
      </c>
      <c r="F57" s="654">
        <v>100000</v>
      </c>
      <c r="G57" s="42" t="s">
        <v>2760</v>
      </c>
      <c r="H57" s="42"/>
      <c r="I57" s="42" t="s">
        <v>25</v>
      </c>
      <c r="J57" s="42" t="s">
        <v>2761</v>
      </c>
      <c r="K57" s="655" t="s">
        <v>2758</v>
      </c>
      <c r="L57" s="656" t="s">
        <v>2762</v>
      </c>
    </row>
    <row r="58" spans="1:12" ht="25.5">
      <c r="A58" s="652">
        <v>245</v>
      </c>
      <c r="B58" s="66">
        <v>2000</v>
      </c>
      <c r="C58" s="40" t="s">
        <v>2763</v>
      </c>
      <c r="D58" s="653" t="s">
        <v>2764</v>
      </c>
      <c r="E58" s="40" t="s">
        <v>2759</v>
      </c>
      <c r="F58" s="654">
        <v>25600</v>
      </c>
      <c r="G58" s="42" t="s">
        <v>2760</v>
      </c>
      <c r="H58" s="42"/>
      <c r="I58" s="42" t="s">
        <v>25</v>
      </c>
      <c r="J58" s="42" t="s">
        <v>2761</v>
      </c>
      <c r="K58" s="655" t="s">
        <v>2758</v>
      </c>
      <c r="L58" s="656" t="s">
        <v>2765</v>
      </c>
    </row>
    <row r="59" spans="1:12" ht="25.5">
      <c r="A59" s="652">
        <v>246</v>
      </c>
      <c r="B59" s="66">
        <v>2000</v>
      </c>
      <c r="C59" s="61" t="s">
        <v>2766</v>
      </c>
      <c r="D59" s="653" t="s">
        <v>2767</v>
      </c>
      <c r="E59" s="143" t="s">
        <v>2759</v>
      </c>
      <c r="F59" s="657">
        <v>35000</v>
      </c>
      <c r="G59" s="64" t="s">
        <v>2760</v>
      </c>
      <c r="H59" s="65"/>
      <c r="I59" s="42" t="s">
        <v>25</v>
      </c>
      <c r="J59" s="64" t="s">
        <v>2761</v>
      </c>
      <c r="K59" s="655" t="s">
        <v>2758</v>
      </c>
      <c r="L59" s="653" t="s">
        <v>2768</v>
      </c>
    </row>
    <row r="60" spans="1:12" ht="30">
      <c r="A60" s="652">
        <v>249</v>
      </c>
      <c r="B60" s="66">
        <v>2000</v>
      </c>
      <c r="C60" s="61" t="s">
        <v>2769</v>
      </c>
      <c r="D60" s="653" t="s">
        <v>2770</v>
      </c>
      <c r="E60" s="143" t="s">
        <v>2759</v>
      </c>
      <c r="F60" s="657">
        <v>75000</v>
      </c>
      <c r="G60" s="64" t="s">
        <v>2760</v>
      </c>
      <c r="H60" s="65"/>
      <c r="I60" s="42" t="s">
        <v>25</v>
      </c>
      <c r="J60" s="64" t="s">
        <v>2761</v>
      </c>
      <c r="K60" s="655" t="s">
        <v>2758</v>
      </c>
      <c r="L60" s="653" t="s">
        <v>2771</v>
      </c>
    </row>
    <row r="61" spans="1:12" ht="25.5">
      <c r="A61" s="652">
        <v>244</v>
      </c>
      <c r="B61" s="66">
        <v>2000</v>
      </c>
      <c r="C61" s="61" t="s">
        <v>2772</v>
      </c>
      <c r="D61" s="653" t="s">
        <v>2773</v>
      </c>
      <c r="E61" s="143" t="s">
        <v>2759</v>
      </c>
      <c r="F61" s="658">
        <v>75000</v>
      </c>
      <c r="G61" s="64" t="s">
        <v>2760</v>
      </c>
      <c r="H61" s="65"/>
      <c r="I61" s="42" t="s">
        <v>25</v>
      </c>
      <c r="J61" s="64" t="s">
        <v>2761</v>
      </c>
      <c r="K61" s="655" t="s">
        <v>2758</v>
      </c>
      <c r="L61" s="653" t="s">
        <v>2774</v>
      </c>
    </row>
    <row r="62" spans="1:12" ht="30">
      <c r="A62" s="652">
        <v>292</v>
      </c>
      <c r="B62" s="66">
        <v>2000</v>
      </c>
      <c r="C62" s="61" t="s">
        <v>2775</v>
      </c>
      <c r="D62" s="653" t="s">
        <v>2776</v>
      </c>
      <c r="E62" s="143" t="s">
        <v>2759</v>
      </c>
      <c r="F62" s="658">
        <v>40000</v>
      </c>
      <c r="G62" s="64" t="s">
        <v>2760</v>
      </c>
      <c r="H62" s="65"/>
      <c r="I62" s="42" t="s">
        <v>25</v>
      </c>
      <c r="J62" s="64" t="s">
        <v>2761</v>
      </c>
      <c r="K62" s="655" t="s">
        <v>2758</v>
      </c>
      <c r="L62" s="653" t="s">
        <v>2777</v>
      </c>
    </row>
    <row r="63" spans="1:12" ht="25.5">
      <c r="A63" s="652">
        <v>567</v>
      </c>
      <c r="B63" s="38">
        <v>5000</v>
      </c>
      <c r="C63" s="61" t="s">
        <v>2778</v>
      </c>
      <c r="D63" s="653" t="s">
        <v>2779</v>
      </c>
      <c r="E63" s="143" t="s">
        <v>2759</v>
      </c>
      <c r="F63" s="654">
        <v>25000</v>
      </c>
      <c r="G63" s="64" t="s">
        <v>2760</v>
      </c>
      <c r="H63" s="65"/>
      <c r="I63" s="42" t="s">
        <v>25</v>
      </c>
      <c r="J63" s="64" t="s">
        <v>2761</v>
      </c>
      <c r="K63" s="655" t="s">
        <v>2758</v>
      </c>
      <c r="L63" s="653" t="s">
        <v>2780</v>
      </c>
    </row>
    <row r="64" spans="1:12" ht="38.25">
      <c r="A64" s="652">
        <v>291</v>
      </c>
      <c r="B64" s="38">
        <v>2000</v>
      </c>
      <c r="C64" s="61" t="s">
        <v>479</v>
      </c>
      <c r="D64" s="653" t="s">
        <v>2781</v>
      </c>
      <c r="E64" s="143" t="s">
        <v>2759</v>
      </c>
      <c r="F64" s="654">
        <v>24000</v>
      </c>
      <c r="G64" s="64" t="s">
        <v>2760</v>
      </c>
      <c r="H64" s="65"/>
      <c r="I64" s="42" t="s">
        <v>25</v>
      </c>
      <c r="J64" s="64" t="s">
        <v>2761</v>
      </c>
      <c r="K64" s="655" t="s">
        <v>2758</v>
      </c>
      <c r="L64" s="653" t="s">
        <v>2780</v>
      </c>
    </row>
    <row r="65" spans="1:12" ht="30">
      <c r="A65" s="652">
        <v>382</v>
      </c>
      <c r="B65" s="38">
        <v>3000</v>
      </c>
      <c r="C65" s="40" t="s">
        <v>2782</v>
      </c>
      <c r="D65" s="653" t="s">
        <v>2783</v>
      </c>
      <c r="E65" s="40" t="s">
        <v>2784</v>
      </c>
      <c r="F65" s="160">
        <v>225000</v>
      </c>
      <c r="G65" s="42" t="s">
        <v>2785</v>
      </c>
      <c r="H65" s="42"/>
      <c r="I65" s="42" t="s">
        <v>25</v>
      </c>
      <c r="J65" s="42" t="s">
        <v>224</v>
      </c>
      <c r="K65" s="38" t="s">
        <v>2786</v>
      </c>
      <c r="L65" s="40" t="s">
        <v>2787</v>
      </c>
    </row>
    <row r="66" spans="1:12" ht="45">
      <c r="A66" s="652">
        <v>382</v>
      </c>
      <c r="B66" s="38">
        <v>3000</v>
      </c>
      <c r="C66" s="61" t="s">
        <v>2782</v>
      </c>
      <c r="D66" s="653" t="s">
        <v>2783</v>
      </c>
      <c r="E66" s="40" t="s">
        <v>2788</v>
      </c>
      <c r="F66" s="160">
        <v>300000</v>
      </c>
      <c r="G66" s="42" t="s">
        <v>2785</v>
      </c>
      <c r="H66" s="42"/>
      <c r="I66" s="42" t="s">
        <v>78</v>
      </c>
      <c r="J66" s="42" t="s">
        <v>2785</v>
      </c>
      <c r="K66" s="38" t="s">
        <v>2786</v>
      </c>
      <c r="L66" s="40" t="s">
        <v>2789</v>
      </c>
    </row>
    <row r="67" spans="1:12" ht="30">
      <c r="A67" s="652">
        <v>382</v>
      </c>
      <c r="B67" s="38">
        <v>3000</v>
      </c>
      <c r="C67" s="151" t="s">
        <v>2782</v>
      </c>
      <c r="D67" s="653" t="s">
        <v>2783</v>
      </c>
      <c r="E67" s="143" t="s">
        <v>2790</v>
      </c>
      <c r="F67" s="659">
        <v>600000</v>
      </c>
      <c r="G67" s="64" t="s">
        <v>2791</v>
      </c>
      <c r="H67" s="65"/>
      <c r="I67" s="42" t="s">
        <v>78</v>
      </c>
      <c r="J67" s="65" t="s">
        <v>224</v>
      </c>
      <c r="K67" s="38" t="s">
        <v>2786</v>
      </c>
      <c r="L67" s="40" t="s">
        <v>2792</v>
      </c>
    </row>
    <row r="68" spans="1:12" ht="30">
      <c r="A68" s="38">
        <v>382</v>
      </c>
      <c r="B68" s="38">
        <v>3000</v>
      </c>
      <c r="C68" s="631" t="s">
        <v>187</v>
      </c>
      <c r="D68" s="143" t="s">
        <v>2793</v>
      </c>
      <c r="E68" s="143" t="s">
        <v>2794</v>
      </c>
      <c r="F68" s="659">
        <v>105000</v>
      </c>
      <c r="G68" s="64" t="s">
        <v>2785</v>
      </c>
      <c r="H68" s="65"/>
      <c r="I68" s="42" t="s">
        <v>78</v>
      </c>
      <c r="J68" s="65" t="s">
        <v>2785</v>
      </c>
      <c r="K68" s="38" t="s">
        <v>2786</v>
      </c>
      <c r="L68" s="40" t="s">
        <v>2795</v>
      </c>
    </row>
    <row r="69" spans="1:12" ht="45">
      <c r="A69" s="38">
        <v>382</v>
      </c>
      <c r="B69" s="38">
        <v>3000</v>
      </c>
      <c r="C69" s="631" t="s">
        <v>187</v>
      </c>
      <c r="D69" s="143" t="s">
        <v>2793</v>
      </c>
      <c r="E69" s="143" t="s">
        <v>2796</v>
      </c>
      <c r="F69" s="659">
        <v>150000</v>
      </c>
      <c r="G69" s="64" t="s">
        <v>2785</v>
      </c>
      <c r="H69" s="65"/>
      <c r="I69" s="42" t="s">
        <v>78</v>
      </c>
      <c r="J69" s="65" t="s">
        <v>2785</v>
      </c>
      <c r="K69" s="38" t="s">
        <v>2786</v>
      </c>
      <c r="L69" s="40" t="s">
        <v>2797</v>
      </c>
    </row>
    <row r="70" spans="1:12" ht="25.5">
      <c r="A70" s="652">
        <v>382</v>
      </c>
      <c r="B70" s="38">
        <v>3000</v>
      </c>
      <c r="C70" s="40" t="s">
        <v>2782</v>
      </c>
      <c r="D70" s="653" t="s">
        <v>2783</v>
      </c>
      <c r="E70" s="653" t="s">
        <v>2798</v>
      </c>
      <c r="F70" s="635">
        <v>250000</v>
      </c>
      <c r="G70" s="42" t="s">
        <v>2760</v>
      </c>
      <c r="H70" s="42"/>
      <c r="I70" s="42" t="s">
        <v>25</v>
      </c>
      <c r="J70" s="165" t="s">
        <v>2761</v>
      </c>
      <c r="K70" s="655" t="s">
        <v>2758</v>
      </c>
      <c r="L70" s="656" t="s">
        <v>2799</v>
      </c>
    </row>
    <row r="71" spans="1:12">
      <c r="A71" s="652">
        <v>382</v>
      </c>
      <c r="B71" s="38">
        <v>3000</v>
      </c>
      <c r="C71" s="40" t="s">
        <v>2782</v>
      </c>
      <c r="D71" s="653" t="s">
        <v>2783</v>
      </c>
      <c r="E71" s="653" t="s">
        <v>2798</v>
      </c>
      <c r="F71" s="635">
        <v>250000</v>
      </c>
      <c r="G71" s="42" t="s">
        <v>2760</v>
      </c>
      <c r="H71" s="42"/>
      <c r="I71" s="42" t="s">
        <v>25</v>
      </c>
      <c r="J71" s="165" t="s">
        <v>2761</v>
      </c>
      <c r="K71" s="655" t="s">
        <v>2758</v>
      </c>
      <c r="L71" s="653" t="s">
        <v>2800</v>
      </c>
    </row>
    <row r="72" spans="1:12">
      <c r="A72" s="652">
        <v>382</v>
      </c>
      <c r="B72" s="38">
        <v>3000</v>
      </c>
      <c r="C72" s="61" t="s">
        <v>2782</v>
      </c>
      <c r="D72" s="653" t="s">
        <v>2783</v>
      </c>
      <c r="E72" s="653" t="s">
        <v>2798</v>
      </c>
      <c r="F72" s="635">
        <v>200000</v>
      </c>
      <c r="G72" s="42" t="s">
        <v>2760</v>
      </c>
      <c r="H72" s="65"/>
      <c r="I72" s="42" t="s">
        <v>25</v>
      </c>
      <c r="J72" s="165" t="s">
        <v>2761</v>
      </c>
      <c r="K72" s="655" t="s">
        <v>2758</v>
      </c>
      <c r="L72" s="653" t="s">
        <v>2801</v>
      </c>
    </row>
    <row r="73" spans="1:12">
      <c r="A73" s="652">
        <v>382</v>
      </c>
      <c r="B73" s="38">
        <v>3000</v>
      </c>
      <c r="C73" s="40" t="s">
        <v>2782</v>
      </c>
      <c r="D73" s="653" t="s">
        <v>2783</v>
      </c>
      <c r="E73" s="653" t="s">
        <v>2798</v>
      </c>
      <c r="F73" s="635">
        <v>100000</v>
      </c>
      <c r="G73" s="42" t="s">
        <v>2760</v>
      </c>
      <c r="H73" s="64"/>
      <c r="I73" s="42" t="s">
        <v>25</v>
      </c>
      <c r="J73" s="165" t="s">
        <v>2761</v>
      </c>
      <c r="K73" s="655" t="s">
        <v>2758</v>
      </c>
      <c r="L73" s="656" t="s">
        <v>2802</v>
      </c>
    </row>
    <row r="74" spans="1:12" ht="25.5">
      <c r="A74" s="652">
        <v>382</v>
      </c>
      <c r="B74" s="38">
        <v>3000</v>
      </c>
      <c r="C74" s="61" t="s">
        <v>2782</v>
      </c>
      <c r="D74" s="653" t="s">
        <v>2783</v>
      </c>
      <c r="E74" s="653" t="s">
        <v>2798</v>
      </c>
      <c r="F74" s="635">
        <v>250000</v>
      </c>
      <c r="G74" s="254" t="s">
        <v>2760</v>
      </c>
      <c r="H74" s="254"/>
      <c r="I74" s="42" t="s">
        <v>25</v>
      </c>
      <c r="J74" s="254" t="s">
        <v>2761</v>
      </c>
      <c r="K74" s="655" t="s">
        <v>2758</v>
      </c>
      <c r="L74" s="656" t="s">
        <v>2803</v>
      </c>
    </row>
    <row r="75" spans="1:12" ht="38.25">
      <c r="A75" s="652">
        <v>382</v>
      </c>
      <c r="B75" s="38">
        <v>3000</v>
      </c>
      <c r="C75" s="61" t="s">
        <v>2782</v>
      </c>
      <c r="D75" s="653" t="s">
        <v>2783</v>
      </c>
      <c r="E75" s="653" t="s">
        <v>2798</v>
      </c>
      <c r="F75" s="635">
        <v>200000</v>
      </c>
      <c r="G75" s="42" t="s">
        <v>2760</v>
      </c>
      <c r="H75" s="42"/>
      <c r="I75" s="42" t="s">
        <v>25</v>
      </c>
      <c r="J75" s="254" t="s">
        <v>2761</v>
      </c>
      <c r="K75" s="655" t="s">
        <v>2758</v>
      </c>
      <c r="L75" s="656" t="s">
        <v>2804</v>
      </c>
    </row>
    <row r="76" spans="1:12" ht="25.5">
      <c r="A76" s="652">
        <v>382</v>
      </c>
      <c r="B76" s="38">
        <v>3000</v>
      </c>
      <c r="C76" s="61" t="s">
        <v>2782</v>
      </c>
      <c r="D76" s="653" t="s">
        <v>2783</v>
      </c>
      <c r="E76" s="653" t="s">
        <v>2805</v>
      </c>
      <c r="F76" s="635">
        <v>200000</v>
      </c>
      <c r="G76" s="64" t="s">
        <v>2760</v>
      </c>
      <c r="H76" s="64"/>
      <c r="I76" s="42" t="s">
        <v>25</v>
      </c>
      <c r="J76" s="254" t="s">
        <v>2761</v>
      </c>
      <c r="K76" s="655" t="s">
        <v>2758</v>
      </c>
      <c r="L76" s="656" t="s">
        <v>2806</v>
      </c>
    </row>
    <row r="77" spans="1:12" ht="25.5">
      <c r="A77" s="652">
        <v>382</v>
      </c>
      <c r="B77" s="38">
        <v>3000</v>
      </c>
      <c r="C77" s="155" t="s">
        <v>2782</v>
      </c>
      <c r="D77" s="653" t="s">
        <v>2783</v>
      </c>
      <c r="E77" s="653" t="s">
        <v>2805</v>
      </c>
      <c r="F77" s="635">
        <v>200000</v>
      </c>
      <c r="G77" s="64" t="s">
        <v>2760</v>
      </c>
      <c r="H77" s="276"/>
      <c r="I77" s="42" t="s">
        <v>25</v>
      </c>
      <c r="J77" s="254" t="s">
        <v>2761</v>
      </c>
      <c r="K77" s="655" t="s">
        <v>2758</v>
      </c>
      <c r="L77" s="656" t="s">
        <v>2807</v>
      </c>
    </row>
    <row r="78" spans="1:12" ht="25.5">
      <c r="A78" s="652">
        <v>384</v>
      </c>
      <c r="B78" s="38">
        <v>3000</v>
      </c>
      <c r="C78" s="61" t="s">
        <v>173</v>
      </c>
      <c r="D78" s="653" t="s">
        <v>2783</v>
      </c>
      <c r="E78" s="653" t="s">
        <v>2808</v>
      </c>
      <c r="F78" s="635">
        <v>350000</v>
      </c>
      <c r="G78" s="64" t="s">
        <v>2760</v>
      </c>
      <c r="H78" s="64"/>
      <c r="I78" s="42" t="s">
        <v>25</v>
      </c>
      <c r="J78" s="254" t="s">
        <v>2761</v>
      </c>
      <c r="K78" s="655" t="s">
        <v>2758</v>
      </c>
      <c r="L78" s="656" t="s">
        <v>2809</v>
      </c>
    </row>
    <row r="79" spans="1:12" ht="25.5">
      <c r="A79" s="652">
        <v>384</v>
      </c>
      <c r="B79" s="38">
        <v>3000</v>
      </c>
      <c r="C79" s="61" t="s">
        <v>173</v>
      </c>
      <c r="D79" s="653" t="s">
        <v>2783</v>
      </c>
      <c r="E79" s="653" t="s">
        <v>2808</v>
      </c>
      <c r="F79" s="635">
        <v>140000</v>
      </c>
      <c r="G79" s="64" t="s">
        <v>2760</v>
      </c>
      <c r="H79" s="64"/>
      <c r="I79" s="42" t="s">
        <v>25</v>
      </c>
      <c r="J79" s="254" t="s">
        <v>2761</v>
      </c>
      <c r="K79" s="655" t="s">
        <v>2758</v>
      </c>
      <c r="L79" s="656" t="s">
        <v>2810</v>
      </c>
    </row>
    <row r="80" spans="1:12" ht="89.25">
      <c r="A80" s="652">
        <v>382</v>
      </c>
      <c r="B80" s="38">
        <v>3000</v>
      </c>
      <c r="C80" s="151" t="s">
        <v>2782</v>
      </c>
      <c r="D80" s="653" t="s">
        <v>2783</v>
      </c>
      <c r="E80" s="653" t="s">
        <v>2811</v>
      </c>
      <c r="F80" s="635">
        <v>850000</v>
      </c>
      <c r="G80" s="259" t="s">
        <v>2812</v>
      </c>
      <c r="H80" s="64"/>
      <c r="I80" s="42" t="s">
        <v>25</v>
      </c>
      <c r="J80" s="259" t="s">
        <v>2812</v>
      </c>
      <c r="K80" s="655" t="s">
        <v>2758</v>
      </c>
      <c r="L80" s="633" t="s">
        <v>2813</v>
      </c>
    </row>
    <row r="81" spans="1:12" ht="114.75">
      <c r="A81" s="652">
        <v>382</v>
      </c>
      <c r="B81" s="38">
        <v>3000</v>
      </c>
      <c r="C81" s="151" t="s">
        <v>2782</v>
      </c>
      <c r="D81" s="653" t="s">
        <v>2783</v>
      </c>
      <c r="E81" s="653" t="s">
        <v>2814</v>
      </c>
      <c r="F81" s="635">
        <v>300000</v>
      </c>
      <c r="G81" s="259" t="s">
        <v>2815</v>
      </c>
      <c r="H81" s="64"/>
      <c r="I81" s="42" t="s">
        <v>25</v>
      </c>
      <c r="J81" s="259" t="s">
        <v>2815</v>
      </c>
      <c r="K81" s="655" t="s">
        <v>2758</v>
      </c>
      <c r="L81" s="633" t="s">
        <v>2816</v>
      </c>
    </row>
    <row r="82" spans="1:12" ht="76.5">
      <c r="A82" s="652">
        <v>382</v>
      </c>
      <c r="B82" s="38">
        <v>3000</v>
      </c>
      <c r="C82" s="151" t="s">
        <v>2782</v>
      </c>
      <c r="D82" s="653" t="s">
        <v>2783</v>
      </c>
      <c r="E82" s="653" t="s">
        <v>2817</v>
      </c>
      <c r="F82" s="632">
        <v>330000</v>
      </c>
      <c r="G82" s="259" t="s">
        <v>2812</v>
      </c>
      <c r="H82" s="255"/>
      <c r="I82" s="42" t="s">
        <v>25</v>
      </c>
      <c r="J82" s="259" t="s">
        <v>2812</v>
      </c>
      <c r="K82" s="655" t="s">
        <v>2758</v>
      </c>
      <c r="L82" s="633" t="s">
        <v>2818</v>
      </c>
    </row>
    <row r="83" spans="1:12" ht="76.5">
      <c r="A83" s="652">
        <v>382</v>
      </c>
      <c r="B83" s="38">
        <v>3000</v>
      </c>
      <c r="C83" s="151" t="s">
        <v>2782</v>
      </c>
      <c r="D83" s="653" t="s">
        <v>2783</v>
      </c>
      <c r="E83" s="653" t="s">
        <v>2819</v>
      </c>
      <c r="F83" s="635">
        <v>300000</v>
      </c>
      <c r="G83" s="259" t="s">
        <v>2812</v>
      </c>
      <c r="H83" s="271"/>
      <c r="I83" s="42" t="s">
        <v>25</v>
      </c>
      <c r="J83" s="259" t="s">
        <v>2812</v>
      </c>
      <c r="K83" s="655" t="s">
        <v>2758</v>
      </c>
      <c r="L83" s="633" t="s">
        <v>2820</v>
      </c>
    </row>
    <row r="84" spans="1:12" ht="63.75">
      <c r="A84" s="652">
        <v>382</v>
      </c>
      <c r="B84" s="38">
        <v>3000</v>
      </c>
      <c r="C84" s="61" t="s">
        <v>2782</v>
      </c>
      <c r="D84" s="653" t="s">
        <v>2783</v>
      </c>
      <c r="E84" s="653" t="s">
        <v>2821</v>
      </c>
      <c r="F84" s="634">
        <v>230000</v>
      </c>
      <c r="G84" s="259" t="s">
        <v>2812</v>
      </c>
      <c r="H84" s="42"/>
      <c r="I84" s="42" t="s">
        <v>25</v>
      </c>
      <c r="J84" s="259" t="s">
        <v>2812</v>
      </c>
      <c r="K84" s="655" t="s">
        <v>2758</v>
      </c>
      <c r="L84" s="633" t="s">
        <v>2822</v>
      </c>
    </row>
    <row r="85" spans="1:12" ht="89.25">
      <c r="A85" s="652">
        <v>382</v>
      </c>
      <c r="B85" s="38">
        <v>3000</v>
      </c>
      <c r="C85" s="61" t="s">
        <v>2782</v>
      </c>
      <c r="D85" s="653" t="s">
        <v>2783</v>
      </c>
      <c r="E85" s="653" t="s">
        <v>2823</v>
      </c>
      <c r="F85" s="660">
        <v>300000</v>
      </c>
      <c r="G85" s="259" t="s">
        <v>2812</v>
      </c>
      <c r="H85" s="254"/>
      <c r="I85" s="42" t="s">
        <v>25</v>
      </c>
      <c r="J85" s="259" t="s">
        <v>2812</v>
      </c>
      <c r="K85" s="655" t="s">
        <v>2758</v>
      </c>
      <c r="L85" s="633" t="s">
        <v>2824</v>
      </c>
    </row>
    <row r="86" spans="1:12" ht="51">
      <c r="A86" s="652">
        <v>382</v>
      </c>
      <c r="B86" s="38">
        <v>3000</v>
      </c>
      <c r="C86" s="164" t="s">
        <v>2782</v>
      </c>
      <c r="D86" s="653" t="s">
        <v>2783</v>
      </c>
      <c r="E86" s="653" t="s">
        <v>2825</v>
      </c>
      <c r="F86" s="635">
        <v>200000</v>
      </c>
      <c r="G86" s="161" t="s">
        <v>2826</v>
      </c>
      <c r="H86" s="161"/>
      <c r="I86" s="42" t="s">
        <v>25</v>
      </c>
      <c r="J86" s="161" t="s">
        <v>2826</v>
      </c>
      <c r="K86" s="655" t="s">
        <v>2758</v>
      </c>
      <c r="L86" s="633" t="s">
        <v>2827</v>
      </c>
    </row>
    <row r="87" spans="1:12" ht="38.25">
      <c r="A87" s="652">
        <v>382</v>
      </c>
      <c r="B87" s="38">
        <v>3000</v>
      </c>
      <c r="C87" s="40" t="s">
        <v>2782</v>
      </c>
      <c r="D87" s="653" t="s">
        <v>2783</v>
      </c>
      <c r="E87" s="653" t="s">
        <v>2828</v>
      </c>
      <c r="F87" s="635">
        <v>200000</v>
      </c>
      <c r="G87" s="161" t="s">
        <v>2829</v>
      </c>
      <c r="H87" s="161"/>
      <c r="I87" s="42" t="s">
        <v>25</v>
      </c>
      <c r="J87" s="161" t="s">
        <v>2829</v>
      </c>
      <c r="K87" s="655" t="s">
        <v>2758</v>
      </c>
      <c r="L87" s="633" t="s">
        <v>2830</v>
      </c>
    </row>
    <row r="88" spans="1:12" ht="63.75">
      <c r="A88" s="652">
        <v>382</v>
      </c>
      <c r="B88" s="38">
        <v>3000</v>
      </c>
      <c r="C88" s="164" t="s">
        <v>2782</v>
      </c>
      <c r="D88" s="653" t="s">
        <v>2783</v>
      </c>
      <c r="E88" s="653" t="s">
        <v>2831</v>
      </c>
      <c r="F88" s="635">
        <v>150000</v>
      </c>
      <c r="G88" s="161" t="s">
        <v>2832</v>
      </c>
      <c r="H88" s="161"/>
      <c r="I88" s="42" t="s">
        <v>25</v>
      </c>
      <c r="J88" s="161" t="s">
        <v>2832</v>
      </c>
      <c r="K88" s="655" t="s">
        <v>2758</v>
      </c>
      <c r="L88" s="633" t="s">
        <v>2833</v>
      </c>
    </row>
    <row r="89" spans="1:12" ht="30">
      <c r="A89" s="254">
        <v>523</v>
      </c>
      <c r="B89" s="254">
        <v>5000</v>
      </c>
      <c r="C89" s="61" t="s">
        <v>2834</v>
      </c>
      <c r="D89" s="153" t="s">
        <v>2835</v>
      </c>
      <c r="E89" s="153" t="s">
        <v>2836</v>
      </c>
      <c r="F89" s="292">
        <v>50000</v>
      </c>
      <c r="G89" s="64" t="s">
        <v>606</v>
      </c>
      <c r="H89" s="64"/>
      <c r="I89" s="42" t="s">
        <v>25</v>
      </c>
      <c r="J89" s="254" t="s">
        <v>2837</v>
      </c>
      <c r="K89" s="655" t="s">
        <v>2758</v>
      </c>
      <c r="L89" s="155" t="s">
        <v>2838</v>
      </c>
    </row>
    <row r="90" spans="1:12" ht="45">
      <c r="A90" s="254">
        <v>339</v>
      </c>
      <c r="B90" s="254">
        <v>3000</v>
      </c>
      <c r="C90" s="61" t="s">
        <v>2839</v>
      </c>
      <c r="D90" s="153" t="s">
        <v>2840</v>
      </c>
      <c r="E90" s="153" t="s">
        <v>2841</v>
      </c>
      <c r="F90" s="292">
        <v>6000000</v>
      </c>
      <c r="G90" s="64" t="s">
        <v>2842</v>
      </c>
      <c r="H90" s="64"/>
      <c r="I90" s="42" t="s">
        <v>25</v>
      </c>
      <c r="J90" s="64" t="s">
        <v>2842</v>
      </c>
      <c r="K90" s="655" t="s">
        <v>2758</v>
      </c>
      <c r="L90" s="155" t="s">
        <v>2843</v>
      </c>
    </row>
    <row r="91" spans="1:12" ht="45">
      <c r="A91" s="254">
        <v>339</v>
      </c>
      <c r="B91" s="254">
        <v>3000</v>
      </c>
      <c r="C91" s="61" t="s">
        <v>2839</v>
      </c>
      <c r="D91" s="153" t="s">
        <v>2840</v>
      </c>
      <c r="E91" s="153" t="s">
        <v>2844</v>
      </c>
      <c r="F91" s="292">
        <v>4000000</v>
      </c>
      <c r="G91" s="64" t="s">
        <v>2842</v>
      </c>
      <c r="H91" s="64"/>
      <c r="I91" s="42" t="s">
        <v>25</v>
      </c>
      <c r="J91" s="64" t="s">
        <v>2842</v>
      </c>
      <c r="K91" s="655" t="s">
        <v>2758</v>
      </c>
      <c r="L91" s="155" t="s">
        <v>2845</v>
      </c>
    </row>
    <row r="92" spans="1:12" ht="18.75">
      <c r="E92" s="620" t="s">
        <v>2656</v>
      </c>
      <c r="F92" s="174">
        <f>SUM(F57:F91)</f>
        <v>16829600</v>
      </c>
    </row>
    <row r="93" spans="1:12" ht="18.75">
      <c r="A93" s="718" t="s">
        <v>2846</v>
      </c>
      <c r="B93" s="719"/>
      <c r="C93" s="719"/>
      <c r="D93" s="719"/>
      <c r="E93" s="719"/>
      <c r="F93" s="719"/>
      <c r="G93" s="719"/>
      <c r="H93" s="719"/>
      <c r="I93" s="719"/>
      <c r="J93" s="719"/>
      <c r="K93" s="719"/>
      <c r="L93" s="720"/>
    </row>
    <row r="94" spans="1:12" ht="30">
      <c r="A94" s="277">
        <v>211</v>
      </c>
      <c r="B94" s="254">
        <v>2000</v>
      </c>
      <c r="C94" s="155" t="s">
        <v>528</v>
      </c>
      <c r="D94" s="155" t="s">
        <v>2658</v>
      </c>
      <c r="E94" s="153" t="s">
        <v>2847</v>
      </c>
      <c r="F94" s="161">
        <v>50000</v>
      </c>
      <c r="G94" s="42" t="s">
        <v>530</v>
      </c>
      <c r="H94" s="64"/>
      <c r="I94" s="42" t="s">
        <v>78</v>
      </c>
      <c r="J94" s="161" t="s">
        <v>2848</v>
      </c>
      <c r="K94" s="254" t="s">
        <v>2849</v>
      </c>
      <c r="L94" s="61" t="s">
        <v>2850</v>
      </c>
    </row>
    <row r="95" spans="1:12" ht="30">
      <c r="A95" s="277">
        <v>216</v>
      </c>
      <c r="B95" s="254">
        <v>2000</v>
      </c>
      <c r="C95" s="155" t="s">
        <v>544</v>
      </c>
      <c r="D95" s="155" t="s">
        <v>2851</v>
      </c>
      <c r="E95" s="153" t="s">
        <v>2852</v>
      </c>
      <c r="F95" s="161">
        <v>24000</v>
      </c>
      <c r="G95" s="42" t="s">
        <v>530</v>
      </c>
      <c r="H95" s="64"/>
      <c r="I95" s="42" t="s">
        <v>78</v>
      </c>
      <c r="J95" s="161" t="s">
        <v>2848</v>
      </c>
      <c r="K95" s="254" t="s">
        <v>2849</v>
      </c>
      <c r="L95" s="61" t="s">
        <v>2853</v>
      </c>
    </row>
    <row r="96" spans="1:12" ht="30">
      <c r="A96" s="277">
        <v>217</v>
      </c>
      <c r="B96" s="254">
        <v>2000</v>
      </c>
      <c r="C96" s="155" t="s">
        <v>2854</v>
      </c>
      <c r="D96" s="155" t="s">
        <v>2855</v>
      </c>
      <c r="E96" s="153" t="s">
        <v>2856</v>
      </c>
      <c r="F96" s="161">
        <v>108000</v>
      </c>
      <c r="G96" s="42" t="s">
        <v>530</v>
      </c>
      <c r="H96" s="64"/>
      <c r="I96" s="42" t="s">
        <v>78</v>
      </c>
      <c r="J96" s="161" t="s">
        <v>2848</v>
      </c>
      <c r="K96" s="254" t="s">
        <v>2849</v>
      </c>
      <c r="L96" s="61" t="s">
        <v>2857</v>
      </c>
    </row>
    <row r="97" spans="1:12" ht="30">
      <c r="A97" s="277">
        <v>273</v>
      </c>
      <c r="B97" s="254">
        <v>2000</v>
      </c>
      <c r="C97" s="155" t="s">
        <v>2858</v>
      </c>
      <c r="D97" s="155" t="s">
        <v>2859</v>
      </c>
      <c r="E97" s="153" t="s">
        <v>2860</v>
      </c>
      <c r="F97" s="292">
        <v>28000</v>
      </c>
      <c r="G97" s="42" t="s">
        <v>702</v>
      </c>
      <c r="H97" s="64"/>
      <c r="I97" s="42" t="s">
        <v>78</v>
      </c>
      <c r="J97" s="161" t="s">
        <v>2861</v>
      </c>
      <c r="K97" s="254" t="s">
        <v>2849</v>
      </c>
      <c r="L97" s="61" t="s">
        <v>2862</v>
      </c>
    </row>
    <row r="98" spans="1:12" ht="30">
      <c r="A98" s="277">
        <v>336</v>
      </c>
      <c r="B98" s="254">
        <v>3000</v>
      </c>
      <c r="C98" s="155" t="s">
        <v>661</v>
      </c>
      <c r="D98" s="155" t="s">
        <v>2863</v>
      </c>
      <c r="E98" s="153" t="s">
        <v>2864</v>
      </c>
      <c r="F98" s="161">
        <v>30000</v>
      </c>
      <c r="G98" s="42" t="s">
        <v>530</v>
      </c>
      <c r="H98" s="64"/>
      <c r="I98" s="42" t="s">
        <v>78</v>
      </c>
      <c r="J98" s="161" t="s">
        <v>2848</v>
      </c>
      <c r="K98" s="254" t="s">
        <v>2849</v>
      </c>
      <c r="L98" s="61" t="s">
        <v>2865</v>
      </c>
    </row>
    <row r="99" spans="1:12" ht="18.75">
      <c r="E99" s="620" t="s">
        <v>2656</v>
      </c>
      <c r="F99" s="174">
        <f>SUM(F94:F98)</f>
        <v>240000</v>
      </c>
    </row>
    <row r="100" spans="1:12" ht="18.75">
      <c r="A100" s="718" t="s">
        <v>2866</v>
      </c>
      <c r="B100" s="719"/>
      <c r="C100" s="719"/>
      <c r="D100" s="719"/>
      <c r="E100" s="719"/>
      <c r="F100" s="719"/>
      <c r="G100" s="719"/>
      <c r="H100" s="719"/>
      <c r="I100" s="719"/>
      <c r="J100" s="719"/>
      <c r="K100" s="719"/>
      <c r="L100" s="720"/>
    </row>
    <row r="101" spans="1:12" ht="38.25">
      <c r="A101" s="652">
        <v>211</v>
      </c>
      <c r="B101" s="661">
        <v>2000</v>
      </c>
      <c r="C101" s="662" t="s">
        <v>2867</v>
      </c>
      <c r="D101" s="653" t="s">
        <v>2868</v>
      </c>
      <c r="E101" s="663" t="s">
        <v>2869</v>
      </c>
      <c r="F101" s="635">
        <v>100000</v>
      </c>
      <c r="G101" s="664" t="s">
        <v>2870</v>
      </c>
      <c r="H101" s="665"/>
      <c r="I101" s="664" t="s">
        <v>25</v>
      </c>
      <c r="J101" s="664" t="s">
        <v>2143</v>
      </c>
      <c r="K101" s="652" t="s">
        <v>2871</v>
      </c>
      <c r="L101" s="633" t="s">
        <v>2872</v>
      </c>
    </row>
    <row r="102" spans="1:12" ht="25.5">
      <c r="A102" s="652">
        <v>215</v>
      </c>
      <c r="B102" s="652">
        <v>2000</v>
      </c>
      <c r="C102" s="666" t="s">
        <v>2873</v>
      </c>
      <c r="D102" s="667" t="s">
        <v>2874</v>
      </c>
      <c r="E102" s="663" t="s">
        <v>2875</v>
      </c>
      <c r="F102" s="635">
        <v>50000</v>
      </c>
      <c r="G102" s="664" t="s">
        <v>2870</v>
      </c>
      <c r="H102" s="664"/>
      <c r="I102" s="664" t="s">
        <v>25</v>
      </c>
      <c r="J102" s="664" t="s">
        <v>2143</v>
      </c>
      <c r="K102" s="652" t="s">
        <v>2871</v>
      </c>
      <c r="L102" s="668" t="s">
        <v>2876</v>
      </c>
    </row>
    <row r="103" spans="1:12" ht="38.25">
      <c r="A103" s="652">
        <v>217</v>
      </c>
      <c r="B103" s="652">
        <v>2000</v>
      </c>
      <c r="C103" s="666" t="s">
        <v>2854</v>
      </c>
      <c r="D103" s="667" t="s">
        <v>2877</v>
      </c>
      <c r="E103" s="663" t="s">
        <v>2875</v>
      </c>
      <c r="F103" s="635">
        <v>67000</v>
      </c>
      <c r="G103" s="664" t="s">
        <v>2870</v>
      </c>
      <c r="H103" s="665"/>
      <c r="I103" s="664" t="s">
        <v>25</v>
      </c>
      <c r="J103" s="664" t="s">
        <v>2143</v>
      </c>
      <c r="K103" s="652" t="s">
        <v>2871</v>
      </c>
      <c r="L103" s="668" t="s">
        <v>2878</v>
      </c>
    </row>
    <row r="104" spans="1:12" ht="76.5">
      <c r="A104" s="652">
        <v>217</v>
      </c>
      <c r="B104" s="669">
        <v>2000</v>
      </c>
      <c r="C104" s="670" t="s">
        <v>2854</v>
      </c>
      <c r="D104" s="653" t="s">
        <v>2879</v>
      </c>
      <c r="E104" s="663" t="s">
        <v>2869</v>
      </c>
      <c r="F104" s="635">
        <v>250000</v>
      </c>
      <c r="G104" s="664" t="s">
        <v>2870</v>
      </c>
      <c r="H104" s="671"/>
      <c r="I104" s="664" t="s">
        <v>25</v>
      </c>
      <c r="J104" s="664" t="s">
        <v>2143</v>
      </c>
      <c r="K104" s="652" t="s">
        <v>2871</v>
      </c>
      <c r="L104" s="633" t="s">
        <v>2880</v>
      </c>
    </row>
    <row r="105" spans="1:12" ht="25.5">
      <c r="A105" s="652">
        <v>223</v>
      </c>
      <c r="B105" s="652">
        <v>2000</v>
      </c>
      <c r="C105" s="672" t="s">
        <v>554</v>
      </c>
      <c r="D105" s="667" t="s">
        <v>2881</v>
      </c>
      <c r="E105" s="663" t="s">
        <v>2875</v>
      </c>
      <c r="F105" s="635">
        <v>10000</v>
      </c>
      <c r="G105" s="664" t="s">
        <v>2870</v>
      </c>
      <c r="H105" s="671"/>
      <c r="I105" s="664" t="s">
        <v>25</v>
      </c>
      <c r="J105" s="664" t="s">
        <v>2143</v>
      </c>
      <c r="K105" s="652" t="s">
        <v>2871</v>
      </c>
      <c r="L105" s="668" t="s">
        <v>2882</v>
      </c>
    </row>
    <row r="106" spans="1:12" ht="76.5">
      <c r="A106" s="652">
        <v>223</v>
      </c>
      <c r="B106" s="669">
        <v>2000</v>
      </c>
      <c r="C106" s="670" t="s">
        <v>2883</v>
      </c>
      <c r="D106" s="653" t="s">
        <v>2884</v>
      </c>
      <c r="E106" s="663" t="s">
        <v>2869</v>
      </c>
      <c r="F106" s="635">
        <v>120000</v>
      </c>
      <c r="G106" s="664" t="s">
        <v>2870</v>
      </c>
      <c r="H106" s="671"/>
      <c r="I106" s="664" t="s">
        <v>25</v>
      </c>
      <c r="J106" s="664" t="s">
        <v>2143</v>
      </c>
      <c r="K106" s="652" t="s">
        <v>2871</v>
      </c>
      <c r="L106" s="633" t="s">
        <v>2885</v>
      </c>
    </row>
    <row r="107" spans="1:12" ht="25.5">
      <c r="A107" s="652">
        <v>246</v>
      </c>
      <c r="B107" s="652">
        <v>2000</v>
      </c>
      <c r="C107" s="672" t="s">
        <v>2631</v>
      </c>
      <c r="D107" s="667" t="s">
        <v>2886</v>
      </c>
      <c r="E107" s="663" t="s">
        <v>2875</v>
      </c>
      <c r="F107" s="635">
        <v>10000</v>
      </c>
      <c r="G107" s="664" t="s">
        <v>2870</v>
      </c>
      <c r="H107" s="671"/>
      <c r="I107" s="664" t="s">
        <v>25</v>
      </c>
      <c r="J107" s="664" t="s">
        <v>2143</v>
      </c>
      <c r="K107" s="652" t="s">
        <v>2871</v>
      </c>
      <c r="L107" s="668" t="s">
        <v>2887</v>
      </c>
    </row>
    <row r="108" spans="1:12" ht="25.5" customHeight="1">
      <c r="A108" s="673">
        <v>249</v>
      </c>
      <c r="B108" s="674">
        <v>2000</v>
      </c>
      <c r="C108" s="675" t="s">
        <v>2634</v>
      </c>
      <c r="D108" s="676" t="s">
        <v>2888</v>
      </c>
      <c r="E108" s="677" t="s">
        <v>2875</v>
      </c>
      <c r="F108" s="635">
        <v>30000</v>
      </c>
      <c r="G108" s="678" t="s">
        <v>2870</v>
      </c>
      <c r="H108" s="678"/>
      <c r="I108" s="678" t="s">
        <v>25</v>
      </c>
      <c r="J108" s="678" t="s">
        <v>2143</v>
      </c>
      <c r="K108" s="673" t="s">
        <v>2871</v>
      </c>
      <c r="L108" s="668" t="s">
        <v>2889</v>
      </c>
    </row>
    <row r="109" spans="1:12" ht="38.25" customHeight="1">
      <c r="A109" s="652">
        <v>254</v>
      </c>
      <c r="B109" s="652">
        <v>2000</v>
      </c>
      <c r="C109" s="672" t="s">
        <v>2890</v>
      </c>
      <c r="D109" s="667" t="s">
        <v>2891</v>
      </c>
      <c r="E109" s="663" t="s">
        <v>2875</v>
      </c>
      <c r="F109" s="635">
        <v>40000</v>
      </c>
      <c r="G109" s="664" t="s">
        <v>2870</v>
      </c>
      <c r="H109" s="671"/>
      <c r="I109" s="664" t="s">
        <v>25</v>
      </c>
      <c r="J109" s="664" t="s">
        <v>2143</v>
      </c>
      <c r="K109" s="652" t="s">
        <v>2871</v>
      </c>
      <c r="L109" s="668" t="s">
        <v>2892</v>
      </c>
    </row>
    <row r="110" spans="1:12" ht="25.5">
      <c r="A110" s="673">
        <v>271</v>
      </c>
      <c r="B110" s="673">
        <v>2000</v>
      </c>
      <c r="C110" s="679" t="s">
        <v>608</v>
      </c>
      <c r="D110" s="676" t="s">
        <v>2893</v>
      </c>
      <c r="E110" s="677" t="s">
        <v>2875</v>
      </c>
      <c r="F110" s="635">
        <v>150000</v>
      </c>
      <c r="G110" s="678" t="s">
        <v>2870</v>
      </c>
      <c r="H110" s="680"/>
      <c r="I110" s="678" t="s">
        <v>25</v>
      </c>
      <c r="J110" s="678" t="s">
        <v>2143</v>
      </c>
      <c r="K110" s="673" t="s">
        <v>2871</v>
      </c>
      <c r="L110" s="668" t="s">
        <v>2894</v>
      </c>
    </row>
    <row r="111" spans="1:12" ht="63.75">
      <c r="A111" s="652">
        <v>271</v>
      </c>
      <c r="B111" s="652">
        <v>2000</v>
      </c>
      <c r="C111" s="666" t="s">
        <v>608</v>
      </c>
      <c r="D111" s="653" t="s">
        <v>2895</v>
      </c>
      <c r="E111" s="663" t="s">
        <v>2869</v>
      </c>
      <c r="F111" s="635">
        <v>25000</v>
      </c>
      <c r="G111" s="664" t="s">
        <v>2870</v>
      </c>
      <c r="H111" s="665"/>
      <c r="I111" s="664" t="s">
        <v>25</v>
      </c>
      <c r="J111" s="664" t="s">
        <v>2143</v>
      </c>
      <c r="K111" s="652" t="s">
        <v>2871</v>
      </c>
      <c r="L111" s="633" t="s">
        <v>2896</v>
      </c>
    </row>
    <row r="112" spans="1:12" ht="38.25">
      <c r="A112" s="673">
        <v>272</v>
      </c>
      <c r="B112" s="673">
        <v>2000</v>
      </c>
      <c r="C112" s="679" t="s">
        <v>2897</v>
      </c>
      <c r="D112" s="676" t="s">
        <v>2898</v>
      </c>
      <c r="E112" s="677" t="s">
        <v>2875</v>
      </c>
      <c r="F112" s="635">
        <v>100000</v>
      </c>
      <c r="G112" s="678" t="s">
        <v>2870</v>
      </c>
      <c r="H112" s="680"/>
      <c r="I112" s="678" t="s">
        <v>25</v>
      </c>
      <c r="J112" s="678" t="s">
        <v>2143</v>
      </c>
      <c r="K112" s="673" t="s">
        <v>2871</v>
      </c>
      <c r="L112" s="668" t="s">
        <v>2899</v>
      </c>
    </row>
    <row r="113" spans="1:12" ht="38.25">
      <c r="A113" s="673">
        <v>273</v>
      </c>
      <c r="B113" s="673">
        <v>2000</v>
      </c>
      <c r="C113" s="679" t="s">
        <v>2900</v>
      </c>
      <c r="D113" s="676" t="s">
        <v>2901</v>
      </c>
      <c r="E113" s="677" t="s">
        <v>2875</v>
      </c>
      <c r="F113" s="635">
        <v>30000</v>
      </c>
      <c r="G113" s="678" t="s">
        <v>2870</v>
      </c>
      <c r="H113" s="680"/>
      <c r="I113" s="678" t="s">
        <v>25</v>
      </c>
      <c r="J113" s="678" t="s">
        <v>2143</v>
      </c>
      <c r="K113" s="673" t="s">
        <v>2871</v>
      </c>
      <c r="L113" s="668" t="s">
        <v>2902</v>
      </c>
    </row>
    <row r="114" spans="1:12" ht="63.75">
      <c r="A114" s="652">
        <v>273</v>
      </c>
      <c r="B114" s="681">
        <v>2000</v>
      </c>
      <c r="C114" s="666" t="s">
        <v>2900</v>
      </c>
      <c r="D114" s="653" t="s">
        <v>2903</v>
      </c>
      <c r="E114" s="663" t="s">
        <v>2869</v>
      </c>
      <c r="F114" s="635">
        <v>115800</v>
      </c>
      <c r="G114" s="664" t="s">
        <v>2870</v>
      </c>
      <c r="H114" s="682"/>
      <c r="I114" s="664" t="s">
        <v>25</v>
      </c>
      <c r="J114" s="664" t="s">
        <v>2143</v>
      </c>
      <c r="K114" s="652" t="s">
        <v>2871</v>
      </c>
      <c r="L114" s="633" t="s">
        <v>2904</v>
      </c>
    </row>
    <row r="115" spans="1:12" ht="38.25" customHeight="1">
      <c r="A115" s="673">
        <v>291</v>
      </c>
      <c r="B115" s="673">
        <v>2000</v>
      </c>
      <c r="C115" s="679" t="s">
        <v>622</v>
      </c>
      <c r="D115" s="676" t="s">
        <v>2905</v>
      </c>
      <c r="E115" s="677" t="s">
        <v>2875</v>
      </c>
      <c r="F115" s="635">
        <v>100000</v>
      </c>
      <c r="G115" s="678" t="s">
        <v>2870</v>
      </c>
      <c r="H115" s="683"/>
      <c r="I115" s="678" t="s">
        <v>25</v>
      </c>
      <c r="J115" s="678" t="s">
        <v>2143</v>
      </c>
      <c r="K115" s="673" t="s">
        <v>2871</v>
      </c>
      <c r="L115" s="668" t="s">
        <v>2906</v>
      </c>
    </row>
    <row r="116" spans="1:12" ht="25.5">
      <c r="A116" s="673">
        <v>291</v>
      </c>
      <c r="B116" s="674">
        <v>2000</v>
      </c>
      <c r="C116" s="675" t="s">
        <v>622</v>
      </c>
      <c r="D116" s="676" t="s">
        <v>2907</v>
      </c>
      <c r="E116" s="677" t="s">
        <v>2875</v>
      </c>
      <c r="F116" s="635">
        <v>5000</v>
      </c>
      <c r="G116" s="678" t="s">
        <v>2870</v>
      </c>
      <c r="H116" s="678"/>
      <c r="I116" s="678" t="s">
        <v>25</v>
      </c>
      <c r="J116" s="678" t="s">
        <v>2143</v>
      </c>
      <c r="K116" s="673" t="s">
        <v>2871</v>
      </c>
      <c r="L116" s="668" t="s">
        <v>2908</v>
      </c>
    </row>
    <row r="117" spans="1:12" ht="25.5">
      <c r="A117" s="652">
        <v>292</v>
      </c>
      <c r="B117" s="652">
        <v>2000</v>
      </c>
      <c r="C117" s="666" t="s">
        <v>638</v>
      </c>
      <c r="D117" s="653" t="s">
        <v>2909</v>
      </c>
      <c r="E117" s="663" t="s">
        <v>2869</v>
      </c>
      <c r="F117" s="635">
        <v>120000</v>
      </c>
      <c r="G117" s="664" t="s">
        <v>2870</v>
      </c>
      <c r="H117" s="678"/>
      <c r="I117" s="664" t="s">
        <v>25</v>
      </c>
      <c r="J117" s="664" t="s">
        <v>2143</v>
      </c>
      <c r="K117" s="652" t="s">
        <v>2871</v>
      </c>
      <c r="L117" s="633" t="s">
        <v>2910</v>
      </c>
    </row>
    <row r="118" spans="1:12" ht="25.5">
      <c r="A118" s="652">
        <v>296</v>
      </c>
      <c r="B118" s="669">
        <v>2000</v>
      </c>
      <c r="C118" s="670" t="s">
        <v>638</v>
      </c>
      <c r="D118" s="667" t="s">
        <v>2911</v>
      </c>
      <c r="E118" s="677" t="s">
        <v>2875</v>
      </c>
      <c r="F118" s="635">
        <v>3000</v>
      </c>
      <c r="G118" s="664" t="s">
        <v>2870</v>
      </c>
      <c r="H118" s="664"/>
      <c r="I118" s="664" t="s">
        <v>25</v>
      </c>
      <c r="J118" s="664" t="s">
        <v>2143</v>
      </c>
      <c r="K118" s="652" t="s">
        <v>2871</v>
      </c>
      <c r="L118" s="668" t="s">
        <v>2912</v>
      </c>
    </row>
    <row r="119" spans="1:12" ht="25.5" customHeight="1">
      <c r="A119" s="673">
        <v>336</v>
      </c>
      <c r="B119" s="673">
        <v>3000</v>
      </c>
      <c r="C119" s="679" t="s">
        <v>2913</v>
      </c>
      <c r="D119" s="676" t="s">
        <v>2914</v>
      </c>
      <c r="E119" s="677" t="s">
        <v>2875</v>
      </c>
      <c r="F119" s="635">
        <v>50000</v>
      </c>
      <c r="G119" s="678" t="s">
        <v>2870</v>
      </c>
      <c r="H119" s="683"/>
      <c r="I119" s="678" t="s">
        <v>25</v>
      </c>
      <c r="J119" s="678" t="s">
        <v>2143</v>
      </c>
      <c r="K119" s="673" t="s">
        <v>2871</v>
      </c>
      <c r="L119" s="668" t="s">
        <v>2915</v>
      </c>
    </row>
    <row r="120" spans="1:12" ht="89.25">
      <c r="A120" s="652">
        <v>336</v>
      </c>
      <c r="B120" s="673">
        <v>3000</v>
      </c>
      <c r="C120" s="684" t="s">
        <v>2913</v>
      </c>
      <c r="D120" s="653" t="s">
        <v>2916</v>
      </c>
      <c r="E120" s="663" t="s">
        <v>2869</v>
      </c>
      <c r="F120" s="635">
        <v>100000</v>
      </c>
      <c r="G120" s="664" t="s">
        <v>2870</v>
      </c>
      <c r="H120" s="678"/>
      <c r="I120" s="664" t="s">
        <v>25</v>
      </c>
      <c r="J120" s="664" t="s">
        <v>2143</v>
      </c>
      <c r="K120" s="652" t="s">
        <v>2871</v>
      </c>
      <c r="L120" s="633" t="s">
        <v>2917</v>
      </c>
    </row>
    <row r="121" spans="1:12" ht="76.5" customHeight="1">
      <c r="A121" s="673">
        <v>339</v>
      </c>
      <c r="B121" s="673">
        <v>3000</v>
      </c>
      <c r="C121" s="679" t="s">
        <v>2918</v>
      </c>
      <c r="D121" s="676" t="s">
        <v>2919</v>
      </c>
      <c r="E121" s="677" t="s">
        <v>2875</v>
      </c>
      <c r="F121" s="635">
        <v>2695666</v>
      </c>
      <c r="G121" s="678" t="s">
        <v>758</v>
      </c>
      <c r="H121" s="683"/>
      <c r="I121" s="678" t="s">
        <v>25</v>
      </c>
      <c r="J121" s="678" t="s">
        <v>1922</v>
      </c>
      <c r="K121" s="673" t="s">
        <v>2871</v>
      </c>
      <c r="L121" s="668" t="s">
        <v>2920</v>
      </c>
    </row>
    <row r="122" spans="1:12" ht="51">
      <c r="A122" s="652">
        <v>339</v>
      </c>
      <c r="B122" s="673">
        <v>3000</v>
      </c>
      <c r="C122" s="684" t="s">
        <v>2918</v>
      </c>
      <c r="D122" s="653" t="s">
        <v>2921</v>
      </c>
      <c r="E122" s="663" t="s">
        <v>2869</v>
      </c>
      <c r="F122" s="635">
        <v>250000</v>
      </c>
      <c r="G122" s="664" t="s">
        <v>2870</v>
      </c>
      <c r="H122" s="678"/>
      <c r="I122" s="664" t="s">
        <v>25</v>
      </c>
      <c r="J122" s="664" t="s">
        <v>2143</v>
      </c>
      <c r="K122" s="652" t="s">
        <v>2871</v>
      </c>
      <c r="L122" s="633" t="s">
        <v>2922</v>
      </c>
    </row>
    <row r="123" spans="1:12" ht="25.5">
      <c r="A123" s="673">
        <v>355</v>
      </c>
      <c r="B123" s="673">
        <v>3000</v>
      </c>
      <c r="C123" s="684" t="s">
        <v>2923</v>
      </c>
      <c r="D123" s="676" t="s">
        <v>2924</v>
      </c>
      <c r="E123" s="677" t="s">
        <v>2875</v>
      </c>
      <c r="F123" s="635">
        <v>150000</v>
      </c>
      <c r="G123" s="678" t="s">
        <v>2870</v>
      </c>
      <c r="H123" s="685"/>
      <c r="I123" s="678" t="s">
        <v>25</v>
      </c>
      <c r="J123" s="678" t="s">
        <v>2925</v>
      </c>
      <c r="K123" s="673" t="s">
        <v>2871</v>
      </c>
      <c r="L123" s="668" t="s">
        <v>2926</v>
      </c>
    </row>
    <row r="124" spans="1:12" ht="25.5">
      <c r="A124" s="673">
        <v>382</v>
      </c>
      <c r="B124" s="673">
        <v>3000</v>
      </c>
      <c r="C124" s="675" t="s">
        <v>2653</v>
      </c>
      <c r="D124" s="676" t="s">
        <v>2927</v>
      </c>
      <c r="E124" s="677" t="s">
        <v>2875</v>
      </c>
      <c r="F124" s="635">
        <v>500000</v>
      </c>
      <c r="G124" s="678" t="s">
        <v>2928</v>
      </c>
      <c r="H124" s="678"/>
      <c r="I124" s="678" t="s">
        <v>25</v>
      </c>
      <c r="J124" s="678" t="s">
        <v>1922</v>
      </c>
      <c r="K124" s="673" t="s">
        <v>2871</v>
      </c>
      <c r="L124" s="668" t="s">
        <v>2929</v>
      </c>
    </row>
    <row r="125" spans="1:12" ht="25.5">
      <c r="A125" s="652">
        <v>382</v>
      </c>
      <c r="B125" s="673">
        <v>3000</v>
      </c>
      <c r="C125" s="684" t="s">
        <v>2653</v>
      </c>
      <c r="D125" s="653" t="s">
        <v>2930</v>
      </c>
      <c r="E125" s="663" t="s">
        <v>2869</v>
      </c>
      <c r="F125" s="686">
        <v>150000</v>
      </c>
      <c r="G125" s="664" t="s">
        <v>2870</v>
      </c>
      <c r="H125" s="678"/>
      <c r="I125" s="664" t="s">
        <v>25</v>
      </c>
      <c r="J125" s="664" t="s">
        <v>2143</v>
      </c>
      <c r="K125" s="652" t="s">
        <v>2871</v>
      </c>
      <c r="L125" s="633" t="s">
        <v>2931</v>
      </c>
    </row>
    <row r="126" spans="1:12" ht="25.5">
      <c r="A126" s="673">
        <v>519</v>
      </c>
      <c r="B126" s="674">
        <v>5000</v>
      </c>
      <c r="C126" s="675" t="s">
        <v>2932</v>
      </c>
      <c r="D126" s="676" t="s">
        <v>2933</v>
      </c>
      <c r="E126" s="677" t="s">
        <v>2875</v>
      </c>
      <c r="F126" s="635">
        <v>150000</v>
      </c>
      <c r="G126" s="678" t="s">
        <v>2870</v>
      </c>
      <c r="H126" s="678"/>
      <c r="I126" s="678" t="s">
        <v>25</v>
      </c>
      <c r="J126" s="678" t="s">
        <v>2143</v>
      </c>
      <c r="K126" s="673" t="s">
        <v>2871</v>
      </c>
      <c r="L126" s="668" t="s">
        <v>2934</v>
      </c>
    </row>
    <row r="127" spans="1:12" ht="25.5">
      <c r="A127" s="652">
        <v>519</v>
      </c>
      <c r="B127" s="673">
        <v>5000</v>
      </c>
      <c r="C127" s="684" t="s">
        <v>2932</v>
      </c>
      <c r="D127" s="653" t="s">
        <v>2935</v>
      </c>
      <c r="E127" s="663" t="s">
        <v>2869</v>
      </c>
      <c r="F127" s="686">
        <v>50000</v>
      </c>
      <c r="G127" s="664" t="s">
        <v>2870</v>
      </c>
      <c r="H127" s="678"/>
      <c r="I127" s="664" t="s">
        <v>25</v>
      </c>
      <c r="J127" s="664" t="s">
        <v>2143</v>
      </c>
      <c r="K127" s="652" t="s">
        <v>2871</v>
      </c>
      <c r="L127" s="633" t="s">
        <v>2936</v>
      </c>
    </row>
    <row r="128" spans="1:12" ht="25.5">
      <c r="A128" s="673">
        <v>521</v>
      </c>
      <c r="B128" s="674">
        <v>5000</v>
      </c>
      <c r="C128" s="675" t="s">
        <v>709</v>
      </c>
      <c r="D128" s="676" t="s">
        <v>2937</v>
      </c>
      <c r="E128" s="677" t="s">
        <v>2875</v>
      </c>
      <c r="F128" s="635">
        <v>25000</v>
      </c>
      <c r="G128" s="678" t="s">
        <v>2870</v>
      </c>
      <c r="H128" s="678"/>
      <c r="I128" s="678" t="s">
        <v>25</v>
      </c>
      <c r="J128" s="678" t="s">
        <v>2143</v>
      </c>
      <c r="K128" s="673" t="s">
        <v>2871</v>
      </c>
      <c r="L128" s="668" t="s">
        <v>2938</v>
      </c>
    </row>
    <row r="129" spans="1:12" ht="25.5">
      <c r="A129" s="652">
        <v>521</v>
      </c>
      <c r="B129" s="673">
        <v>5000</v>
      </c>
      <c r="C129" s="684" t="s">
        <v>709</v>
      </c>
      <c r="D129" s="653" t="s">
        <v>2939</v>
      </c>
      <c r="E129" s="663" t="s">
        <v>2869</v>
      </c>
      <c r="F129" s="686">
        <v>50000</v>
      </c>
      <c r="G129" s="664" t="s">
        <v>2870</v>
      </c>
      <c r="H129" s="678"/>
      <c r="I129" s="664" t="s">
        <v>25</v>
      </c>
      <c r="J129" s="664" t="s">
        <v>2143</v>
      </c>
      <c r="K129" s="652" t="s">
        <v>2871</v>
      </c>
      <c r="L129" s="633" t="s">
        <v>2940</v>
      </c>
    </row>
    <row r="130" spans="1:12" ht="25.5">
      <c r="A130" s="652">
        <v>523</v>
      </c>
      <c r="B130" s="681">
        <v>5000</v>
      </c>
      <c r="C130" s="666" t="s">
        <v>2941</v>
      </c>
      <c r="D130" s="653" t="s">
        <v>2942</v>
      </c>
      <c r="E130" s="663" t="s">
        <v>2869</v>
      </c>
      <c r="F130" s="686">
        <v>72000</v>
      </c>
      <c r="G130" s="664" t="s">
        <v>2870</v>
      </c>
      <c r="H130" s="682"/>
      <c r="I130" s="664" t="s">
        <v>25</v>
      </c>
      <c r="J130" s="664" t="s">
        <v>2143</v>
      </c>
      <c r="K130" s="652" t="s">
        <v>2871</v>
      </c>
      <c r="L130" s="633" t="s">
        <v>2943</v>
      </c>
    </row>
    <row r="131" spans="1:12" ht="38.25">
      <c r="A131" s="673">
        <v>529</v>
      </c>
      <c r="B131" s="674">
        <v>5000</v>
      </c>
      <c r="C131" s="675" t="s">
        <v>2944</v>
      </c>
      <c r="D131" s="676" t="s">
        <v>2945</v>
      </c>
      <c r="E131" s="677" t="s">
        <v>2875</v>
      </c>
      <c r="F131" s="635">
        <v>300000</v>
      </c>
      <c r="G131" s="678" t="s">
        <v>2870</v>
      </c>
      <c r="H131" s="678"/>
      <c r="I131" s="678" t="s">
        <v>25</v>
      </c>
      <c r="J131" s="678" t="s">
        <v>2143</v>
      </c>
      <c r="K131" s="673" t="s">
        <v>2871</v>
      </c>
      <c r="L131" s="668" t="s">
        <v>2946</v>
      </c>
    </row>
    <row r="132" spans="1:12" ht="38.25">
      <c r="A132" s="673">
        <v>529</v>
      </c>
      <c r="B132" s="674">
        <v>5000</v>
      </c>
      <c r="C132" s="675" t="s">
        <v>2944</v>
      </c>
      <c r="D132" s="653" t="s">
        <v>2947</v>
      </c>
      <c r="E132" s="663" t="s">
        <v>2869</v>
      </c>
      <c r="F132" s="686">
        <v>225000</v>
      </c>
      <c r="G132" s="664" t="s">
        <v>2870</v>
      </c>
      <c r="H132" s="678"/>
      <c r="I132" s="664" t="s">
        <v>25</v>
      </c>
      <c r="J132" s="664" t="s">
        <v>2143</v>
      </c>
      <c r="K132" s="652" t="s">
        <v>2871</v>
      </c>
      <c r="L132" s="633" t="s">
        <v>2948</v>
      </c>
    </row>
    <row r="133" spans="1:12" ht="25.5">
      <c r="A133" s="652">
        <v>529</v>
      </c>
      <c r="B133" s="681">
        <v>5000</v>
      </c>
      <c r="C133" s="666" t="s">
        <v>2944</v>
      </c>
      <c r="D133" s="653" t="s">
        <v>2949</v>
      </c>
      <c r="E133" s="663" t="s">
        <v>2869</v>
      </c>
      <c r="F133" s="687">
        <v>100000</v>
      </c>
      <c r="G133" s="664" t="s">
        <v>2870</v>
      </c>
      <c r="H133" s="682"/>
      <c r="I133" s="664" t="s">
        <v>25</v>
      </c>
      <c r="J133" s="664" t="s">
        <v>2143</v>
      </c>
      <c r="K133" s="652" t="s">
        <v>2871</v>
      </c>
      <c r="L133" s="633" t="s">
        <v>2950</v>
      </c>
    </row>
    <row r="134" spans="1:12" ht="165.75">
      <c r="A134" s="652">
        <v>529</v>
      </c>
      <c r="B134" s="652">
        <v>5000</v>
      </c>
      <c r="C134" s="682" t="s">
        <v>2944</v>
      </c>
      <c r="D134" s="653" t="s">
        <v>2951</v>
      </c>
      <c r="E134" s="663" t="s">
        <v>2869</v>
      </c>
      <c r="F134" s="688">
        <v>150000</v>
      </c>
      <c r="G134" s="664" t="s">
        <v>2870</v>
      </c>
      <c r="H134" s="664"/>
      <c r="I134" s="664" t="s">
        <v>25</v>
      </c>
      <c r="J134" s="664" t="s">
        <v>2143</v>
      </c>
      <c r="K134" s="652" t="s">
        <v>2871</v>
      </c>
      <c r="L134" s="633" t="s">
        <v>2952</v>
      </c>
    </row>
    <row r="135" spans="1:12" ht="38.25">
      <c r="A135" s="673">
        <v>549</v>
      </c>
      <c r="B135" s="674">
        <v>5000</v>
      </c>
      <c r="C135" s="689" t="s">
        <v>2953</v>
      </c>
      <c r="D135" s="676" t="s">
        <v>2954</v>
      </c>
      <c r="E135" s="677" t="s">
        <v>2875</v>
      </c>
      <c r="F135" s="635">
        <v>150000</v>
      </c>
      <c r="G135" s="678" t="s">
        <v>2870</v>
      </c>
      <c r="H135" s="678"/>
      <c r="I135" s="678" t="s">
        <v>25</v>
      </c>
      <c r="J135" s="678" t="s">
        <v>2143</v>
      </c>
      <c r="K135" s="673" t="s">
        <v>2871</v>
      </c>
      <c r="L135" s="668" t="s">
        <v>2955</v>
      </c>
    </row>
    <row r="136" spans="1:12" ht="38.25">
      <c r="A136" s="652">
        <v>567</v>
      </c>
      <c r="B136" s="652">
        <v>5000</v>
      </c>
      <c r="C136" s="682" t="s">
        <v>2956</v>
      </c>
      <c r="D136" s="653" t="s">
        <v>2957</v>
      </c>
      <c r="E136" s="663" t="s">
        <v>2869</v>
      </c>
      <c r="F136" s="688">
        <v>70000</v>
      </c>
      <c r="G136" s="664" t="s">
        <v>2870</v>
      </c>
      <c r="H136" s="664"/>
      <c r="I136" s="664" t="s">
        <v>25</v>
      </c>
      <c r="J136" s="664" t="s">
        <v>2143</v>
      </c>
      <c r="K136" s="652" t="s">
        <v>2871</v>
      </c>
      <c r="L136" s="633" t="s">
        <v>2958</v>
      </c>
    </row>
    <row r="137" spans="1:12" ht="21">
      <c r="C137" s="133"/>
      <c r="E137" s="620" t="s">
        <v>2656</v>
      </c>
      <c r="F137" s="690">
        <f>SUM(F101:F136)</f>
        <v>6563466</v>
      </c>
      <c r="G137" s="133"/>
      <c r="H137" s="133"/>
      <c r="I137" s="133"/>
      <c r="J137" s="133"/>
      <c r="K137" s="133"/>
      <c r="L137" s="31"/>
    </row>
  </sheetData>
  <mergeCells count="19">
    <mergeCell ref="C1:D1"/>
    <mergeCell ref="F1:L1"/>
    <mergeCell ref="A2:L2"/>
    <mergeCell ref="A3:C3"/>
    <mergeCell ref="D3:D4"/>
    <mergeCell ref="E3:E4"/>
    <mergeCell ref="F3:F4"/>
    <mergeCell ref="G3:G4"/>
    <mergeCell ref="H3:I3"/>
    <mergeCell ref="J3:J4"/>
    <mergeCell ref="A56:L56"/>
    <mergeCell ref="A93:L93"/>
    <mergeCell ref="A100:L100"/>
    <mergeCell ref="K3:K4"/>
    <mergeCell ref="L3:L4"/>
    <mergeCell ref="A20:L20"/>
    <mergeCell ref="A35:L35"/>
    <mergeCell ref="A40:L40"/>
    <mergeCell ref="A49:L4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selection activeCell="D7" sqref="D7"/>
    </sheetView>
  </sheetViews>
  <sheetFormatPr baseColWidth="10" defaultColWidth="12.42578125" defaultRowHeight="15"/>
  <cols>
    <col min="1" max="1" width="8.42578125" style="132" customWidth="1"/>
    <col min="2" max="2" width="14.7109375" style="132" customWidth="1"/>
    <col min="3" max="3" width="28.42578125" style="133" customWidth="1"/>
    <col min="4" max="4" width="26.5703125" style="134" customWidth="1"/>
    <col min="5" max="5" width="35.28515625" style="133" customWidth="1"/>
    <col min="6" max="6" width="18.85546875" style="134" customWidth="1"/>
    <col min="7" max="7" width="17.7109375" style="133" customWidth="1"/>
    <col min="8" max="8" width="6.140625" style="133" customWidth="1"/>
    <col min="9" max="9" width="7.5703125" style="133" customWidth="1"/>
    <col min="10" max="10" width="27.28515625" style="133" customWidth="1"/>
    <col min="11" max="11" width="25.7109375" style="133" customWidth="1"/>
    <col min="12" max="12" width="73.28515625" style="31" customWidth="1"/>
    <col min="13" max="16384" width="12.42578125" style="31"/>
  </cols>
  <sheetData>
    <row r="1" spans="1:12" ht="91.5" customHeight="1">
      <c r="A1" s="29"/>
      <c r="B1" s="29"/>
      <c r="C1" s="706" t="s">
        <v>0</v>
      </c>
      <c r="D1" s="706"/>
      <c r="E1" s="30"/>
      <c r="F1" s="707" t="s">
        <v>52</v>
      </c>
      <c r="G1" s="707"/>
      <c r="H1" s="707"/>
      <c r="I1" s="707"/>
      <c r="J1" s="707"/>
      <c r="K1" s="707"/>
      <c r="L1" s="707"/>
    </row>
    <row r="2" spans="1:12" ht="18.75">
      <c r="A2" s="708" t="s">
        <v>53</v>
      </c>
      <c r="B2" s="709"/>
      <c r="C2" s="709"/>
      <c r="D2" s="709"/>
      <c r="E2" s="709"/>
      <c r="F2" s="709"/>
      <c r="G2" s="709"/>
      <c r="H2" s="709"/>
      <c r="I2" s="709"/>
      <c r="J2" s="709"/>
      <c r="K2" s="709"/>
      <c r="L2" s="710"/>
    </row>
    <row r="3" spans="1:12" ht="39" customHeight="1">
      <c r="A3" s="711" t="s">
        <v>3</v>
      </c>
      <c r="B3" s="712"/>
      <c r="C3" s="713"/>
      <c r="D3" s="704" t="s">
        <v>4</v>
      </c>
      <c r="E3" s="704" t="s">
        <v>5</v>
      </c>
      <c r="F3" s="704" t="s">
        <v>6</v>
      </c>
      <c r="G3" s="704" t="s">
        <v>7</v>
      </c>
      <c r="H3" s="708" t="s">
        <v>8</v>
      </c>
      <c r="I3" s="710"/>
      <c r="J3" s="704" t="s">
        <v>9</v>
      </c>
      <c r="K3" s="704" t="s">
        <v>10</v>
      </c>
      <c r="L3" s="704" t="s">
        <v>11</v>
      </c>
    </row>
    <row r="4" spans="1:12" ht="24.75" customHeight="1">
      <c r="A4" s="32" t="s">
        <v>16</v>
      </c>
      <c r="B4" s="33" t="s">
        <v>17</v>
      </c>
      <c r="C4" s="34" t="s">
        <v>18</v>
      </c>
      <c r="D4" s="705"/>
      <c r="E4" s="705"/>
      <c r="F4" s="705"/>
      <c r="G4" s="705"/>
      <c r="H4" s="35" t="s">
        <v>19</v>
      </c>
      <c r="I4" s="36" t="s">
        <v>20</v>
      </c>
      <c r="J4" s="705"/>
      <c r="K4" s="705"/>
      <c r="L4" s="705"/>
    </row>
    <row r="5" spans="1:12" ht="24.75" customHeight="1">
      <c r="A5" s="32"/>
      <c r="B5" s="33"/>
      <c r="C5" s="34"/>
      <c r="D5" s="37"/>
      <c r="E5" s="37"/>
      <c r="F5" s="37"/>
      <c r="G5" s="37"/>
      <c r="H5" s="35"/>
      <c r="I5" s="36"/>
      <c r="J5" s="37"/>
      <c r="K5" s="37"/>
      <c r="L5" s="37"/>
    </row>
    <row r="6" spans="1:12" ht="61.5" customHeight="1">
      <c r="A6" s="38">
        <v>211</v>
      </c>
      <c r="B6" s="38">
        <v>2000</v>
      </c>
      <c r="C6" s="39" t="s">
        <v>21</v>
      </c>
      <c r="D6" s="40" t="s">
        <v>22</v>
      </c>
      <c r="E6" s="38" t="s">
        <v>54</v>
      </c>
      <c r="F6" s="41">
        <v>150000</v>
      </c>
      <c r="G6" s="42" t="s">
        <v>24</v>
      </c>
      <c r="H6" s="42"/>
      <c r="I6" s="42" t="s">
        <v>25</v>
      </c>
      <c r="J6" s="42" t="s">
        <v>55</v>
      </c>
      <c r="K6" s="38" t="s">
        <v>56</v>
      </c>
      <c r="L6" s="40" t="s">
        <v>57</v>
      </c>
    </row>
    <row r="7" spans="1:12" ht="27.75" customHeight="1">
      <c r="A7" s="43">
        <v>211</v>
      </c>
      <c r="B7" s="44">
        <v>2000</v>
      </c>
      <c r="C7" s="45" t="s">
        <v>21</v>
      </c>
      <c r="D7" s="43" t="s">
        <v>22</v>
      </c>
      <c r="E7" s="46" t="s">
        <v>58</v>
      </c>
      <c r="F7" s="47">
        <v>2500</v>
      </c>
      <c r="G7" s="48" t="s">
        <v>59</v>
      </c>
      <c r="H7" s="48"/>
      <c r="I7" s="48" t="s">
        <v>25</v>
      </c>
      <c r="J7" s="48" t="s">
        <v>60</v>
      </c>
      <c r="K7" s="43" t="s">
        <v>56</v>
      </c>
      <c r="L7" s="46" t="s">
        <v>57</v>
      </c>
    </row>
    <row r="8" spans="1:12" ht="30">
      <c r="A8" s="49">
        <v>212</v>
      </c>
      <c r="B8" s="50">
        <v>2000</v>
      </c>
      <c r="C8" s="51" t="s">
        <v>61</v>
      </c>
      <c r="D8" s="52" t="s">
        <v>62</v>
      </c>
      <c r="E8" s="52" t="s">
        <v>63</v>
      </c>
      <c r="F8" s="53">
        <v>12000</v>
      </c>
      <c r="G8" s="50" t="s">
        <v>59</v>
      </c>
      <c r="H8" s="39"/>
      <c r="I8" s="39" t="s">
        <v>25</v>
      </c>
      <c r="J8" s="50" t="s">
        <v>64</v>
      </c>
      <c r="K8" s="54" t="s">
        <v>65</v>
      </c>
      <c r="L8" s="51" t="s">
        <v>66</v>
      </c>
    </row>
    <row r="9" spans="1:12" ht="60">
      <c r="A9" s="38">
        <v>215</v>
      </c>
      <c r="B9" s="38">
        <v>2000</v>
      </c>
      <c r="C9" s="39" t="s">
        <v>67</v>
      </c>
      <c r="D9" s="40" t="s">
        <v>68</v>
      </c>
      <c r="E9" s="38" t="s">
        <v>69</v>
      </c>
      <c r="F9" s="41">
        <v>250000</v>
      </c>
      <c r="G9" s="42" t="s">
        <v>70</v>
      </c>
      <c r="H9" s="42"/>
      <c r="I9" s="42" t="s">
        <v>25</v>
      </c>
      <c r="J9" s="42" t="s">
        <v>71</v>
      </c>
      <c r="K9" s="38" t="s">
        <v>72</v>
      </c>
      <c r="L9" s="40" t="s">
        <v>73</v>
      </c>
    </row>
    <row r="10" spans="1:12" ht="30">
      <c r="A10" s="43">
        <v>221</v>
      </c>
      <c r="B10" s="43">
        <v>2000</v>
      </c>
      <c r="C10" s="55" t="s">
        <v>74</v>
      </c>
      <c r="D10" s="43" t="s">
        <v>75</v>
      </c>
      <c r="E10" s="46" t="s">
        <v>76</v>
      </c>
      <c r="F10" s="47">
        <v>270000</v>
      </c>
      <c r="G10" s="48" t="s">
        <v>77</v>
      </c>
      <c r="H10" s="56"/>
      <c r="I10" s="48" t="s">
        <v>78</v>
      </c>
      <c r="J10" s="48" t="s">
        <v>79</v>
      </c>
      <c r="K10" s="46" t="s">
        <v>80</v>
      </c>
      <c r="L10" s="46" t="s">
        <v>81</v>
      </c>
    </row>
    <row r="11" spans="1:12" ht="30">
      <c r="A11" s="43">
        <v>221</v>
      </c>
      <c r="B11" s="43">
        <v>2000</v>
      </c>
      <c r="C11" s="55" t="s">
        <v>74</v>
      </c>
      <c r="D11" s="43" t="s">
        <v>82</v>
      </c>
      <c r="E11" s="46" t="s">
        <v>83</v>
      </c>
      <c r="F11" s="47">
        <v>50000</v>
      </c>
      <c r="G11" s="48" t="s">
        <v>84</v>
      </c>
      <c r="H11" s="56"/>
      <c r="I11" s="48" t="s">
        <v>78</v>
      </c>
      <c r="J11" s="48" t="s">
        <v>85</v>
      </c>
      <c r="K11" s="46" t="s">
        <v>86</v>
      </c>
      <c r="L11" s="46" t="s">
        <v>87</v>
      </c>
    </row>
    <row r="12" spans="1:12" ht="30">
      <c r="A12" s="43">
        <v>223</v>
      </c>
      <c r="B12" s="43">
        <v>2000</v>
      </c>
      <c r="C12" s="55" t="s">
        <v>88</v>
      </c>
      <c r="D12" s="43" t="s">
        <v>89</v>
      </c>
      <c r="E12" s="46" t="s">
        <v>90</v>
      </c>
      <c r="F12" s="47">
        <v>2000</v>
      </c>
      <c r="G12" s="57" t="s">
        <v>84</v>
      </c>
      <c r="H12" s="56"/>
      <c r="I12" s="48" t="s">
        <v>78</v>
      </c>
      <c r="J12" s="57" t="s">
        <v>85</v>
      </c>
      <c r="K12" s="46" t="s">
        <v>86</v>
      </c>
      <c r="L12" s="46" t="s">
        <v>91</v>
      </c>
    </row>
    <row r="13" spans="1:12" ht="60">
      <c r="A13" s="43">
        <v>247</v>
      </c>
      <c r="B13" s="43">
        <v>2000</v>
      </c>
      <c r="C13" s="55" t="s">
        <v>92</v>
      </c>
      <c r="D13" s="43" t="s">
        <v>93</v>
      </c>
      <c r="E13" s="46" t="s">
        <v>94</v>
      </c>
      <c r="F13" s="47">
        <v>57420</v>
      </c>
      <c r="G13" s="48" t="s">
        <v>59</v>
      </c>
      <c r="H13" s="56"/>
      <c r="I13" s="48" t="s">
        <v>78</v>
      </c>
      <c r="J13" s="48" t="s">
        <v>55</v>
      </c>
      <c r="K13" s="54" t="s">
        <v>65</v>
      </c>
      <c r="L13" s="46" t="s">
        <v>95</v>
      </c>
    </row>
    <row r="14" spans="1:12" ht="60">
      <c r="A14" s="49">
        <v>293</v>
      </c>
      <c r="B14" s="50">
        <v>2000</v>
      </c>
      <c r="C14" s="51" t="s">
        <v>96</v>
      </c>
      <c r="D14" s="43" t="s">
        <v>97</v>
      </c>
      <c r="E14" s="58" t="s">
        <v>94</v>
      </c>
      <c r="F14" s="47">
        <v>301484</v>
      </c>
      <c r="G14" s="48" t="s">
        <v>59</v>
      </c>
      <c r="H14" s="56"/>
      <c r="I14" s="48" t="s">
        <v>78</v>
      </c>
      <c r="J14" s="48" t="s">
        <v>55</v>
      </c>
      <c r="K14" s="54" t="s">
        <v>65</v>
      </c>
      <c r="L14" s="46" t="s">
        <v>98</v>
      </c>
    </row>
    <row r="15" spans="1:12" ht="60">
      <c r="A15" s="49">
        <v>293</v>
      </c>
      <c r="B15" s="50">
        <v>2000</v>
      </c>
      <c r="C15" s="51" t="s">
        <v>96</v>
      </c>
      <c r="D15" s="43" t="s">
        <v>99</v>
      </c>
      <c r="E15" s="58" t="s">
        <v>94</v>
      </c>
      <c r="F15" s="47">
        <v>108054</v>
      </c>
      <c r="G15" s="48" t="s">
        <v>59</v>
      </c>
      <c r="H15" s="56"/>
      <c r="I15" s="48" t="s">
        <v>78</v>
      </c>
      <c r="J15" s="48" t="s">
        <v>55</v>
      </c>
      <c r="K15" s="54" t="s">
        <v>65</v>
      </c>
      <c r="L15" s="46" t="s">
        <v>100</v>
      </c>
    </row>
    <row r="16" spans="1:12" ht="57">
      <c r="A16" s="49">
        <v>293</v>
      </c>
      <c r="B16" s="50">
        <v>2000</v>
      </c>
      <c r="C16" s="51" t="s">
        <v>96</v>
      </c>
      <c r="D16" s="52" t="s">
        <v>101</v>
      </c>
      <c r="E16" s="52" t="s">
        <v>102</v>
      </c>
      <c r="F16" s="53">
        <v>72384</v>
      </c>
      <c r="G16" s="50" t="s">
        <v>59</v>
      </c>
      <c r="H16" s="39"/>
      <c r="I16" s="54" t="s">
        <v>78</v>
      </c>
      <c r="J16" s="50" t="s">
        <v>64</v>
      </c>
      <c r="K16" s="54" t="s">
        <v>65</v>
      </c>
      <c r="L16" s="51" t="s">
        <v>103</v>
      </c>
    </row>
    <row r="17" spans="1:12" ht="28.5">
      <c r="A17" s="49">
        <v>318</v>
      </c>
      <c r="B17" s="50">
        <v>3000</v>
      </c>
      <c r="C17" s="51" t="s">
        <v>104</v>
      </c>
      <c r="D17" s="52" t="s">
        <v>105</v>
      </c>
      <c r="E17" s="52" t="s">
        <v>105</v>
      </c>
      <c r="F17" s="53">
        <v>5000</v>
      </c>
      <c r="G17" s="50" t="s">
        <v>106</v>
      </c>
      <c r="H17" s="39"/>
      <c r="I17" s="54" t="s">
        <v>78</v>
      </c>
      <c r="J17" s="50" t="s">
        <v>85</v>
      </c>
      <c r="K17" s="54" t="s">
        <v>86</v>
      </c>
      <c r="L17" s="51" t="s">
        <v>107</v>
      </c>
    </row>
    <row r="18" spans="1:12" ht="75">
      <c r="A18" s="38">
        <v>333</v>
      </c>
      <c r="B18" s="38">
        <v>3000</v>
      </c>
      <c r="C18" s="39" t="s">
        <v>108</v>
      </c>
      <c r="D18" s="40" t="s">
        <v>109</v>
      </c>
      <c r="E18" s="38" t="s">
        <v>110</v>
      </c>
      <c r="F18" s="41">
        <v>1350000</v>
      </c>
      <c r="G18" s="42" t="s">
        <v>111</v>
      </c>
      <c r="H18" s="59"/>
      <c r="I18" s="42" t="s">
        <v>25</v>
      </c>
      <c r="J18" s="42" t="s">
        <v>85</v>
      </c>
      <c r="K18" s="38" t="s">
        <v>72</v>
      </c>
      <c r="L18" s="40" t="s">
        <v>112</v>
      </c>
    </row>
    <row r="19" spans="1:12" ht="57">
      <c r="A19" s="49">
        <v>335</v>
      </c>
      <c r="B19" s="54">
        <v>3000</v>
      </c>
      <c r="C19" s="51" t="s">
        <v>113</v>
      </c>
      <c r="D19" s="51" t="s">
        <v>114</v>
      </c>
      <c r="E19" s="51" t="s">
        <v>115</v>
      </c>
      <c r="F19" s="53">
        <v>350000</v>
      </c>
      <c r="G19" s="50" t="s">
        <v>59</v>
      </c>
      <c r="H19" s="60"/>
      <c r="I19" s="39" t="s">
        <v>25</v>
      </c>
      <c r="J19" s="50" t="s">
        <v>116</v>
      </c>
      <c r="K19" s="54" t="s">
        <v>65</v>
      </c>
      <c r="L19" s="51" t="s">
        <v>117</v>
      </c>
    </row>
    <row r="20" spans="1:12" ht="63.75" customHeight="1">
      <c r="A20" s="49">
        <v>335</v>
      </c>
      <c r="B20" s="54">
        <v>3000</v>
      </c>
      <c r="C20" s="51" t="s">
        <v>113</v>
      </c>
      <c r="D20" s="51" t="s">
        <v>118</v>
      </c>
      <c r="E20" s="51" t="s">
        <v>119</v>
      </c>
      <c r="F20" s="53">
        <v>20000</v>
      </c>
      <c r="G20" s="50" t="s">
        <v>59</v>
      </c>
      <c r="H20" s="39"/>
      <c r="I20" s="39" t="s">
        <v>25</v>
      </c>
      <c r="J20" s="50" t="s">
        <v>64</v>
      </c>
      <c r="K20" s="54" t="s">
        <v>65</v>
      </c>
      <c r="L20" s="51" t="s">
        <v>120</v>
      </c>
    </row>
    <row r="21" spans="1:12" ht="90">
      <c r="A21" s="38">
        <v>336</v>
      </c>
      <c r="B21" s="38">
        <v>3000</v>
      </c>
      <c r="C21" s="61" t="s">
        <v>121</v>
      </c>
      <c r="D21" s="62" t="s">
        <v>122</v>
      </c>
      <c r="E21" s="38" t="s">
        <v>123</v>
      </c>
      <c r="F21" s="63">
        <v>3680000</v>
      </c>
      <c r="G21" s="64" t="s">
        <v>111</v>
      </c>
      <c r="H21" s="65"/>
      <c r="I21" s="42" t="s">
        <v>25</v>
      </c>
      <c r="J21" s="42" t="s">
        <v>85</v>
      </c>
      <c r="K21" s="38" t="s">
        <v>72</v>
      </c>
      <c r="L21" s="39" t="s">
        <v>124</v>
      </c>
    </row>
    <row r="22" spans="1:12" ht="120">
      <c r="A22" s="38">
        <v>339</v>
      </c>
      <c r="B22" s="66">
        <v>3000</v>
      </c>
      <c r="C22" s="67" t="s">
        <v>125</v>
      </c>
      <c r="D22" s="40" t="s">
        <v>126</v>
      </c>
      <c r="E22" s="40" t="s">
        <v>126</v>
      </c>
      <c r="F22" s="41">
        <v>1490000</v>
      </c>
      <c r="G22" s="42" t="s">
        <v>127</v>
      </c>
      <c r="H22" s="59"/>
      <c r="I22" s="42" t="s">
        <v>25</v>
      </c>
      <c r="J22" s="59" t="s">
        <v>128</v>
      </c>
      <c r="K22" s="40" t="s">
        <v>129</v>
      </c>
      <c r="L22" s="40" t="s">
        <v>130</v>
      </c>
    </row>
    <row r="23" spans="1:12" ht="135">
      <c r="A23" s="38">
        <v>339</v>
      </c>
      <c r="B23" s="38">
        <v>3000</v>
      </c>
      <c r="C23" s="39" t="s">
        <v>125</v>
      </c>
      <c r="D23" s="62" t="s">
        <v>131</v>
      </c>
      <c r="E23" s="62" t="s">
        <v>132</v>
      </c>
      <c r="F23" s="41">
        <v>980000</v>
      </c>
      <c r="G23" s="64" t="s">
        <v>127</v>
      </c>
      <c r="H23" s="65"/>
      <c r="I23" s="42" t="s">
        <v>25</v>
      </c>
      <c r="J23" s="59" t="s">
        <v>128</v>
      </c>
      <c r="K23" s="40" t="s">
        <v>129</v>
      </c>
      <c r="L23" s="40" t="s">
        <v>133</v>
      </c>
    </row>
    <row r="24" spans="1:12" ht="135">
      <c r="A24" s="38">
        <v>339</v>
      </c>
      <c r="B24" s="38">
        <v>3000</v>
      </c>
      <c r="C24" s="39" t="s">
        <v>125</v>
      </c>
      <c r="D24" s="62" t="s">
        <v>134</v>
      </c>
      <c r="E24" s="62" t="s">
        <v>134</v>
      </c>
      <c r="F24" s="41">
        <v>980000</v>
      </c>
      <c r="G24" s="64" t="s">
        <v>135</v>
      </c>
      <c r="H24" s="65"/>
      <c r="I24" s="42" t="s">
        <v>25</v>
      </c>
      <c r="J24" s="59" t="s">
        <v>128</v>
      </c>
      <c r="K24" s="40" t="s">
        <v>136</v>
      </c>
      <c r="L24" s="68" t="s">
        <v>137</v>
      </c>
    </row>
    <row r="25" spans="1:12" ht="57.75" thickBot="1">
      <c r="A25" s="49">
        <v>339</v>
      </c>
      <c r="B25" s="54">
        <v>3000</v>
      </c>
      <c r="C25" s="51" t="s">
        <v>138</v>
      </c>
      <c r="D25" s="52" t="s">
        <v>118</v>
      </c>
      <c r="E25" s="52" t="s">
        <v>139</v>
      </c>
      <c r="F25" s="53">
        <v>500000</v>
      </c>
      <c r="G25" s="50" t="s">
        <v>140</v>
      </c>
      <c r="H25" s="39"/>
      <c r="I25" s="39" t="s">
        <v>25</v>
      </c>
      <c r="J25" s="50" t="s">
        <v>141</v>
      </c>
      <c r="K25" s="54" t="s">
        <v>65</v>
      </c>
      <c r="L25" s="51" t="s">
        <v>142</v>
      </c>
    </row>
    <row r="26" spans="1:12" ht="45.75" thickBot="1">
      <c r="A26" s="69">
        <v>339</v>
      </c>
      <c r="B26" s="70">
        <v>3000</v>
      </c>
      <c r="C26" s="71" t="s">
        <v>125</v>
      </c>
      <c r="D26" s="72" t="s">
        <v>143</v>
      </c>
      <c r="E26" s="72" t="s">
        <v>143</v>
      </c>
      <c r="F26" s="73">
        <v>300000</v>
      </c>
      <c r="G26" s="74" t="s">
        <v>135</v>
      </c>
      <c r="H26" s="75"/>
      <c r="I26" s="76" t="s">
        <v>25</v>
      </c>
      <c r="J26" s="74" t="s">
        <v>128</v>
      </c>
      <c r="K26" s="77" t="s">
        <v>136</v>
      </c>
      <c r="L26" s="77" t="s">
        <v>144</v>
      </c>
    </row>
    <row r="27" spans="1:12" ht="45.75" thickBot="1">
      <c r="A27" s="78">
        <v>339</v>
      </c>
      <c r="B27" s="79">
        <v>3000</v>
      </c>
      <c r="C27" s="80" t="s">
        <v>145</v>
      </c>
      <c r="D27" s="81" t="s">
        <v>146</v>
      </c>
      <c r="E27" s="79" t="s">
        <v>147</v>
      </c>
      <c r="F27" s="82">
        <v>300000</v>
      </c>
      <c r="G27" s="83" t="s">
        <v>148</v>
      </c>
      <c r="H27" s="84"/>
      <c r="I27" s="85" t="s">
        <v>25</v>
      </c>
      <c r="J27" s="85" t="s">
        <v>149</v>
      </c>
      <c r="K27" s="79" t="s">
        <v>72</v>
      </c>
      <c r="L27" s="81" t="s">
        <v>150</v>
      </c>
    </row>
    <row r="28" spans="1:12" ht="72" thickBot="1">
      <c r="A28" s="86">
        <v>339</v>
      </c>
      <c r="B28" s="87">
        <v>3000</v>
      </c>
      <c r="C28" s="88" t="s">
        <v>138</v>
      </c>
      <c r="D28" s="89" t="s">
        <v>118</v>
      </c>
      <c r="E28" s="89" t="s">
        <v>151</v>
      </c>
      <c r="F28" s="90">
        <v>200000</v>
      </c>
      <c r="G28" s="91" t="s">
        <v>152</v>
      </c>
      <c r="H28" s="92"/>
      <c r="I28" s="81" t="s">
        <v>25</v>
      </c>
      <c r="J28" s="91" t="s">
        <v>153</v>
      </c>
      <c r="K28" s="87" t="s">
        <v>65</v>
      </c>
      <c r="L28" s="93" t="s">
        <v>154</v>
      </c>
    </row>
    <row r="29" spans="1:12" ht="57.75" thickBot="1">
      <c r="A29" s="86">
        <v>339</v>
      </c>
      <c r="B29" s="87">
        <v>3000</v>
      </c>
      <c r="C29" s="88" t="s">
        <v>138</v>
      </c>
      <c r="D29" s="89" t="s">
        <v>118</v>
      </c>
      <c r="E29" s="89" t="s">
        <v>155</v>
      </c>
      <c r="F29" s="90">
        <v>120000</v>
      </c>
      <c r="G29" s="91" t="s">
        <v>140</v>
      </c>
      <c r="H29" s="92"/>
      <c r="I29" s="81" t="s">
        <v>25</v>
      </c>
      <c r="J29" s="91" t="s">
        <v>141</v>
      </c>
      <c r="K29" s="87" t="s">
        <v>65</v>
      </c>
      <c r="L29" s="88" t="s">
        <v>156</v>
      </c>
    </row>
    <row r="30" spans="1:12" ht="45.75" thickBot="1">
      <c r="A30" s="86">
        <v>351</v>
      </c>
      <c r="B30" s="87">
        <v>3000</v>
      </c>
      <c r="C30" s="88" t="s">
        <v>157</v>
      </c>
      <c r="D30" s="89" t="s">
        <v>158</v>
      </c>
      <c r="E30" s="89" t="s">
        <v>102</v>
      </c>
      <c r="F30" s="90">
        <v>1195000</v>
      </c>
      <c r="G30" s="91" t="s">
        <v>59</v>
      </c>
      <c r="H30" s="81"/>
      <c r="I30" s="81" t="s">
        <v>25</v>
      </c>
      <c r="J30" s="91" t="s">
        <v>64</v>
      </c>
      <c r="K30" s="87" t="s">
        <v>65</v>
      </c>
      <c r="L30" s="88" t="s">
        <v>159</v>
      </c>
    </row>
    <row r="31" spans="1:12" ht="54" customHeight="1" thickBot="1">
      <c r="A31" s="86">
        <v>352</v>
      </c>
      <c r="B31" s="87">
        <v>3000</v>
      </c>
      <c r="C31" s="88"/>
      <c r="D31" s="89" t="s">
        <v>160</v>
      </c>
      <c r="E31" s="89" t="s">
        <v>161</v>
      </c>
      <c r="F31" s="90">
        <v>3000</v>
      </c>
      <c r="G31" s="91" t="s">
        <v>59</v>
      </c>
      <c r="H31" s="81"/>
      <c r="I31" s="81" t="s">
        <v>162</v>
      </c>
      <c r="J31" s="91" t="s">
        <v>55</v>
      </c>
      <c r="K31" s="79" t="s">
        <v>72</v>
      </c>
      <c r="L31" s="88" t="s">
        <v>163</v>
      </c>
    </row>
    <row r="32" spans="1:12" ht="150.75" thickBot="1">
      <c r="A32" s="78">
        <v>361</v>
      </c>
      <c r="B32" s="79">
        <v>3000</v>
      </c>
      <c r="C32" s="80" t="s">
        <v>164</v>
      </c>
      <c r="D32" s="81" t="s">
        <v>165</v>
      </c>
      <c r="E32" s="94" t="s">
        <v>166</v>
      </c>
      <c r="F32" s="82">
        <v>26050000</v>
      </c>
      <c r="G32" s="83" t="s">
        <v>111</v>
      </c>
      <c r="H32" s="84"/>
      <c r="I32" s="85" t="s">
        <v>25</v>
      </c>
      <c r="J32" s="85" t="s">
        <v>85</v>
      </c>
      <c r="K32" s="79" t="s">
        <v>72</v>
      </c>
      <c r="L32" s="81" t="s">
        <v>167</v>
      </c>
    </row>
    <row r="33" spans="1:12" ht="90.75" thickBot="1">
      <c r="A33" s="78">
        <v>363</v>
      </c>
      <c r="B33" s="79">
        <v>3000</v>
      </c>
      <c r="C33" s="80" t="s">
        <v>168</v>
      </c>
      <c r="D33" s="81" t="s">
        <v>169</v>
      </c>
      <c r="E33" s="94" t="s">
        <v>170</v>
      </c>
      <c r="F33" s="95">
        <v>7360000</v>
      </c>
      <c r="G33" s="83" t="s">
        <v>111</v>
      </c>
      <c r="H33" s="84"/>
      <c r="I33" s="85" t="s">
        <v>25</v>
      </c>
      <c r="J33" s="85" t="s">
        <v>85</v>
      </c>
      <c r="K33" s="79" t="s">
        <v>72</v>
      </c>
      <c r="L33" s="81" t="s">
        <v>171</v>
      </c>
    </row>
    <row r="34" spans="1:12" ht="30.75" thickBot="1">
      <c r="A34" s="78">
        <v>364</v>
      </c>
      <c r="B34" s="79">
        <v>3000</v>
      </c>
      <c r="C34" s="80" t="s">
        <v>172</v>
      </c>
      <c r="D34" s="81" t="s">
        <v>173</v>
      </c>
      <c r="E34" s="94" t="s">
        <v>173</v>
      </c>
      <c r="F34" s="82">
        <v>25000</v>
      </c>
      <c r="G34" s="83" t="s">
        <v>174</v>
      </c>
      <c r="H34" s="84"/>
      <c r="I34" s="85" t="s">
        <v>25</v>
      </c>
      <c r="J34" s="83" t="s">
        <v>175</v>
      </c>
      <c r="K34" s="79" t="s">
        <v>72</v>
      </c>
      <c r="L34" s="81" t="s">
        <v>176</v>
      </c>
    </row>
    <row r="35" spans="1:12" ht="105.75" thickBot="1">
      <c r="A35" s="78">
        <v>366</v>
      </c>
      <c r="B35" s="79">
        <v>3000</v>
      </c>
      <c r="C35" s="80" t="s">
        <v>177</v>
      </c>
      <c r="D35" s="81" t="s">
        <v>178</v>
      </c>
      <c r="E35" s="94" t="s">
        <v>166</v>
      </c>
      <c r="F35" s="82">
        <v>9384000</v>
      </c>
      <c r="G35" s="83" t="s">
        <v>111</v>
      </c>
      <c r="H35" s="84"/>
      <c r="I35" s="85" t="s">
        <v>25</v>
      </c>
      <c r="J35" s="85" t="s">
        <v>85</v>
      </c>
      <c r="K35" s="79" t="s">
        <v>72</v>
      </c>
      <c r="L35" s="81" t="s">
        <v>179</v>
      </c>
    </row>
    <row r="36" spans="1:12" ht="30.75" thickBot="1">
      <c r="A36" s="78">
        <v>369</v>
      </c>
      <c r="B36" s="79">
        <v>3000</v>
      </c>
      <c r="C36" s="96" t="s">
        <v>180</v>
      </c>
      <c r="D36" s="81" t="s">
        <v>181</v>
      </c>
      <c r="E36" s="94" t="s">
        <v>182</v>
      </c>
      <c r="F36" s="97">
        <v>278400</v>
      </c>
      <c r="G36" s="83" t="s">
        <v>111</v>
      </c>
      <c r="H36" s="98"/>
      <c r="I36" s="85" t="s">
        <v>25</v>
      </c>
      <c r="J36" s="85" t="s">
        <v>85</v>
      </c>
      <c r="K36" s="79" t="s">
        <v>72</v>
      </c>
      <c r="L36" s="81" t="s">
        <v>183</v>
      </c>
    </row>
    <row r="37" spans="1:12" ht="45.75" thickBot="1">
      <c r="A37" s="78">
        <v>375</v>
      </c>
      <c r="B37" s="79">
        <v>3000</v>
      </c>
      <c r="C37" s="96" t="s">
        <v>184</v>
      </c>
      <c r="D37" s="81" t="s">
        <v>185</v>
      </c>
      <c r="E37" s="94" t="s">
        <v>185</v>
      </c>
      <c r="F37" s="97">
        <v>50000</v>
      </c>
      <c r="G37" s="83" t="s">
        <v>106</v>
      </c>
      <c r="H37" s="98"/>
      <c r="I37" s="85" t="s">
        <v>78</v>
      </c>
      <c r="J37" s="85" t="s">
        <v>85</v>
      </c>
      <c r="K37" s="79" t="s">
        <v>86</v>
      </c>
      <c r="L37" s="81" t="s">
        <v>186</v>
      </c>
    </row>
    <row r="38" spans="1:12" ht="45.75" thickBot="1">
      <c r="A38" s="99">
        <v>382</v>
      </c>
      <c r="B38" s="100">
        <v>3000</v>
      </c>
      <c r="C38" s="101" t="s">
        <v>187</v>
      </c>
      <c r="D38" s="102" t="s">
        <v>188</v>
      </c>
      <c r="E38" s="101" t="s">
        <v>189</v>
      </c>
      <c r="F38" s="103">
        <v>5231600</v>
      </c>
      <c r="G38" s="104" t="s">
        <v>59</v>
      </c>
      <c r="H38" s="104"/>
      <c r="I38" s="104" t="s">
        <v>25</v>
      </c>
      <c r="J38" s="104" t="s">
        <v>190</v>
      </c>
      <c r="K38" s="100" t="s">
        <v>86</v>
      </c>
      <c r="L38" s="101" t="s">
        <v>191</v>
      </c>
    </row>
    <row r="39" spans="1:12" ht="30.75" thickBot="1">
      <c r="A39" s="99">
        <v>382</v>
      </c>
      <c r="B39" s="100">
        <v>3000</v>
      </c>
      <c r="C39" s="101" t="s">
        <v>187</v>
      </c>
      <c r="D39" s="102" t="s">
        <v>188</v>
      </c>
      <c r="E39" s="105" t="s">
        <v>192</v>
      </c>
      <c r="F39" s="106">
        <v>1500000</v>
      </c>
      <c r="G39" s="107" t="s">
        <v>140</v>
      </c>
      <c r="H39" s="107"/>
      <c r="I39" s="104" t="s">
        <v>78</v>
      </c>
      <c r="J39" s="107" t="s">
        <v>140</v>
      </c>
      <c r="K39" s="101" t="s">
        <v>80</v>
      </c>
      <c r="L39" s="101" t="s">
        <v>193</v>
      </c>
    </row>
    <row r="40" spans="1:12" ht="30.75" thickBot="1">
      <c r="A40" s="99">
        <v>382</v>
      </c>
      <c r="B40" s="100">
        <v>3000</v>
      </c>
      <c r="C40" s="101" t="s">
        <v>187</v>
      </c>
      <c r="D40" s="102" t="s">
        <v>188</v>
      </c>
      <c r="E40" s="108" t="s">
        <v>194</v>
      </c>
      <c r="F40" s="109">
        <v>2200000</v>
      </c>
      <c r="G40" s="107" t="s">
        <v>195</v>
      </c>
      <c r="H40" s="108"/>
      <c r="I40" s="104" t="s">
        <v>78</v>
      </c>
      <c r="J40" s="107" t="s">
        <v>195</v>
      </c>
      <c r="K40" s="101" t="s">
        <v>80</v>
      </c>
      <c r="L40" s="101" t="s">
        <v>196</v>
      </c>
    </row>
    <row r="41" spans="1:12" ht="30.75" thickBot="1">
      <c r="A41" s="99">
        <v>382</v>
      </c>
      <c r="B41" s="100">
        <v>3000</v>
      </c>
      <c r="C41" s="101" t="s">
        <v>187</v>
      </c>
      <c r="D41" s="102" t="s">
        <v>188</v>
      </c>
      <c r="E41" s="101" t="s">
        <v>197</v>
      </c>
      <c r="F41" s="110">
        <v>5000000</v>
      </c>
      <c r="G41" s="107" t="s">
        <v>195</v>
      </c>
      <c r="H41" s="104"/>
      <c r="I41" s="104" t="s">
        <v>78</v>
      </c>
      <c r="J41" s="107" t="s">
        <v>195</v>
      </c>
      <c r="K41" s="101" t="s">
        <v>80</v>
      </c>
      <c r="L41" s="101" t="s">
        <v>198</v>
      </c>
    </row>
    <row r="42" spans="1:12" ht="45.75" customHeight="1" thickBot="1">
      <c r="A42" s="99">
        <v>382</v>
      </c>
      <c r="B42" s="100">
        <v>3000</v>
      </c>
      <c r="C42" s="101" t="s">
        <v>187</v>
      </c>
      <c r="D42" s="102" t="s">
        <v>188</v>
      </c>
      <c r="E42" s="105" t="s">
        <v>143</v>
      </c>
      <c r="F42" s="111">
        <v>300000</v>
      </c>
      <c r="G42" s="107" t="s">
        <v>195</v>
      </c>
      <c r="H42" s="107"/>
      <c r="I42" s="104" t="s">
        <v>78</v>
      </c>
      <c r="J42" s="107" t="s">
        <v>195</v>
      </c>
      <c r="K42" s="101" t="s">
        <v>80</v>
      </c>
      <c r="L42" s="101" t="s">
        <v>199</v>
      </c>
    </row>
    <row r="43" spans="1:12" ht="30.75" thickBot="1">
      <c r="A43" s="99">
        <v>382</v>
      </c>
      <c r="B43" s="100">
        <v>3000</v>
      </c>
      <c r="C43" s="101" t="s">
        <v>187</v>
      </c>
      <c r="D43" s="102" t="s">
        <v>188</v>
      </c>
      <c r="E43" s="105" t="s">
        <v>200</v>
      </c>
      <c r="F43" s="111">
        <v>320000</v>
      </c>
      <c r="G43" s="107" t="s">
        <v>152</v>
      </c>
      <c r="H43" s="107"/>
      <c r="I43" s="104" t="s">
        <v>78</v>
      </c>
      <c r="J43" s="107" t="s">
        <v>152</v>
      </c>
      <c r="K43" s="101" t="s">
        <v>80</v>
      </c>
      <c r="L43" s="101" t="s">
        <v>201</v>
      </c>
    </row>
    <row r="44" spans="1:12" ht="30.75" thickBot="1">
      <c r="A44" s="99">
        <v>382</v>
      </c>
      <c r="B44" s="100">
        <v>3000</v>
      </c>
      <c r="C44" s="101" t="s">
        <v>187</v>
      </c>
      <c r="D44" s="102" t="s">
        <v>188</v>
      </c>
      <c r="E44" s="105" t="s">
        <v>202</v>
      </c>
      <c r="F44" s="111">
        <v>300000</v>
      </c>
      <c r="G44" s="107" t="s">
        <v>203</v>
      </c>
      <c r="H44" s="107"/>
      <c r="I44" s="104" t="s">
        <v>78</v>
      </c>
      <c r="J44" s="107" t="s">
        <v>203</v>
      </c>
      <c r="K44" s="101" t="s">
        <v>80</v>
      </c>
      <c r="L44" s="101" t="s">
        <v>204</v>
      </c>
    </row>
    <row r="45" spans="1:12" ht="60" customHeight="1">
      <c r="A45" s="43">
        <v>382</v>
      </c>
      <c r="B45" s="44">
        <v>3000</v>
      </c>
      <c r="C45" s="112" t="s">
        <v>187</v>
      </c>
      <c r="D45" s="113" t="s">
        <v>188</v>
      </c>
      <c r="E45" s="114" t="s">
        <v>205</v>
      </c>
      <c r="F45" s="115">
        <v>500000</v>
      </c>
      <c r="G45" s="116" t="s">
        <v>206</v>
      </c>
      <c r="H45" s="117"/>
      <c r="I45" s="48" t="s">
        <v>78</v>
      </c>
      <c r="J45" s="116" t="s">
        <v>206</v>
      </c>
      <c r="K45" s="46" t="s">
        <v>80</v>
      </c>
      <c r="L45" s="46" t="s">
        <v>205</v>
      </c>
    </row>
    <row r="46" spans="1:12" ht="30">
      <c r="A46" s="43">
        <v>382</v>
      </c>
      <c r="B46" s="43">
        <v>3000</v>
      </c>
      <c r="C46" s="46" t="s">
        <v>187</v>
      </c>
      <c r="D46" s="113" t="s">
        <v>188</v>
      </c>
      <c r="E46" s="118" t="s">
        <v>207</v>
      </c>
      <c r="F46" s="119">
        <v>260000</v>
      </c>
      <c r="G46" s="116" t="s">
        <v>106</v>
      </c>
      <c r="H46" s="116"/>
      <c r="I46" s="48" t="s">
        <v>78</v>
      </c>
      <c r="J46" s="116" t="s">
        <v>208</v>
      </c>
      <c r="K46" s="46" t="s">
        <v>80</v>
      </c>
      <c r="L46" s="46" t="s">
        <v>209</v>
      </c>
    </row>
    <row r="47" spans="1:12" ht="90" customHeight="1">
      <c r="A47" s="43">
        <v>382</v>
      </c>
      <c r="B47" s="43">
        <v>3000</v>
      </c>
      <c r="C47" s="46" t="s">
        <v>187</v>
      </c>
      <c r="D47" s="113" t="s">
        <v>188</v>
      </c>
      <c r="E47" s="46" t="s">
        <v>210</v>
      </c>
      <c r="F47" s="120">
        <v>120000</v>
      </c>
      <c r="G47" s="116" t="s">
        <v>195</v>
      </c>
      <c r="H47" s="117"/>
      <c r="I47" s="48" t="s">
        <v>78</v>
      </c>
      <c r="J47" s="116" t="s">
        <v>195</v>
      </c>
      <c r="K47" s="46" t="s">
        <v>80</v>
      </c>
      <c r="L47" s="46" t="s">
        <v>211</v>
      </c>
    </row>
    <row r="48" spans="1:12" ht="30">
      <c r="A48" s="43">
        <v>382</v>
      </c>
      <c r="B48" s="43">
        <v>3000</v>
      </c>
      <c r="C48" s="46" t="s">
        <v>187</v>
      </c>
      <c r="D48" s="113" t="s">
        <v>188</v>
      </c>
      <c r="E48" s="46" t="s">
        <v>212</v>
      </c>
      <c r="F48" s="121">
        <v>1000000</v>
      </c>
      <c r="G48" s="116" t="s">
        <v>195</v>
      </c>
      <c r="H48" s="48"/>
      <c r="I48" s="48" t="s">
        <v>78</v>
      </c>
      <c r="J48" s="116" t="s">
        <v>195</v>
      </c>
      <c r="K48" s="46" t="s">
        <v>80</v>
      </c>
      <c r="L48" s="46" t="s">
        <v>212</v>
      </c>
    </row>
    <row r="49" spans="1:12" ht="42.75">
      <c r="A49" s="49">
        <v>511</v>
      </c>
      <c r="B49" s="50">
        <v>5000</v>
      </c>
      <c r="C49" s="51" t="s">
        <v>213</v>
      </c>
      <c r="D49" s="52" t="s">
        <v>214</v>
      </c>
      <c r="E49" s="52" t="s">
        <v>102</v>
      </c>
      <c r="F49" s="53">
        <v>68915.600000000006</v>
      </c>
      <c r="G49" s="50" t="s">
        <v>59</v>
      </c>
      <c r="H49" s="39"/>
      <c r="I49" s="54" t="s">
        <v>78</v>
      </c>
      <c r="J49" s="50" t="s">
        <v>64</v>
      </c>
      <c r="K49" s="54" t="s">
        <v>65</v>
      </c>
      <c r="L49" s="51" t="s">
        <v>103</v>
      </c>
    </row>
    <row r="50" spans="1:12" ht="57">
      <c r="A50" s="49">
        <v>515</v>
      </c>
      <c r="B50" s="50">
        <v>5000</v>
      </c>
      <c r="C50" s="51" t="s">
        <v>215</v>
      </c>
      <c r="D50" s="52" t="s">
        <v>216</v>
      </c>
      <c r="E50" s="52" t="s">
        <v>217</v>
      </c>
      <c r="F50" s="53">
        <v>110000</v>
      </c>
      <c r="G50" s="50" t="s">
        <v>59</v>
      </c>
      <c r="H50" s="39"/>
      <c r="I50" s="39" t="s">
        <v>25</v>
      </c>
      <c r="J50" s="50" t="s">
        <v>64</v>
      </c>
      <c r="K50" s="54" t="s">
        <v>65</v>
      </c>
      <c r="L50" s="51" t="s">
        <v>218</v>
      </c>
    </row>
    <row r="51" spans="1:12" ht="42.75">
      <c r="A51" s="49">
        <v>521</v>
      </c>
      <c r="B51" s="50">
        <v>5000</v>
      </c>
      <c r="C51" s="51" t="s">
        <v>219</v>
      </c>
      <c r="D51" s="52" t="s">
        <v>220</v>
      </c>
      <c r="E51" s="52" t="s">
        <v>102</v>
      </c>
      <c r="F51" s="53">
        <v>25000</v>
      </c>
      <c r="G51" s="50" t="s">
        <v>59</v>
      </c>
      <c r="H51" s="39"/>
      <c r="I51" s="39" t="s">
        <v>78</v>
      </c>
      <c r="J51" s="50" t="s">
        <v>55</v>
      </c>
      <c r="K51" s="54" t="s">
        <v>65</v>
      </c>
      <c r="L51" s="51" t="s">
        <v>103</v>
      </c>
    </row>
    <row r="52" spans="1:12" ht="45">
      <c r="A52" s="38">
        <v>523</v>
      </c>
      <c r="B52" s="38">
        <v>5000</v>
      </c>
      <c r="C52" s="40" t="s">
        <v>221</v>
      </c>
      <c r="D52" s="39" t="s">
        <v>222</v>
      </c>
      <c r="E52" s="122" t="s">
        <v>223</v>
      </c>
      <c r="F52" s="123">
        <v>100000</v>
      </c>
      <c r="G52" s="64" t="s">
        <v>148</v>
      </c>
      <c r="H52" s="124"/>
      <c r="I52" s="42" t="s">
        <v>25</v>
      </c>
      <c r="J52" s="42" t="s">
        <v>224</v>
      </c>
      <c r="K52" s="38" t="s">
        <v>72</v>
      </c>
      <c r="L52" s="39" t="s">
        <v>225</v>
      </c>
    </row>
    <row r="53" spans="1:12" ht="60">
      <c r="A53" s="38">
        <v>529</v>
      </c>
      <c r="B53" s="38">
        <v>5000</v>
      </c>
      <c r="C53" s="40" t="s">
        <v>226</v>
      </c>
      <c r="D53" s="39" t="s">
        <v>227</v>
      </c>
      <c r="E53" s="122" t="s">
        <v>94</v>
      </c>
      <c r="F53" s="123">
        <v>131834</v>
      </c>
      <c r="G53" s="64" t="s">
        <v>59</v>
      </c>
      <c r="H53" s="124"/>
      <c r="I53" s="42" t="s">
        <v>78</v>
      </c>
      <c r="J53" s="42" t="s">
        <v>55</v>
      </c>
      <c r="K53" s="38" t="s">
        <v>228</v>
      </c>
      <c r="L53" s="39" t="s">
        <v>229</v>
      </c>
    </row>
    <row r="54" spans="1:12" ht="60">
      <c r="A54" s="38">
        <v>529</v>
      </c>
      <c r="B54" s="38">
        <v>5000</v>
      </c>
      <c r="C54" s="40" t="s">
        <v>226</v>
      </c>
      <c r="D54" s="39" t="s">
        <v>230</v>
      </c>
      <c r="E54" s="125" t="s">
        <v>94</v>
      </c>
      <c r="F54" s="123">
        <v>116910</v>
      </c>
      <c r="G54" s="64" t="s">
        <v>59</v>
      </c>
      <c r="H54" s="124"/>
      <c r="I54" s="42" t="s">
        <v>78</v>
      </c>
      <c r="J54" s="42" t="s">
        <v>55</v>
      </c>
      <c r="K54" s="38" t="s">
        <v>228</v>
      </c>
      <c r="L54" s="39" t="s">
        <v>231</v>
      </c>
    </row>
    <row r="55" spans="1:12" ht="60">
      <c r="A55" s="38">
        <v>529</v>
      </c>
      <c r="B55" s="38">
        <v>5000</v>
      </c>
      <c r="C55" s="40" t="s">
        <v>226</v>
      </c>
      <c r="D55" s="39" t="s">
        <v>232</v>
      </c>
      <c r="E55" s="122" t="s">
        <v>94</v>
      </c>
      <c r="F55" s="123">
        <v>52664</v>
      </c>
      <c r="G55" s="64" t="s">
        <v>59</v>
      </c>
      <c r="H55" s="124"/>
      <c r="I55" s="42" t="s">
        <v>78</v>
      </c>
      <c r="J55" s="42" t="s">
        <v>55</v>
      </c>
      <c r="K55" s="38" t="s">
        <v>228</v>
      </c>
      <c r="L55" s="39" t="s">
        <v>233</v>
      </c>
    </row>
    <row r="56" spans="1:12" ht="45">
      <c r="A56" s="38">
        <v>529</v>
      </c>
      <c r="B56" s="38">
        <v>5000</v>
      </c>
      <c r="C56" s="40" t="s">
        <v>226</v>
      </c>
      <c r="D56" s="39" t="s">
        <v>234</v>
      </c>
      <c r="E56" s="122" t="s">
        <v>102</v>
      </c>
      <c r="F56" s="123">
        <v>10000</v>
      </c>
      <c r="G56" s="64" t="s">
        <v>59</v>
      </c>
      <c r="H56" s="124"/>
      <c r="I56" s="42" t="s">
        <v>78</v>
      </c>
      <c r="J56" s="42" t="s">
        <v>55</v>
      </c>
      <c r="K56" s="38" t="s">
        <v>228</v>
      </c>
      <c r="L56" s="39" t="s">
        <v>103</v>
      </c>
    </row>
    <row r="57" spans="1:12" ht="18.75" customHeight="1">
      <c r="A57" s="126"/>
      <c r="B57" s="126"/>
      <c r="C57" s="127"/>
      <c r="D57" s="128" t="s">
        <v>51</v>
      </c>
      <c r="E57" s="129"/>
      <c r="F57" s="130">
        <f>SUM(F6:F56)</f>
        <v>73243165.599999994</v>
      </c>
      <c r="G57" s="127"/>
      <c r="H57" s="127"/>
      <c r="I57" s="127"/>
      <c r="J57" s="127"/>
      <c r="K57" s="127"/>
      <c r="L57" s="131"/>
    </row>
    <row r="68" ht="35.25" customHeight="1"/>
    <row r="69" ht="29.25" customHeight="1"/>
    <row r="70" ht="40.5" customHeight="1"/>
    <row r="71" ht="34.5" customHeight="1"/>
    <row r="79" ht="30" customHeight="1"/>
  </sheetData>
  <protectedRanges>
    <protectedRange sqref="D53:E56 G53:J56" name="Rango8"/>
    <protectedRange sqref="D51:E51 G51:J51" name="Rango7"/>
    <protectedRange sqref="D37:E37 G37:J37" name="Rango6"/>
    <protectedRange sqref="D31:E31 G31:J31" name="Rango5"/>
    <protectedRange sqref="G11:J15" name="Rango2"/>
    <protectedRange sqref="D11:E15" name="Rango1"/>
    <protectedRange sqref="D17:E17" name="Rango3"/>
    <protectedRange sqref="G17:J17" name="Rango4"/>
  </protectedRanges>
  <mergeCells count="12">
    <mergeCell ref="K3:K4"/>
    <mergeCell ref="L3:L4"/>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19" workbookViewId="0">
      <selection activeCell="B7" sqref="B7"/>
    </sheetView>
  </sheetViews>
  <sheetFormatPr baseColWidth="10" defaultColWidth="12.42578125" defaultRowHeight="15"/>
  <cols>
    <col min="1" max="2" width="18" style="132" customWidth="1"/>
    <col min="3" max="3" width="40.42578125" style="133" customWidth="1"/>
    <col min="4"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73.28515625" style="31" customWidth="1"/>
    <col min="13" max="13" width="30.85546875" style="31" customWidth="1"/>
    <col min="14" max="16384" width="12.42578125" style="31"/>
  </cols>
  <sheetData>
    <row r="1" spans="1:12" ht="91.5" customHeight="1">
      <c r="A1" s="135"/>
      <c r="B1" s="135"/>
      <c r="C1" s="716" t="s">
        <v>0</v>
      </c>
      <c r="D1" s="716"/>
      <c r="E1" s="136"/>
      <c r="F1" s="717" t="s">
        <v>235</v>
      </c>
      <c r="G1" s="717"/>
      <c r="H1" s="717"/>
      <c r="I1" s="717"/>
      <c r="J1" s="717"/>
      <c r="K1" s="717"/>
      <c r="L1" s="717"/>
    </row>
    <row r="2" spans="1:12" ht="18.75">
      <c r="A2" s="718" t="s">
        <v>53</v>
      </c>
      <c r="B2" s="719"/>
      <c r="C2" s="719"/>
      <c r="D2" s="719"/>
      <c r="E2" s="719"/>
      <c r="F2" s="719"/>
      <c r="G2" s="719"/>
      <c r="H2" s="719"/>
      <c r="I2" s="719"/>
      <c r="J2" s="719"/>
      <c r="K2" s="719"/>
      <c r="L2" s="720"/>
    </row>
    <row r="3" spans="1:12" ht="39" customHeight="1">
      <c r="A3" s="721" t="s">
        <v>3</v>
      </c>
      <c r="B3" s="722"/>
      <c r="C3" s="723"/>
      <c r="D3" s="714" t="s">
        <v>4</v>
      </c>
      <c r="E3" s="714" t="s">
        <v>5</v>
      </c>
      <c r="F3" s="714" t="s">
        <v>6</v>
      </c>
      <c r="G3" s="714" t="s">
        <v>7</v>
      </c>
      <c r="H3" s="718" t="s">
        <v>8</v>
      </c>
      <c r="I3" s="720"/>
      <c r="J3" s="714" t="s">
        <v>9</v>
      </c>
      <c r="K3" s="714" t="s">
        <v>10</v>
      </c>
      <c r="L3" s="714" t="s">
        <v>11</v>
      </c>
    </row>
    <row r="4" spans="1:12" ht="24.75" customHeight="1">
      <c r="A4" s="137" t="s">
        <v>16</v>
      </c>
      <c r="B4" s="138" t="s">
        <v>17</v>
      </c>
      <c r="C4" s="139" t="s">
        <v>18</v>
      </c>
      <c r="D4" s="715"/>
      <c r="E4" s="715"/>
      <c r="F4" s="715"/>
      <c r="G4" s="715"/>
      <c r="H4" s="140" t="s">
        <v>19</v>
      </c>
      <c r="I4" s="141" t="s">
        <v>20</v>
      </c>
      <c r="J4" s="715"/>
      <c r="K4" s="715"/>
      <c r="L4" s="715"/>
    </row>
    <row r="5" spans="1:12" ht="32.25" customHeight="1">
      <c r="A5" s="38">
        <v>144</v>
      </c>
      <c r="B5" s="66">
        <v>1000</v>
      </c>
      <c r="C5" s="67" t="s">
        <v>236</v>
      </c>
      <c r="D5" s="40" t="s">
        <v>237</v>
      </c>
      <c r="E5" s="40" t="s">
        <v>238</v>
      </c>
      <c r="F5" s="59">
        <v>9851567.9399999995</v>
      </c>
      <c r="G5" s="42" t="s">
        <v>239</v>
      </c>
      <c r="H5" s="42"/>
      <c r="I5" s="42"/>
      <c r="J5" s="142">
        <v>44378</v>
      </c>
      <c r="K5" s="38" t="s">
        <v>240</v>
      </c>
      <c r="L5" s="40" t="s">
        <v>241</v>
      </c>
    </row>
    <row r="6" spans="1:12" ht="30">
      <c r="A6" s="38">
        <v>211</v>
      </c>
      <c r="B6" s="66">
        <v>2000</v>
      </c>
      <c r="C6" s="67" t="s">
        <v>21</v>
      </c>
      <c r="D6" s="40" t="s">
        <v>22</v>
      </c>
      <c r="E6" s="40" t="s">
        <v>242</v>
      </c>
      <c r="F6" s="59">
        <v>864000</v>
      </c>
      <c r="G6" s="42" t="s">
        <v>59</v>
      </c>
      <c r="H6" s="42"/>
      <c r="I6" s="42" t="s">
        <v>25</v>
      </c>
      <c r="J6" s="142" t="s">
        <v>243</v>
      </c>
      <c r="K6" s="38" t="s">
        <v>240</v>
      </c>
      <c r="L6" s="40" t="s">
        <v>244</v>
      </c>
    </row>
    <row r="7" spans="1:12" ht="45">
      <c r="A7" s="38">
        <v>214</v>
      </c>
      <c r="B7" s="38">
        <v>2000</v>
      </c>
      <c r="C7" s="39" t="s">
        <v>245</v>
      </c>
      <c r="D7" s="40" t="s">
        <v>246</v>
      </c>
      <c r="E7" s="40" t="s">
        <v>247</v>
      </c>
      <c r="F7" s="59">
        <v>50000</v>
      </c>
      <c r="G7" s="42" t="s">
        <v>152</v>
      </c>
      <c r="H7" s="59"/>
      <c r="I7" s="42" t="s">
        <v>25</v>
      </c>
      <c r="J7" s="42" t="s">
        <v>248</v>
      </c>
      <c r="K7" s="38" t="s">
        <v>240</v>
      </c>
      <c r="L7" s="40" t="s">
        <v>249</v>
      </c>
    </row>
    <row r="8" spans="1:12" ht="30">
      <c r="A8" s="38">
        <v>215</v>
      </c>
      <c r="B8" s="38">
        <v>2000</v>
      </c>
      <c r="C8" s="61" t="s">
        <v>67</v>
      </c>
      <c r="D8" s="62" t="s">
        <v>250</v>
      </c>
      <c r="E8" s="143" t="s">
        <v>251</v>
      </c>
      <c r="F8" s="65">
        <v>488000</v>
      </c>
      <c r="G8" s="42" t="s">
        <v>152</v>
      </c>
      <c r="H8" s="59"/>
      <c r="I8" s="42" t="s">
        <v>25</v>
      </c>
      <c r="J8" s="42" t="s">
        <v>248</v>
      </c>
      <c r="K8" s="38" t="s">
        <v>240</v>
      </c>
      <c r="L8" s="40" t="s">
        <v>252</v>
      </c>
    </row>
    <row r="9" spans="1:12" ht="30">
      <c r="A9" s="38">
        <v>216</v>
      </c>
      <c r="B9" s="38">
        <v>2000</v>
      </c>
      <c r="C9" s="61" t="s">
        <v>253</v>
      </c>
      <c r="D9" s="62" t="s">
        <v>254</v>
      </c>
      <c r="E9" s="143" t="s">
        <v>255</v>
      </c>
      <c r="F9" s="65">
        <v>430000</v>
      </c>
      <c r="G9" s="42" t="s">
        <v>256</v>
      </c>
      <c r="H9" s="42"/>
      <c r="I9" s="42" t="s">
        <v>25</v>
      </c>
      <c r="J9" s="142" t="s">
        <v>243</v>
      </c>
      <c r="K9" s="38" t="s">
        <v>240</v>
      </c>
      <c r="L9" s="40" t="s">
        <v>257</v>
      </c>
    </row>
    <row r="10" spans="1:12" ht="30">
      <c r="A10" s="38">
        <v>217</v>
      </c>
      <c r="B10" s="38">
        <v>2000</v>
      </c>
      <c r="C10" s="61" t="s">
        <v>258</v>
      </c>
      <c r="D10" s="62" t="s">
        <v>259</v>
      </c>
      <c r="E10" s="62" t="s">
        <v>260</v>
      </c>
      <c r="F10" s="65">
        <v>50000</v>
      </c>
      <c r="G10" s="42" t="s">
        <v>152</v>
      </c>
      <c r="H10" s="59"/>
      <c r="I10" s="42" t="s">
        <v>25</v>
      </c>
      <c r="J10" s="42" t="s">
        <v>248</v>
      </c>
      <c r="K10" s="38" t="s">
        <v>240</v>
      </c>
      <c r="L10" s="40" t="s">
        <v>261</v>
      </c>
    </row>
    <row r="11" spans="1:12" ht="30">
      <c r="A11" s="38">
        <v>222</v>
      </c>
      <c r="B11" s="38">
        <v>2000</v>
      </c>
      <c r="C11" s="61" t="s">
        <v>262</v>
      </c>
      <c r="D11" s="62" t="s">
        <v>263</v>
      </c>
      <c r="E11" s="62" t="s">
        <v>264</v>
      </c>
      <c r="F11" s="64">
        <v>1350000</v>
      </c>
      <c r="G11" s="64" t="s">
        <v>106</v>
      </c>
      <c r="H11" s="65"/>
      <c r="I11" s="42" t="s">
        <v>25</v>
      </c>
      <c r="J11" s="64" t="s">
        <v>265</v>
      </c>
      <c r="K11" s="38" t="s">
        <v>240</v>
      </c>
      <c r="L11" s="40" t="s">
        <v>266</v>
      </c>
    </row>
    <row r="12" spans="1:12" ht="30">
      <c r="A12" s="144">
        <v>241</v>
      </c>
      <c r="B12" s="38">
        <v>2000</v>
      </c>
      <c r="C12" s="145" t="s">
        <v>267</v>
      </c>
      <c r="D12" s="146" t="s">
        <v>268</v>
      </c>
      <c r="E12" s="146" t="s">
        <v>269</v>
      </c>
      <c r="F12" s="64">
        <v>5000</v>
      </c>
      <c r="G12" s="64" t="s">
        <v>270</v>
      </c>
      <c r="H12" s="65"/>
      <c r="I12" s="42" t="s">
        <v>25</v>
      </c>
      <c r="J12" s="64" t="s">
        <v>265</v>
      </c>
      <c r="K12" s="38" t="s">
        <v>240</v>
      </c>
      <c r="L12" s="40" t="s">
        <v>271</v>
      </c>
    </row>
    <row r="13" spans="1:12" ht="30">
      <c r="A13" s="144">
        <v>242</v>
      </c>
      <c r="B13" s="38">
        <v>2000</v>
      </c>
      <c r="C13" s="145" t="s">
        <v>272</v>
      </c>
      <c r="D13" s="146" t="s">
        <v>268</v>
      </c>
      <c r="E13" s="146" t="s">
        <v>269</v>
      </c>
      <c r="F13" s="64">
        <v>5000</v>
      </c>
      <c r="G13" s="147" t="s">
        <v>270</v>
      </c>
      <c r="H13" s="65"/>
      <c r="I13" s="42" t="s">
        <v>25</v>
      </c>
      <c r="J13" s="64" t="s">
        <v>265</v>
      </c>
      <c r="K13" s="38" t="s">
        <v>240</v>
      </c>
      <c r="L13" s="40" t="s">
        <v>271</v>
      </c>
    </row>
    <row r="14" spans="1:12" ht="30">
      <c r="A14" s="144">
        <v>243</v>
      </c>
      <c r="B14" s="38">
        <v>2000</v>
      </c>
      <c r="C14" s="145" t="s">
        <v>273</v>
      </c>
      <c r="D14" s="146" t="s">
        <v>268</v>
      </c>
      <c r="E14" s="146" t="s">
        <v>269</v>
      </c>
      <c r="F14" s="64">
        <v>5000</v>
      </c>
      <c r="G14" s="147" t="s">
        <v>270</v>
      </c>
      <c r="H14" s="65"/>
      <c r="I14" s="42" t="s">
        <v>25</v>
      </c>
      <c r="J14" s="64" t="s">
        <v>265</v>
      </c>
      <c r="K14" s="38" t="s">
        <v>240</v>
      </c>
      <c r="L14" s="40" t="s">
        <v>271</v>
      </c>
    </row>
    <row r="15" spans="1:12" ht="30">
      <c r="A15" s="144">
        <v>245</v>
      </c>
      <c r="B15" s="38">
        <v>2000</v>
      </c>
      <c r="C15" s="145" t="s">
        <v>274</v>
      </c>
      <c r="D15" s="146" t="s">
        <v>268</v>
      </c>
      <c r="E15" s="146" t="s">
        <v>269</v>
      </c>
      <c r="F15" s="64">
        <v>5000</v>
      </c>
      <c r="G15" s="147" t="s">
        <v>270</v>
      </c>
      <c r="H15" s="65"/>
      <c r="I15" s="42" t="s">
        <v>25</v>
      </c>
      <c r="J15" s="64" t="s">
        <v>265</v>
      </c>
      <c r="K15" s="38" t="s">
        <v>240</v>
      </c>
      <c r="L15" s="40" t="s">
        <v>271</v>
      </c>
    </row>
    <row r="16" spans="1:12" ht="30">
      <c r="A16" s="132">
        <v>246</v>
      </c>
      <c r="B16" s="148">
        <v>2000</v>
      </c>
      <c r="C16" s="149" t="s">
        <v>275</v>
      </c>
      <c r="D16" s="62" t="s">
        <v>268</v>
      </c>
      <c r="E16" s="62" t="s">
        <v>269</v>
      </c>
      <c r="F16" s="124">
        <v>75000</v>
      </c>
      <c r="G16" s="42" t="s">
        <v>59</v>
      </c>
      <c r="H16" s="65"/>
      <c r="I16" s="42" t="s">
        <v>25</v>
      </c>
      <c r="J16" s="64" t="s">
        <v>276</v>
      </c>
      <c r="K16" s="38" t="s">
        <v>240</v>
      </c>
      <c r="L16" s="40" t="s">
        <v>277</v>
      </c>
    </row>
    <row r="17" spans="1:12" ht="30">
      <c r="A17" s="150">
        <v>247</v>
      </c>
      <c r="B17" s="150">
        <v>2000</v>
      </c>
      <c r="C17" s="151" t="s">
        <v>278</v>
      </c>
      <c r="D17" s="62" t="s">
        <v>268</v>
      </c>
      <c r="E17" s="62" t="s">
        <v>269</v>
      </c>
      <c r="F17" s="124">
        <v>110000</v>
      </c>
      <c r="G17" s="42" t="s">
        <v>59</v>
      </c>
      <c r="H17" s="65"/>
      <c r="I17" s="42" t="s">
        <v>25</v>
      </c>
      <c r="J17" s="64" t="s">
        <v>276</v>
      </c>
      <c r="K17" s="38" t="s">
        <v>240</v>
      </c>
      <c r="L17" s="40" t="s">
        <v>279</v>
      </c>
    </row>
    <row r="18" spans="1:12" ht="30">
      <c r="A18" s="150">
        <v>249</v>
      </c>
      <c r="B18" s="150">
        <v>2000</v>
      </c>
      <c r="C18" s="151" t="s">
        <v>280</v>
      </c>
      <c r="D18" s="62" t="s">
        <v>268</v>
      </c>
      <c r="E18" s="62" t="s">
        <v>269</v>
      </c>
      <c r="F18" s="152">
        <v>180000</v>
      </c>
      <c r="G18" s="42" t="s">
        <v>59</v>
      </c>
      <c r="H18" s="65"/>
      <c r="I18" s="42" t="s">
        <v>25</v>
      </c>
      <c r="J18" s="64" t="s">
        <v>276</v>
      </c>
      <c r="K18" s="38" t="s">
        <v>240</v>
      </c>
      <c r="L18" s="153" t="s">
        <v>281</v>
      </c>
    </row>
    <row r="19" spans="1:12" ht="30">
      <c r="A19" s="150">
        <v>253</v>
      </c>
      <c r="B19" s="150">
        <v>2000</v>
      </c>
      <c r="C19" s="151" t="s">
        <v>282</v>
      </c>
      <c r="D19" s="61" t="s">
        <v>283</v>
      </c>
      <c r="E19" s="61" t="s">
        <v>284</v>
      </c>
      <c r="F19" s="152">
        <v>150000</v>
      </c>
      <c r="G19" s="42" t="s">
        <v>59</v>
      </c>
      <c r="H19" s="65"/>
      <c r="I19" s="42" t="s">
        <v>25</v>
      </c>
      <c r="J19" s="64" t="s">
        <v>276</v>
      </c>
      <c r="K19" s="38" t="s">
        <v>240</v>
      </c>
      <c r="L19" s="153" t="s">
        <v>285</v>
      </c>
    </row>
    <row r="20" spans="1:12" ht="30">
      <c r="A20" s="150">
        <v>254</v>
      </c>
      <c r="B20" s="150">
        <v>2000</v>
      </c>
      <c r="C20" s="151" t="s">
        <v>286</v>
      </c>
      <c r="D20" s="61" t="s">
        <v>287</v>
      </c>
      <c r="E20" s="61" t="s">
        <v>288</v>
      </c>
      <c r="F20" s="152">
        <v>200000</v>
      </c>
      <c r="G20" s="42" t="s">
        <v>59</v>
      </c>
      <c r="H20" s="65"/>
      <c r="I20" s="42" t="s">
        <v>25</v>
      </c>
      <c r="J20" s="64" t="s">
        <v>276</v>
      </c>
      <c r="K20" s="38" t="s">
        <v>240</v>
      </c>
      <c r="L20" s="153" t="s">
        <v>289</v>
      </c>
    </row>
    <row r="21" spans="1:12" ht="30">
      <c r="A21" s="150">
        <v>256</v>
      </c>
      <c r="B21" s="150">
        <v>2000</v>
      </c>
      <c r="C21" s="151" t="s">
        <v>290</v>
      </c>
      <c r="D21" s="62" t="s">
        <v>268</v>
      </c>
      <c r="E21" s="62" t="s">
        <v>269</v>
      </c>
      <c r="F21" s="154">
        <v>10000</v>
      </c>
      <c r="G21" s="42" t="s">
        <v>59</v>
      </c>
      <c r="H21" s="65"/>
      <c r="I21" s="42" t="s">
        <v>25</v>
      </c>
      <c r="J21" s="64" t="s">
        <v>276</v>
      </c>
      <c r="K21" s="38" t="s">
        <v>240</v>
      </c>
      <c r="L21" s="153" t="s">
        <v>291</v>
      </c>
    </row>
    <row r="22" spans="1:12" ht="30">
      <c r="A22" s="150">
        <v>261</v>
      </c>
      <c r="B22" s="150"/>
      <c r="C22" s="145" t="s">
        <v>292</v>
      </c>
      <c r="D22" s="62" t="s">
        <v>293</v>
      </c>
      <c r="E22" s="62" t="s">
        <v>294</v>
      </c>
      <c r="F22" s="154">
        <v>400000</v>
      </c>
      <c r="G22" s="42"/>
      <c r="H22" s="65"/>
      <c r="I22" s="42" t="s">
        <v>25</v>
      </c>
      <c r="J22" s="64" t="s">
        <v>265</v>
      </c>
      <c r="K22" s="38" t="s">
        <v>240</v>
      </c>
      <c r="L22" s="153" t="s">
        <v>295</v>
      </c>
    </row>
    <row r="23" spans="1:12" ht="30">
      <c r="A23" s="150">
        <v>271</v>
      </c>
      <c r="B23" s="150">
        <v>2000</v>
      </c>
      <c r="C23" s="151" t="s">
        <v>296</v>
      </c>
      <c r="D23" s="61" t="s">
        <v>297</v>
      </c>
      <c r="E23" s="61" t="s">
        <v>298</v>
      </c>
      <c r="F23" s="152">
        <v>18449999.98</v>
      </c>
      <c r="G23" s="42" t="s">
        <v>59</v>
      </c>
      <c r="H23" s="65"/>
      <c r="I23" s="42" t="s">
        <v>25</v>
      </c>
      <c r="J23" s="64" t="s">
        <v>276</v>
      </c>
      <c r="K23" s="38" t="s">
        <v>240</v>
      </c>
      <c r="L23" s="61" t="s">
        <v>299</v>
      </c>
    </row>
    <row r="24" spans="1:12" ht="30">
      <c r="A24" s="150">
        <v>272</v>
      </c>
      <c r="B24" s="150">
        <v>2000</v>
      </c>
      <c r="C24" s="151" t="s">
        <v>300</v>
      </c>
      <c r="D24" s="155" t="s">
        <v>301</v>
      </c>
      <c r="E24" s="61" t="s">
        <v>302</v>
      </c>
      <c r="F24" s="152">
        <v>50000</v>
      </c>
      <c r="G24" s="42" t="s">
        <v>59</v>
      </c>
      <c r="H24" s="65"/>
      <c r="I24" s="42" t="s">
        <v>25</v>
      </c>
      <c r="J24" s="64" t="s">
        <v>276</v>
      </c>
      <c r="K24" s="38" t="s">
        <v>240</v>
      </c>
      <c r="L24" s="153" t="s">
        <v>303</v>
      </c>
    </row>
    <row r="25" spans="1:12" ht="30">
      <c r="A25" s="150">
        <v>273</v>
      </c>
      <c r="B25" s="150">
        <v>2000</v>
      </c>
      <c r="C25" s="151" t="s">
        <v>304</v>
      </c>
      <c r="D25" s="156" t="s">
        <v>304</v>
      </c>
      <c r="E25" s="61" t="s">
        <v>305</v>
      </c>
      <c r="F25" s="152">
        <v>100000</v>
      </c>
      <c r="G25" s="42" t="s">
        <v>59</v>
      </c>
      <c r="H25" s="65"/>
      <c r="I25" s="42" t="s">
        <v>25</v>
      </c>
      <c r="J25" s="64" t="s">
        <v>276</v>
      </c>
      <c r="K25" s="38" t="s">
        <v>240</v>
      </c>
      <c r="L25" s="153" t="s">
        <v>306</v>
      </c>
    </row>
    <row r="26" spans="1:12" ht="30">
      <c r="A26" s="150">
        <v>281</v>
      </c>
      <c r="B26" s="150">
        <v>2000</v>
      </c>
      <c r="C26" s="151" t="s">
        <v>307</v>
      </c>
      <c r="D26" s="157" t="s">
        <v>308</v>
      </c>
      <c r="E26" s="157" t="s">
        <v>309</v>
      </c>
      <c r="F26" s="152">
        <v>70000</v>
      </c>
      <c r="G26" s="42" t="s">
        <v>59</v>
      </c>
      <c r="H26" s="65"/>
      <c r="I26" s="42" t="s">
        <v>25</v>
      </c>
      <c r="J26" s="64" t="s">
        <v>276</v>
      </c>
      <c r="K26" s="38" t="s">
        <v>240</v>
      </c>
      <c r="L26" s="153" t="s">
        <v>310</v>
      </c>
    </row>
    <row r="27" spans="1:12" ht="30">
      <c r="A27" s="150">
        <v>282</v>
      </c>
      <c r="B27" s="150">
        <v>2000</v>
      </c>
      <c r="C27" s="151" t="s">
        <v>311</v>
      </c>
      <c r="D27" s="157" t="s">
        <v>312</v>
      </c>
      <c r="E27" s="157" t="s">
        <v>312</v>
      </c>
      <c r="F27" s="152">
        <v>3000000</v>
      </c>
      <c r="G27" s="42" t="s">
        <v>59</v>
      </c>
      <c r="H27" s="65"/>
      <c r="I27" s="42" t="s">
        <v>25</v>
      </c>
      <c r="J27" s="64" t="s">
        <v>276</v>
      </c>
      <c r="K27" s="38" t="s">
        <v>240</v>
      </c>
      <c r="L27" s="153" t="s">
        <v>313</v>
      </c>
    </row>
    <row r="28" spans="1:12" ht="30">
      <c r="A28" s="150">
        <v>283</v>
      </c>
      <c r="B28" s="150">
        <v>2000</v>
      </c>
      <c r="C28" s="151" t="s">
        <v>314</v>
      </c>
      <c r="D28" s="158" t="s">
        <v>315</v>
      </c>
      <c r="E28" s="158" t="s">
        <v>316</v>
      </c>
      <c r="F28" s="152">
        <v>1000000</v>
      </c>
      <c r="G28" s="42" t="s">
        <v>59</v>
      </c>
      <c r="H28" s="65"/>
      <c r="I28" s="42" t="s">
        <v>25</v>
      </c>
      <c r="J28" s="64" t="s">
        <v>276</v>
      </c>
      <c r="K28" s="38" t="s">
        <v>240</v>
      </c>
      <c r="L28" s="153" t="s">
        <v>317</v>
      </c>
    </row>
    <row r="29" spans="1:12" ht="30">
      <c r="A29" s="150">
        <v>292</v>
      </c>
      <c r="B29" s="150">
        <v>2000</v>
      </c>
      <c r="C29" s="159" t="s">
        <v>318</v>
      </c>
      <c r="D29" s="158" t="s">
        <v>319</v>
      </c>
      <c r="E29" s="158" t="s">
        <v>320</v>
      </c>
      <c r="F29" s="152">
        <v>10000</v>
      </c>
      <c r="G29" s="42" t="s">
        <v>270</v>
      </c>
      <c r="H29" s="65"/>
      <c r="I29" s="42"/>
      <c r="J29" s="147" t="s">
        <v>276</v>
      </c>
      <c r="K29" s="38" t="s">
        <v>240</v>
      </c>
      <c r="L29" s="153" t="s">
        <v>271</v>
      </c>
    </row>
    <row r="30" spans="1:12" ht="30">
      <c r="A30" s="38">
        <v>316</v>
      </c>
      <c r="B30" s="38">
        <v>3000</v>
      </c>
      <c r="C30" s="39" t="s">
        <v>321</v>
      </c>
      <c r="D30" s="40" t="s">
        <v>322</v>
      </c>
      <c r="E30" s="40" t="s">
        <v>323</v>
      </c>
      <c r="F30" s="160">
        <v>6625120</v>
      </c>
      <c r="G30" s="161" t="s">
        <v>106</v>
      </c>
      <c r="H30" s="161"/>
      <c r="I30" s="42" t="s">
        <v>25</v>
      </c>
      <c r="J30" s="161" t="s">
        <v>265</v>
      </c>
      <c r="K30" s="38" t="s">
        <v>240</v>
      </c>
      <c r="L30" s="40" t="s">
        <v>324</v>
      </c>
    </row>
    <row r="31" spans="1:12" ht="30">
      <c r="A31" s="38">
        <v>318</v>
      </c>
      <c r="B31" s="38">
        <v>3000</v>
      </c>
      <c r="C31" s="39" t="s">
        <v>325</v>
      </c>
      <c r="D31" s="40" t="s">
        <v>326</v>
      </c>
      <c r="E31" s="40" t="s">
        <v>326</v>
      </c>
      <c r="F31" s="160">
        <v>15000</v>
      </c>
      <c r="G31" s="161" t="s">
        <v>106</v>
      </c>
      <c r="H31" s="161"/>
      <c r="I31" s="42" t="s">
        <v>25</v>
      </c>
      <c r="J31" s="161" t="s">
        <v>265</v>
      </c>
      <c r="K31" s="38" t="s">
        <v>240</v>
      </c>
      <c r="L31" s="40" t="s">
        <v>327</v>
      </c>
    </row>
    <row r="32" spans="1:12" ht="30">
      <c r="A32" s="162">
        <v>334</v>
      </c>
      <c r="B32" s="162">
        <v>3000</v>
      </c>
      <c r="C32" s="163" t="s">
        <v>328</v>
      </c>
      <c r="D32" s="164" t="s">
        <v>329</v>
      </c>
      <c r="E32" s="164" t="s">
        <v>330</v>
      </c>
      <c r="F32" s="160">
        <v>1500000</v>
      </c>
      <c r="G32" s="161" t="s">
        <v>152</v>
      </c>
      <c r="H32" s="161"/>
      <c r="I32" s="42" t="s">
        <v>25</v>
      </c>
      <c r="J32" s="165" t="s">
        <v>331</v>
      </c>
      <c r="K32" s="38" t="s">
        <v>240</v>
      </c>
      <c r="L32" s="164" t="s">
        <v>332</v>
      </c>
    </row>
    <row r="33" spans="1:12" ht="30">
      <c r="A33" s="162">
        <v>339</v>
      </c>
      <c r="B33" s="162">
        <v>3000</v>
      </c>
      <c r="C33" s="145" t="s">
        <v>333</v>
      </c>
      <c r="D33" s="164" t="s">
        <v>334</v>
      </c>
      <c r="E33" s="164" t="s">
        <v>335</v>
      </c>
      <c r="F33" s="160">
        <v>50000</v>
      </c>
      <c r="G33" s="161" t="s">
        <v>203</v>
      </c>
      <c r="H33" s="161"/>
      <c r="I33" s="42" t="s">
        <v>25</v>
      </c>
      <c r="J33" s="165" t="s">
        <v>203</v>
      </c>
      <c r="K33" s="38" t="s">
        <v>240</v>
      </c>
      <c r="L33" s="164" t="s">
        <v>336</v>
      </c>
    </row>
    <row r="34" spans="1:12" ht="30">
      <c r="A34" s="162">
        <v>339</v>
      </c>
      <c r="B34" s="162">
        <v>3000</v>
      </c>
      <c r="C34" s="145" t="s">
        <v>333</v>
      </c>
      <c r="D34" s="166" t="s">
        <v>337</v>
      </c>
      <c r="E34" s="166" t="s">
        <v>338</v>
      </c>
      <c r="F34" s="160">
        <v>200000</v>
      </c>
      <c r="G34" s="161" t="s">
        <v>106</v>
      </c>
      <c r="H34" s="161"/>
      <c r="I34" s="42" t="s">
        <v>25</v>
      </c>
      <c r="J34" s="165" t="s">
        <v>106</v>
      </c>
      <c r="K34" s="38" t="s">
        <v>240</v>
      </c>
      <c r="L34" s="164" t="s">
        <v>339</v>
      </c>
    </row>
    <row r="35" spans="1:12" ht="30">
      <c r="A35" s="162">
        <v>347</v>
      </c>
      <c r="B35" s="162">
        <v>3000</v>
      </c>
      <c r="C35" s="159" t="s">
        <v>340</v>
      </c>
      <c r="D35" s="164" t="s">
        <v>341</v>
      </c>
      <c r="E35" s="164" t="s">
        <v>342</v>
      </c>
      <c r="F35" s="160">
        <v>10000</v>
      </c>
      <c r="G35" s="161" t="s">
        <v>106</v>
      </c>
      <c r="H35" s="161"/>
      <c r="I35" s="167" t="s">
        <v>25</v>
      </c>
      <c r="J35" s="168" t="s">
        <v>265</v>
      </c>
      <c r="K35" s="38" t="s">
        <v>240</v>
      </c>
      <c r="L35" s="164" t="s">
        <v>343</v>
      </c>
    </row>
    <row r="36" spans="1:12" ht="30">
      <c r="A36" s="162">
        <v>355</v>
      </c>
      <c r="B36" s="162">
        <v>3000</v>
      </c>
      <c r="C36" s="163" t="s">
        <v>344</v>
      </c>
      <c r="D36" s="164" t="s">
        <v>345</v>
      </c>
      <c r="E36" s="164" t="s">
        <v>346</v>
      </c>
      <c r="F36" s="160">
        <v>4738340.54</v>
      </c>
      <c r="G36" s="161" t="s">
        <v>140</v>
      </c>
      <c r="H36" s="161"/>
      <c r="I36" s="42" t="s">
        <v>25</v>
      </c>
      <c r="J36" s="165" t="s">
        <v>347</v>
      </c>
      <c r="K36" s="38" t="s">
        <v>240</v>
      </c>
      <c r="L36" s="164" t="s">
        <v>348</v>
      </c>
    </row>
    <row r="37" spans="1:12" ht="30">
      <c r="A37" s="162">
        <v>356</v>
      </c>
      <c r="B37" s="162">
        <v>3000</v>
      </c>
      <c r="C37" s="163" t="s">
        <v>349</v>
      </c>
      <c r="D37" s="164" t="s">
        <v>350</v>
      </c>
      <c r="E37" s="164" t="s">
        <v>351</v>
      </c>
      <c r="F37" s="160">
        <v>100000</v>
      </c>
      <c r="G37" s="161" t="s">
        <v>152</v>
      </c>
      <c r="H37" s="161"/>
      <c r="I37" s="42" t="s">
        <v>25</v>
      </c>
      <c r="J37" s="165" t="s">
        <v>331</v>
      </c>
      <c r="K37" s="38" t="s">
        <v>240</v>
      </c>
      <c r="L37" s="164" t="s">
        <v>352</v>
      </c>
    </row>
    <row r="38" spans="1:12" ht="30">
      <c r="A38" s="162">
        <v>357</v>
      </c>
      <c r="B38" s="162">
        <v>3000</v>
      </c>
      <c r="C38" s="163" t="s">
        <v>353</v>
      </c>
      <c r="D38" s="164" t="s">
        <v>354</v>
      </c>
      <c r="E38" s="164" t="s">
        <v>355</v>
      </c>
      <c r="F38" s="160">
        <v>1050000</v>
      </c>
      <c r="G38" s="42" t="s">
        <v>59</v>
      </c>
      <c r="H38" s="65"/>
      <c r="I38" s="42" t="s">
        <v>25</v>
      </c>
      <c r="J38" s="64" t="s">
        <v>276</v>
      </c>
      <c r="K38" s="38" t="s">
        <v>240</v>
      </c>
      <c r="L38" s="164" t="s">
        <v>356</v>
      </c>
    </row>
    <row r="39" spans="1:12" ht="30">
      <c r="A39" s="162">
        <v>371</v>
      </c>
      <c r="B39" s="162">
        <v>3000</v>
      </c>
      <c r="C39" s="163" t="s">
        <v>36</v>
      </c>
      <c r="D39" s="164" t="s">
        <v>357</v>
      </c>
      <c r="E39" s="164" t="s">
        <v>358</v>
      </c>
      <c r="F39" s="160">
        <v>250000</v>
      </c>
      <c r="G39" s="42" t="s">
        <v>106</v>
      </c>
      <c r="H39" s="65"/>
      <c r="I39" s="42" t="s">
        <v>25</v>
      </c>
      <c r="J39" s="168" t="s">
        <v>265</v>
      </c>
      <c r="K39" s="38" t="s">
        <v>240</v>
      </c>
      <c r="L39" s="164" t="s">
        <v>359</v>
      </c>
    </row>
    <row r="40" spans="1:12" ht="30">
      <c r="A40" s="162">
        <v>372</v>
      </c>
      <c r="B40" s="162">
        <v>3000</v>
      </c>
      <c r="C40" s="163" t="s">
        <v>39</v>
      </c>
      <c r="D40" s="164" t="s">
        <v>360</v>
      </c>
      <c r="E40" s="164" t="s">
        <v>358</v>
      </c>
      <c r="F40" s="160">
        <v>25000</v>
      </c>
      <c r="G40" s="42" t="s">
        <v>106</v>
      </c>
      <c r="H40" s="65"/>
      <c r="I40" s="42" t="s">
        <v>25</v>
      </c>
      <c r="J40" s="168" t="s">
        <v>265</v>
      </c>
      <c r="K40" s="38" t="s">
        <v>240</v>
      </c>
      <c r="L40" s="164" t="s">
        <v>359</v>
      </c>
    </row>
    <row r="41" spans="1:12" ht="30">
      <c r="A41" s="162">
        <v>375</v>
      </c>
      <c r="B41" s="162">
        <v>3000</v>
      </c>
      <c r="C41" s="163" t="s">
        <v>32</v>
      </c>
      <c r="D41" s="164" t="s">
        <v>361</v>
      </c>
      <c r="E41" s="164" t="s">
        <v>358</v>
      </c>
      <c r="F41" s="160">
        <v>95000</v>
      </c>
      <c r="G41" s="42" t="s">
        <v>106</v>
      </c>
      <c r="H41" s="65"/>
      <c r="I41" s="42" t="s">
        <v>25</v>
      </c>
      <c r="J41" s="168" t="s">
        <v>265</v>
      </c>
      <c r="K41" s="38" t="s">
        <v>240</v>
      </c>
      <c r="L41" s="164" t="s">
        <v>359</v>
      </c>
    </row>
    <row r="42" spans="1:12" ht="30">
      <c r="A42" s="162">
        <v>376</v>
      </c>
      <c r="B42" s="162">
        <v>3000</v>
      </c>
      <c r="C42" s="163" t="s">
        <v>362</v>
      </c>
      <c r="D42" s="164" t="s">
        <v>363</v>
      </c>
      <c r="E42" s="164" t="s">
        <v>358</v>
      </c>
      <c r="F42" s="160">
        <v>50000</v>
      </c>
      <c r="G42" s="42" t="s">
        <v>106</v>
      </c>
      <c r="H42" s="65"/>
      <c r="I42" s="42" t="s">
        <v>25</v>
      </c>
      <c r="J42" s="168" t="s">
        <v>265</v>
      </c>
      <c r="K42" s="38" t="s">
        <v>240</v>
      </c>
      <c r="L42" s="164" t="s">
        <v>359</v>
      </c>
    </row>
    <row r="43" spans="1:12" ht="30">
      <c r="A43" s="162">
        <v>382</v>
      </c>
      <c r="B43" s="162">
        <v>3000</v>
      </c>
      <c r="C43" s="163" t="s">
        <v>187</v>
      </c>
      <c r="D43" s="164" t="s">
        <v>364</v>
      </c>
      <c r="E43" s="164" t="s">
        <v>365</v>
      </c>
      <c r="F43" s="160">
        <v>15000</v>
      </c>
      <c r="G43" s="42" t="s">
        <v>106</v>
      </c>
      <c r="H43" s="65"/>
      <c r="I43" s="42" t="s">
        <v>25</v>
      </c>
      <c r="J43" s="168" t="s">
        <v>265</v>
      </c>
      <c r="K43" s="38" t="s">
        <v>240</v>
      </c>
      <c r="L43" s="164" t="s">
        <v>366</v>
      </c>
    </row>
    <row r="44" spans="1:12" ht="30">
      <c r="A44" s="162">
        <v>392</v>
      </c>
      <c r="B44" s="162">
        <v>3000</v>
      </c>
      <c r="C44" s="163" t="s">
        <v>367</v>
      </c>
      <c r="D44" s="164" t="s">
        <v>368</v>
      </c>
      <c r="E44" s="164" t="s">
        <v>369</v>
      </c>
      <c r="F44" s="160">
        <v>10000</v>
      </c>
      <c r="G44" s="42" t="s">
        <v>106</v>
      </c>
      <c r="H44" s="65"/>
      <c r="I44" s="42" t="s">
        <v>25</v>
      </c>
      <c r="J44" s="168" t="s">
        <v>265</v>
      </c>
      <c r="K44" s="38" t="s">
        <v>240</v>
      </c>
      <c r="L44" s="164" t="s">
        <v>370</v>
      </c>
    </row>
    <row r="45" spans="1:12" ht="30">
      <c r="A45" s="162">
        <v>511</v>
      </c>
      <c r="B45" s="162">
        <v>5000</v>
      </c>
      <c r="C45" s="163" t="s">
        <v>371</v>
      </c>
      <c r="D45" s="164" t="s">
        <v>372</v>
      </c>
      <c r="E45" s="164" t="s">
        <v>373</v>
      </c>
      <c r="F45" s="160">
        <v>250000</v>
      </c>
      <c r="G45" s="42" t="s">
        <v>59</v>
      </c>
      <c r="H45" s="65"/>
      <c r="I45" s="42" t="s">
        <v>25</v>
      </c>
      <c r="J45" s="64" t="s">
        <v>276</v>
      </c>
      <c r="K45" s="38" t="s">
        <v>240</v>
      </c>
      <c r="L45" s="164" t="s">
        <v>374</v>
      </c>
    </row>
    <row r="46" spans="1:12" ht="30">
      <c r="A46" s="162">
        <v>512</v>
      </c>
      <c r="B46" s="162">
        <v>5000</v>
      </c>
      <c r="C46" s="163" t="s">
        <v>375</v>
      </c>
      <c r="D46" s="164" t="s">
        <v>376</v>
      </c>
      <c r="E46" s="164" t="s">
        <v>377</v>
      </c>
      <c r="F46" s="160">
        <v>500000</v>
      </c>
      <c r="G46" s="161" t="s">
        <v>152</v>
      </c>
      <c r="H46" s="161"/>
      <c r="I46" s="42" t="s">
        <v>25</v>
      </c>
      <c r="J46" s="165" t="s">
        <v>331</v>
      </c>
      <c r="K46" s="38" t="s">
        <v>240</v>
      </c>
      <c r="L46" s="164" t="s">
        <v>378</v>
      </c>
    </row>
    <row r="47" spans="1:12" ht="30">
      <c r="A47" s="38">
        <v>542</v>
      </c>
      <c r="B47" s="38">
        <v>5000</v>
      </c>
      <c r="C47" s="39" t="s">
        <v>379</v>
      </c>
      <c r="D47" s="39" t="s">
        <v>380</v>
      </c>
      <c r="E47" s="169" t="s">
        <v>381</v>
      </c>
      <c r="F47" s="59">
        <v>150000</v>
      </c>
      <c r="G47" s="42" t="s">
        <v>152</v>
      </c>
      <c r="H47" s="59"/>
      <c r="I47" s="42" t="s">
        <v>25</v>
      </c>
      <c r="J47" s="42" t="s">
        <v>248</v>
      </c>
      <c r="K47" s="38" t="s">
        <v>240</v>
      </c>
      <c r="L47" s="169" t="s">
        <v>382</v>
      </c>
    </row>
    <row r="48" spans="1:12" ht="30">
      <c r="A48" s="38">
        <v>565</v>
      </c>
      <c r="B48" s="38">
        <v>5000</v>
      </c>
      <c r="C48" s="61" t="s">
        <v>383</v>
      </c>
      <c r="D48" s="170" t="s">
        <v>384</v>
      </c>
      <c r="E48" s="52" t="s">
        <v>385</v>
      </c>
      <c r="F48" s="65">
        <v>5056621.54</v>
      </c>
      <c r="G48" s="42" t="s">
        <v>152</v>
      </c>
      <c r="H48" s="59"/>
      <c r="I48" s="42" t="s">
        <v>25</v>
      </c>
      <c r="J48" s="42" t="s">
        <v>248</v>
      </c>
      <c r="K48" s="38" t="s">
        <v>240</v>
      </c>
      <c r="L48" s="169"/>
    </row>
    <row r="49" spans="1:12" ht="30">
      <c r="A49" s="38">
        <v>577</v>
      </c>
      <c r="B49" s="38">
        <v>5000</v>
      </c>
      <c r="C49" s="61" t="s">
        <v>386</v>
      </c>
      <c r="D49" s="170" t="s">
        <v>387</v>
      </c>
      <c r="E49" s="52" t="s">
        <v>388</v>
      </c>
      <c r="F49" s="65">
        <v>1200000</v>
      </c>
      <c r="G49" s="42" t="s">
        <v>106</v>
      </c>
      <c r="H49" s="59"/>
      <c r="I49" s="42" t="s">
        <v>25</v>
      </c>
      <c r="J49" s="142">
        <v>44197</v>
      </c>
      <c r="K49" s="38" t="s">
        <v>240</v>
      </c>
      <c r="L49" s="169" t="s">
        <v>387</v>
      </c>
    </row>
    <row r="50" spans="1:12" ht="30">
      <c r="A50" s="38">
        <v>591</v>
      </c>
      <c r="B50" s="38">
        <v>5000</v>
      </c>
      <c r="C50" s="40" t="s">
        <v>389</v>
      </c>
      <c r="D50" s="170" t="s">
        <v>390</v>
      </c>
      <c r="E50" s="52" t="s">
        <v>391</v>
      </c>
      <c r="F50" s="171">
        <v>1000000</v>
      </c>
      <c r="G50" s="42" t="s">
        <v>152</v>
      </c>
      <c r="H50" s="59"/>
      <c r="I50" s="42" t="s">
        <v>25</v>
      </c>
      <c r="J50" s="42" t="s">
        <v>248</v>
      </c>
      <c r="K50" s="38" t="s">
        <v>240</v>
      </c>
      <c r="L50" s="169" t="s">
        <v>392</v>
      </c>
    </row>
    <row r="51" spans="1:12">
      <c r="A51" s="54"/>
      <c r="B51" s="54"/>
      <c r="C51" s="169"/>
      <c r="D51" s="169"/>
      <c r="E51" s="169"/>
      <c r="F51" s="172">
        <f>SUM(F5:F50)</f>
        <v>59798650</v>
      </c>
      <c r="G51" s="169"/>
      <c r="H51" s="169"/>
      <c r="I51" s="169"/>
      <c r="J51" s="169"/>
      <c r="K51" s="54"/>
      <c r="L51" s="169"/>
    </row>
    <row r="52" spans="1:12" ht="18.75">
      <c r="D52" s="173" t="s">
        <v>51</v>
      </c>
      <c r="E52" s="173"/>
      <c r="F52" s="174">
        <f>SUM(F51:F51)</f>
        <v>59798650</v>
      </c>
    </row>
  </sheetData>
  <protectedRanges>
    <protectedRange sqref="C49:E49 H49 J49" name="Rango6_1"/>
    <protectedRange sqref="C33:E35 G33:J35 J39:J44" name="Rango5_1"/>
    <protectedRange sqref="G31:H31" name="Rango4_1"/>
    <protectedRange sqref="C29:E29 G29:J29" name="Rango3_1"/>
    <protectedRange sqref="C22:E22 G22:H22 J22" name="Rango2_1"/>
    <protectedRange sqref="C12:E15 G12:H15" name="Rango1_1"/>
  </protectedRanges>
  <mergeCells count="12">
    <mergeCell ref="K3:K4"/>
    <mergeCell ref="L3:L4"/>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workbookViewId="0">
      <selection activeCell="C7" sqref="C7"/>
    </sheetView>
  </sheetViews>
  <sheetFormatPr baseColWidth="10" defaultColWidth="12.42578125" defaultRowHeight="15"/>
  <cols>
    <col min="1" max="2" width="18" style="132" customWidth="1"/>
    <col min="3" max="3" width="40.42578125" style="133" customWidth="1"/>
    <col min="4"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73.28515625" style="31" customWidth="1"/>
    <col min="13" max="16384" width="12.42578125" style="31"/>
  </cols>
  <sheetData>
    <row r="1" spans="1:12" ht="91.5" customHeight="1">
      <c r="A1" s="179"/>
      <c r="B1" s="179"/>
      <c r="C1" s="733" t="s">
        <v>0</v>
      </c>
      <c r="D1" s="733"/>
      <c r="E1" s="180"/>
      <c r="F1" s="734" t="s">
        <v>393</v>
      </c>
      <c r="G1" s="734"/>
      <c r="H1" s="734"/>
      <c r="I1" s="734"/>
      <c r="J1" s="734"/>
      <c r="K1" s="734"/>
      <c r="L1" s="734"/>
    </row>
    <row r="2" spans="1:12" ht="17.25">
      <c r="A2" s="727" t="s">
        <v>393</v>
      </c>
      <c r="B2" s="728"/>
      <c r="C2" s="728"/>
      <c r="D2" s="728"/>
      <c r="E2" s="728"/>
      <c r="F2" s="728"/>
      <c r="G2" s="728"/>
      <c r="H2" s="728"/>
      <c r="I2" s="728"/>
      <c r="J2" s="728"/>
      <c r="K2" s="728"/>
      <c r="L2" s="729"/>
    </row>
    <row r="3" spans="1:12" ht="39" customHeight="1">
      <c r="A3" s="730" t="s">
        <v>3</v>
      </c>
      <c r="B3" s="731"/>
      <c r="C3" s="732"/>
      <c r="D3" s="725" t="s">
        <v>4</v>
      </c>
      <c r="E3" s="725" t="s">
        <v>5</v>
      </c>
      <c r="F3" s="725" t="s">
        <v>6</v>
      </c>
      <c r="G3" s="725" t="s">
        <v>7</v>
      </c>
      <c r="H3" s="727" t="s">
        <v>8</v>
      </c>
      <c r="I3" s="729"/>
      <c r="J3" s="725" t="s">
        <v>9</v>
      </c>
      <c r="K3" s="725" t="s">
        <v>10</v>
      </c>
      <c r="L3" s="725" t="s">
        <v>11</v>
      </c>
    </row>
    <row r="4" spans="1:12" ht="24.75" customHeight="1">
      <c r="A4" s="181" t="s">
        <v>16</v>
      </c>
      <c r="B4" s="182" t="s">
        <v>17</v>
      </c>
      <c r="C4" s="183" t="s">
        <v>18</v>
      </c>
      <c r="D4" s="726"/>
      <c r="E4" s="726"/>
      <c r="F4" s="726"/>
      <c r="G4" s="726"/>
      <c r="H4" s="184" t="s">
        <v>19</v>
      </c>
      <c r="I4" s="185" t="s">
        <v>20</v>
      </c>
      <c r="J4" s="726"/>
      <c r="K4" s="726"/>
      <c r="L4" s="726"/>
    </row>
    <row r="5" spans="1:12" ht="51.75">
      <c r="A5" s="186">
        <v>214</v>
      </c>
      <c r="B5" s="187">
        <v>2000</v>
      </c>
      <c r="C5" s="186" t="s">
        <v>245</v>
      </c>
      <c r="D5" s="186" t="s">
        <v>394</v>
      </c>
      <c r="E5" s="188" t="s">
        <v>395</v>
      </c>
      <c r="F5" s="189">
        <v>10000</v>
      </c>
      <c r="G5" s="190" t="s">
        <v>148</v>
      </c>
      <c r="H5" s="188"/>
      <c r="I5" s="189" t="s">
        <v>78</v>
      </c>
      <c r="J5" s="191">
        <v>2020</v>
      </c>
      <c r="K5" s="186" t="s">
        <v>396</v>
      </c>
      <c r="L5" s="186" t="s">
        <v>397</v>
      </c>
    </row>
    <row r="6" spans="1:12" ht="51.75">
      <c r="A6" s="186">
        <v>211</v>
      </c>
      <c r="B6" s="187">
        <v>2000</v>
      </c>
      <c r="C6" s="186" t="s">
        <v>398</v>
      </c>
      <c r="D6" s="186" t="s">
        <v>399</v>
      </c>
      <c r="E6" s="188" t="s">
        <v>400</v>
      </c>
      <c r="F6" s="189">
        <v>65000</v>
      </c>
      <c r="G6" s="190" t="s">
        <v>24</v>
      </c>
      <c r="H6" s="188"/>
      <c r="I6" s="189" t="s">
        <v>78</v>
      </c>
      <c r="J6" s="191">
        <v>2020</v>
      </c>
      <c r="K6" s="186" t="s">
        <v>396</v>
      </c>
      <c r="L6" s="186" t="s">
        <v>401</v>
      </c>
    </row>
    <row r="7" spans="1:12" ht="51.75">
      <c r="A7" s="186">
        <v>274</v>
      </c>
      <c r="B7" s="187">
        <v>2000</v>
      </c>
      <c r="C7" s="186" t="s">
        <v>402</v>
      </c>
      <c r="D7" s="186" t="s">
        <v>403</v>
      </c>
      <c r="E7" s="188" t="s">
        <v>404</v>
      </c>
      <c r="F7" s="189">
        <v>7000</v>
      </c>
      <c r="G7" s="190" t="s">
        <v>24</v>
      </c>
      <c r="H7" s="188"/>
      <c r="I7" s="189" t="s">
        <v>78</v>
      </c>
      <c r="J7" s="191">
        <v>2020</v>
      </c>
      <c r="K7" s="186" t="s">
        <v>396</v>
      </c>
      <c r="L7" s="186" t="s">
        <v>405</v>
      </c>
    </row>
    <row r="8" spans="1:12" ht="33" customHeight="1">
      <c r="A8" s="186">
        <v>334</v>
      </c>
      <c r="B8" s="187">
        <v>3000</v>
      </c>
      <c r="C8" s="186" t="s">
        <v>328</v>
      </c>
      <c r="D8" s="192" t="s">
        <v>406</v>
      </c>
      <c r="E8" s="188" t="s">
        <v>407</v>
      </c>
      <c r="F8" s="193">
        <v>300000</v>
      </c>
      <c r="G8" s="190" t="s">
        <v>111</v>
      </c>
      <c r="H8" s="188"/>
      <c r="I8" s="193" t="s">
        <v>78</v>
      </c>
      <c r="J8" s="194">
        <v>2020</v>
      </c>
      <c r="K8" s="186" t="s">
        <v>396</v>
      </c>
      <c r="L8" s="186" t="s">
        <v>408</v>
      </c>
    </row>
    <row r="9" spans="1:12" ht="51.75">
      <c r="A9" s="186">
        <v>339</v>
      </c>
      <c r="B9" s="187">
        <v>3000</v>
      </c>
      <c r="C9" s="186" t="s">
        <v>333</v>
      </c>
      <c r="D9" s="186" t="s">
        <v>409</v>
      </c>
      <c r="E9" s="188" t="s">
        <v>410</v>
      </c>
      <c r="F9" s="189">
        <v>300000</v>
      </c>
      <c r="G9" s="190" t="s">
        <v>148</v>
      </c>
      <c r="H9" s="188"/>
      <c r="I9" s="189" t="s">
        <v>78</v>
      </c>
      <c r="J9" s="191">
        <v>2020</v>
      </c>
      <c r="K9" s="186" t="s">
        <v>396</v>
      </c>
      <c r="L9" s="186" t="s">
        <v>411</v>
      </c>
    </row>
    <row r="10" spans="1:12" ht="17.25">
      <c r="A10" s="195"/>
      <c r="B10" s="196"/>
      <c r="C10" s="195"/>
      <c r="D10" s="197"/>
      <c r="E10" s="197"/>
      <c r="F10" s="198">
        <f>SUM(F5:F9)</f>
        <v>682000</v>
      </c>
      <c r="G10" s="197"/>
      <c r="H10" s="197"/>
      <c r="I10" s="197"/>
      <c r="J10" s="197"/>
      <c r="K10" s="197"/>
      <c r="L10" s="197"/>
    </row>
    <row r="11" spans="1:12" ht="17.25">
      <c r="A11" s="727" t="s">
        <v>412</v>
      </c>
      <c r="B11" s="728"/>
      <c r="C11" s="728"/>
      <c r="D11" s="728"/>
      <c r="E11" s="728"/>
      <c r="F11" s="728"/>
      <c r="G11" s="728"/>
      <c r="H11" s="728"/>
      <c r="I11" s="728"/>
      <c r="J11" s="728"/>
      <c r="K11" s="728"/>
      <c r="L11" s="729"/>
    </row>
    <row r="12" spans="1:12" ht="39" customHeight="1">
      <c r="A12" s="730" t="s">
        <v>3</v>
      </c>
      <c r="B12" s="731"/>
      <c r="C12" s="732"/>
      <c r="D12" s="725" t="s">
        <v>4</v>
      </c>
      <c r="E12" s="725" t="s">
        <v>5</v>
      </c>
      <c r="F12" s="725" t="s">
        <v>6</v>
      </c>
      <c r="G12" s="725" t="s">
        <v>7</v>
      </c>
      <c r="H12" s="727" t="s">
        <v>8</v>
      </c>
      <c r="I12" s="729"/>
      <c r="J12" s="725" t="s">
        <v>9</v>
      </c>
      <c r="K12" s="725" t="s">
        <v>10</v>
      </c>
      <c r="L12" s="725" t="s">
        <v>11</v>
      </c>
    </row>
    <row r="13" spans="1:12" ht="24.75" customHeight="1">
      <c r="A13" s="181" t="s">
        <v>16</v>
      </c>
      <c r="B13" s="182" t="s">
        <v>17</v>
      </c>
      <c r="C13" s="183" t="s">
        <v>18</v>
      </c>
      <c r="D13" s="726"/>
      <c r="E13" s="726"/>
      <c r="F13" s="726"/>
      <c r="G13" s="726"/>
      <c r="H13" s="184" t="s">
        <v>19</v>
      </c>
      <c r="I13" s="185" t="s">
        <v>20</v>
      </c>
      <c r="J13" s="726"/>
      <c r="K13" s="726"/>
      <c r="L13" s="726"/>
    </row>
    <row r="14" spans="1:12" ht="103.5">
      <c r="A14" s="186">
        <v>211</v>
      </c>
      <c r="B14" s="187">
        <v>2000</v>
      </c>
      <c r="C14" s="186" t="s">
        <v>398</v>
      </c>
      <c r="D14" s="186" t="s">
        <v>399</v>
      </c>
      <c r="E14" s="188" t="s">
        <v>413</v>
      </c>
      <c r="F14" s="189">
        <v>162500</v>
      </c>
      <c r="G14" s="190" t="s">
        <v>24</v>
      </c>
      <c r="H14" s="188"/>
      <c r="I14" s="189" t="s">
        <v>78</v>
      </c>
      <c r="J14" s="191">
        <v>2020</v>
      </c>
      <c r="K14" s="186" t="s">
        <v>414</v>
      </c>
      <c r="L14" s="186" t="s">
        <v>415</v>
      </c>
    </row>
    <row r="15" spans="1:12" ht="60" customHeight="1">
      <c r="A15" s="186">
        <v>215</v>
      </c>
      <c r="B15" s="187">
        <v>2000</v>
      </c>
      <c r="C15" s="186" t="s">
        <v>67</v>
      </c>
      <c r="D15" s="186" t="s">
        <v>416</v>
      </c>
      <c r="E15" s="188" t="s">
        <v>417</v>
      </c>
      <c r="F15" s="190">
        <v>50000</v>
      </c>
      <c r="G15" s="190" t="s">
        <v>24</v>
      </c>
      <c r="H15" s="188"/>
      <c r="I15" s="190" t="s">
        <v>78</v>
      </c>
      <c r="J15" s="199">
        <v>2020</v>
      </c>
      <c r="K15" s="186" t="s">
        <v>414</v>
      </c>
      <c r="L15" s="186" t="s">
        <v>418</v>
      </c>
    </row>
    <row r="16" spans="1:12" ht="51.75">
      <c r="A16" s="200">
        <v>318</v>
      </c>
      <c r="B16" s="187">
        <v>3000</v>
      </c>
      <c r="C16" s="200" t="s">
        <v>325</v>
      </c>
      <c r="D16" s="200" t="s">
        <v>419</v>
      </c>
      <c r="E16" s="188" t="s">
        <v>420</v>
      </c>
      <c r="F16" s="201">
        <v>2000</v>
      </c>
      <c r="G16" s="200" t="s">
        <v>24</v>
      </c>
      <c r="H16" s="188"/>
      <c r="I16" s="200" t="s">
        <v>78</v>
      </c>
      <c r="J16" s="200">
        <v>2020</v>
      </c>
      <c r="K16" s="186" t="s">
        <v>414</v>
      </c>
      <c r="L16" s="200" t="s">
        <v>421</v>
      </c>
    </row>
    <row r="17" spans="1:12" ht="86.25">
      <c r="A17" s="202">
        <v>336</v>
      </c>
      <c r="B17" s="187">
        <v>3000</v>
      </c>
      <c r="C17" s="202" t="s">
        <v>422</v>
      </c>
      <c r="D17" s="203" t="s">
        <v>423</v>
      </c>
      <c r="E17" s="188" t="s">
        <v>424</v>
      </c>
      <c r="F17" s="204">
        <v>20000</v>
      </c>
      <c r="G17" s="205" t="s">
        <v>24</v>
      </c>
      <c r="H17" s="188"/>
      <c r="I17" s="204" t="s">
        <v>78</v>
      </c>
      <c r="J17" s="206">
        <v>2020</v>
      </c>
      <c r="K17" s="186" t="s">
        <v>414</v>
      </c>
      <c r="L17" s="202" t="s">
        <v>425</v>
      </c>
    </row>
    <row r="18" spans="1:12" ht="22.5" customHeight="1">
      <c r="A18" s="195"/>
      <c r="B18" s="195"/>
      <c r="C18" s="197"/>
      <c r="D18" s="197"/>
      <c r="E18" s="197"/>
      <c r="F18" s="198">
        <f>SUM(F14:F17)</f>
        <v>234500</v>
      </c>
      <c r="G18" s="197"/>
      <c r="H18" s="197"/>
      <c r="I18" s="197"/>
      <c r="J18" s="197"/>
      <c r="K18" s="197"/>
      <c r="L18" s="196"/>
    </row>
    <row r="19" spans="1:12" ht="17.25">
      <c r="A19" s="727" t="s">
        <v>426</v>
      </c>
      <c r="B19" s="728"/>
      <c r="C19" s="728"/>
      <c r="D19" s="728"/>
      <c r="E19" s="728"/>
      <c r="F19" s="728"/>
      <c r="G19" s="728"/>
      <c r="H19" s="728"/>
      <c r="I19" s="728"/>
      <c r="J19" s="728"/>
      <c r="K19" s="728"/>
      <c r="L19" s="729"/>
    </row>
    <row r="20" spans="1:12" ht="39" customHeight="1">
      <c r="A20" s="730" t="s">
        <v>3</v>
      </c>
      <c r="B20" s="731"/>
      <c r="C20" s="732"/>
      <c r="D20" s="725" t="s">
        <v>4</v>
      </c>
      <c r="E20" s="725" t="s">
        <v>5</v>
      </c>
      <c r="F20" s="725" t="s">
        <v>6</v>
      </c>
      <c r="G20" s="725" t="s">
        <v>7</v>
      </c>
      <c r="H20" s="727" t="s">
        <v>8</v>
      </c>
      <c r="I20" s="729"/>
      <c r="J20" s="725" t="s">
        <v>9</v>
      </c>
      <c r="K20" s="725" t="s">
        <v>10</v>
      </c>
      <c r="L20" s="725" t="s">
        <v>11</v>
      </c>
    </row>
    <row r="21" spans="1:12" ht="24.75" customHeight="1">
      <c r="A21" s="181" t="s">
        <v>16</v>
      </c>
      <c r="B21" s="182" t="s">
        <v>17</v>
      </c>
      <c r="C21" s="183" t="s">
        <v>18</v>
      </c>
      <c r="D21" s="726"/>
      <c r="E21" s="726"/>
      <c r="F21" s="726"/>
      <c r="G21" s="726"/>
      <c r="H21" s="184" t="s">
        <v>19</v>
      </c>
      <c r="I21" s="185" t="s">
        <v>20</v>
      </c>
      <c r="J21" s="726"/>
      <c r="K21" s="726"/>
      <c r="L21" s="726"/>
    </row>
    <row r="22" spans="1:12" s="208" customFormat="1" ht="77.25" customHeight="1">
      <c r="A22" s="186">
        <v>211</v>
      </c>
      <c r="B22" s="207">
        <v>2000</v>
      </c>
      <c r="C22" s="186" t="s">
        <v>398</v>
      </c>
      <c r="D22" s="186" t="s">
        <v>399</v>
      </c>
      <c r="E22" s="186" t="s">
        <v>427</v>
      </c>
      <c r="F22" s="189">
        <v>65000</v>
      </c>
      <c r="G22" s="190" t="s">
        <v>24</v>
      </c>
      <c r="H22" s="189"/>
      <c r="I22" s="189" t="s">
        <v>78</v>
      </c>
      <c r="J22" s="191">
        <v>2020</v>
      </c>
      <c r="K22" s="186" t="s">
        <v>428</v>
      </c>
      <c r="L22" s="186" t="s">
        <v>429</v>
      </c>
    </row>
    <row r="23" spans="1:12" s="208" customFormat="1" ht="34.5">
      <c r="A23" s="186">
        <v>331</v>
      </c>
      <c r="B23" s="207">
        <v>3000</v>
      </c>
      <c r="C23" s="186" t="s">
        <v>430</v>
      </c>
      <c r="D23" s="192" t="s">
        <v>431</v>
      </c>
      <c r="E23" s="207" t="s">
        <v>432</v>
      </c>
      <c r="F23" s="193">
        <v>5000000</v>
      </c>
      <c r="G23" s="190" t="s">
        <v>24</v>
      </c>
      <c r="H23" s="193"/>
      <c r="I23" s="193" t="s">
        <v>78</v>
      </c>
      <c r="J23" s="194">
        <v>2020</v>
      </c>
      <c r="K23" s="186" t="s">
        <v>428</v>
      </c>
      <c r="L23" s="186" t="s">
        <v>433</v>
      </c>
    </row>
    <row r="24" spans="1:12" s="210" customFormat="1" ht="81" customHeight="1">
      <c r="A24" s="202">
        <v>336</v>
      </c>
      <c r="B24" s="209">
        <v>3000</v>
      </c>
      <c r="C24" s="202" t="s">
        <v>422</v>
      </c>
      <c r="D24" s="203" t="s">
        <v>434</v>
      </c>
      <c r="E24" s="209" t="s">
        <v>435</v>
      </c>
      <c r="F24" s="204">
        <v>15000</v>
      </c>
      <c r="G24" s="205" t="s">
        <v>24</v>
      </c>
      <c r="H24" s="204"/>
      <c r="I24" s="204" t="s">
        <v>78</v>
      </c>
      <c r="J24" s="206">
        <v>2020</v>
      </c>
      <c r="K24" s="186" t="s">
        <v>428</v>
      </c>
      <c r="L24" s="202" t="s">
        <v>436</v>
      </c>
    </row>
    <row r="25" spans="1:12" ht="23.25" customHeight="1">
      <c r="A25" s="195"/>
      <c r="B25" s="195"/>
      <c r="C25" s="197"/>
      <c r="D25" s="197"/>
      <c r="E25" s="197"/>
      <c r="F25" s="198">
        <f>SUM(F22:F24)</f>
        <v>5080000</v>
      </c>
      <c r="G25" s="197"/>
      <c r="H25" s="197"/>
      <c r="I25" s="197"/>
      <c r="J25" s="197"/>
      <c r="K25" s="197"/>
      <c r="L25" s="196"/>
    </row>
    <row r="26" spans="1:12" ht="17.25">
      <c r="A26" s="727" t="s">
        <v>437</v>
      </c>
      <c r="B26" s="728"/>
      <c r="C26" s="728"/>
      <c r="D26" s="728"/>
      <c r="E26" s="728"/>
      <c r="F26" s="728"/>
      <c r="G26" s="728"/>
      <c r="H26" s="728"/>
      <c r="I26" s="728"/>
      <c r="J26" s="728"/>
      <c r="K26" s="728"/>
      <c r="L26" s="729"/>
    </row>
    <row r="27" spans="1:12" ht="39" customHeight="1">
      <c r="A27" s="730" t="s">
        <v>3</v>
      </c>
      <c r="B27" s="731"/>
      <c r="C27" s="732"/>
      <c r="D27" s="725" t="s">
        <v>4</v>
      </c>
      <c r="E27" s="725" t="s">
        <v>5</v>
      </c>
      <c r="F27" s="725" t="s">
        <v>6</v>
      </c>
      <c r="G27" s="725" t="s">
        <v>7</v>
      </c>
      <c r="H27" s="727" t="s">
        <v>8</v>
      </c>
      <c r="I27" s="729"/>
      <c r="J27" s="725" t="s">
        <v>9</v>
      </c>
      <c r="K27" s="725" t="s">
        <v>10</v>
      </c>
      <c r="L27" s="725" t="s">
        <v>11</v>
      </c>
    </row>
    <row r="28" spans="1:12" ht="24.75" customHeight="1">
      <c r="A28" s="181" t="s">
        <v>16</v>
      </c>
      <c r="B28" s="182" t="s">
        <v>17</v>
      </c>
      <c r="C28" s="183" t="s">
        <v>18</v>
      </c>
      <c r="D28" s="726"/>
      <c r="E28" s="726"/>
      <c r="F28" s="726"/>
      <c r="G28" s="726"/>
      <c r="H28" s="184" t="s">
        <v>19</v>
      </c>
      <c r="I28" s="185" t="s">
        <v>20</v>
      </c>
      <c r="J28" s="726"/>
      <c r="K28" s="726"/>
      <c r="L28" s="726"/>
    </row>
    <row r="29" spans="1:12" s="208" customFormat="1" ht="54" customHeight="1">
      <c r="A29" s="186">
        <v>211</v>
      </c>
      <c r="B29" s="207">
        <v>2000</v>
      </c>
      <c r="C29" s="186" t="s">
        <v>398</v>
      </c>
      <c r="D29" s="186" t="s">
        <v>399</v>
      </c>
      <c r="E29" s="186" t="s">
        <v>438</v>
      </c>
      <c r="F29" s="189">
        <v>162500</v>
      </c>
      <c r="G29" s="190" t="s">
        <v>24</v>
      </c>
      <c r="H29" s="189"/>
      <c r="I29" s="189" t="s">
        <v>78</v>
      </c>
      <c r="J29" s="191">
        <v>2020</v>
      </c>
      <c r="K29" s="186" t="s">
        <v>439</v>
      </c>
      <c r="L29" s="186" t="s">
        <v>440</v>
      </c>
    </row>
    <row r="30" spans="1:12" s="208" customFormat="1" ht="33.75" customHeight="1">
      <c r="A30" s="186">
        <v>216</v>
      </c>
      <c r="B30" s="207">
        <v>2000</v>
      </c>
      <c r="C30" s="186" t="s">
        <v>253</v>
      </c>
      <c r="D30" s="186" t="s">
        <v>441</v>
      </c>
      <c r="E30" s="211"/>
      <c r="F30" s="189">
        <v>8500</v>
      </c>
      <c r="G30" s="190" t="s">
        <v>24</v>
      </c>
      <c r="H30" s="189"/>
      <c r="I30" s="189" t="s">
        <v>78</v>
      </c>
      <c r="J30" s="191">
        <v>2020</v>
      </c>
      <c r="K30" s="186" t="s">
        <v>439</v>
      </c>
      <c r="L30" s="186" t="s">
        <v>442</v>
      </c>
    </row>
    <row r="31" spans="1:12" ht="25.5" customHeight="1">
      <c r="A31" s="195"/>
      <c r="B31" s="195"/>
      <c r="C31" s="197"/>
      <c r="D31" s="197"/>
      <c r="E31" s="197"/>
      <c r="F31" s="198">
        <f>SUM(F29:F30)</f>
        <v>171000</v>
      </c>
      <c r="G31" s="197"/>
      <c r="H31" s="197"/>
      <c r="I31" s="197"/>
      <c r="J31" s="197"/>
      <c r="K31" s="197"/>
      <c r="L31" s="196"/>
    </row>
    <row r="32" spans="1:12" ht="17.25">
      <c r="A32" s="727" t="s">
        <v>443</v>
      </c>
      <c r="B32" s="728"/>
      <c r="C32" s="728"/>
      <c r="D32" s="728"/>
      <c r="E32" s="728"/>
      <c r="F32" s="728"/>
      <c r="G32" s="728"/>
      <c r="H32" s="728"/>
      <c r="I32" s="728"/>
      <c r="J32" s="728"/>
      <c r="K32" s="728"/>
      <c r="L32" s="729"/>
    </row>
    <row r="33" spans="1:12" ht="39" customHeight="1">
      <c r="A33" s="730" t="s">
        <v>3</v>
      </c>
      <c r="B33" s="731"/>
      <c r="C33" s="732"/>
      <c r="D33" s="725" t="s">
        <v>4</v>
      </c>
      <c r="E33" s="725" t="s">
        <v>5</v>
      </c>
      <c r="F33" s="725" t="s">
        <v>6</v>
      </c>
      <c r="G33" s="725" t="s">
        <v>7</v>
      </c>
      <c r="H33" s="727" t="s">
        <v>8</v>
      </c>
      <c r="I33" s="729"/>
      <c r="J33" s="725" t="s">
        <v>9</v>
      </c>
      <c r="K33" s="725" t="s">
        <v>10</v>
      </c>
      <c r="L33" s="725" t="s">
        <v>11</v>
      </c>
    </row>
    <row r="34" spans="1:12" ht="24.75" customHeight="1">
      <c r="A34" s="181" t="s">
        <v>16</v>
      </c>
      <c r="B34" s="182" t="s">
        <v>17</v>
      </c>
      <c r="C34" s="183" t="s">
        <v>18</v>
      </c>
      <c r="D34" s="726"/>
      <c r="E34" s="726"/>
      <c r="F34" s="726"/>
      <c r="G34" s="726"/>
      <c r="H34" s="184" t="s">
        <v>19</v>
      </c>
      <c r="I34" s="185" t="s">
        <v>20</v>
      </c>
      <c r="J34" s="726"/>
      <c r="K34" s="726"/>
      <c r="L34" s="726"/>
    </row>
    <row r="35" spans="1:12" s="208" customFormat="1" ht="51.75" customHeight="1">
      <c r="A35" s="186">
        <v>211</v>
      </c>
      <c r="B35" s="207">
        <v>2000</v>
      </c>
      <c r="C35" s="186" t="s">
        <v>398</v>
      </c>
      <c r="D35" s="186" t="s">
        <v>399</v>
      </c>
      <c r="E35" s="186" t="s">
        <v>444</v>
      </c>
      <c r="F35" s="189">
        <v>65000</v>
      </c>
      <c r="G35" s="190" t="s">
        <v>24</v>
      </c>
      <c r="H35" s="189"/>
      <c r="I35" s="189" t="s">
        <v>78</v>
      </c>
      <c r="J35" s="191">
        <v>2020</v>
      </c>
      <c r="K35" s="186" t="s">
        <v>445</v>
      </c>
      <c r="L35" s="186" t="s">
        <v>446</v>
      </c>
    </row>
    <row r="36" spans="1:12" s="208" customFormat="1" ht="51.75" customHeight="1">
      <c r="A36" s="186">
        <v>215</v>
      </c>
      <c r="B36" s="207">
        <v>2000</v>
      </c>
      <c r="C36" s="186" t="s">
        <v>447</v>
      </c>
      <c r="D36" s="186" t="s">
        <v>448</v>
      </c>
      <c r="E36" s="186" t="s">
        <v>449</v>
      </c>
      <c r="F36" s="189">
        <v>1000</v>
      </c>
      <c r="G36" s="190" t="s">
        <v>24</v>
      </c>
      <c r="H36" s="189"/>
      <c r="I36" s="189" t="s">
        <v>78</v>
      </c>
      <c r="J36" s="191">
        <v>2021</v>
      </c>
      <c r="K36" s="186" t="s">
        <v>445</v>
      </c>
      <c r="L36" s="186" t="s">
        <v>450</v>
      </c>
    </row>
    <row r="37" spans="1:12" s="208" customFormat="1" ht="43.5" customHeight="1">
      <c r="A37" s="186">
        <v>216</v>
      </c>
      <c r="B37" s="207">
        <v>2000</v>
      </c>
      <c r="C37" s="186" t="s">
        <v>253</v>
      </c>
      <c r="D37" s="186" t="s">
        <v>441</v>
      </c>
      <c r="E37" s="186" t="s">
        <v>451</v>
      </c>
      <c r="F37" s="189">
        <v>42500</v>
      </c>
      <c r="G37" s="190" t="s">
        <v>24</v>
      </c>
      <c r="H37" s="189"/>
      <c r="I37" s="189" t="s">
        <v>78</v>
      </c>
      <c r="J37" s="191">
        <v>2020</v>
      </c>
      <c r="K37" s="186" t="s">
        <v>445</v>
      </c>
      <c r="L37" s="186" t="s">
        <v>452</v>
      </c>
    </row>
    <row r="38" spans="1:12" s="208" customFormat="1" ht="39.75" customHeight="1">
      <c r="A38" s="186">
        <v>217</v>
      </c>
      <c r="B38" s="207">
        <v>2000</v>
      </c>
      <c r="C38" s="186" t="s">
        <v>258</v>
      </c>
      <c r="D38" s="186" t="s">
        <v>453</v>
      </c>
      <c r="E38" s="186" t="s">
        <v>454</v>
      </c>
      <c r="F38" s="189">
        <v>1500</v>
      </c>
      <c r="G38" s="190" t="s">
        <v>24</v>
      </c>
      <c r="H38" s="189"/>
      <c r="I38" s="189" t="s">
        <v>78</v>
      </c>
      <c r="J38" s="191">
        <v>2020</v>
      </c>
      <c r="K38" s="186" t="s">
        <v>445</v>
      </c>
      <c r="L38" s="186" t="s">
        <v>455</v>
      </c>
    </row>
    <row r="39" spans="1:12" s="208" customFormat="1" ht="36" customHeight="1">
      <c r="A39" s="186">
        <v>221</v>
      </c>
      <c r="B39" s="207">
        <v>2000</v>
      </c>
      <c r="C39" s="186" t="s">
        <v>47</v>
      </c>
      <c r="D39" s="186" t="s">
        <v>456</v>
      </c>
      <c r="E39" s="186" t="s">
        <v>457</v>
      </c>
      <c r="F39" s="189">
        <v>150000</v>
      </c>
      <c r="G39" s="190" t="s">
        <v>111</v>
      </c>
      <c r="H39" s="189"/>
      <c r="I39" s="189" t="s">
        <v>78</v>
      </c>
      <c r="J39" s="191">
        <v>2020</v>
      </c>
      <c r="K39" s="186" t="s">
        <v>445</v>
      </c>
      <c r="L39" s="186" t="s">
        <v>458</v>
      </c>
    </row>
    <row r="40" spans="1:12" s="213" customFormat="1" ht="38.25" customHeight="1">
      <c r="A40" s="200">
        <v>223</v>
      </c>
      <c r="B40" s="207">
        <v>2000</v>
      </c>
      <c r="C40" s="200" t="s">
        <v>459</v>
      </c>
      <c r="D40" s="200" t="s">
        <v>460</v>
      </c>
      <c r="E40" s="212" t="s">
        <v>461</v>
      </c>
      <c r="F40" s="201">
        <v>40000</v>
      </c>
      <c r="G40" s="200" t="s">
        <v>24</v>
      </c>
      <c r="H40" s="200"/>
      <c r="I40" s="200" t="s">
        <v>78</v>
      </c>
      <c r="J40" s="200">
        <v>2020</v>
      </c>
      <c r="K40" s="186" t="s">
        <v>445</v>
      </c>
      <c r="L40" s="200" t="s">
        <v>462</v>
      </c>
    </row>
    <row r="41" spans="1:12" s="213" customFormat="1" ht="43.5" customHeight="1">
      <c r="A41" s="200">
        <v>254</v>
      </c>
      <c r="B41" s="207">
        <v>2000</v>
      </c>
      <c r="C41" s="200" t="s">
        <v>286</v>
      </c>
      <c r="D41" s="200" t="s">
        <v>463</v>
      </c>
      <c r="E41" s="212" t="s">
        <v>464</v>
      </c>
      <c r="F41" s="201">
        <v>5000</v>
      </c>
      <c r="G41" s="200" t="s">
        <v>24</v>
      </c>
      <c r="H41" s="200"/>
      <c r="I41" s="200" t="s">
        <v>78</v>
      </c>
      <c r="J41" s="200">
        <v>2020</v>
      </c>
      <c r="K41" s="186" t="s">
        <v>445</v>
      </c>
      <c r="L41" s="200" t="s">
        <v>465</v>
      </c>
    </row>
    <row r="42" spans="1:12" s="213" customFormat="1" ht="34.5">
      <c r="A42" s="200">
        <v>256</v>
      </c>
      <c r="B42" s="214">
        <v>2000</v>
      </c>
      <c r="C42" s="200" t="s">
        <v>290</v>
      </c>
      <c r="D42" s="200" t="s">
        <v>466</v>
      </c>
      <c r="E42" s="212" t="s">
        <v>467</v>
      </c>
      <c r="F42" s="201">
        <v>7000</v>
      </c>
      <c r="G42" s="200" t="s">
        <v>24</v>
      </c>
      <c r="H42" s="200"/>
      <c r="I42" s="200" t="s">
        <v>78</v>
      </c>
      <c r="J42" s="200">
        <v>2020</v>
      </c>
      <c r="K42" s="186" t="s">
        <v>445</v>
      </c>
      <c r="L42" s="200" t="s">
        <v>468</v>
      </c>
    </row>
    <row r="43" spans="1:12" s="213" customFormat="1" ht="34.5">
      <c r="A43" s="200">
        <v>256</v>
      </c>
      <c r="B43" s="214">
        <v>2000</v>
      </c>
      <c r="C43" s="200" t="s">
        <v>290</v>
      </c>
      <c r="D43" s="200" t="s">
        <v>469</v>
      </c>
      <c r="E43" s="212" t="s">
        <v>470</v>
      </c>
      <c r="F43" s="201">
        <v>10000</v>
      </c>
      <c r="G43" s="200" t="s">
        <v>24</v>
      </c>
      <c r="H43" s="200"/>
      <c r="I43" s="200" t="s">
        <v>78</v>
      </c>
      <c r="J43" s="200">
        <v>2020</v>
      </c>
      <c r="K43" s="186" t="s">
        <v>445</v>
      </c>
      <c r="L43" s="200" t="s">
        <v>471</v>
      </c>
    </row>
    <row r="44" spans="1:12" s="208" customFormat="1" ht="60.75" customHeight="1">
      <c r="A44" s="186">
        <v>271</v>
      </c>
      <c r="B44" s="207">
        <v>2000</v>
      </c>
      <c r="C44" s="186" t="s">
        <v>296</v>
      </c>
      <c r="D44" s="215" t="s">
        <v>472</v>
      </c>
      <c r="E44" s="186" t="s">
        <v>473</v>
      </c>
      <c r="F44" s="193">
        <v>70000</v>
      </c>
      <c r="G44" s="190" t="s">
        <v>24</v>
      </c>
      <c r="H44" s="193"/>
      <c r="I44" s="193" t="s">
        <v>78</v>
      </c>
      <c r="J44" s="194">
        <v>2020</v>
      </c>
      <c r="K44" s="186" t="s">
        <v>445</v>
      </c>
      <c r="L44" s="186" t="s">
        <v>474</v>
      </c>
    </row>
    <row r="45" spans="1:12" s="213" customFormat="1" ht="46.5" customHeight="1">
      <c r="A45" s="200">
        <v>275</v>
      </c>
      <c r="B45" s="207">
        <v>2000</v>
      </c>
      <c r="C45" s="200" t="s">
        <v>475</v>
      </c>
      <c r="D45" s="200" t="s">
        <v>476</v>
      </c>
      <c r="E45" s="212" t="s">
        <v>477</v>
      </c>
      <c r="F45" s="201">
        <v>10000</v>
      </c>
      <c r="G45" s="200" t="s">
        <v>24</v>
      </c>
      <c r="H45" s="200"/>
      <c r="I45" s="200" t="s">
        <v>78</v>
      </c>
      <c r="J45" s="200">
        <v>2020</v>
      </c>
      <c r="K45" s="186" t="s">
        <v>445</v>
      </c>
      <c r="L45" s="200" t="s">
        <v>478</v>
      </c>
    </row>
    <row r="46" spans="1:12" s="213" customFormat="1" ht="33.75" customHeight="1">
      <c r="A46" s="200">
        <v>291</v>
      </c>
      <c r="B46" s="207">
        <v>2000</v>
      </c>
      <c r="C46" s="200" t="s">
        <v>479</v>
      </c>
      <c r="D46" s="200" t="s">
        <v>480</v>
      </c>
      <c r="E46" s="212" t="s">
        <v>481</v>
      </c>
      <c r="F46" s="201">
        <v>5000</v>
      </c>
      <c r="G46" s="200" t="s">
        <v>24</v>
      </c>
      <c r="H46" s="200"/>
      <c r="I46" s="200" t="s">
        <v>78</v>
      </c>
      <c r="J46" s="200">
        <v>2020</v>
      </c>
      <c r="K46" s="186" t="s">
        <v>445</v>
      </c>
      <c r="L46" s="200" t="s">
        <v>482</v>
      </c>
    </row>
    <row r="47" spans="1:12" s="213" customFormat="1" ht="34.5">
      <c r="A47" s="200">
        <v>292</v>
      </c>
      <c r="B47" s="207">
        <v>2000</v>
      </c>
      <c r="C47" s="200" t="s">
        <v>318</v>
      </c>
      <c r="D47" s="200" t="s">
        <v>483</v>
      </c>
      <c r="E47" s="212" t="s">
        <v>484</v>
      </c>
      <c r="F47" s="201">
        <v>2000</v>
      </c>
      <c r="G47" s="200" t="s">
        <v>148</v>
      </c>
      <c r="H47" s="200"/>
      <c r="I47" s="200" t="s">
        <v>78</v>
      </c>
      <c r="J47" s="200">
        <v>2020</v>
      </c>
      <c r="K47" s="186" t="s">
        <v>445</v>
      </c>
      <c r="L47" s="200" t="s">
        <v>485</v>
      </c>
    </row>
    <row r="48" spans="1:12" s="213" customFormat="1" ht="33.75" customHeight="1">
      <c r="A48" s="200">
        <v>351</v>
      </c>
      <c r="B48" s="214">
        <v>3000</v>
      </c>
      <c r="C48" s="200" t="s">
        <v>486</v>
      </c>
      <c r="D48" s="200" t="s">
        <v>487</v>
      </c>
      <c r="E48" s="212" t="s">
        <v>488</v>
      </c>
      <c r="F48" s="201">
        <v>7000</v>
      </c>
      <c r="G48" s="200" t="s">
        <v>24</v>
      </c>
      <c r="H48" s="200"/>
      <c r="I48" s="200" t="s">
        <v>78</v>
      </c>
      <c r="J48" s="200">
        <v>2020</v>
      </c>
      <c r="K48" s="186" t="s">
        <v>445</v>
      </c>
      <c r="L48" s="200" t="s">
        <v>489</v>
      </c>
    </row>
    <row r="49" spans="1:12" s="213" customFormat="1" ht="34.5">
      <c r="A49" s="200">
        <v>358</v>
      </c>
      <c r="B49" s="214">
        <v>3000</v>
      </c>
      <c r="C49" s="200" t="s">
        <v>490</v>
      </c>
      <c r="D49" s="200" t="s">
        <v>491</v>
      </c>
      <c r="E49" s="212" t="s">
        <v>492</v>
      </c>
      <c r="F49" s="201">
        <v>5000</v>
      </c>
      <c r="G49" s="200" t="s">
        <v>24</v>
      </c>
      <c r="H49" s="200"/>
      <c r="I49" s="200" t="s">
        <v>78</v>
      </c>
      <c r="J49" s="200">
        <v>2020</v>
      </c>
      <c r="K49" s="186" t="s">
        <v>445</v>
      </c>
      <c r="L49" s="200" t="s">
        <v>493</v>
      </c>
    </row>
    <row r="50" spans="1:12" s="213" customFormat="1" ht="34.5">
      <c r="A50" s="200">
        <v>531</v>
      </c>
      <c r="B50" s="214">
        <v>5000</v>
      </c>
      <c r="C50" s="200" t="s">
        <v>494</v>
      </c>
      <c r="D50" s="200" t="s">
        <v>495</v>
      </c>
      <c r="E50" s="212" t="s">
        <v>496</v>
      </c>
      <c r="F50" s="201">
        <v>5000</v>
      </c>
      <c r="G50" s="200" t="s">
        <v>24</v>
      </c>
      <c r="H50" s="200"/>
      <c r="I50" s="200" t="s">
        <v>78</v>
      </c>
      <c r="J50" s="200">
        <v>2020</v>
      </c>
      <c r="K50" s="186" t="s">
        <v>445</v>
      </c>
      <c r="L50" s="200" t="s">
        <v>497</v>
      </c>
    </row>
    <row r="51" spans="1:12" s="213" customFormat="1" ht="34.5">
      <c r="A51" s="200">
        <v>532</v>
      </c>
      <c r="B51" s="214">
        <v>5000</v>
      </c>
      <c r="C51" s="200" t="s">
        <v>498</v>
      </c>
      <c r="D51" s="200" t="s">
        <v>499</v>
      </c>
      <c r="E51" s="212" t="s">
        <v>500</v>
      </c>
      <c r="F51" s="201">
        <v>1000</v>
      </c>
      <c r="G51" s="200" t="s">
        <v>24</v>
      </c>
      <c r="H51" s="200"/>
      <c r="I51" s="200" t="s">
        <v>78</v>
      </c>
      <c r="J51" s="200">
        <v>2020</v>
      </c>
      <c r="K51" s="186" t="s">
        <v>445</v>
      </c>
      <c r="L51" s="200" t="s">
        <v>501</v>
      </c>
    </row>
    <row r="52" spans="1:12" s="213" customFormat="1" ht="34.5">
      <c r="A52" s="200">
        <v>569</v>
      </c>
      <c r="B52" s="214">
        <v>5000</v>
      </c>
      <c r="C52" s="200" t="s">
        <v>502</v>
      </c>
      <c r="D52" s="200" t="s">
        <v>503</v>
      </c>
      <c r="E52" s="212" t="s">
        <v>504</v>
      </c>
      <c r="F52" s="201">
        <v>5500</v>
      </c>
      <c r="G52" s="200" t="s">
        <v>24</v>
      </c>
      <c r="H52" s="200"/>
      <c r="I52" s="200" t="s">
        <v>78</v>
      </c>
      <c r="J52" s="200">
        <v>2020</v>
      </c>
      <c r="K52" s="186" t="s">
        <v>445</v>
      </c>
      <c r="L52" s="200" t="s">
        <v>505</v>
      </c>
    </row>
    <row r="53" spans="1:12" ht="17.25">
      <c r="A53" s="195"/>
      <c r="B53" s="195"/>
      <c r="C53" s="197"/>
      <c r="D53" s="197"/>
      <c r="E53" s="197"/>
      <c r="F53" s="198">
        <f>SUM(F35:F52)</f>
        <v>432500</v>
      </c>
      <c r="G53" s="197"/>
      <c r="H53" s="197"/>
      <c r="I53" s="197"/>
      <c r="J53" s="197"/>
      <c r="K53" s="197"/>
      <c r="L53" s="196"/>
    </row>
    <row r="54" spans="1:12" ht="17.25">
      <c r="A54" s="727" t="s">
        <v>506</v>
      </c>
      <c r="B54" s="728"/>
      <c r="C54" s="728"/>
      <c r="D54" s="728"/>
      <c r="E54" s="728"/>
      <c r="F54" s="728"/>
      <c r="G54" s="728"/>
      <c r="H54" s="728"/>
      <c r="I54" s="728"/>
      <c r="J54" s="728"/>
      <c r="K54" s="728"/>
      <c r="L54" s="729"/>
    </row>
    <row r="55" spans="1:12" ht="39" customHeight="1">
      <c r="A55" s="730" t="s">
        <v>3</v>
      </c>
      <c r="B55" s="731"/>
      <c r="C55" s="732"/>
      <c r="D55" s="725" t="s">
        <v>4</v>
      </c>
      <c r="E55" s="725" t="s">
        <v>5</v>
      </c>
      <c r="F55" s="725" t="s">
        <v>6</v>
      </c>
      <c r="G55" s="725" t="s">
        <v>7</v>
      </c>
      <c r="H55" s="727" t="s">
        <v>8</v>
      </c>
      <c r="I55" s="729"/>
      <c r="J55" s="725" t="s">
        <v>9</v>
      </c>
      <c r="K55" s="725" t="s">
        <v>10</v>
      </c>
      <c r="L55" s="725" t="s">
        <v>11</v>
      </c>
    </row>
    <row r="56" spans="1:12" ht="24.75" customHeight="1">
      <c r="A56" s="181" t="s">
        <v>16</v>
      </c>
      <c r="B56" s="182" t="s">
        <v>17</v>
      </c>
      <c r="C56" s="183" t="s">
        <v>18</v>
      </c>
      <c r="D56" s="726"/>
      <c r="E56" s="726"/>
      <c r="F56" s="726"/>
      <c r="G56" s="726"/>
      <c r="H56" s="184" t="s">
        <v>19</v>
      </c>
      <c r="I56" s="185" t="s">
        <v>20</v>
      </c>
      <c r="J56" s="726"/>
      <c r="K56" s="726"/>
      <c r="L56" s="726"/>
    </row>
    <row r="57" spans="1:12" s="208" customFormat="1" ht="91.5" customHeight="1">
      <c r="A57" s="186">
        <v>211</v>
      </c>
      <c r="B57" s="207">
        <v>2000</v>
      </c>
      <c r="C57" s="186" t="s">
        <v>398</v>
      </c>
      <c r="D57" s="186" t="s">
        <v>399</v>
      </c>
      <c r="E57" s="186" t="s">
        <v>507</v>
      </c>
      <c r="F57" s="189">
        <v>65000</v>
      </c>
      <c r="G57" s="190" t="s">
        <v>24</v>
      </c>
      <c r="H57" s="189"/>
      <c r="I57" s="189" t="s">
        <v>78</v>
      </c>
      <c r="J57" s="191">
        <v>2020</v>
      </c>
      <c r="K57" s="186" t="s">
        <v>508</v>
      </c>
      <c r="L57" s="186" t="s">
        <v>509</v>
      </c>
    </row>
    <row r="58" spans="1:12" s="208" customFormat="1" ht="63.75" customHeight="1">
      <c r="A58" s="186">
        <v>216</v>
      </c>
      <c r="B58" s="207">
        <v>2000</v>
      </c>
      <c r="C58" s="186" t="s">
        <v>253</v>
      </c>
      <c r="D58" s="186" t="s">
        <v>441</v>
      </c>
      <c r="E58" s="207" t="s">
        <v>510</v>
      </c>
      <c r="F58" s="189">
        <v>21250</v>
      </c>
      <c r="G58" s="190" t="s">
        <v>24</v>
      </c>
      <c r="H58" s="189"/>
      <c r="I58" s="189" t="s">
        <v>78</v>
      </c>
      <c r="J58" s="191">
        <v>2020</v>
      </c>
      <c r="K58" s="186" t="s">
        <v>508</v>
      </c>
      <c r="L58" s="186" t="s">
        <v>511</v>
      </c>
    </row>
    <row r="59" spans="1:12" ht="17.25">
      <c r="A59" s="195"/>
      <c r="B59" s="195"/>
      <c r="C59" s="197"/>
      <c r="D59" s="197"/>
      <c r="E59" s="197"/>
      <c r="F59" s="198">
        <f>SUM(F57:F58)</f>
        <v>86250</v>
      </c>
      <c r="G59" s="197"/>
      <c r="H59" s="197"/>
      <c r="I59" s="197"/>
      <c r="J59" s="197"/>
      <c r="K59" s="197"/>
      <c r="L59" s="196"/>
    </row>
    <row r="60" spans="1:12" ht="17.25">
      <c r="A60" s="727" t="s">
        <v>512</v>
      </c>
      <c r="B60" s="728"/>
      <c r="C60" s="728"/>
      <c r="D60" s="728"/>
      <c r="E60" s="728"/>
      <c r="F60" s="728"/>
      <c r="G60" s="728"/>
      <c r="H60" s="728"/>
      <c r="I60" s="728"/>
      <c r="J60" s="728"/>
      <c r="K60" s="728"/>
      <c r="L60" s="729"/>
    </row>
    <row r="61" spans="1:12" ht="39" customHeight="1">
      <c r="A61" s="730" t="s">
        <v>3</v>
      </c>
      <c r="B61" s="731"/>
      <c r="C61" s="732"/>
      <c r="D61" s="725" t="s">
        <v>4</v>
      </c>
      <c r="E61" s="725" t="s">
        <v>5</v>
      </c>
      <c r="F61" s="725" t="s">
        <v>6</v>
      </c>
      <c r="G61" s="725" t="s">
        <v>7</v>
      </c>
      <c r="H61" s="727" t="s">
        <v>8</v>
      </c>
      <c r="I61" s="729"/>
      <c r="J61" s="725" t="s">
        <v>9</v>
      </c>
      <c r="K61" s="725" t="s">
        <v>10</v>
      </c>
      <c r="L61" s="725" t="s">
        <v>11</v>
      </c>
    </row>
    <row r="62" spans="1:12" ht="24.75" customHeight="1">
      <c r="A62" s="181" t="s">
        <v>16</v>
      </c>
      <c r="B62" s="182" t="s">
        <v>17</v>
      </c>
      <c r="C62" s="183" t="s">
        <v>18</v>
      </c>
      <c r="D62" s="726"/>
      <c r="E62" s="726"/>
      <c r="F62" s="726"/>
      <c r="G62" s="726"/>
      <c r="H62" s="184" t="s">
        <v>19</v>
      </c>
      <c r="I62" s="185" t="s">
        <v>20</v>
      </c>
      <c r="J62" s="726"/>
      <c r="K62" s="726"/>
      <c r="L62" s="726"/>
    </row>
    <row r="63" spans="1:12" s="208" customFormat="1" ht="51.75">
      <c r="A63" s="186">
        <v>211</v>
      </c>
      <c r="B63" s="207">
        <v>2000</v>
      </c>
      <c r="C63" s="186" t="s">
        <v>398</v>
      </c>
      <c r="D63" s="186" t="s">
        <v>399</v>
      </c>
      <c r="E63" s="186" t="s">
        <v>513</v>
      </c>
      <c r="F63" s="189">
        <v>32500</v>
      </c>
      <c r="G63" s="190" t="s">
        <v>24</v>
      </c>
      <c r="H63" s="189"/>
      <c r="I63" s="189" t="s">
        <v>78</v>
      </c>
      <c r="J63" s="191">
        <v>2020</v>
      </c>
      <c r="K63" s="186" t="s">
        <v>514</v>
      </c>
      <c r="L63" s="186" t="s">
        <v>515</v>
      </c>
    </row>
    <row r="64" spans="1:12" s="208" customFormat="1" ht="34.5">
      <c r="A64" s="186">
        <v>216</v>
      </c>
      <c r="B64" s="207">
        <v>2000</v>
      </c>
      <c r="C64" s="186" t="s">
        <v>253</v>
      </c>
      <c r="D64" s="186" t="s">
        <v>441</v>
      </c>
      <c r="E64" s="186"/>
      <c r="F64" s="189">
        <v>4250</v>
      </c>
      <c r="G64" s="190" t="s">
        <v>24</v>
      </c>
      <c r="H64" s="189"/>
      <c r="I64" s="189" t="s">
        <v>78</v>
      </c>
      <c r="J64" s="191">
        <v>2020</v>
      </c>
      <c r="K64" s="186" t="s">
        <v>514</v>
      </c>
      <c r="L64" s="186" t="s">
        <v>516</v>
      </c>
    </row>
    <row r="65" spans="1:12" ht="17.25">
      <c r="A65" s="195"/>
      <c r="B65" s="195"/>
      <c r="C65" s="197"/>
      <c r="D65" s="197"/>
      <c r="E65" s="197"/>
      <c r="F65" s="198">
        <f>SUM(F63:F64)</f>
        <v>36750</v>
      </c>
      <c r="G65" s="197"/>
      <c r="H65" s="197"/>
      <c r="I65" s="197"/>
      <c r="J65" s="197"/>
      <c r="K65" s="197"/>
      <c r="L65" s="196"/>
    </row>
    <row r="66" spans="1:12" ht="17.25">
      <c r="A66" s="724" t="s">
        <v>517</v>
      </c>
      <c r="B66" s="724"/>
      <c r="C66" s="724"/>
      <c r="D66" s="724"/>
      <c r="E66" s="724"/>
      <c r="F66" s="724"/>
      <c r="G66" s="724"/>
      <c r="H66" s="724"/>
      <c r="I66" s="724"/>
      <c r="J66" s="724"/>
      <c r="K66" s="724"/>
      <c r="L66" s="724"/>
    </row>
    <row r="67" spans="1:12" ht="39" customHeight="1">
      <c r="A67" s="724" t="s">
        <v>3</v>
      </c>
      <c r="B67" s="724"/>
      <c r="C67" s="724"/>
      <c r="D67" s="724" t="s">
        <v>4</v>
      </c>
      <c r="E67" s="724" t="s">
        <v>5</v>
      </c>
      <c r="F67" s="724" t="s">
        <v>6</v>
      </c>
      <c r="G67" s="724" t="s">
        <v>7</v>
      </c>
      <c r="H67" s="724" t="s">
        <v>8</v>
      </c>
      <c r="I67" s="724"/>
      <c r="J67" s="724" t="s">
        <v>9</v>
      </c>
      <c r="K67" s="724" t="s">
        <v>10</v>
      </c>
      <c r="L67" s="724" t="s">
        <v>11</v>
      </c>
    </row>
    <row r="68" spans="1:12" ht="24.75" customHeight="1">
      <c r="A68" s="184" t="s">
        <v>16</v>
      </c>
      <c r="B68" s="184" t="s">
        <v>17</v>
      </c>
      <c r="C68" s="184" t="s">
        <v>18</v>
      </c>
      <c r="D68" s="724"/>
      <c r="E68" s="724"/>
      <c r="F68" s="724"/>
      <c r="G68" s="724"/>
      <c r="H68" s="184" t="s">
        <v>19</v>
      </c>
      <c r="I68" s="184" t="s">
        <v>20</v>
      </c>
      <c r="J68" s="724"/>
      <c r="K68" s="724"/>
      <c r="L68" s="724"/>
    </row>
    <row r="69" spans="1:12" s="208" customFormat="1" ht="69">
      <c r="A69" s="186">
        <v>211</v>
      </c>
      <c r="B69" s="207">
        <v>2000</v>
      </c>
      <c r="C69" s="186" t="s">
        <v>398</v>
      </c>
      <c r="D69" s="186" t="s">
        <v>518</v>
      </c>
      <c r="E69" s="186" t="s">
        <v>519</v>
      </c>
      <c r="F69" s="189">
        <v>32500</v>
      </c>
      <c r="G69" s="190" t="s">
        <v>24</v>
      </c>
      <c r="H69" s="189"/>
      <c r="I69" s="189" t="s">
        <v>78</v>
      </c>
      <c r="J69" s="191">
        <v>2020</v>
      </c>
      <c r="K69" s="186" t="s">
        <v>520</v>
      </c>
      <c r="L69" s="186" t="s">
        <v>521</v>
      </c>
    </row>
    <row r="70" spans="1:12" s="208" customFormat="1" ht="33.75" customHeight="1">
      <c r="A70" s="186">
        <v>216</v>
      </c>
      <c r="B70" s="207">
        <v>2000</v>
      </c>
      <c r="C70" s="186" t="s">
        <v>253</v>
      </c>
      <c r="D70" s="186" t="s">
        <v>522</v>
      </c>
      <c r="E70" s="186" t="s">
        <v>523</v>
      </c>
      <c r="F70" s="189">
        <v>8500</v>
      </c>
      <c r="G70" s="190" t="s">
        <v>24</v>
      </c>
      <c r="H70" s="189"/>
      <c r="I70" s="189" t="s">
        <v>78</v>
      </c>
      <c r="J70" s="191">
        <v>2020</v>
      </c>
      <c r="K70" s="186" t="s">
        <v>520</v>
      </c>
      <c r="L70" s="186" t="s">
        <v>524</v>
      </c>
    </row>
    <row r="71" spans="1:12" ht="17.25">
      <c r="A71" s="195"/>
      <c r="B71" s="195"/>
      <c r="C71" s="197"/>
      <c r="D71" s="197"/>
      <c r="E71" s="197"/>
      <c r="F71" s="198">
        <f>SUM(F69:F70)</f>
        <v>41000</v>
      </c>
      <c r="G71" s="197"/>
      <c r="H71" s="197"/>
      <c r="I71" s="197"/>
      <c r="J71" s="197"/>
      <c r="K71" s="197"/>
      <c r="L71" s="196"/>
    </row>
    <row r="72" spans="1:12" ht="18" thickBot="1">
      <c r="A72" s="195"/>
      <c r="B72" s="195"/>
      <c r="C72" s="197"/>
      <c r="D72" s="197"/>
      <c r="E72" s="197"/>
      <c r="F72" s="197"/>
      <c r="G72" s="197"/>
      <c r="H72" s="197"/>
      <c r="I72" s="197"/>
      <c r="J72" s="197"/>
      <c r="K72" s="197"/>
      <c r="L72" s="196"/>
    </row>
    <row r="73" spans="1:12" ht="18" thickBot="1">
      <c r="A73" s="195"/>
      <c r="B73" s="195"/>
      <c r="C73" s="197"/>
      <c r="D73" s="197"/>
      <c r="E73" s="216" t="s">
        <v>525</v>
      </c>
      <c r="F73" s="217">
        <f>F10+F18+F25+F31+F53++F59+F65+F71</f>
        <v>6764000</v>
      </c>
      <c r="G73" s="197"/>
      <c r="H73" s="197"/>
      <c r="I73" s="197"/>
      <c r="J73" s="197"/>
      <c r="K73" s="197"/>
      <c r="L73" s="196"/>
    </row>
    <row r="74" spans="1:12" ht="17.25">
      <c r="A74" s="195"/>
      <c r="B74" s="195"/>
      <c r="C74" s="197"/>
      <c r="D74" s="197"/>
      <c r="E74" s="197"/>
      <c r="F74" s="197"/>
      <c r="G74" s="197"/>
      <c r="H74" s="197"/>
      <c r="I74" s="197"/>
      <c r="J74" s="197"/>
      <c r="K74" s="197"/>
      <c r="L74" s="196"/>
    </row>
    <row r="75" spans="1:12" ht="17.25">
      <c r="A75" s="195"/>
      <c r="B75" s="195"/>
      <c r="C75" s="197"/>
      <c r="D75" s="197"/>
      <c r="E75" s="197"/>
      <c r="F75" s="197"/>
      <c r="G75" s="197"/>
      <c r="H75" s="197"/>
      <c r="I75" s="197"/>
      <c r="J75" s="197"/>
      <c r="K75" s="197"/>
      <c r="L75" s="196"/>
    </row>
  </sheetData>
  <mergeCells count="82">
    <mergeCell ref="C1:D1"/>
    <mergeCell ref="F1:L1"/>
    <mergeCell ref="A2:L2"/>
    <mergeCell ref="A3:C3"/>
    <mergeCell ref="D3:D4"/>
    <mergeCell ref="E3:E4"/>
    <mergeCell ref="F3:F4"/>
    <mergeCell ref="G3:G4"/>
    <mergeCell ref="H3:I3"/>
    <mergeCell ref="J3:J4"/>
    <mergeCell ref="K3:K4"/>
    <mergeCell ref="L3:L4"/>
    <mergeCell ref="A11:L11"/>
    <mergeCell ref="A12:C12"/>
    <mergeCell ref="D12:D13"/>
    <mergeCell ref="E12:E13"/>
    <mergeCell ref="F12:F13"/>
    <mergeCell ref="G12:G13"/>
    <mergeCell ref="H12:I12"/>
    <mergeCell ref="J12:J13"/>
    <mergeCell ref="K12:K13"/>
    <mergeCell ref="L12:L13"/>
    <mergeCell ref="A19:L19"/>
    <mergeCell ref="A20:C20"/>
    <mergeCell ref="D20:D21"/>
    <mergeCell ref="E20:E21"/>
    <mergeCell ref="F20:F21"/>
    <mergeCell ref="G20:G21"/>
    <mergeCell ref="H20:I20"/>
    <mergeCell ref="J20:J21"/>
    <mergeCell ref="K20:K21"/>
    <mergeCell ref="L20:L21"/>
    <mergeCell ref="A26:L26"/>
    <mergeCell ref="A27:C27"/>
    <mergeCell ref="D27:D28"/>
    <mergeCell ref="E27:E28"/>
    <mergeCell ref="F27:F28"/>
    <mergeCell ref="G27:G28"/>
    <mergeCell ref="H27:I27"/>
    <mergeCell ref="J27:J28"/>
    <mergeCell ref="K27:K28"/>
    <mergeCell ref="L27:L28"/>
    <mergeCell ref="A32:L32"/>
    <mergeCell ref="A33:C33"/>
    <mergeCell ref="D33:D34"/>
    <mergeCell ref="E33:E34"/>
    <mergeCell ref="F33:F34"/>
    <mergeCell ref="G33:G34"/>
    <mergeCell ref="H33:I33"/>
    <mergeCell ref="J33:J34"/>
    <mergeCell ref="K33:K34"/>
    <mergeCell ref="L33:L34"/>
    <mergeCell ref="A54:L54"/>
    <mergeCell ref="A55:C55"/>
    <mergeCell ref="D55:D56"/>
    <mergeCell ref="E55:E56"/>
    <mergeCell ref="F55:F56"/>
    <mergeCell ref="G55:G56"/>
    <mergeCell ref="H55:I55"/>
    <mergeCell ref="J55:J56"/>
    <mergeCell ref="K55:K56"/>
    <mergeCell ref="L55:L56"/>
    <mergeCell ref="A60:L60"/>
    <mergeCell ref="A61:C61"/>
    <mergeCell ref="D61:D62"/>
    <mergeCell ref="E61:E62"/>
    <mergeCell ref="F61:F62"/>
    <mergeCell ref="G61:G62"/>
    <mergeCell ref="H61:I61"/>
    <mergeCell ref="J61:J62"/>
    <mergeCell ref="K67:K68"/>
    <mergeCell ref="L67:L68"/>
    <mergeCell ref="K61:K62"/>
    <mergeCell ref="L61:L62"/>
    <mergeCell ref="A66:L66"/>
    <mergeCell ref="A67:C67"/>
    <mergeCell ref="D67:D68"/>
    <mergeCell ref="E67:E68"/>
    <mergeCell ref="F67:F68"/>
    <mergeCell ref="G67:G68"/>
    <mergeCell ref="H67:I67"/>
    <mergeCell ref="J67:J6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6" workbookViewId="0">
      <selection activeCell="F51" sqref="F51"/>
    </sheetView>
  </sheetViews>
  <sheetFormatPr baseColWidth="10" defaultRowHeight="15"/>
  <cols>
    <col min="3" max="3" width="19.5703125" customWidth="1"/>
    <col min="4" max="4" width="19.7109375" customWidth="1"/>
    <col min="5" max="5" width="22.28515625" customWidth="1"/>
    <col min="6" max="6" width="20.42578125" bestFit="1" customWidth="1"/>
    <col min="7" max="7" width="17" bestFit="1" customWidth="1"/>
    <col min="11" max="11" width="50.85546875" customWidth="1"/>
    <col min="12" max="12" width="46.140625" customWidth="1"/>
  </cols>
  <sheetData>
    <row r="1" spans="1:12" ht="98.25" customHeight="1">
      <c r="A1" s="135"/>
      <c r="B1" s="135"/>
      <c r="C1" s="716" t="s">
        <v>0</v>
      </c>
      <c r="D1" s="716"/>
      <c r="E1" s="136"/>
      <c r="F1" s="736" t="s">
        <v>526</v>
      </c>
      <c r="G1" s="736"/>
      <c r="H1" s="736"/>
      <c r="I1" s="736"/>
      <c r="J1" s="736"/>
      <c r="K1" s="736"/>
      <c r="L1" s="736"/>
    </row>
    <row r="2" spans="1:12" s="31" customFormat="1" ht="18.75">
      <c r="A2" s="718" t="s">
        <v>527</v>
      </c>
      <c r="B2" s="719"/>
      <c r="C2" s="719"/>
      <c r="D2" s="719"/>
      <c r="E2" s="719"/>
      <c r="F2" s="719"/>
      <c r="G2" s="719"/>
      <c r="H2" s="719"/>
      <c r="I2" s="719"/>
      <c r="J2" s="719"/>
      <c r="K2" s="719"/>
      <c r="L2" s="720"/>
    </row>
    <row r="3" spans="1:12" s="31" customFormat="1" ht="39" customHeight="1">
      <c r="A3" s="721" t="s">
        <v>3</v>
      </c>
      <c r="B3" s="722"/>
      <c r="C3" s="723"/>
      <c r="D3" s="714" t="s">
        <v>4</v>
      </c>
      <c r="E3" s="714" t="s">
        <v>5</v>
      </c>
      <c r="F3" s="714" t="s">
        <v>6</v>
      </c>
      <c r="G3" s="714" t="s">
        <v>7</v>
      </c>
      <c r="H3" s="718" t="s">
        <v>8</v>
      </c>
      <c r="I3" s="720"/>
      <c r="J3" s="714" t="s">
        <v>9</v>
      </c>
      <c r="K3" s="714" t="s">
        <v>10</v>
      </c>
      <c r="L3" s="714" t="s">
        <v>11</v>
      </c>
    </row>
    <row r="4" spans="1:12" s="31" customFormat="1" ht="32.25" customHeight="1">
      <c r="A4" s="218" t="s">
        <v>16</v>
      </c>
      <c r="B4" s="219" t="s">
        <v>17</v>
      </c>
      <c r="C4" s="220" t="s">
        <v>18</v>
      </c>
      <c r="D4" s="735"/>
      <c r="E4" s="735"/>
      <c r="F4" s="735"/>
      <c r="G4" s="735"/>
      <c r="H4" s="177" t="s">
        <v>19</v>
      </c>
      <c r="I4" s="176" t="s">
        <v>20</v>
      </c>
      <c r="J4" s="735"/>
      <c r="K4" s="735"/>
      <c r="L4" s="735"/>
    </row>
    <row r="5" spans="1:12" s="31" customFormat="1" ht="32.25" customHeight="1">
      <c r="A5" s="218"/>
      <c r="B5" s="219"/>
      <c r="C5" s="220"/>
      <c r="D5" s="221"/>
      <c r="E5" s="221"/>
      <c r="F5" s="221"/>
      <c r="G5" s="221"/>
      <c r="H5" s="177"/>
      <c r="I5" s="176"/>
      <c r="J5" s="221"/>
      <c r="K5" s="221"/>
      <c r="L5" s="221"/>
    </row>
    <row r="6" spans="1:12" s="228" customFormat="1" ht="36">
      <c r="A6" s="222">
        <v>211</v>
      </c>
      <c r="B6" s="222">
        <v>2000</v>
      </c>
      <c r="C6" s="223" t="s">
        <v>528</v>
      </c>
      <c r="D6" s="223" t="s">
        <v>529</v>
      </c>
      <c r="E6" s="223"/>
      <c r="F6" s="224">
        <f>367000+350000+200000</f>
        <v>917000</v>
      </c>
      <c r="G6" s="225" t="s">
        <v>530</v>
      </c>
      <c r="H6" s="225"/>
      <c r="I6" s="225" t="s">
        <v>78</v>
      </c>
      <c r="J6" s="226">
        <v>2021</v>
      </c>
      <c r="K6" s="227" t="s">
        <v>531</v>
      </c>
      <c r="L6" s="223" t="s">
        <v>532</v>
      </c>
    </row>
    <row r="7" spans="1:12" s="228" customFormat="1" ht="36">
      <c r="A7" s="222">
        <v>212</v>
      </c>
      <c r="B7" s="222">
        <v>2000</v>
      </c>
      <c r="C7" s="223" t="s">
        <v>533</v>
      </c>
      <c r="D7" s="223" t="s">
        <v>534</v>
      </c>
      <c r="E7" s="223"/>
      <c r="F7" s="224">
        <v>1500</v>
      </c>
      <c r="G7" s="225" t="s">
        <v>530</v>
      </c>
      <c r="H7" s="225"/>
      <c r="I7" s="225" t="s">
        <v>78</v>
      </c>
      <c r="J7" s="226">
        <v>2021</v>
      </c>
      <c r="K7" s="227" t="s">
        <v>531</v>
      </c>
      <c r="L7" s="223" t="s">
        <v>535</v>
      </c>
    </row>
    <row r="8" spans="1:12" s="228" customFormat="1" ht="56.25">
      <c r="A8" s="222">
        <v>214</v>
      </c>
      <c r="B8" s="222">
        <v>2000</v>
      </c>
      <c r="C8" s="223" t="s">
        <v>536</v>
      </c>
      <c r="D8" s="223" t="s">
        <v>537</v>
      </c>
      <c r="E8" s="223" t="s">
        <v>538</v>
      </c>
      <c r="F8" s="224">
        <f>10000+100000</f>
        <v>110000</v>
      </c>
      <c r="G8" s="225" t="s">
        <v>530</v>
      </c>
      <c r="H8" s="225"/>
      <c r="I8" s="225" t="s">
        <v>78</v>
      </c>
      <c r="J8" s="226">
        <v>2021</v>
      </c>
      <c r="K8" s="227" t="s">
        <v>531</v>
      </c>
      <c r="L8" s="223" t="s">
        <v>539</v>
      </c>
    </row>
    <row r="9" spans="1:12" s="228" customFormat="1" ht="36">
      <c r="A9" s="222">
        <v>215</v>
      </c>
      <c r="B9" s="222">
        <v>2000</v>
      </c>
      <c r="C9" s="223" t="s">
        <v>540</v>
      </c>
      <c r="D9" s="223" t="s">
        <v>541</v>
      </c>
      <c r="E9" s="223" t="s">
        <v>542</v>
      </c>
      <c r="F9" s="229">
        <f>4500+100000+90000</f>
        <v>194500</v>
      </c>
      <c r="G9" s="225" t="s">
        <v>530</v>
      </c>
      <c r="H9" s="229"/>
      <c r="I9" s="225" t="s">
        <v>78</v>
      </c>
      <c r="J9" s="226">
        <v>2021</v>
      </c>
      <c r="K9" s="227" t="s">
        <v>531</v>
      </c>
      <c r="L9" s="223" t="s">
        <v>543</v>
      </c>
    </row>
    <row r="10" spans="1:12" s="228" customFormat="1" ht="36">
      <c r="A10" s="222">
        <v>216</v>
      </c>
      <c r="B10" s="222">
        <v>2000</v>
      </c>
      <c r="C10" s="223" t="s">
        <v>544</v>
      </c>
      <c r="D10" s="223" t="s">
        <v>545</v>
      </c>
      <c r="E10" s="223" t="s">
        <v>546</v>
      </c>
      <c r="F10" s="224">
        <f>340560+80000</f>
        <v>420560</v>
      </c>
      <c r="G10" s="225" t="s">
        <v>530</v>
      </c>
      <c r="H10" s="229"/>
      <c r="I10" s="225" t="s">
        <v>78</v>
      </c>
      <c r="J10" s="226">
        <v>2021</v>
      </c>
      <c r="K10" s="227" t="s">
        <v>531</v>
      </c>
      <c r="L10" s="223" t="s">
        <v>547</v>
      </c>
    </row>
    <row r="11" spans="1:12" s="228" customFormat="1" ht="22.5">
      <c r="A11" s="222">
        <v>221</v>
      </c>
      <c r="B11" s="222">
        <v>2000</v>
      </c>
      <c r="C11" s="223" t="s">
        <v>548</v>
      </c>
      <c r="D11" s="223" t="s">
        <v>549</v>
      </c>
      <c r="E11" s="223" t="s">
        <v>550</v>
      </c>
      <c r="F11" s="229">
        <f>12000+40000+800000</f>
        <v>852000</v>
      </c>
      <c r="G11" s="225" t="s">
        <v>551</v>
      </c>
      <c r="H11" s="229"/>
      <c r="I11" s="225" t="s">
        <v>78</v>
      </c>
      <c r="J11" s="226">
        <v>2021</v>
      </c>
      <c r="K11" s="227" t="s">
        <v>552</v>
      </c>
      <c r="L11" s="223" t="s">
        <v>553</v>
      </c>
    </row>
    <row r="12" spans="1:12" s="228" customFormat="1" ht="22.5">
      <c r="A12" s="222">
        <v>222</v>
      </c>
      <c r="B12" s="222">
        <v>2000</v>
      </c>
      <c r="C12" s="223" t="s">
        <v>554</v>
      </c>
      <c r="D12" s="223" t="s">
        <v>555</v>
      </c>
      <c r="E12" s="223" t="s">
        <v>555</v>
      </c>
      <c r="F12" s="225">
        <v>179900</v>
      </c>
      <c r="G12" s="225" t="s">
        <v>530</v>
      </c>
      <c r="H12" s="229"/>
      <c r="I12" s="225" t="s">
        <v>78</v>
      </c>
      <c r="J12" s="226">
        <v>2021</v>
      </c>
      <c r="K12" s="227" t="s">
        <v>552</v>
      </c>
      <c r="L12" s="223" t="s">
        <v>556</v>
      </c>
    </row>
    <row r="13" spans="1:12" s="228" customFormat="1" ht="112.5">
      <c r="A13" s="222">
        <v>223</v>
      </c>
      <c r="B13" s="222">
        <v>2000</v>
      </c>
      <c r="C13" s="223" t="s">
        <v>557</v>
      </c>
      <c r="D13" s="223" t="s">
        <v>558</v>
      </c>
      <c r="E13" s="223" t="s">
        <v>559</v>
      </c>
      <c r="F13" s="229">
        <f>2942+12000</f>
        <v>14942</v>
      </c>
      <c r="G13" s="225" t="s">
        <v>551</v>
      </c>
      <c r="H13" s="229"/>
      <c r="I13" s="225" t="s">
        <v>78</v>
      </c>
      <c r="J13" s="226">
        <v>2021</v>
      </c>
      <c r="K13" s="227" t="s">
        <v>552</v>
      </c>
      <c r="L13" s="223" t="s">
        <v>560</v>
      </c>
    </row>
    <row r="14" spans="1:12" s="228" customFormat="1" ht="33.75">
      <c r="A14" s="230">
        <v>242</v>
      </c>
      <c r="B14" s="231">
        <v>2000</v>
      </c>
      <c r="C14" s="223" t="s">
        <v>561</v>
      </c>
      <c r="D14" s="223" t="s">
        <v>562</v>
      </c>
      <c r="E14" s="223" t="s">
        <v>563</v>
      </c>
      <c r="F14" s="225">
        <v>28763</v>
      </c>
      <c r="G14" s="225" t="s">
        <v>551</v>
      </c>
      <c r="H14" s="229"/>
      <c r="I14" s="225" t="s">
        <v>78</v>
      </c>
      <c r="J14" s="226">
        <v>2021</v>
      </c>
      <c r="K14" s="227" t="s">
        <v>552</v>
      </c>
      <c r="L14" s="223" t="s">
        <v>564</v>
      </c>
    </row>
    <row r="15" spans="1:12" s="228" customFormat="1" ht="33.75">
      <c r="A15" s="230">
        <v>244</v>
      </c>
      <c r="B15" s="231">
        <v>2000</v>
      </c>
      <c r="C15" s="223" t="s">
        <v>565</v>
      </c>
      <c r="D15" s="223" t="s">
        <v>566</v>
      </c>
      <c r="E15" s="223" t="s">
        <v>566</v>
      </c>
      <c r="F15" s="225">
        <v>50260</v>
      </c>
      <c r="G15" s="225" t="s">
        <v>551</v>
      </c>
      <c r="H15" s="229"/>
      <c r="I15" s="225" t="s">
        <v>78</v>
      </c>
      <c r="J15" s="226">
        <v>2021</v>
      </c>
      <c r="K15" s="227" t="s">
        <v>552</v>
      </c>
      <c r="L15" s="223" t="s">
        <v>567</v>
      </c>
    </row>
    <row r="16" spans="1:12" s="228" customFormat="1" ht="33.75">
      <c r="A16" s="230">
        <v>245</v>
      </c>
      <c r="B16" s="231">
        <v>2000</v>
      </c>
      <c r="C16" s="223" t="s">
        <v>568</v>
      </c>
      <c r="D16" s="223" t="s">
        <v>569</v>
      </c>
      <c r="E16" s="223" t="s">
        <v>570</v>
      </c>
      <c r="F16" s="225">
        <v>50000</v>
      </c>
      <c r="G16" s="225" t="s">
        <v>571</v>
      </c>
      <c r="H16" s="225"/>
      <c r="I16" s="225" t="s">
        <v>78</v>
      </c>
      <c r="J16" s="226">
        <v>2021</v>
      </c>
      <c r="K16" s="227" t="s">
        <v>552</v>
      </c>
      <c r="L16" s="223" t="s">
        <v>572</v>
      </c>
    </row>
    <row r="17" spans="1:12" s="228" customFormat="1" ht="56.25">
      <c r="A17" s="230">
        <v>246</v>
      </c>
      <c r="B17" s="231">
        <v>2000</v>
      </c>
      <c r="C17" s="223" t="s">
        <v>573</v>
      </c>
      <c r="D17" s="223" t="s">
        <v>574</v>
      </c>
      <c r="E17" s="223" t="s">
        <v>575</v>
      </c>
      <c r="F17" s="225">
        <f>18000+10000</f>
        <v>28000</v>
      </c>
      <c r="G17" s="225" t="s">
        <v>26</v>
      </c>
      <c r="H17" s="225"/>
      <c r="I17" s="225" t="s">
        <v>78</v>
      </c>
      <c r="J17" s="226">
        <v>2021</v>
      </c>
      <c r="K17" s="227" t="s">
        <v>552</v>
      </c>
      <c r="L17" s="223" t="s">
        <v>576</v>
      </c>
    </row>
    <row r="18" spans="1:12" s="228" customFormat="1" ht="33.75">
      <c r="A18" s="222">
        <v>247</v>
      </c>
      <c r="B18" s="222">
        <v>2000</v>
      </c>
      <c r="C18" s="223" t="s">
        <v>577</v>
      </c>
      <c r="D18" s="223" t="s">
        <v>578</v>
      </c>
      <c r="E18" s="223" t="s">
        <v>579</v>
      </c>
      <c r="F18" s="225">
        <f>21000</f>
        <v>21000</v>
      </c>
      <c r="G18" s="225" t="s">
        <v>26</v>
      </c>
      <c r="H18" s="229"/>
      <c r="I18" s="225" t="s">
        <v>78</v>
      </c>
      <c r="J18" s="226">
        <v>2021</v>
      </c>
      <c r="K18" s="227" t="s">
        <v>552</v>
      </c>
      <c r="L18" s="223" t="s">
        <v>580</v>
      </c>
    </row>
    <row r="19" spans="1:12" s="228" customFormat="1" ht="45">
      <c r="A19" s="222">
        <v>248</v>
      </c>
      <c r="B19" s="222">
        <v>2000</v>
      </c>
      <c r="C19" s="223" t="s">
        <v>581</v>
      </c>
      <c r="D19" s="223"/>
      <c r="E19" s="223"/>
      <c r="F19" s="229">
        <f>12000+50000+3000+9000</f>
        <v>74000</v>
      </c>
      <c r="G19" s="225" t="s">
        <v>530</v>
      </c>
      <c r="H19" s="229"/>
      <c r="I19" s="225" t="s">
        <v>78</v>
      </c>
      <c r="J19" s="226">
        <v>2021</v>
      </c>
      <c r="K19" s="227" t="s">
        <v>552</v>
      </c>
      <c r="L19" s="223" t="s">
        <v>582</v>
      </c>
    </row>
    <row r="20" spans="1:12" s="228" customFormat="1" ht="56.25">
      <c r="A20" s="222">
        <v>249</v>
      </c>
      <c r="B20" s="222">
        <v>2000</v>
      </c>
      <c r="C20" s="223" t="s">
        <v>583</v>
      </c>
      <c r="D20" s="223" t="s">
        <v>584</v>
      </c>
      <c r="E20" s="223" t="s">
        <v>585</v>
      </c>
      <c r="F20" s="225">
        <v>137310</v>
      </c>
      <c r="G20" s="229" t="s">
        <v>571</v>
      </c>
      <c r="H20" s="225"/>
      <c r="I20" s="225" t="s">
        <v>78</v>
      </c>
      <c r="J20" s="226">
        <v>2021</v>
      </c>
      <c r="K20" s="227" t="s">
        <v>552</v>
      </c>
      <c r="L20" s="223" t="s">
        <v>586</v>
      </c>
    </row>
    <row r="21" spans="1:12" s="228" customFormat="1" ht="33.75">
      <c r="A21" s="230">
        <v>251</v>
      </c>
      <c r="B21" s="231">
        <v>2000</v>
      </c>
      <c r="C21" s="223" t="s">
        <v>587</v>
      </c>
      <c r="D21" s="223" t="s">
        <v>588</v>
      </c>
      <c r="E21" s="223" t="s">
        <v>588</v>
      </c>
      <c r="F21" s="225">
        <v>36800</v>
      </c>
      <c r="G21" s="229" t="s">
        <v>589</v>
      </c>
      <c r="H21" s="225"/>
      <c r="I21" s="225" t="s">
        <v>78</v>
      </c>
      <c r="J21" s="226">
        <v>2021</v>
      </c>
      <c r="K21" s="227" t="s">
        <v>552</v>
      </c>
      <c r="L21" s="223" t="s">
        <v>590</v>
      </c>
    </row>
    <row r="22" spans="1:12" s="228" customFormat="1" ht="22.5">
      <c r="A22" s="222">
        <v>253</v>
      </c>
      <c r="B22" s="222">
        <v>2000</v>
      </c>
      <c r="C22" s="223" t="s">
        <v>591</v>
      </c>
      <c r="D22" s="223" t="s">
        <v>592</v>
      </c>
      <c r="E22" s="223" t="s">
        <v>593</v>
      </c>
      <c r="F22" s="225">
        <f>70000+40000</f>
        <v>110000</v>
      </c>
      <c r="G22" s="229" t="s">
        <v>589</v>
      </c>
      <c r="H22" s="225"/>
      <c r="I22" s="225" t="s">
        <v>78</v>
      </c>
      <c r="J22" s="226">
        <v>2021</v>
      </c>
      <c r="K22" s="227" t="s">
        <v>552</v>
      </c>
      <c r="L22" s="223" t="s">
        <v>594</v>
      </c>
    </row>
    <row r="23" spans="1:12" s="228" customFormat="1" ht="45">
      <c r="A23" s="222">
        <v>254</v>
      </c>
      <c r="B23" s="222">
        <v>2000</v>
      </c>
      <c r="C23" s="223" t="s">
        <v>595</v>
      </c>
      <c r="D23" s="223" t="s">
        <v>596</v>
      </c>
      <c r="E23" s="223" t="s">
        <v>597</v>
      </c>
      <c r="F23" s="229">
        <f>10000+100000</f>
        <v>110000</v>
      </c>
      <c r="G23" s="225" t="s">
        <v>530</v>
      </c>
      <c r="H23" s="225"/>
      <c r="I23" s="225" t="s">
        <v>78</v>
      </c>
      <c r="J23" s="226">
        <v>2021</v>
      </c>
      <c r="K23" s="227" t="s">
        <v>552</v>
      </c>
      <c r="L23" s="223" t="s">
        <v>598</v>
      </c>
    </row>
    <row r="24" spans="1:12" s="228" customFormat="1" ht="45">
      <c r="A24" s="222">
        <v>256</v>
      </c>
      <c r="B24" s="222">
        <v>2000</v>
      </c>
      <c r="C24" s="223" t="s">
        <v>599</v>
      </c>
      <c r="D24" s="223" t="s">
        <v>600</v>
      </c>
      <c r="E24" s="223" t="s">
        <v>601</v>
      </c>
      <c r="F24" s="229">
        <f>21428+4000+1000</f>
        <v>26428</v>
      </c>
      <c r="G24" s="225" t="s">
        <v>571</v>
      </c>
      <c r="H24" s="225"/>
      <c r="I24" s="225" t="s">
        <v>78</v>
      </c>
      <c r="J24" s="226">
        <v>2021</v>
      </c>
      <c r="K24" s="227" t="s">
        <v>552</v>
      </c>
      <c r="L24" s="223" t="s">
        <v>602</v>
      </c>
    </row>
    <row r="25" spans="1:12" s="228" customFormat="1" ht="22.5">
      <c r="A25" s="230">
        <v>261</v>
      </c>
      <c r="B25" s="231">
        <v>2000</v>
      </c>
      <c r="C25" s="223" t="s">
        <v>603</v>
      </c>
      <c r="D25" s="223" t="s">
        <v>604</v>
      </c>
      <c r="E25" s="223" t="s">
        <v>605</v>
      </c>
      <c r="F25" s="225">
        <v>26600</v>
      </c>
      <c r="G25" s="229" t="s">
        <v>606</v>
      </c>
      <c r="H25" s="225"/>
      <c r="I25" s="225" t="s">
        <v>78</v>
      </c>
      <c r="J25" s="226">
        <v>2021</v>
      </c>
      <c r="K25" s="227" t="s">
        <v>552</v>
      </c>
      <c r="L25" s="223" t="s">
        <v>607</v>
      </c>
    </row>
    <row r="26" spans="1:12" s="228" customFormat="1" ht="45">
      <c r="A26" s="222">
        <v>271</v>
      </c>
      <c r="B26" s="222">
        <v>2000</v>
      </c>
      <c r="C26" s="223" t="s">
        <v>608</v>
      </c>
      <c r="D26" s="223" t="s">
        <v>609</v>
      </c>
      <c r="E26" s="223" t="s">
        <v>610</v>
      </c>
      <c r="F26" s="229">
        <f>30000+6000000+502500+167500</f>
        <v>6700000</v>
      </c>
      <c r="G26" s="225" t="s">
        <v>551</v>
      </c>
      <c r="H26" s="225"/>
      <c r="I26" s="225" t="s">
        <v>78</v>
      </c>
      <c r="J26" s="226">
        <v>2021</v>
      </c>
      <c r="K26" s="227" t="s">
        <v>611</v>
      </c>
      <c r="L26" s="223" t="s">
        <v>612</v>
      </c>
    </row>
    <row r="27" spans="1:12" s="228" customFormat="1" ht="101.25">
      <c r="A27" s="222">
        <v>272</v>
      </c>
      <c r="B27" s="222">
        <v>2000</v>
      </c>
      <c r="C27" s="223" t="s">
        <v>613</v>
      </c>
      <c r="D27" s="223" t="s">
        <v>614</v>
      </c>
      <c r="E27" s="223" t="s">
        <v>615</v>
      </c>
      <c r="F27" s="225">
        <f>9000000+250000</f>
        <v>9250000</v>
      </c>
      <c r="G27" s="229" t="s">
        <v>26</v>
      </c>
      <c r="H27" s="225"/>
      <c r="I27" s="225" t="s">
        <v>78</v>
      </c>
      <c r="J27" s="226">
        <v>2021</v>
      </c>
      <c r="K27" s="227" t="s">
        <v>552</v>
      </c>
      <c r="L27" s="223" t="s">
        <v>616</v>
      </c>
    </row>
    <row r="28" spans="1:12" s="228" customFormat="1" ht="45">
      <c r="A28" s="222">
        <v>275</v>
      </c>
      <c r="B28" s="222">
        <v>2000</v>
      </c>
      <c r="C28" s="223" t="s">
        <v>617</v>
      </c>
      <c r="D28" s="223" t="s">
        <v>618</v>
      </c>
      <c r="E28" s="223" t="s">
        <v>619</v>
      </c>
      <c r="F28" s="225">
        <v>104000</v>
      </c>
      <c r="G28" s="229" t="s">
        <v>606</v>
      </c>
      <c r="H28" s="225"/>
      <c r="I28" s="225" t="s">
        <v>78</v>
      </c>
      <c r="J28" s="226">
        <v>2021</v>
      </c>
      <c r="K28" s="227" t="s">
        <v>620</v>
      </c>
      <c r="L28" s="223" t="s">
        <v>621</v>
      </c>
    </row>
    <row r="29" spans="1:12" s="228" customFormat="1" ht="112.5">
      <c r="A29" s="222">
        <v>291</v>
      </c>
      <c r="B29" s="222">
        <v>2000</v>
      </c>
      <c r="C29" s="223" t="s">
        <v>622</v>
      </c>
      <c r="D29" s="223" t="s">
        <v>623</v>
      </c>
      <c r="E29" s="223"/>
      <c r="F29" s="224">
        <f>4000+251325+20000</f>
        <v>275325</v>
      </c>
      <c r="G29" s="225" t="s">
        <v>551</v>
      </c>
      <c r="H29" s="225"/>
      <c r="I29" s="225" t="s">
        <v>78</v>
      </c>
      <c r="J29" s="226">
        <v>2021</v>
      </c>
      <c r="K29" s="227" t="s">
        <v>620</v>
      </c>
      <c r="L29" s="223" t="s">
        <v>624</v>
      </c>
    </row>
    <row r="30" spans="1:12" s="228" customFormat="1" ht="36">
      <c r="A30" s="222">
        <v>292</v>
      </c>
      <c r="B30" s="222">
        <v>2000</v>
      </c>
      <c r="C30" s="223" t="s">
        <v>625</v>
      </c>
      <c r="D30" s="223" t="s">
        <v>626</v>
      </c>
      <c r="E30" s="223" t="s">
        <v>627</v>
      </c>
      <c r="F30" s="224">
        <f>2500+93031</f>
        <v>95531</v>
      </c>
      <c r="G30" s="225" t="s">
        <v>530</v>
      </c>
      <c r="H30" s="225"/>
      <c r="I30" s="225" t="s">
        <v>78</v>
      </c>
      <c r="J30" s="226">
        <v>2021</v>
      </c>
      <c r="K30" s="227" t="s">
        <v>531</v>
      </c>
      <c r="L30" s="223" t="s">
        <v>628</v>
      </c>
    </row>
    <row r="31" spans="1:12" s="228" customFormat="1" ht="56.25">
      <c r="A31" s="222">
        <v>293</v>
      </c>
      <c r="B31" s="222">
        <v>2000</v>
      </c>
      <c r="C31" s="223" t="s">
        <v>629</v>
      </c>
      <c r="D31" s="223" t="s">
        <v>630</v>
      </c>
      <c r="E31" s="223" t="s">
        <v>631</v>
      </c>
      <c r="F31" s="229">
        <f>299957</f>
        <v>299957</v>
      </c>
      <c r="G31" s="225" t="s">
        <v>551</v>
      </c>
      <c r="H31" s="229"/>
      <c r="I31" s="225" t="s">
        <v>78</v>
      </c>
      <c r="J31" s="226">
        <v>2021</v>
      </c>
      <c r="K31" s="227" t="s">
        <v>632</v>
      </c>
      <c r="L31" s="223" t="s">
        <v>633</v>
      </c>
    </row>
    <row r="32" spans="1:12" s="228" customFormat="1" ht="45">
      <c r="A32" s="222">
        <v>294</v>
      </c>
      <c r="B32" s="222">
        <v>2000</v>
      </c>
      <c r="C32" s="223" t="s">
        <v>634</v>
      </c>
      <c r="D32" s="223" t="s">
        <v>635</v>
      </c>
      <c r="E32" s="223" t="s">
        <v>636</v>
      </c>
      <c r="F32" s="229">
        <f>57452</f>
        <v>57452</v>
      </c>
      <c r="G32" s="230" t="s">
        <v>530</v>
      </c>
      <c r="H32" s="231"/>
      <c r="I32" s="225" t="s">
        <v>78</v>
      </c>
      <c r="J32" s="226">
        <v>2021</v>
      </c>
      <c r="K32" s="227" t="s">
        <v>552</v>
      </c>
      <c r="L32" s="223" t="s">
        <v>637</v>
      </c>
    </row>
    <row r="33" spans="1:12" s="228" customFormat="1" ht="33.75">
      <c r="A33" s="222">
        <v>296</v>
      </c>
      <c r="B33" s="222">
        <v>2000</v>
      </c>
      <c r="C33" s="223" t="s">
        <v>638</v>
      </c>
      <c r="D33" s="223" t="s">
        <v>639</v>
      </c>
      <c r="E33" s="223" t="s">
        <v>640</v>
      </c>
      <c r="F33" s="229">
        <f>500000+15000</f>
        <v>515000</v>
      </c>
      <c r="G33" s="225" t="s">
        <v>551</v>
      </c>
      <c r="H33" s="230"/>
      <c r="I33" s="225" t="s">
        <v>78</v>
      </c>
      <c r="J33" s="226">
        <v>2021</v>
      </c>
      <c r="K33" s="227" t="s">
        <v>620</v>
      </c>
      <c r="L33" s="223" t="s">
        <v>641</v>
      </c>
    </row>
    <row r="34" spans="1:12" s="228" customFormat="1" ht="90">
      <c r="A34" s="222">
        <v>298</v>
      </c>
      <c r="B34" s="222">
        <v>2000</v>
      </c>
      <c r="C34" s="223" t="s">
        <v>642</v>
      </c>
      <c r="D34" s="223" t="s">
        <v>643</v>
      </c>
      <c r="E34" s="223" t="s">
        <v>644</v>
      </c>
      <c r="F34" s="229">
        <f>305000</f>
        <v>305000</v>
      </c>
      <c r="G34" s="230" t="s">
        <v>530</v>
      </c>
      <c r="H34" s="230"/>
      <c r="I34" s="225" t="s">
        <v>78</v>
      </c>
      <c r="J34" s="226">
        <v>2021</v>
      </c>
      <c r="K34" s="227" t="s">
        <v>620</v>
      </c>
      <c r="L34" s="223" t="s">
        <v>645</v>
      </c>
    </row>
    <row r="35" spans="1:12" s="228" customFormat="1" ht="33.75">
      <c r="A35" s="230">
        <v>299</v>
      </c>
      <c r="B35" s="231">
        <v>2000</v>
      </c>
      <c r="C35" s="223" t="s">
        <v>646</v>
      </c>
      <c r="D35" s="223" t="s">
        <v>647</v>
      </c>
      <c r="E35" s="223" t="s">
        <v>648</v>
      </c>
      <c r="F35" s="225">
        <v>2000</v>
      </c>
      <c r="G35" s="229" t="s">
        <v>571</v>
      </c>
      <c r="H35" s="225"/>
      <c r="I35" s="225" t="s">
        <v>78</v>
      </c>
      <c r="J35" s="226">
        <v>2021</v>
      </c>
      <c r="K35" s="227" t="s">
        <v>620</v>
      </c>
      <c r="L35" s="223" t="s">
        <v>649</v>
      </c>
    </row>
    <row r="36" spans="1:12" s="228" customFormat="1" ht="45">
      <c r="A36" s="230">
        <v>317</v>
      </c>
      <c r="B36" s="231">
        <v>3000</v>
      </c>
      <c r="C36" s="223" t="s">
        <v>650</v>
      </c>
      <c r="D36" s="223" t="s">
        <v>651</v>
      </c>
      <c r="E36" s="223" t="s">
        <v>652</v>
      </c>
      <c r="F36" s="225">
        <v>97200</v>
      </c>
      <c r="G36" s="229" t="s">
        <v>571</v>
      </c>
      <c r="H36" s="225"/>
      <c r="I36" s="225" t="s">
        <v>78</v>
      </c>
      <c r="J36" s="226">
        <v>2021</v>
      </c>
      <c r="K36" s="227" t="s">
        <v>620</v>
      </c>
      <c r="L36" s="223" t="s">
        <v>653</v>
      </c>
    </row>
    <row r="37" spans="1:12" s="228" customFormat="1" ht="22.5">
      <c r="A37" s="222">
        <v>325</v>
      </c>
      <c r="B37" s="222">
        <v>3000</v>
      </c>
      <c r="C37" s="223" t="s">
        <v>654</v>
      </c>
      <c r="D37" s="223" t="s">
        <v>655</v>
      </c>
      <c r="E37" s="223" t="s">
        <v>655</v>
      </c>
      <c r="F37" s="225">
        <f>11000000+40000</f>
        <v>11040000</v>
      </c>
      <c r="G37" s="230" t="s">
        <v>530</v>
      </c>
      <c r="H37" s="230"/>
      <c r="I37" s="225" t="s">
        <v>78</v>
      </c>
      <c r="J37" s="226">
        <v>2021</v>
      </c>
      <c r="K37" s="227" t="s">
        <v>620</v>
      </c>
      <c r="L37" s="223" t="s">
        <v>656</v>
      </c>
    </row>
    <row r="38" spans="1:12" s="228" customFormat="1" ht="56.25">
      <c r="A38" s="222">
        <v>334</v>
      </c>
      <c r="B38" s="222">
        <v>3000</v>
      </c>
      <c r="C38" s="223" t="s">
        <v>657</v>
      </c>
      <c r="D38" s="223" t="s">
        <v>658</v>
      </c>
      <c r="E38" s="232" t="s">
        <v>659</v>
      </c>
      <c r="F38" s="229">
        <f>9000+1018220+80000</f>
        <v>1107220</v>
      </c>
      <c r="G38" s="230" t="s">
        <v>530</v>
      </c>
      <c r="H38" s="230"/>
      <c r="I38" s="225" t="s">
        <v>78</v>
      </c>
      <c r="J38" s="226">
        <v>2021</v>
      </c>
      <c r="K38" s="227" t="s">
        <v>620</v>
      </c>
      <c r="L38" s="223" t="s">
        <v>660</v>
      </c>
    </row>
    <row r="39" spans="1:12" s="228" customFormat="1" ht="90">
      <c r="A39" s="222">
        <v>336</v>
      </c>
      <c r="B39" s="222">
        <v>3000</v>
      </c>
      <c r="C39" s="223" t="s">
        <v>661</v>
      </c>
      <c r="D39" s="223" t="s">
        <v>662</v>
      </c>
      <c r="E39" s="223" t="s">
        <v>663</v>
      </c>
      <c r="F39" s="229">
        <f>2300000+337500+112500+100000+100000</f>
        <v>2950000</v>
      </c>
      <c r="G39" s="225" t="s">
        <v>664</v>
      </c>
      <c r="H39" s="230"/>
      <c r="I39" s="225" t="s">
        <v>78</v>
      </c>
      <c r="J39" s="226">
        <v>2021</v>
      </c>
      <c r="K39" s="227" t="s">
        <v>531</v>
      </c>
      <c r="L39" s="223" t="s">
        <v>665</v>
      </c>
    </row>
    <row r="40" spans="1:12" s="228" customFormat="1" ht="90">
      <c r="A40" s="231">
        <v>339</v>
      </c>
      <c r="B40" s="222">
        <v>3000</v>
      </c>
      <c r="C40" s="223" t="s">
        <v>666</v>
      </c>
      <c r="D40" s="223" t="s">
        <v>667</v>
      </c>
      <c r="E40" s="223" t="s">
        <v>667</v>
      </c>
      <c r="F40" s="229">
        <f>3200000+1213439.98+275000+25000</f>
        <v>4713439.9800000004</v>
      </c>
      <c r="G40" s="230" t="s">
        <v>664</v>
      </c>
      <c r="H40" s="230"/>
      <c r="I40" s="225" t="s">
        <v>78</v>
      </c>
      <c r="J40" s="226">
        <v>2021</v>
      </c>
      <c r="K40" s="227" t="s">
        <v>531</v>
      </c>
      <c r="L40" s="223" t="s">
        <v>668</v>
      </c>
    </row>
    <row r="41" spans="1:12" s="228" customFormat="1" ht="56.25">
      <c r="A41" s="222">
        <v>347</v>
      </c>
      <c r="B41" s="222">
        <v>3000</v>
      </c>
      <c r="C41" s="223" t="s">
        <v>669</v>
      </c>
      <c r="D41" s="223" t="s">
        <v>670</v>
      </c>
      <c r="E41" s="223" t="s">
        <v>663</v>
      </c>
      <c r="F41" s="229">
        <v>4950000</v>
      </c>
      <c r="G41" s="230" t="s">
        <v>530</v>
      </c>
      <c r="H41" s="230"/>
      <c r="I41" s="225" t="s">
        <v>78</v>
      </c>
      <c r="J41" s="226">
        <v>2021</v>
      </c>
      <c r="K41" s="227" t="s">
        <v>671</v>
      </c>
      <c r="L41" s="223" t="s">
        <v>672</v>
      </c>
    </row>
    <row r="42" spans="1:12" s="228" customFormat="1" ht="45">
      <c r="A42" s="222">
        <v>355</v>
      </c>
      <c r="B42" s="222">
        <v>3000</v>
      </c>
      <c r="C42" s="223" t="s">
        <v>673</v>
      </c>
      <c r="D42" s="223" t="s">
        <v>674</v>
      </c>
      <c r="E42" s="223" t="s">
        <v>675</v>
      </c>
      <c r="F42" s="225">
        <v>410204.45</v>
      </c>
      <c r="G42" s="229" t="s">
        <v>606</v>
      </c>
      <c r="H42" s="230"/>
      <c r="I42" s="225" t="s">
        <v>78</v>
      </c>
      <c r="J42" s="226">
        <v>2021</v>
      </c>
      <c r="K42" s="227" t="s">
        <v>620</v>
      </c>
      <c r="L42" s="223" t="s">
        <v>676</v>
      </c>
    </row>
    <row r="43" spans="1:12" s="228" customFormat="1" ht="112.5">
      <c r="A43" s="222">
        <v>357</v>
      </c>
      <c r="B43" s="222">
        <v>3000</v>
      </c>
      <c r="C43" s="223" t="s">
        <v>677</v>
      </c>
      <c r="D43" s="223" t="s">
        <v>678</v>
      </c>
      <c r="E43" s="223" t="s">
        <v>679</v>
      </c>
      <c r="F43" s="229">
        <f>500000</f>
        <v>500000</v>
      </c>
      <c r="G43" s="230" t="s">
        <v>551</v>
      </c>
      <c r="H43" s="230"/>
      <c r="I43" s="225" t="s">
        <v>78</v>
      </c>
      <c r="J43" s="226">
        <v>2021</v>
      </c>
      <c r="K43" s="227" t="s">
        <v>620</v>
      </c>
      <c r="L43" s="223" t="s">
        <v>680</v>
      </c>
    </row>
    <row r="44" spans="1:12" s="228" customFormat="1" ht="36">
      <c r="A44" s="222">
        <v>358</v>
      </c>
      <c r="B44" s="222">
        <v>3000</v>
      </c>
      <c r="C44" s="223" t="s">
        <v>681</v>
      </c>
      <c r="D44" s="223" t="s">
        <v>682</v>
      </c>
      <c r="E44" s="232"/>
      <c r="F44" s="229">
        <v>10000</v>
      </c>
      <c r="G44" s="230" t="s">
        <v>530</v>
      </c>
      <c r="H44" s="230"/>
      <c r="I44" s="225" t="s">
        <v>78</v>
      </c>
      <c r="J44" s="226">
        <v>2021</v>
      </c>
      <c r="K44" s="227" t="s">
        <v>531</v>
      </c>
      <c r="L44" s="223" t="s">
        <v>683</v>
      </c>
    </row>
    <row r="45" spans="1:12" s="228" customFormat="1" ht="45">
      <c r="A45" s="222">
        <v>364</v>
      </c>
      <c r="B45" s="222">
        <v>3000</v>
      </c>
      <c r="C45" s="223" t="s">
        <v>684</v>
      </c>
      <c r="D45" s="223" t="s">
        <v>685</v>
      </c>
      <c r="E45" s="232"/>
      <c r="F45" s="229">
        <v>25000</v>
      </c>
      <c r="G45" s="230" t="s">
        <v>530</v>
      </c>
      <c r="H45" s="230"/>
      <c r="I45" s="225" t="s">
        <v>78</v>
      </c>
      <c r="J45" s="226">
        <v>2021</v>
      </c>
      <c r="K45" s="227" t="s">
        <v>686</v>
      </c>
      <c r="L45" s="223" t="s">
        <v>687</v>
      </c>
    </row>
    <row r="46" spans="1:12" s="228" customFormat="1" ht="67.5">
      <c r="A46" s="222">
        <v>382</v>
      </c>
      <c r="B46" s="222">
        <v>3000</v>
      </c>
      <c r="C46" s="223" t="s">
        <v>688</v>
      </c>
      <c r="D46" s="223" t="s">
        <v>689</v>
      </c>
      <c r="E46" s="223" t="s">
        <v>690</v>
      </c>
      <c r="F46" s="229">
        <v>2400000</v>
      </c>
      <c r="G46" s="230" t="s">
        <v>530</v>
      </c>
      <c r="H46" s="230"/>
      <c r="I46" s="225" t="s">
        <v>78</v>
      </c>
      <c r="J46" s="226">
        <v>2021</v>
      </c>
      <c r="K46" s="227" t="s">
        <v>531</v>
      </c>
      <c r="L46" s="223" t="s">
        <v>691</v>
      </c>
    </row>
    <row r="47" spans="1:12" s="228" customFormat="1" ht="36">
      <c r="A47" s="222">
        <v>392</v>
      </c>
      <c r="B47" s="222">
        <v>3000</v>
      </c>
      <c r="C47" s="223" t="s">
        <v>692</v>
      </c>
      <c r="D47" s="223" t="s">
        <v>693</v>
      </c>
      <c r="E47" s="232"/>
      <c r="F47" s="229">
        <v>800</v>
      </c>
      <c r="G47" s="230" t="s">
        <v>530</v>
      </c>
      <c r="H47" s="230"/>
      <c r="I47" s="225" t="s">
        <v>78</v>
      </c>
      <c r="J47" s="226">
        <v>2021</v>
      </c>
      <c r="K47" s="227" t="s">
        <v>531</v>
      </c>
      <c r="L47" s="223" t="s">
        <v>694</v>
      </c>
    </row>
    <row r="48" spans="1:12" s="228" customFormat="1" ht="90">
      <c r="A48" s="222">
        <v>511</v>
      </c>
      <c r="B48" s="222">
        <v>5000</v>
      </c>
      <c r="C48" s="223" t="s">
        <v>695</v>
      </c>
      <c r="D48" s="223" t="s">
        <v>696</v>
      </c>
      <c r="E48" s="223" t="s">
        <v>697</v>
      </c>
      <c r="F48" s="229">
        <v>900000</v>
      </c>
      <c r="G48" s="230" t="s">
        <v>551</v>
      </c>
      <c r="H48" s="230"/>
      <c r="I48" s="225" t="s">
        <v>78</v>
      </c>
      <c r="J48" s="226">
        <v>2021</v>
      </c>
      <c r="K48" s="227" t="s">
        <v>531</v>
      </c>
      <c r="L48" s="223" t="s">
        <v>698</v>
      </c>
    </row>
    <row r="49" spans="1:12" s="228" customFormat="1" ht="33.75">
      <c r="A49" s="222">
        <v>512</v>
      </c>
      <c r="B49" s="222">
        <v>5000</v>
      </c>
      <c r="C49" s="223" t="s">
        <v>699</v>
      </c>
      <c r="D49" s="223" t="s">
        <v>700</v>
      </c>
      <c r="E49" s="223" t="s">
        <v>701</v>
      </c>
      <c r="F49" s="225">
        <v>115598</v>
      </c>
      <c r="G49" s="229" t="s">
        <v>702</v>
      </c>
      <c r="H49" s="230"/>
      <c r="I49" s="225" t="s">
        <v>78</v>
      </c>
      <c r="J49" s="226">
        <v>2021</v>
      </c>
      <c r="K49" s="227" t="s">
        <v>632</v>
      </c>
      <c r="L49" s="223" t="s">
        <v>703</v>
      </c>
    </row>
    <row r="50" spans="1:12" s="228" customFormat="1" ht="56.25">
      <c r="A50" s="222">
        <v>515</v>
      </c>
      <c r="B50" s="222">
        <v>5000</v>
      </c>
      <c r="C50" s="223" t="s">
        <v>704</v>
      </c>
      <c r="D50" s="223" t="s">
        <v>705</v>
      </c>
      <c r="E50" s="223" t="s">
        <v>706</v>
      </c>
      <c r="F50" s="233">
        <v>200000</v>
      </c>
      <c r="G50" s="230" t="s">
        <v>589</v>
      </c>
      <c r="H50" s="230"/>
      <c r="I50" s="225" t="s">
        <v>78</v>
      </c>
      <c r="J50" s="226">
        <v>2021</v>
      </c>
      <c r="K50" s="223" t="s">
        <v>707</v>
      </c>
      <c r="L50" s="223" t="s">
        <v>708</v>
      </c>
    </row>
    <row r="51" spans="1:12" s="228" customFormat="1" ht="45">
      <c r="A51" s="222">
        <v>521</v>
      </c>
      <c r="B51" s="222">
        <v>5000</v>
      </c>
      <c r="C51" s="223" t="s">
        <v>709</v>
      </c>
      <c r="D51" s="223" t="s">
        <v>710</v>
      </c>
      <c r="E51" s="223" t="s">
        <v>711</v>
      </c>
      <c r="F51" s="229">
        <v>50000</v>
      </c>
      <c r="G51" s="230" t="s">
        <v>589</v>
      </c>
      <c r="H51" s="230"/>
      <c r="I51" s="225" t="s">
        <v>78</v>
      </c>
      <c r="J51" s="226">
        <v>2021</v>
      </c>
      <c r="K51" s="227" t="s">
        <v>531</v>
      </c>
      <c r="L51" s="223" t="s">
        <v>712</v>
      </c>
    </row>
    <row r="52" spans="1:12" s="228" customFormat="1" ht="36">
      <c r="A52" s="222">
        <v>523</v>
      </c>
      <c r="B52" s="222">
        <v>5000</v>
      </c>
      <c r="C52" s="223" t="s">
        <v>713</v>
      </c>
      <c r="D52" s="223" t="s">
        <v>714</v>
      </c>
      <c r="E52" s="232"/>
      <c r="F52" s="229">
        <v>20000</v>
      </c>
      <c r="G52" s="230" t="s">
        <v>589</v>
      </c>
      <c r="H52" s="230"/>
      <c r="I52" s="225" t="s">
        <v>78</v>
      </c>
      <c r="J52" s="226">
        <v>2021</v>
      </c>
      <c r="K52" s="227" t="s">
        <v>531</v>
      </c>
      <c r="L52" s="223" t="s">
        <v>715</v>
      </c>
    </row>
    <row r="53" spans="1:12" s="228" customFormat="1" ht="22.5">
      <c r="A53" s="222">
        <v>531</v>
      </c>
      <c r="B53" s="222">
        <v>5000</v>
      </c>
      <c r="C53" s="223" t="s">
        <v>716</v>
      </c>
      <c r="D53" s="223" t="s">
        <v>717</v>
      </c>
      <c r="E53" s="223" t="s">
        <v>718</v>
      </c>
      <c r="F53" s="225">
        <v>2480</v>
      </c>
      <c r="G53" s="229" t="s">
        <v>702</v>
      </c>
      <c r="H53" s="229"/>
      <c r="I53" s="225" t="s">
        <v>78</v>
      </c>
      <c r="J53" s="226">
        <v>2021</v>
      </c>
      <c r="K53" s="227" t="s">
        <v>620</v>
      </c>
      <c r="L53" s="223" t="s">
        <v>719</v>
      </c>
    </row>
    <row r="54" spans="1:12" s="228" customFormat="1" ht="90">
      <c r="A54" s="222">
        <v>542</v>
      </c>
      <c r="B54" s="222">
        <v>5000</v>
      </c>
      <c r="C54" s="223" t="s">
        <v>720</v>
      </c>
      <c r="D54" s="223" t="s">
        <v>721</v>
      </c>
      <c r="E54" s="223" t="s">
        <v>663</v>
      </c>
      <c r="F54" s="229">
        <v>130000</v>
      </c>
      <c r="G54" s="230" t="s">
        <v>530</v>
      </c>
      <c r="H54" s="230"/>
      <c r="I54" s="225" t="s">
        <v>78</v>
      </c>
      <c r="J54" s="226">
        <v>2021</v>
      </c>
      <c r="K54" s="227" t="s">
        <v>722</v>
      </c>
      <c r="L54" s="223" t="s">
        <v>723</v>
      </c>
    </row>
    <row r="55" spans="1:12" s="228" customFormat="1" ht="33.75">
      <c r="A55" s="230">
        <v>561</v>
      </c>
      <c r="B55" s="231">
        <v>5000</v>
      </c>
      <c r="C55" s="223" t="s">
        <v>724</v>
      </c>
      <c r="D55" s="223" t="s">
        <v>725</v>
      </c>
      <c r="E55" s="223" t="s">
        <v>725</v>
      </c>
      <c r="F55" s="225">
        <v>5000</v>
      </c>
      <c r="G55" s="229" t="s">
        <v>606</v>
      </c>
      <c r="H55" s="229"/>
      <c r="I55" s="225" t="s">
        <v>78</v>
      </c>
      <c r="J55" s="226">
        <v>2021</v>
      </c>
      <c r="K55" s="227" t="s">
        <v>620</v>
      </c>
      <c r="L55" s="223" t="s">
        <v>726</v>
      </c>
    </row>
    <row r="56" spans="1:12" s="228" customFormat="1" ht="33.75">
      <c r="A56" s="222">
        <v>565</v>
      </c>
      <c r="B56" s="222">
        <v>5000</v>
      </c>
      <c r="C56" s="223" t="s">
        <v>727</v>
      </c>
      <c r="D56" s="223" t="s">
        <v>728</v>
      </c>
      <c r="E56" s="223" t="s">
        <v>729</v>
      </c>
      <c r="F56" s="225">
        <v>100000</v>
      </c>
      <c r="G56" s="229" t="s">
        <v>702</v>
      </c>
      <c r="H56" s="230"/>
      <c r="I56" s="225" t="s">
        <v>78</v>
      </c>
      <c r="J56" s="226">
        <v>2021</v>
      </c>
      <c r="K56" s="227" t="s">
        <v>620</v>
      </c>
      <c r="L56" s="223" t="s">
        <v>730</v>
      </c>
    </row>
    <row r="57" spans="1:12" s="228" customFormat="1" ht="33.75">
      <c r="A57" s="222">
        <v>566</v>
      </c>
      <c r="B57" s="222">
        <v>5000</v>
      </c>
      <c r="C57" s="223" t="s">
        <v>731</v>
      </c>
      <c r="D57" s="223" t="s">
        <v>732</v>
      </c>
      <c r="E57" s="223" t="s">
        <v>733</v>
      </c>
      <c r="F57" s="225">
        <v>384592</v>
      </c>
      <c r="G57" s="229" t="s">
        <v>702</v>
      </c>
      <c r="H57" s="230"/>
      <c r="I57" s="225" t="s">
        <v>78</v>
      </c>
      <c r="J57" s="226">
        <v>2021</v>
      </c>
      <c r="K57" s="227" t="s">
        <v>620</v>
      </c>
      <c r="L57" s="223" t="s">
        <v>734</v>
      </c>
    </row>
    <row r="58" spans="1:12" s="228" customFormat="1" ht="22.5">
      <c r="A58" s="222">
        <v>569</v>
      </c>
      <c r="B58" s="222">
        <v>5000</v>
      </c>
      <c r="C58" s="223" t="s">
        <v>735</v>
      </c>
      <c r="D58" s="223" t="s">
        <v>736</v>
      </c>
      <c r="E58" s="223" t="s">
        <v>737</v>
      </c>
      <c r="F58" s="229">
        <v>761328</v>
      </c>
      <c r="G58" s="230" t="s">
        <v>606</v>
      </c>
      <c r="H58" s="230"/>
      <c r="I58" s="225" t="s">
        <v>78</v>
      </c>
      <c r="J58" s="226">
        <v>2021</v>
      </c>
      <c r="K58" s="227" t="s">
        <v>738</v>
      </c>
      <c r="L58" s="223" t="s">
        <v>739</v>
      </c>
    </row>
    <row r="59" spans="1:12" s="228" customFormat="1" ht="78.75">
      <c r="A59" s="222">
        <v>591</v>
      </c>
      <c r="B59" s="222">
        <v>5000</v>
      </c>
      <c r="C59" s="223" t="s">
        <v>740</v>
      </c>
      <c r="D59" s="223" t="s">
        <v>741</v>
      </c>
      <c r="E59" s="223" t="s">
        <v>741</v>
      </c>
      <c r="F59" s="225">
        <f>139789+400000</f>
        <v>539789</v>
      </c>
      <c r="G59" s="230" t="s">
        <v>530</v>
      </c>
      <c r="H59" s="230"/>
      <c r="I59" s="225" t="s">
        <v>78</v>
      </c>
      <c r="J59" s="226">
        <v>2021</v>
      </c>
      <c r="K59" s="227" t="s">
        <v>531</v>
      </c>
      <c r="L59" s="223" t="s">
        <v>742</v>
      </c>
    </row>
    <row r="60" spans="1:12" s="228" customFormat="1" ht="36">
      <c r="A60" s="234">
        <v>791</v>
      </c>
      <c r="B60" s="234">
        <v>7000</v>
      </c>
      <c r="C60" s="223" t="s">
        <v>743</v>
      </c>
      <c r="D60" s="223" t="s">
        <v>744</v>
      </c>
      <c r="E60" s="223" t="s">
        <v>743</v>
      </c>
      <c r="F60" s="225">
        <v>1000000</v>
      </c>
      <c r="G60" s="235" t="s">
        <v>745</v>
      </c>
      <c r="H60" s="222"/>
      <c r="I60" s="225" t="s">
        <v>78</v>
      </c>
      <c r="J60" s="226">
        <v>2021</v>
      </c>
      <c r="K60" s="227" t="s">
        <v>531</v>
      </c>
      <c r="L60" s="223" t="s">
        <v>746</v>
      </c>
    </row>
    <row r="61" spans="1:12">
      <c r="F61" s="236">
        <f>SUM(F6:F60)</f>
        <v>53406479.430000007</v>
      </c>
    </row>
    <row r="63" spans="1:12">
      <c r="D63" s="236"/>
    </row>
  </sheetData>
  <mergeCells count="12">
    <mergeCell ref="K3:K4"/>
    <mergeCell ref="L3:L4"/>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selection activeCell="D8" sqref="D8"/>
    </sheetView>
  </sheetViews>
  <sheetFormatPr baseColWidth="10" defaultColWidth="12.42578125" defaultRowHeight="15"/>
  <cols>
    <col min="1" max="2" width="18" style="132" customWidth="1"/>
    <col min="3" max="3" width="40.42578125" style="133" customWidth="1"/>
    <col min="4"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73.28515625" style="31" customWidth="1"/>
    <col min="13" max="13" width="12.42578125" style="31"/>
    <col min="14" max="14" width="30.85546875" style="31" customWidth="1"/>
    <col min="15" max="16384" width="12.42578125" style="31"/>
  </cols>
  <sheetData>
    <row r="1" spans="1:12" ht="91.5" customHeight="1">
      <c r="A1" s="135"/>
      <c r="B1" s="135"/>
      <c r="C1" s="716" t="s">
        <v>0</v>
      </c>
      <c r="D1" s="716"/>
      <c r="E1" s="136"/>
      <c r="F1" s="717" t="s">
        <v>747</v>
      </c>
      <c r="G1" s="717"/>
      <c r="H1" s="717"/>
      <c r="I1" s="717"/>
      <c r="J1" s="717"/>
      <c r="K1" s="717"/>
      <c r="L1" s="717"/>
    </row>
    <row r="2" spans="1:12" ht="18.75">
      <c r="A2" s="718" t="s">
        <v>748</v>
      </c>
      <c r="B2" s="719"/>
      <c r="C2" s="719"/>
      <c r="D2" s="719"/>
      <c r="E2" s="719"/>
      <c r="F2" s="719"/>
      <c r="G2" s="719"/>
      <c r="H2" s="719"/>
      <c r="I2" s="719"/>
      <c r="J2" s="719"/>
      <c r="K2" s="719"/>
      <c r="L2" s="720"/>
    </row>
    <row r="3" spans="1:12" ht="39" customHeight="1">
      <c r="A3" s="721" t="s">
        <v>3</v>
      </c>
      <c r="B3" s="722"/>
      <c r="C3" s="723"/>
      <c r="D3" s="714" t="s">
        <v>4</v>
      </c>
      <c r="E3" s="714" t="s">
        <v>5</v>
      </c>
      <c r="F3" s="714" t="s">
        <v>6</v>
      </c>
      <c r="G3" s="714" t="s">
        <v>7</v>
      </c>
      <c r="H3" s="718" t="s">
        <v>8</v>
      </c>
      <c r="I3" s="720"/>
      <c r="J3" s="714" t="s">
        <v>9</v>
      </c>
      <c r="K3" s="714" t="s">
        <v>10</v>
      </c>
      <c r="L3" s="714" t="s">
        <v>11</v>
      </c>
    </row>
    <row r="4" spans="1:12" ht="24.75" customHeight="1">
      <c r="A4" s="137" t="s">
        <v>16</v>
      </c>
      <c r="B4" s="138" t="s">
        <v>17</v>
      </c>
      <c r="C4" s="139" t="s">
        <v>18</v>
      </c>
      <c r="D4" s="715"/>
      <c r="E4" s="715"/>
      <c r="F4" s="715"/>
      <c r="G4" s="715"/>
      <c r="H4" s="140" t="s">
        <v>19</v>
      </c>
      <c r="I4" s="141" t="s">
        <v>20</v>
      </c>
      <c r="J4" s="715"/>
      <c r="K4" s="715"/>
      <c r="L4" s="715"/>
    </row>
    <row r="5" spans="1:12" s="239" customFormat="1" ht="30">
      <c r="A5" s="237">
        <v>211</v>
      </c>
      <c r="B5" s="66">
        <v>2000</v>
      </c>
      <c r="C5" s="67" t="s">
        <v>528</v>
      </c>
      <c r="D5" s="61" t="s">
        <v>22</v>
      </c>
      <c r="E5" s="38" t="s">
        <v>749</v>
      </c>
      <c r="F5" s="42">
        <v>130734</v>
      </c>
      <c r="G5" s="42" t="s">
        <v>24</v>
      </c>
      <c r="H5" s="161" t="s">
        <v>78</v>
      </c>
      <c r="I5" s="161"/>
      <c r="J5" s="238" t="s">
        <v>750</v>
      </c>
      <c r="K5" s="162" t="s">
        <v>751</v>
      </c>
      <c r="L5" s="61" t="s">
        <v>752</v>
      </c>
    </row>
    <row r="6" spans="1:12" s="239" customFormat="1" ht="45">
      <c r="A6" s="237">
        <v>214</v>
      </c>
      <c r="B6" s="66">
        <v>2000</v>
      </c>
      <c r="C6" s="240" t="s">
        <v>536</v>
      </c>
      <c r="D6" s="240" t="s">
        <v>753</v>
      </c>
      <c r="E6" s="240" t="s">
        <v>754</v>
      </c>
      <c r="F6" s="42">
        <v>2000</v>
      </c>
      <c r="G6" s="167" t="s">
        <v>24</v>
      </c>
      <c r="H6" s="161"/>
      <c r="I6" s="161" t="s">
        <v>78</v>
      </c>
      <c r="J6" s="241">
        <v>2021</v>
      </c>
      <c r="K6" s="162" t="s">
        <v>751</v>
      </c>
      <c r="L6" s="61" t="s">
        <v>755</v>
      </c>
    </row>
    <row r="7" spans="1:12" s="239" customFormat="1" ht="30">
      <c r="A7" s="237">
        <v>221</v>
      </c>
      <c r="B7" s="66">
        <v>2000</v>
      </c>
      <c r="C7" s="240" t="s">
        <v>548</v>
      </c>
      <c r="D7" s="242" t="s">
        <v>756</v>
      </c>
      <c r="E7" s="242" t="s">
        <v>757</v>
      </c>
      <c r="F7" s="42">
        <v>60000</v>
      </c>
      <c r="G7" s="168" t="s">
        <v>758</v>
      </c>
      <c r="H7" s="161"/>
      <c r="I7" s="168" t="s">
        <v>78</v>
      </c>
      <c r="J7" s="238">
        <v>2021</v>
      </c>
      <c r="K7" s="162" t="s">
        <v>751</v>
      </c>
      <c r="L7" s="61" t="s">
        <v>759</v>
      </c>
    </row>
    <row r="8" spans="1:12" s="239" customFormat="1" ht="30">
      <c r="A8" s="237">
        <v>223</v>
      </c>
      <c r="B8" s="66">
        <v>2000</v>
      </c>
      <c r="C8" s="243" t="s">
        <v>760</v>
      </c>
      <c r="D8" s="244" t="s">
        <v>761</v>
      </c>
      <c r="E8" s="244" t="s">
        <v>757</v>
      </c>
      <c r="F8" s="42">
        <v>4000</v>
      </c>
      <c r="G8" s="168" t="s">
        <v>758</v>
      </c>
      <c r="H8" s="161"/>
      <c r="I8" s="168" t="s">
        <v>78</v>
      </c>
      <c r="J8" s="241">
        <v>2021</v>
      </c>
      <c r="K8" s="162" t="s">
        <v>751</v>
      </c>
      <c r="L8" s="61" t="s">
        <v>762</v>
      </c>
    </row>
    <row r="9" spans="1:12" s="239" customFormat="1" ht="30">
      <c r="A9" s="237">
        <v>318</v>
      </c>
      <c r="B9" s="150">
        <v>3000</v>
      </c>
      <c r="C9" s="243" t="s">
        <v>763</v>
      </c>
      <c r="D9" s="244" t="s">
        <v>764</v>
      </c>
      <c r="E9" s="244" t="s">
        <v>757</v>
      </c>
      <c r="F9" s="42">
        <v>20000</v>
      </c>
      <c r="G9" s="168" t="s">
        <v>758</v>
      </c>
      <c r="H9" s="161"/>
      <c r="I9" s="168" t="s">
        <v>78</v>
      </c>
      <c r="J9" s="241">
        <v>2021</v>
      </c>
      <c r="K9" s="162" t="s">
        <v>751</v>
      </c>
      <c r="L9" s="61" t="s">
        <v>765</v>
      </c>
    </row>
    <row r="10" spans="1:12" ht="30">
      <c r="A10" s="237">
        <v>331</v>
      </c>
      <c r="B10" s="150">
        <v>3000</v>
      </c>
      <c r="C10" s="67" t="s">
        <v>766</v>
      </c>
      <c r="D10" s="61" t="s">
        <v>767</v>
      </c>
      <c r="E10" s="62" t="s">
        <v>768</v>
      </c>
      <c r="F10" s="42">
        <v>73200000</v>
      </c>
      <c r="G10" s="42" t="s">
        <v>769</v>
      </c>
      <c r="H10" s="161" t="s">
        <v>78</v>
      </c>
      <c r="I10" s="42"/>
      <c r="J10" s="238" t="s">
        <v>750</v>
      </c>
      <c r="K10" s="162" t="s">
        <v>751</v>
      </c>
      <c r="L10" s="61" t="s">
        <v>770</v>
      </c>
    </row>
    <row r="11" spans="1:12" ht="30">
      <c r="A11" s="237">
        <v>334</v>
      </c>
      <c r="B11" s="150">
        <v>3000</v>
      </c>
      <c r="C11" s="243" t="s">
        <v>657</v>
      </c>
      <c r="D11" s="244" t="s">
        <v>771</v>
      </c>
      <c r="E11" s="245" t="s">
        <v>772</v>
      </c>
      <c r="F11" s="42">
        <v>20000</v>
      </c>
      <c r="G11" s="167" t="s">
        <v>769</v>
      </c>
      <c r="H11" s="161"/>
      <c r="I11" s="168" t="s">
        <v>78</v>
      </c>
      <c r="J11" s="238">
        <v>2021</v>
      </c>
      <c r="K11" s="162" t="s">
        <v>751</v>
      </c>
      <c r="L11" s="61" t="s">
        <v>773</v>
      </c>
    </row>
    <row r="12" spans="1:12" ht="30">
      <c r="A12" s="132">
        <v>344</v>
      </c>
      <c r="B12" s="150">
        <v>3000</v>
      </c>
      <c r="C12" s="243" t="s">
        <v>774</v>
      </c>
      <c r="D12" s="244" t="s">
        <v>775</v>
      </c>
      <c r="E12" s="245" t="s">
        <v>776</v>
      </c>
      <c r="F12" s="31">
        <v>70000</v>
      </c>
      <c r="G12" s="167" t="s">
        <v>769</v>
      </c>
      <c r="H12" s="31"/>
      <c r="I12" s="168" t="s">
        <v>78</v>
      </c>
      <c r="J12" s="241">
        <v>2021</v>
      </c>
      <c r="K12" s="162" t="s">
        <v>751</v>
      </c>
      <c r="L12" s="31" t="s">
        <v>777</v>
      </c>
    </row>
    <row r="13" spans="1:12" ht="30">
      <c r="A13" s="246">
        <v>351</v>
      </c>
      <c r="B13" s="150">
        <v>3000</v>
      </c>
      <c r="C13" s="243" t="s">
        <v>486</v>
      </c>
      <c r="D13" s="244" t="s">
        <v>778</v>
      </c>
      <c r="E13" s="245" t="s">
        <v>757</v>
      </c>
      <c r="F13" s="247">
        <v>10000</v>
      </c>
      <c r="G13" s="167" t="s">
        <v>769</v>
      </c>
      <c r="H13" s="248"/>
      <c r="I13" s="168" t="s">
        <v>78</v>
      </c>
      <c r="J13" s="241">
        <v>2021</v>
      </c>
      <c r="K13" s="162" t="s">
        <v>751</v>
      </c>
      <c r="L13" s="249" t="s">
        <v>779</v>
      </c>
    </row>
    <row r="14" spans="1:12" ht="18.75">
      <c r="A14" s="718" t="s">
        <v>780</v>
      </c>
      <c r="B14" s="719"/>
      <c r="C14" s="719"/>
      <c r="D14" s="719"/>
      <c r="E14" s="719"/>
      <c r="F14" s="719"/>
      <c r="G14" s="719"/>
      <c r="H14" s="719"/>
      <c r="I14" s="719"/>
      <c r="J14" s="719"/>
      <c r="K14" s="719"/>
      <c r="L14" s="720"/>
    </row>
    <row r="15" spans="1:12" ht="90">
      <c r="A15" s="237">
        <v>211</v>
      </c>
      <c r="B15" s="66">
        <v>2000</v>
      </c>
      <c r="C15" s="67" t="s">
        <v>528</v>
      </c>
      <c r="D15" s="40" t="s">
        <v>781</v>
      </c>
      <c r="E15" s="38" t="s">
        <v>782</v>
      </c>
      <c r="F15" s="59">
        <v>755000</v>
      </c>
      <c r="G15" s="42" t="s">
        <v>783</v>
      </c>
      <c r="H15" s="42" t="s">
        <v>78</v>
      </c>
      <c r="I15" s="42"/>
      <c r="J15" s="238" t="s">
        <v>750</v>
      </c>
      <c r="K15" s="38" t="s">
        <v>784</v>
      </c>
      <c r="L15" s="40" t="s">
        <v>785</v>
      </c>
    </row>
    <row r="16" spans="1:12" ht="45">
      <c r="A16" s="237">
        <v>214</v>
      </c>
      <c r="B16" s="38">
        <v>2000</v>
      </c>
      <c r="C16" s="67" t="s">
        <v>786</v>
      </c>
      <c r="D16" s="40" t="s">
        <v>787</v>
      </c>
      <c r="E16" s="38" t="s">
        <v>788</v>
      </c>
      <c r="F16" s="59">
        <v>229000</v>
      </c>
      <c r="G16" s="42" t="s">
        <v>70</v>
      </c>
      <c r="H16" s="42" t="s">
        <v>78</v>
      </c>
      <c r="I16" s="42"/>
      <c r="J16" s="238" t="s">
        <v>750</v>
      </c>
      <c r="K16" s="38" t="s">
        <v>784</v>
      </c>
      <c r="L16" s="40" t="s">
        <v>789</v>
      </c>
    </row>
    <row r="17" spans="1:12" ht="45">
      <c r="A17" s="237">
        <v>215</v>
      </c>
      <c r="B17" s="38">
        <v>2000</v>
      </c>
      <c r="C17" s="67" t="s">
        <v>540</v>
      </c>
      <c r="D17" s="40" t="s">
        <v>790</v>
      </c>
      <c r="E17" s="122" t="s">
        <v>791</v>
      </c>
      <c r="F17" s="59">
        <v>40000</v>
      </c>
      <c r="G17" s="42" t="s">
        <v>174</v>
      </c>
      <c r="H17" s="42" t="s">
        <v>78</v>
      </c>
      <c r="I17" s="42"/>
      <c r="J17" s="238" t="s">
        <v>750</v>
      </c>
      <c r="K17" s="38" t="s">
        <v>784</v>
      </c>
      <c r="L17" s="40" t="s">
        <v>792</v>
      </c>
    </row>
    <row r="18" spans="1:12" ht="30">
      <c r="A18" s="237">
        <v>221</v>
      </c>
      <c r="B18" s="38">
        <v>2000</v>
      </c>
      <c r="C18" s="67" t="s">
        <v>548</v>
      </c>
      <c r="D18" s="40" t="s">
        <v>793</v>
      </c>
      <c r="E18" s="38" t="s">
        <v>782</v>
      </c>
      <c r="F18" s="59">
        <v>50000</v>
      </c>
      <c r="G18" s="42" t="s">
        <v>794</v>
      </c>
      <c r="H18" s="42" t="s">
        <v>78</v>
      </c>
      <c r="I18" s="42"/>
      <c r="J18" s="238" t="s">
        <v>750</v>
      </c>
      <c r="K18" s="38" t="s">
        <v>784</v>
      </c>
      <c r="L18" s="40" t="s">
        <v>795</v>
      </c>
    </row>
    <row r="19" spans="1:12" ht="30">
      <c r="A19" s="237">
        <v>223</v>
      </c>
      <c r="B19" s="38">
        <v>2000</v>
      </c>
      <c r="C19" s="67" t="s">
        <v>557</v>
      </c>
      <c r="D19" s="40" t="s">
        <v>796</v>
      </c>
      <c r="E19" s="38" t="s">
        <v>782</v>
      </c>
      <c r="F19" s="59">
        <v>17000</v>
      </c>
      <c r="G19" s="42" t="s">
        <v>794</v>
      </c>
      <c r="H19" s="42" t="s">
        <v>78</v>
      </c>
      <c r="I19" s="42"/>
      <c r="J19" s="238" t="s">
        <v>750</v>
      </c>
      <c r="K19" s="38" t="s">
        <v>784</v>
      </c>
      <c r="L19" s="40" t="s">
        <v>797</v>
      </c>
    </row>
    <row r="20" spans="1:12" ht="30">
      <c r="A20" s="237">
        <v>246</v>
      </c>
      <c r="B20" s="38">
        <v>2000</v>
      </c>
      <c r="C20" s="67" t="s">
        <v>573</v>
      </c>
      <c r="D20" s="40" t="s">
        <v>798</v>
      </c>
      <c r="E20" s="250" t="s">
        <v>799</v>
      </c>
      <c r="F20" s="59">
        <v>5000</v>
      </c>
      <c r="G20" s="42" t="s">
        <v>794</v>
      </c>
      <c r="H20" s="42" t="s">
        <v>78</v>
      </c>
      <c r="I20" s="42"/>
      <c r="J20" s="238" t="s">
        <v>750</v>
      </c>
      <c r="K20" s="38" t="s">
        <v>784</v>
      </c>
      <c r="L20" s="40" t="s">
        <v>800</v>
      </c>
    </row>
    <row r="21" spans="1:12" ht="45">
      <c r="A21" s="237">
        <v>256</v>
      </c>
      <c r="B21" s="38">
        <v>2000</v>
      </c>
      <c r="C21" s="251" t="s">
        <v>801</v>
      </c>
      <c r="D21" s="252" t="s">
        <v>802</v>
      </c>
      <c r="E21" s="253" t="s">
        <v>803</v>
      </c>
      <c r="F21" s="59">
        <v>26500</v>
      </c>
      <c r="G21" s="167" t="s">
        <v>804</v>
      </c>
      <c r="H21" s="42"/>
      <c r="I21" s="167" t="s">
        <v>25</v>
      </c>
      <c r="J21" s="238" t="s">
        <v>750</v>
      </c>
      <c r="K21" s="38" t="s">
        <v>784</v>
      </c>
      <c r="L21" s="40" t="s">
        <v>805</v>
      </c>
    </row>
    <row r="22" spans="1:12" ht="45">
      <c r="A22" s="237">
        <v>271</v>
      </c>
      <c r="B22" s="38">
        <v>2000</v>
      </c>
      <c r="C22" s="251" t="s">
        <v>608</v>
      </c>
      <c r="D22" s="252" t="s">
        <v>806</v>
      </c>
      <c r="E22" s="245" t="s">
        <v>782</v>
      </c>
      <c r="F22" s="59">
        <v>250000</v>
      </c>
      <c r="G22" s="167" t="s">
        <v>135</v>
      </c>
      <c r="H22" s="42"/>
      <c r="I22" s="167" t="s">
        <v>78</v>
      </c>
      <c r="J22" s="238" t="s">
        <v>750</v>
      </c>
      <c r="K22" s="38" t="s">
        <v>784</v>
      </c>
      <c r="L22" s="40" t="s">
        <v>807</v>
      </c>
    </row>
    <row r="23" spans="1:12" ht="30">
      <c r="A23" s="237">
        <v>272</v>
      </c>
      <c r="B23" s="38">
        <v>2000</v>
      </c>
      <c r="C23" s="251" t="s">
        <v>808</v>
      </c>
      <c r="D23" s="252" t="s">
        <v>809</v>
      </c>
      <c r="E23" s="245" t="s">
        <v>803</v>
      </c>
      <c r="F23" s="59">
        <v>3800</v>
      </c>
      <c r="G23" s="167" t="s">
        <v>804</v>
      </c>
      <c r="H23" s="42"/>
      <c r="I23" s="167" t="s">
        <v>78</v>
      </c>
      <c r="J23" s="238" t="s">
        <v>750</v>
      </c>
      <c r="K23" s="38" t="s">
        <v>784</v>
      </c>
      <c r="L23" s="40" t="s">
        <v>810</v>
      </c>
    </row>
    <row r="24" spans="1:12" ht="60">
      <c r="A24" s="237">
        <v>293</v>
      </c>
      <c r="B24" s="38">
        <v>2000</v>
      </c>
      <c r="C24" s="67" t="s">
        <v>811</v>
      </c>
      <c r="D24" s="40" t="s">
        <v>812</v>
      </c>
      <c r="E24" s="122" t="s">
        <v>813</v>
      </c>
      <c r="F24" s="59">
        <v>60000</v>
      </c>
      <c r="G24" s="42" t="s">
        <v>794</v>
      </c>
      <c r="H24" s="42" t="s">
        <v>78</v>
      </c>
      <c r="I24" s="42"/>
      <c r="J24" s="238" t="s">
        <v>750</v>
      </c>
      <c r="K24" s="38" t="s">
        <v>784</v>
      </c>
      <c r="L24" s="40" t="s">
        <v>814</v>
      </c>
    </row>
    <row r="25" spans="1:12" ht="45">
      <c r="A25" s="237">
        <v>294</v>
      </c>
      <c r="B25" s="38">
        <v>2000</v>
      </c>
      <c r="C25" s="67" t="s">
        <v>815</v>
      </c>
      <c r="D25" s="40" t="s">
        <v>816</v>
      </c>
      <c r="E25" s="250" t="s">
        <v>799</v>
      </c>
      <c r="F25" s="59">
        <v>6000</v>
      </c>
      <c r="G25" s="42" t="s">
        <v>135</v>
      </c>
      <c r="H25" s="42" t="s">
        <v>78</v>
      </c>
      <c r="I25" s="42"/>
      <c r="J25" s="238" t="s">
        <v>750</v>
      </c>
      <c r="K25" s="38" t="s">
        <v>784</v>
      </c>
      <c r="L25" s="40" t="s">
        <v>817</v>
      </c>
    </row>
    <row r="26" spans="1:12" ht="30">
      <c r="A26" s="237">
        <v>299</v>
      </c>
      <c r="B26" s="38">
        <v>2000</v>
      </c>
      <c r="C26" s="67" t="s">
        <v>818</v>
      </c>
      <c r="D26" s="40" t="s">
        <v>812</v>
      </c>
      <c r="E26" s="250" t="s">
        <v>799</v>
      </c>
      <c r="F26" s="59">
        <v>5000</v>
      </c>
      <c r="G26" s="42" t="s">
        <v>127</v>
      </c>
      <c r="H26" s="42" t="s">
        <v>78</v>
      </c>
      <c r="I26" s="42"/>
      <c r="J26" s="238" t="s">
        <v>750</v>
      </c>
      <c r="K26" s="38" t="s">
        <v>784</v>
      </c>
      <c r="L26" s="40" t="s">
        <v>817</v>
      </c>
    </row>
    <row r="27" spans="1:12" ht="30">
      <c r="A27" s="237">
        <v>317</v>
      </c>
      <c r="B27" s="148">
        <v>3000</v>
      </c>
      <c r="C27" s="67" t="s">
        <v>819</v>
      </c>
      <c r="D27" s="40" t="s">
        <v>820</v>
      </c>
      <c r="E27" s="254" t="s">
        <v>821</v>
      </c>
      <c r="F27" s="59">
        <v>106000</v>
      </c>
      <c r="G27" s="42" t="s">
        <v>127</v>
      </c>
      <c r="H27" s="42" t="s">
        <v>78</v>
      </c>
      <c r="I27" s="42"/>
      <c r="J27" s="238" t="s">
        <v>750</v>
      </c>
      <c r="K27" s="38" t="s">
        <v>784</v>
      </c>
      <c r="L27" s="40" t="s">
        <v>822</v>
      </c>
    </row>
    <row r="28" spans="1:12">
      <c r="A28" s="237">
        <v>318</v>
      </c>
      <c r="B28" s="150">
        <v>3000</v>
      </c>
      <c r="C28" s="67" t="s">
        <v>763</v>
      </c>
      <c r="D28" s="40" t="s">
        <v>823</v>
      </c>
      <c r="E28" s="254" t="s">
        <v>824</v>
      </c>
      <c r="F28" s="59">
        <v>5000</v>
      </c>
      <c r="G28" s="42" t="s">
        <v>148</v>
      </c>
      <c r="H28" s="42" t="s">
        <v>78</v>
      </c>
      <c r="I28" s="42"/>
      <c r="J28" s="238" t="s">
        <v>750</v>
      </c>
      <c r="K28" s="38" t="s">
        <v>784</v>
      </c>
      <c r="L28" s="40" t="s">
        <v>825</v>
      </c>
    </row>
    <row r="29" spans="1:12">
      <c r="A29" s="237">
        <v>322</v>
      </c>
      <c r="B29" s="150">
        <v>3000</v>
      </c>
      <c r="C29" s="67" t="s">
        <v>826</v>
      </c>
      <c r="D29" s="40" t="s">
        <v>827</v>
      </c>
      <c r="E29" s="254" t="s">
        <v>828</v>
      </c>
      <c r="F29" s="59">
        <v>336000</v>
      </c>
      <c r="G29" s="42" t="s">
        <v>829</v>
      </c>
      <c r="H29" s="42" t="s">
        <v>78</v>
      </c>
      <c r="I29" s="42"/>
      <c r="J29" s="238" t="s">
        <v>750</v>
      </c>
      <c r="K29" s="38" t="s">
        <v>784</v>
      </c>
      <c r="L29" s="40" t="s">
        <v>830</v>
      </c>
    </row>
    <row r="30" spans="1:12" ht="30">
      <c r="A30" s="237">
        <v>329</v>
      </c>
      <c r="B30" s="150">
        <v>3000</v>
      </c>
      <c r="C30" s="67" t="s">
        <v>831</v>
      </c>
      <c r="D30" s="40" t="s">
        <v>832</v>
      </c>
      <c r="E30" s="38" t="s">
        <v>782</v>
      </c>
      <c r="F30" s="59">
        <f>220000+1000000</f>
        <v>1220000</v>
      </c>
      <c r="G30" s="42" t="s">
        <v>833</v>
      </c>
      <c r="H30" s="42" t="s">
        <v>78</v>
      </c>
      <c r="I30" s="42"/>
      <c r="J30" s="238" t="s">
        <v>750</v>
      </c>
      <c r="K30" s="38" t="s">
        <v>784</v>
      </c>
      <c r="L30" s="40" t="s">
        <v>834</v>
      </c>
    </row>
    <row r="31" spans="1:12" ht="60">
      <c r="A31" s="237">
        <v>333</v>
      </c>
      <c r="B31" s="150">
        <v>3000</v>
      </c>
      <c r="C31" s="67" t="s">
        <v>835</v>
      </c>
      <c r="D31" s="40" t="s">
        <v>836</v>
      </c>
      <c r="E31" s="254" t="s">
        <v>837</v>
      </c>
      <c r="F31" s="59">
        <v>600000</v>
      </c>
      <c r="G31" s="42" t="s">
        <v>783</v>
      </c>
      <c r="H31" s="42" t="s">
        <v>78</v>
      </c>
      <c r="I31" s="42"/>
      <c r="J31" s="238" t="s">
        <v>750</v>
      </c>
      <c r="K31" s="38" t="s">
        <v>784</v>
      </c>
      <c r="L31" s="143" t="s">
        <v>838</v>
      </c>
    </row>
    <row r="32" spans="1:12" ht="30">
      <c r="A32" s="237">
        <v>336</v>
      </c>
      <c r="B32" s="150">
        <v>3000</v>
      </c>
      <c r="C32" s="67" t="s">
        <v>661</v>
      </c>
      <c r="D32" s="40" t="s">
        <v>839</v>
      </c>
      <c r="E32" s="254" t="s">
        <v>840</v>
      </c>
      <c r="F32" s="124">
        <v>8444000</v>
      </c>
      <c r="G32" s="255" t="s">
        <v>135</v>
      </c>
      <c r="H32" s="42" t="s">
        <v>78</v>
      </c>
      <c r="I32" s="42"/>
      <c r="J32" s="238" t="s">
        <v>750</v>
      </c>
      <c r="K32" s="38" t="s">
        <v>784</v>
      </c>
      <c r="L32" s="40" t="s">
        <v>841</v>
      </c>
    </row>
    <row r="33" spans="1:12" ht="45">
      <c r="A33" s="237">
        <v>339</v>
      </c>
      <c r="B33" s="150">
        <v>3000</v>
      </c>
      <c r="C33" s="67" t="s">
        <v>666</v>
      </c>
      <c r="D33" s="40" t="s">
        <v>842</v>
      </c>
      <c r="E33" s="254" t="s">
        <v>782</v>
      </c>
      <c r="F33" s="59">
        <v>2995000</v>
      </c>
      <c r="G33" s="42" t="s">
        <v>148</v>
      </c>
      <c r="H33" s="42" t="s">
        <v>78</v>
      </c>
      <c r="I33" s="42"/>
      <c r="J33" s="238" t="s">
        <v>750</v>
      </c>
      <c r="K33" s="38" t="s">
        <v>784</v>
      </c>
      <c r="L33" s="40" t="s">
        <v>843</v>
      </c>
    </row>
    <row r="34" spans="1:12">
      <c r="A34" s="38">
        <v>341</v>
      </c>
      <c r="B34" s="150">
        <v>3000</v>
      </c>
      <c r="C34" s="67" t="s">
        <v>844</v>
      </c>
      <c r="D34" s="40" t="s">
        <v>845</v>
      </c>
      <c r="E34" s="256" t="s">
        <v>846</v>
      </c>
      <c r="F34" s="59">
        <v>1029000</v>
      </c>
      <c r="G34" s="42" t="s">
        <v>829</v>
      </c>
      <c r="H34" s="42" t="s">
        <v>78</v>
      </c>
      <c r="I34" s="42"/>
      <c r="J34" s="238" t="s">
        <v>847</v>
      </c>
      <c r="K34" s="38" t="s">
        <v>784</v>
      </c>
      <c r="L34" s="40" t="s">
        <v>848</v>
      </c>
    </row>
    <row r="35" spans="1:12" ht="30">
      <c r="A35" s="237">
        <v>342</v>
      </c>
      <c r="B35" s="150">
        <v>3000</v>
      </c>
      <c r="C35" s="67" t="s">
        <v>849</v>
      </c>
      <c r="D35" s="40" t="s">
        <v>850</v>
      </c>
      <c r="E35" s="254" t="s">
        <v>851</v>
      </c>
      <c r="F35" s="59">
        <v>20452500</v>
      </c>
      <c r="G35" s="42" t="s">
        <v>829</v>
      </c>
      <c r="H35" s="42" t="s">
        <v>78</v>
      </c>
      <c r="I35" s="42"/>
      <c r="J35" s="238" t="s">
        <v>847</v>
      </c>
      <c r="K35" s="38" t="s">
        <v>784</v>
      </c>
      <c r="L35" s="40" t="s">
        <v>852</v>
      </c>
    </row>
    <row r="36" spans="1:12" ht="45">
      <c r="A36" s="237">
        <v>352</v>
      </c>
      <c r="B36" s="150">
        <v>3000</v>
      </c>
      <c r="C36" s="67" t="s">
        <v>853</v>
      </c>
      <c r="D36" s="40" t="s">
        <v>854</v>
      </c>
      <c r="E36" s="254" t="s">
        <v>782</v>
      </c>
      <c r="F36" s="59">
        <v>30000</v>
      </c>
      <c r="G36" s="42" t="s">
        <v>794</v>
      </c>
      <c r="H36" s="42" t="s">
        <v>78</v>
      </c>
      <c r="I36" s="42"/>
      <c r="J36" s="238" t="s">
        <v>750</v>
      </c>
      <c r="K36" s="38" t="s">
        <v>784</v>
      </c>
      <c r="L36" s="40" t="s">
        <v>855</v>
      </c>
    </row>
    <row r="37" spans="1:12" ht="45">
      <c r="A37" s="237">
        <v>357</v>
      </c>
      <c r="B37" s="150">
        <v>3000</v>
      </c>
      <c r="C37" s="67" t="s">
        <v>856</v>
      </c>
      <c r="D37" s="40" t="s">
        <v>857</v>
      </c>
      <c r="E37" s="122" t="s">
        <v>813</v>
      </c>
      <c r="F37" s="257">
        <v>50000</v>
      </c>
      <c r="G37" s="42" t="s">
        <v>148</v>
      </c>
      <c r="H37" s="42" t="s">
        <v>78</v>
      </c>
      <c r="I37" s="42"/>
      <c r="J37" s="238" t="s">
        <v>750</v>
      </c>
      <c r="K37" s="38" t="s">
        <v>784</v>
      </c>
      <c r="L37" s="40" t="s">
        <v>858</v>
      </c>
    </row>
    <row r="38" spans="1:12" ht="30">
      <c r="A38" s="237">
        <v>511</v>
      </c>
      <c r="B38" s="258">
        <v>5000</v>
      </c>
      <c r="C38" s="67" t="s">
        <v>695</v>
      </c>
      <c r="D38" s="40" t="s">
        <v>859</v>
      </c>
      <c r="E38" s="259" t="s">
        <v>860</v>
      </c>
      <c r="F38" s="59">
        <v>385000</v>
      </c>
      <c r="G38" s="42" t="s">
        <v>70</v>
      </c>
      <c r="H38" s="42" t="s">
        <v>78</v>
      </c>
      <c r="I38" s="42"/>
      <c r="J38" s="238" t="s">
        <v>750</v>
      </c>
      <c r="K38" s="38" t="s">
        <v>784</v>
      </c>
      <c r="L38" s="40" t="s">
        <v>861</v>
      </c>
    </row>
    <row r="39" spans="1:12" ht="30">
      <c r="A39" s="237">
        <v>519</v>
      </c>
      <c r="B39" s="254">
        <v>5000</v>
      </c>
      <c r="C39" s="260" t="s">
        <v>862</v>
      </c>
      <c r="D39" s="40" t="s">
        <v>863</v>
      </c>
      <c r="E39" s="254" t="s">
        <v>821</v>
      </c>
      <c r="F39" s="124">
        <v>310000</v>
      </c>
      <c r="G39" s="255" t="s">
        <v>794</v>
      </c>
      <c r="H39" s="42" t="s">
        <v>78</v>
      </c>
      <c r="I39" s="42"/>
      <c r="J39" s="238" t="s">
        <v>750</v>
      </c>
      <c r="K39" s="38" t="s">
        <v>784</v>
      </c>
      <c r="L39" s="40" t="s">
        <v>864</v>
      </c>
    </row>
    <row r="40" spans="1:12" ht="45">
      <c r="A40" s="237">
        <v>529</v>
      </c>
      <c r="B40" s="254">
        <v>5000</v>
      </c>
      <c r="C40" s="261" t="s">
        <v>865</v>
      </c>
      <c r="D40" s="40" t="s">
        <v>866</v>
      </c>
      <c r="E40" s="254" t="s">
        <v>782</v>
      </c>
      <c r="F40" s="124">
        <v>200000</v>
      </c>
      <c r="G40" s="255" t="s">
        <v>794</v>
      </c>
      <c r="H40" s="42" t="s">
        <v>78</v>
      </c>
      <c r="I40" s="42"/>
      <c r="J40" s="238" t="s">
        <v>750</v>
      </c>
      <c r="K40" s="38" t="s">
        <v>784</v>
      </c>
      <c r="L40" s="40" t="s">
        <v>867</v>
      </c>
    </row>
    <row r="41" spans="1:12" ht="105">
      <c r="A41" s="237">
        <v>567</v>
      </c>
      <c r="B41" s="38">
        <v>5000</v>
      </c>
      <c r="C41" s="67" t="s">
        <v>868</v>
      </c>
      <c r="D41" s="40" t="s">
        <v>869</v>
      </c>
      <c r="E41" s="38" t="s">
        <v>870</v>
      </c>
      <c r="F41" s="59">
        <v>200000</v>
      </c>
      <c r="G41" s="42" t="s">
        <v>148</v>
      </c>
      <c r="H41" s="42" t="s">
        <v>78</v>
      </c>
      <c r="I41" s="42"/>
      <c r="J41" s="238" t="s">
        <v>750</v>
      </c>
      <c r="K41" s="38" t="s">
        <v>784</v>
      </c>
      <c r="L41" s="40" t="s">
        <v>871</v>
      </c>
    </row>
    <row r="42" spans="1:12" ht="105">
      <c r="A42" s="237">
        <v>569</v>
      </c>
      <c r="B42" s="162">
        <v>5000</v>
      </c>
      <c r="C42" s="67" t="s">
        <v>735</v>
      </c>
      <c r="D42" s="40" t="s">
        <v>869</v>
      </c>
      <c r="E42" s="38" t="s">
        <v>870</v>
      </c>
      <c r="F42" s="59">
        <v>90000</v>
      </c>
      <c r="G42" s="42" t="s">
        <v>148</v>
      </c>
      <c r="H42" s="42" t="s">
        <v>78</v>
      </c>
      <c r="I42" s="42"/>
      <c r="J42" s="238" t="s">
        <v>750</v>
      </c>
      <c r="K42" s="38" t="s">
        <v>784</v>
      </c>
      <c r="L42" s="40" t="s">
        <v>872</v>
      </c>
    </row>
    <row r="43" spans="1:12" ht="45">
      <c r="A43" s="237">
        <v>591</v>
      </c>
      <c r="B43" s="162">
        <v>5000</v>
      </c>
      <c r="C43" s="67" t="s">
        <v>740</v>
      </c>
      <c r="D43" s="40" t="s">
        <v>873</v>
      </c>
      <c r="E43" s="162"/>
      <c r="F43" s="59">
        <v>1500</v>
      </c>
      <c r="G43" s="42" t="s">
        <v>148</v>
      </c>
      <c r="H43" s="42" t="s">
        <v>78</v>
      </c>
      <c r="I43" s="42"/>
      <c r="J43" s="238" t="s">
        <v>750</v>
      </c>
      <c r="K43" s="38" t="s">
        <v>784</v>
      </c>
      <c r="L43" s="40" t="s">
        <v>874</v>
      </c>
    </row>
    <row r="44" spans="1:12" ht="18.75">
      <c r="A44" s="718" t="s">
        <v>875</v>
      </c>
      <c r="B44" s="719"/>
      <c r="C44" s="719"/>
      <c r="D44" s="719"/>
      <c r="E44" s="719"/>
      <c r="F44" s="719"/>
      <c r="G44" s="719"/>
      <c r="H44" s="719"/>
      <c r="I44" s="719"/>
      <c r="J44" s="719"/>
      <c r="K44" s="719"/>
      <c r="L44" s="720"/>
    </row>
    <row r="45" spans="1:12" ht="45">
      <c r="A45" s="38">
        <v>211</v>
      </c>
      <c r="B45" s="66">
        <v>2000</v>
      </c>
      <c r="C45" s="67" t="s">
        <v>21</v>
      </c>
      <c r="D45" s="40" t="s">
        <v>22</v>
      </c>
      <c r="E45" s="38" t="s">
        <v>54</v>
      </c>
      <c r="F45" s="59">
        <v>35000</v>
      </c>
      <c r="G45" s="42" t="s">
        <v>24</v>
      </c>
      <c r="H45" s="42"/>
      <c r="I45" s="42" t="s">
        <v>25</v>
      </c>
      <c r="J45" s="42" t="s">
        <v>26</v>
      </c>
      <c r="K45" s="38" t="s">
        <v>876</v>
      </c>
      <c r="L45" s="40" t="s">
        <v>57</v>
      </c>
    </row>
    <row r="46" spans="1:12" ht="60">
      <c r="A46" s="38">
        <v>214</v>
      </c>
      <c r="B46" s="66">
        <v>2000</v>
      </c>
      <c r="C46" s="262" t="s">
        <v>245</v>
      </c>
      <c r="D46" s="40" t="s">
        <v>877</v>
      </c>
      <c r="E46" s="40" t="s">
        <v>878</v>
      </c>
      <c r="F46" s="59">
        <v>9600</v>
      </c>
      <c r="G46" s="42" t="s">
        <v>24</v>
      </c>
      <c r="H46" s="59"/>
      <c r="I46" s="42" t="s">
        <v>25</v>
      </c>
      <c r="J46" s="42" t="s">
        <v>26</v>
      </c>
      <c r="K46" s="38" t="s">
        <v>876</v>
      </c>
      <c r="L46" s="40" t="s">
        <v>879</v>
      </c>
    </row>
    <row r="47" spans="1:12" ht="60">
      <c r="A47" s="263">
        <v>318</v>
      </c>
      <c r="B47" s="264">
        <v>3000</v>
      </c>
      <c r="C47" s="240" t="s">
        <v>880</v>
      </c>
      <c r="D47" s="240" t="s">
        <v>881</v>
      </c>
      <c r="E47" s="240" t="s">
        <v>882</v>
      </c>
      <c r="F47" s="265">
        <v>15000</v>
      </c>
      <c r="G47" s="167" t="s">
        <v>883</v>
      </c>
      <c r="H47" s="265"/>
      <c r="I47" s="167" t="s">
        <v>25</v>
      </c>
      <c r="J47" s="266">
        <v>2021</v>
      </c>
      <c r="K47" s="38" t="s">
        <v>876</v>
      </c>
      <c r="L47" s="267" t="s">
        <v>884</v>
      </c>
    </row>
    <row r="48" spans="1:12" ht="18.75">
      <c r="A48" s="718" t="s">
        <v>885</v>
      </c>
      <c r="B48" s="719"/>
      <c r="C48" s="719"/>
      <c r="D48" s="719"/>
      <c r="E48" s="719"/>
      <c r="F48" s="719"/>
      <c r="G48" s="719"/>
      <c r="H48" s="719"/>
      <c r="I48" s="719"/>
      <c r="J48" s="719"/>
      <c r="K48" s="719"/>
      <c r="L48" s="720"/>
    </row>
    <row r="49" spans="1:12" ht="30">
      <c r="A49" s="38">
        <v>211</v>
      </c>
      <c r="B49" s="66">
        <v>2000</v>
      </c>
      <c r="C49" s="67" t="s">
        <v>21</v>
      </c>
      <c r="D49" s="40" t="s">
        <v>886</v>
      </c>
      <c r="E49" s="40" t="s">
        <v>887</v>
      </c>
      <c r="F49" s="59">
        <v>185000</v>
      </c>
      <c r="G49" s="42" t="s">
        <v>24</v>
      </c>
      <c r="H49" s="42"/>
      <c r="I49" s="42" t="s">
        <v>25</v>
      </c>
      <c r="J49" s="268">
        <v>2021</v>
      </c>
      <c r="K49" s="38" t="s">
        <v>888</v>
      </c>
      <c r="L49" s="61" t="s">
        <v>889</v>
      </c>
    </row>
    <row r="50" spans="1:12" ht="45">
      <c r="A50" s="38">
        <v>214</v>
      </c>
      <c r="B50" s="38">
        <v>2000</v>
      </c>
      <c r="C50" s="269" t="s">
        <v>890</v>
      </c>
      <c r="D50" s="61" t="s">
        <v>891</v>
      </c>
      <c r="E50" s="40" t="s">
        <v>887</v>
      </c>
      <c r="F50" s="59">
        <v>25000</v>
      </c>
      <c r="G50" s="42" t="s">
        <v>24</v>
      </c>
      <c r="H50" s="59"/>
      <c r="I50" s="42" t="s">
        <v>25</v>
      </c>
      <c r="J50" s="268">
        <v>2021</v>
      </c>
      <c r="K50" s="38" t="s">
        <v>888</v>
      </c>
      <c r="L50" s="61" t="s">
        <v>892</v>
      </c>
    </row>
    <row r="51" spans="1:12" ht="75">
      <c r="A51" s="254">
        <v>331</v>
      </c>
      <c r="B51" s="254">
        <v>3300</v>
      </c>
      <c r="C51" s="61" t="s">
        <v>893</v>
      </c>
      <c r="D51" s="157" t="s">
        <v>894</v>
      </c>
      <c r="E51" s="62" t="s">
        <v>895</v>
      </c>
      <c r="F51" s="64">
        <v>2160000</v>
      </c>
      <c r="G51" s="64" t="s">
        <v>769</v>
      </c>
      <c r="H51" s="64" t="s">
        <v>25</v>
      </c>
      <c r="I51" s="42"/>
      <c r="J51" s="268">
        <v>2021</v>
      </c>
      <c r="K51" s="38" t="s">
        <v>888</v>
      </c>
      <c r="L51" s="61" t="s">
        <v>896</v>
      </c>
    </row>
    <row r="52" spans="1:12" ht="30">
      <c r="A52" s="254">
        <v>341</v>
      </c>
      <c r="B52" s="254">
        <v>3400</v>
      </c>
      <c r="C52" s="61" t="s">
        <v>897</v>
      </c>
      <c r="D52" s="157" t="s">
        <v>898</v>
      </c>
      <c r="E52" s="62" t="s">
        <v>899</v>
      </c>
      <c r="F52" s="64">
        <v>16000000</v>
      </c>
      <c r="G52" s="64" t="s">
        <v>769</v>
      </c>
      <c r="H52" s="65"/>
      <c r="I52" s="42" t="s">
        <v>25</v>
      </c>
      <c r="J52" s="268">
        <v>2021</v>
      </c>
      <c r="K52" s="38" t="s">
        <v>888</v>
      </c>
      <c r="L52" s="269" t="s">
        <v>900</v>
      </c>
    </row>
    <row r="53" spans="1:12" ht="30">
      <c r="A53" s="254">
        <v>343</v>
      </c>
      <c r="B53" s="254">
        <v>3400</v>
      </c>
      <c r="C53" s="61" t="s">
        <v>901</v>
      </c>
      <c r="D53" s="270" t="s">
        <v>902</v>
      </c>
      <c r="E53" s="62" t="s">
        <v>899</v>
      </c>
      <c r="F53" s="255">
        <v>2800000</v>
      </c>
      <c r="G53" s="64" t="s">
        <v>769</v>
      </c>
      <c r="H53" s="64" t="s">
        <v>25</v>
      </c>
      <c r="I53" s="42"/>
      <c r="J53" s="268">
        <v>2021</v>
      </c>
      <c r="K53" s="38" t="s">
        <v>888</v>
      </c>
      <c r="L53" s="269" t="s">
        <v>903</v>
      </c>
    </row>
    <row r="54" spans="1:12" ht="30">
      <c r="A54" s="254">
        <v>347</v>
      </c>
      <c r="B54" s="254">
        <v>3400</v>
      </c>
      <c r="C54" s="61" t="s">
        <v>904</v>
      </c>
      <c r="D54" s="158" t="s">
        <v>905</v>
      </c>
      <c r="E54" s="62" t="s">
        <v>906</v>
      </c>
      <c r="F54" s="255">
        <v>80000</v>
      </c>
      <c r="G54" s="64" t="s">
        <v>127</v>
      </c>
      <c r="H54" s="65"/>
      <c r="I54" s="42" t="s">
        <v>25</v>
      </c>
      <c r="J54" s="268">
        <v>2021</v>
      </c>
      <c r="K54" s="38" t="s">
        <v>888</v>
      </c>
      <c r="L54" s="61" t="s">
        <v>907</v>
      </c>
    </row>
    <row r="55" spans="1:12" ht="45">
      <c r="A55" s="254">
        <v>353</v>
      </c>
      <c r="B55" s="254">
        <v>3500</v>
      </c>
      <c r="C55" s="61" t="s">
        <v>908</v>
      </c>
      <c r="D55" s="153" t="s">
        <v>909</v>
      </c>
      <c r="E55" s="62" t="s">
        <v>910</v>
      </c>
      <c r="F55" s="271">
        <v>70000</v>
      </c>
      <c r="G55" s="64" t="s">
        <v>24</v>
      </c>
      <c r="H55" s="65"/>
      <c r="I55" s="42" t="s">
        <v>25</v>
      </c>
      <c r="J55" s="268">
        <v>2021</v>
      </c>
      <c r="K55" s="38" t="s">
        <v>888</v>
      </c>
      <c r="L55" s="269" t="s">
        <v>911</v>
      </c>
    </row>
    <row r="56" spans="1:12" ht="18.75">
      <c r="A56" s="718" t="s">
        <v>912</v>
      </c>
      <c r="B56" s="719"/>
      <c r="C56" s="719"/>
      <c r="D56" s="719"/>
      <c r="E56" s="719"/>
      <c r="F56" s="719"/>
      <c r="G56" s="719"/>
      <c r="H56" s="719"/>
      <c r="I56" s="719"/>
      <c r="J56" s="719"/>
      <c r="K56" s="719"/>
      <c r="L56" s="720"/>
    </row>
    <row r="57" spans="1:12" ht="30">
      <c r="A57" s="38">
        <v>211</v>
      </c>
      <c r="B57" s="66">
        <v>2000</v>
      </c>
      <c r="C57" s="67" t="s">
        <v>21</v>
      </c>
      <c r="D57" s="40" t="s">
        <v>22</v>
      </c>
      <c r="E57" s="38" t="s">
        <v>913</v>
      </c>
      <c r="F57" s="59">
        <v>100000</v>
      </c>
      <c r="G57" s="42" t="s">
        <v>206</v>
      </c>
      <c r="H57" s="42"/>
      <c r="I57" s="42" t="s">
        <v>25</v>
      </c>
      <c r="J57" s="268">
        <v>2021</v>
      </c>
      <c r="K57" s="40" t="s">
        <v>914</v>
      </c>
      <c r="L57" s="40" t="s">
        <v>915</v>
      </c>
    </row>
    <row r="58" spans="1:12" ht="45">
      <c r="A58" s="38">
        <v>214</v>
      </c>
      <c r="B58" s="38">
        <v>2000</v>
      </c>
      <c r="C58" s="39" t="s">
        <v>890</v>
      </c>
      <c r="D58" s="40" t="s">
        <v>916</v>
      </c>
      <c r="E58" s="40" t="s">
        <v>917</v>
      </c>
      <c r="F58" s="59">
        <v>10000</v>
      </c>
      <c r="G58" s="42" t="s">
        <v>206</v>
      </c>
      <c r="H58" s="59"/>
      <c r="I58" s="42" t="s">
        <v>25</v>
      </c>
      <c r="J58" s="268">
        <v>2021</v>
      </c>
      <c r="K58" s="40" t="s">
        <v>914</v>
      </c>
      <c r="L58" s="40" t="s">
        <v>918</v>
      </c>
    </row>
    <row r="59" spans="1:12" ht="30">
      <c r="A59" s="38">
        <v>215</v>
      </c>
      <c r="B59" s="38">
        <v>2000</v>
      </c>
      <c r="C59" s="61" t="s">
        <v>919</v>
      </c>
      <c r="D59" s="62" t="s">
        <v>920</v>
      </c>
      <c r="E59" s="143" t="s">
        <v>921</v>
      </c>
      <c r="F59" s="65">
        <v>500000</v>
      </c>
      <c r="G59" s="64" t="s">
        <v>206</v>
      </c>
      <c r="H59" s="65"/>
      <c r="I59" s="42" t="s">
        <v>25</v>
      </c>
      <c r="J59" s="268">
        <v>2021</v>
      </c>
      <c r="K59" s="40" t="s">
        <v>914</v>
      </c>
      <c r="L59" s="62" t="s">
        <v>922</v>
      </c>
    </row>
    <row r="60" spans="1:12" ht="30">
      <c r="A60" s="38">
        <v>318</v>
      </c>
      <c r="B60" s="38">
        <v>3000</v>
      </c>
      <c r="C60" s="61" t="s">
        <v>923</v>
      </c>
      <c r="D60" s="62" t="s">
        <v>924</v>
      </c>
      <c r="E60" s="62" t="s">
        <v>925</v>
      </c>
      <c r="F60" s="65">
        <v>5000</v>
      </c>
      <c r="G60" s="64" t="s">
        <v>206</v>
      </c>
      <c r="H60" s="65"/>
      <c r="I60" s="42" t="s">
        <v>25</v>
      </c>
      <c r="J60" s="268">
        <v>2021</v>
      </c>
      <c r="K60" s="40" t="s">
        <v>914</v>
      </c>
      <c r="L60" s="62" t="s">
        <v>926</v>
      </c>
    </row>
    <row r="61" spans="1:12" ht="30">
      <c r="A61" s="38">
        <v>341</v>
      </c>
      <c r="B61" s="38">
        <v>3000</v>
      </c>
      <c r="C61" s="40" t="s">
        <v>927</v>
      </c>
      <c r="D61" s="272" t="s">
        <v>928</v>
      </c>
      <c r="E61" s="62" t="s">
        <v>929</v>
      </c>
      <c r="F61" s="124">
        <v>1000</v>
      </c>
      <c r="G61" s="255" t="s">
        <v>206</v>
      </c>
      <c r="H61" s="65"/>
      <c r="I61" s="42" t="s">
        <v>25</v>
      </c>
      <c r="J61" s="268">
        <v>2021</v>
      </c>
      <c r="K61" s="40" t="s">
        <v>914</v>
      </c>
      <c r="L61" s="39" t="s">
        <v>930</v>
      </c>
    </row>
    <row r="62" spans="1:12" ht="30">
      <c r="A62" s="38">
        <v>379</v>
      </c>
      <c r="B62" s="38">
        <v>3000</v>
      </c>
      <c r="C62" s="40" t="s">
        <v>931</v>
      </c>
      <c r="D62" s="273" t="s">
        <v>932</v>
      </c>
      <c r="E62" s="62" t="s">
        <v>933</v>
      </c>
      <c r="F62" s="124">
        <v>2500</v>
      </c>
      <c r="G62" s="255" t="s">
        <v>206</v>
      </c>
      <c r="H62" s="65"/>
      <c r="I62" s="42" t="s">
        <v>25</v>
      </c>
      <c r="J62" s="268">
        <v>2021</v>
      </c>
      <c r="K62" s="40" t="s">
        <v>914</v>
      </c>
      <c r="L62" s="40" t="s">
        <v>934</v>
      </c>
    </row>
    <row r="63" spans="1:12" ht="18.75">
      <c r="A63" s="718" t="s">
        <v>935</v>
      </c>
      <c r="B63" s="719"/>
      <c r="C63" s="719"/>
      <c r="D63" s="719"/>
      <c r="E63" s="719"/>
      <c r="F63" s="719"/>
      <c r="G63" s="719"/>
      <c r="H63" s="719"/>
      <c r="I63" s="719"/>
      <c r="J63" s="719"/>
      <c r="K63" s="719"/>
      <c r="L63" s="720"/>
    </row>
    <row r="64" spans="1:12" ht="30">
      <c r="A64" s="254">
        <v>211</v>
      </c>
      <c r="B64" s="66">
        <v>2000</v>
      </c>
      <c r="C64" s="274" t="s">
        <v>21</v>
      </c>
      <c r="D64" s="61" t="s">
        <v>22</v>
      </c>
      <c r="E64" s="61" t="s">
        <v>22</v>
      </c>
      <c r="F64" s="275">
        <v>230000</v>
      </c>
      <c r="G64" s="42" t="s">
        <v>24</v>
      </c>
      <c r="H64" s="276"/>
      <c r="I64" s="59" t="s">
        <v>78</v>
      </c>
      <c r="J64" s="268">
        <v>2021</v>
      </c>
      <c r="K64" s="61" t="s">
        <v>936</v>
      </c>
      <c r="L64" s="61" t="s">
        <v>937</v>
      </c>
    </row>
    <row r="65" spans="1:12" ht="45">
      <c r="A65" s="254">
        <v>214</v>
      </c>
      <c r="B65" s="66">
        <v>2000</v>
      </c>
      <c r="C65" s="274" t="s">
        <v>245</v>
      </c>
      <c r="D65" s="61" t="s">
        <v>938</v>
      </c>
      <c r="E65" s="61" t="s">
        <v>938</v>
      </c>
      <c r="F65" s="275">
        <v>80000</v>
      </c>
      <c r="G65" s="42" t="s">
        <v>24</v>
      </c>
      <c r="H65" s="64"/>
      <c r="I65" s="59" t="s">
        <v>78</v>
      </c>
      <c r="J65" s="268">
        <v>2021</v>
      </c>
      <c r="K65" s="61" t="s">
        <v>936</v>
      </c>
      <c r="L65" s="61" t="s">
        <v>939</v>
      </c>
    </row>
    <row r="66" spans="1:12">
      <c r="A66" s="254">
        <v>215</v>
      </c>
      <c r="B66" s="66">
        <v>2000</v>
      </c>
      <c r="C66" s="274" t="s">
        <v>67</v>
      </c>
      <c r="D66" s="61" t="s">
        <v>940</v>
      </c>
      <c r="E66" s="61" t="s">
        <v>940</v>
      </c>
      <c r="F66" s="275">
        <v>2000</v>
      </c>
      <c r="G66" s="42" t="s">
        <v>24</v>
      </c>
      <c r="H66" s="64"/>
      <c r="I66" s="59" t="s">
        <v>78</v>
      </c>
      <c r="J66" s="268">
        <v>2021</v>
      </c>
      <c r="K66" s="61" t="s">
        <v>936</v>
      </c>
      <c r="L66" s="61" t="s">
        <v>941</v>
      </c>
    </row>
    <row r="67" spans="1:12" ht="30">
      <c r="A67" s="254">
        <v>274</v>
      </c>
      <c r="B67" s="66">
        <v>2000</v>
      </c>
      <c r="C67" s="274" t="s">
        <v>942</v>
      </c>
      <c r="D67" s="61" t="s">
        <v>943</v>
      </c>
      <c r="E67" s="61" t="s">
        <v>943</v>
      </c>
      <c r="F67" s="275">
        <v>3000</v>
      </c>
      <c r="G67" s="42" t="s">
        <v>24</v>
      </c>
      <c r="H67" s="64"/>
      <c r="I67" s="59" t="s">
        <v>78</v>
      </c>
      <c r="J67" s="268">
        <v>2021</v>
      </c>
      <c r="K67" s="61" t="s">
        <v>936</v>
      </c>
      <c r="L67" s="61" t="s">
        <v>944</v>
      </c>
    </row>
    <row r="68" spans="1:12" ht="30">
      <c r="A68" s="254">
        <v>292</v>
      </c>
      <c r="B68" s="66">
        <v>2000</v>
      </c>
      <c r="C68" s="274" t="s">
        <v>318</v>
      </c>
      <c r="D68" s="61" t="s">
        <v>945</v>
      </c>
      <c r="E68" s="61" t="s">
        <v>945</v>
      </c>
      <c r="F68" s="275">
        <v>1500</v>
      </c>
      <c r="G68" s="42" t="s">
        <v>24</v>
      </c>
      <c r="H68" s="64"/>
      <c r="I68" s="59" t="s">
        <v>78</v>
      </c>
      <c r="J68" s="268">
        <v>2021</v>
      </c>
      <c r="K68" s="61" t="s">
        <v>936</v>
      </c>
      <c r="L68" s="61" t="s">
        <v>946</v>
      </c>
    </row>
    <row r="69" spans="1:12" ht="60">
      <c r="A69" s="254">
        <v>293</v>
      </c>
      <c r="B69" s="66">
        <v>2000</v>
      </c>
      <c r="C69" s="274" t="s">
        <v>947</v>
      </c>
      <c r="D69" s="61" t="s">
        <v>948</v>
      </c>
      <c r="E69" s="61" t="s">
        <v>948</v>
      </c>
      <c r="F69" s="275">
        <v>1500</v>
      </c>
      <c r="G69" s="42" t="s">
        <v>24</v>
      </c>
      <c r="H69" s="276"/>
      <c r="I69" s="59" t="s">
        <v>78</v>
      </c>
      <c r="J69" s="268">
        <v>2021</v>
      </c>
      <c r="K69" s="61" t="s">
        <v>936</v>
      </c>
      <c r="L69" s="61" t="s">
        <v>949</v>
      </c>
    </row>
    <row r="70" spans="1:12" ht="60">
      <c r="A70" s="254">
        <v>294</v>
      </c>
      <c r="B70" s="66">
        <v>2000</v>
      </c>
      <c r="C70" s="274" t="s">
        <v>950</v>
      </c>
      <c r="D70" s="61" t="s">
        <v>951</v>
      </c>
      <c r="E70" s="61" t="s">
        <v>951</v>
      </c>
      <c r="F70" s="275">
        <v>5000</v>
      </c>
      <c r="G70" s="42" t="s">
        <v>24</v>
      </c>
      <c r="H70" s="276"/>
      <c r="I70" s="59" t="s">
        <v>78</v>
      </c>
      <c r="J70" s="268">
        <v>2021</v>
      </c>
      <c r="K70" s="61" t="s">
        <v>936</v>
      </c>
      <c r="L70" s="61" t="s">
        <v>952</v>
      </c>
    </row>
    <row r="71" spans="1:12" ht="45">
      <c r="A71" s="277">
        <v>318</v>
      </c>
      <c r="B71" s="278">
        <v>3000</v>
      </c>
      <c r="C71" s="279" t="s">
        <v>325</v>
      </c>
      <c r="D71" s="155" t="s">
        <v>419</v>
      </c>
      <c r="E71" s="155" t="s">
        <v>419</v>
      </c>
      <c r="F71" s="280">
        <v>10000</v>
      </c>
      <c r="G71" s="42" t="s">
        <v>24</v>
      </c>
      <c r="H71" s="276"/>
      <c r="I71" s="59" t="s">
        <v>78</v>
      </c>
      <c r="J71" s="268">
        <v>2021</v>
      </c>
      <c r="K71" s="61" t="s">
        <v>936</v>
      </c>
      <c r="L71" s="61" t="s">
        <v>953</v>
      </c>
    </row>
    <row r="72" spans="1:12" ht="35.25" customHeight="1">
      <c r="A72" s="254">
        <v>336</v>
      </c>
      <c r="B72" s="278">
        <v>3000</v>
      </c>
      <c r="C72" s="274" t="s">
        <v>121</v>
      </c>
      <c r="D72" s="61" t="s">
        <v>954</v>
      </c>
      <c r="E72" s="61" t="s">
        <v>954</v>
      </c>
      <c r="F72" s="275">
        <v>45000</v>
      </c>
      <c r="G72" s="42" t="s">
        <v>24</v>
      </c>
      <c r="H72" s="276"/>
      <c r="I72" s="59" t="s">
        <v>78</v>
      </c>
      <c r="J72" s="268">
        <v>2021</v>
      </c>
      <c r="K72" s="61" t="s">
        <v>936</v>
      </c>
      <c r="L72" s="61" t="s">
        <v>955</v>
      </c>
    </row>
    <row r="73" spans="1:12" ht="40.5" customHeight="1">
      <c r="A73" s="254">
        <v>351</v>
      </c>
      <c r="B73" s="278">
        <v>3000</v>
      </c>
      <c r="C73" s="274" t="s">
        <v>486</v>
      </c>
      <c r="D73" s="61" t="s">
        <v>956</v>
      </c>
      <c r="E73" s="61" t="s">
        <v>956</v>
      </c>
      <c r="F73" s="275">
        <v>7500</v>
      </c>
      <c r="G73" s="42" t="s">
        <v>24</v>
      </c>
      <c r="H73" s="276"/>
      <c r="I73" s="59" t="s">
        <v>78</v>
      </c>
      <c r="J73" s="268">
        <v>2021</v>
      </c>
      <c r="K73" s="61" t="s">
        <v>936</v>
      </c>
      <c r="L73" s="61" t="s">
        <v>957</v>
      </c>
    </row>
    <row r="74" spans="1:12" ht="34.5" customHeight="1">
      <c r="A74" s="254">
        <v>352</v>
      </c>
      <c r="B74" s="278">
        <v>3000</v>
      </c>
      <c r="C74" s="274" t="s">
        <v>958</v>
      </c>
      <c r="D74" s="61" t="s">
        <v>959</v>
      </c>
      <c r="E74" s="61" t="s">
        <v>959</v>
      </c>
      <c r="F74" s="275">
        <v>40000</v>
      </c>
      <c r="G74" s="42" t="s">
        <v>24</v>
      </c>
      <c r="H74" s="276"/>
      <c r="I74" s="59" t="s">
        <v>78</v>
      </c>
      <c r="J74" s="268">
        <v>2021</v>
      </c>
      <c r="K74" s="61" t="s">
        <v>936</v>
      </c>
      <c r="L74" s="61" t="s">
        <v>960</v>
      </c>
    </row>
    <row r="75" spans="1:12">
      <c r="A75" s="254">
        <v>382</v>
      </c>
      <c r="B75" s="278">
        <v>3000</v>
      </c>
      <c r="C75" s="274" t="s">
        <v>961</v>
      </c>
      <c r="D75" s="61" t="s">
        <v>962</v>
      </c>
      <c r="E75" s="61" t="s">
        <v>962</v>
      </c>
      <c r="F75" s="275">
        <v>25000</v>
      </c>
      <c r="G75" s="42" t="s">
        <v>24</v>
      </c>
      <c r="H75" s="276"/>
      <c r="I75" s="59" t="s">
        <v>78</v>
      </c>
      <c r="J75" s="268">
        <v>2021</v>
      </c>
      <c r="K75" s="61" t="s">
        <v>936</v>
      </c>
      <c r="L75" s="61" t="s">
        <v>963</v>
      </c>
    </row>
    <row r="76" spans="1:12" ht="30">
      <c r="A76" s="254">
        <v>511</v>
      </c>
      <c r="B76" s="278">
        <v>5000</v>
      </c>
      <c r="C76" s="274" t="s">
        <v>371</v>
      </c>
      <c r="D76" s="61" t="s">
        <v>964</v>
      </c>
      <c r="E76" s="61" t="s">
        <v>964</v>
      </c>
      <c r="F76" s="275">
        <v>20000</v>
      </c>
      <c r="G76" s="42" t="s">
        <v>24</v>
      </c>
      <c r="H76" s="276"/>
      <c r="I76" s="59" t="s">
        <v>78</v>
      </c>
      <c r="J76" s="268">
        <v>2021</v>
      </c>
      <c r="K76" s="61" t="s">
        <v>936</v>
      </c>
      <c r="L76" s="61" t="s">
        <v>965</v>
      </c>
    </row>
    <row r="77" spans="1:12" s="286" customFormat="1" ht="26.25" customHeight="1" thickBot="1">
      <c r="A77" s="281"/>
      <c r="B77" s="282"/>
      <c r="C77" s="282"/>
      <c r="D77" s="282"/>
      <c r="E77" s="283" t="s">
        <v>966</v>
      </c>
      <c r="F77" s="284">
        <f>SUM(F5:F13,F15:F43,F45:F47,F49:F55,F57:F62,F64:F76)</f>
        <v>133886634</v>
      </c>
      <c r="G77" s="285"/>
      <c r="H77" s="285"/>
      <c r="I77" s="285"/>
      <c r="J77" s="285"/>
      <c r="K77" s="285"/>
    </row>
    <row r="78" spans="1:12" ht="15.75" thickTop="1"/>
  </sheetData>
  <protectedRanges>
    <protectedRange sqref="G47:J47 C47:E47" name="Rango4"/>
    <protectedRange sqref="C21:E23 G21:I23" name="Rango3"/>
    <protectedRange sqref="G11:J13 C11:E13" name="Rango2"/>
    <protectedRange sqref="C6:E9 G6:J9" name="Rango1"/>
  </protectedRanges>
  <mergeCells count="17">
    <mergeCell ref="C1:D1"/>
    <mergeCell ref="F1:L1"/>
    <mergeCell ref="A2:L2"/>
    <mergeCell ref="A3:C3"/>
    <mergeCell ref="D3:D4"/>
    <mergeCell ref="E3:E4"/>
    <mergeCell ref="F3:F4"/>
    <mergeCell ref="G3:G4"/>
    <mergeCell ref="H3:I3"/>
    <mergeCell ref="J3:J4"/>
    <mergeCell ref="A63:L63"/>
    <mergeCell ref="K3:K4"/>
    <mergeCell ref="L3:L4"/>
    <mergeCell ref="A14:L14"/>
    <mergeCell ref="A44:L44"/>
    <mergeCell ref="A48:L48"/>
    <mergeCell ref="A56:L5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opLeftCell="G1" workbookViewId="0">
      <selection activeCell="L11" sqref="L11"/>
    </sheetView>
  </sheetViews>
  <sheetFormatPr baseColWidth="10" defaultColWidth="12.42578125" defaultRowHeight="15"/>
  <cols>
    <col min="1" max="2" width="18" style="132" customWidth="1"/>
    <col min="3" max="3" width="40.42578125" style="133" customWidth="1"/>
    <col min="4"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73.28515625" style="31" customWidth="1"/>
    <col min="13" max="13" width="12.42578125" style="31"/>
    <col min="14" max="14" width="30.85546875" style="31" customWidth="1"/>
    <col min="15" max="16384" width="12.42578125" style="31"/>
  </cols>
  <sheetData>
    <row r="1" spans="1:12" ht="15.75">
      <c r="A1" s="135"/>
      <c r="B1" s="135"/>
      <c r="C1" s="716" t="s">
        <v>0</v>
      </c>
      <c r="D1" s="716"/>
      <c r="E1" s="136"/>
      <c r="F1" s="717" t="s">
        <v>967</v>
      </c>
      <c r="G1" s="717"/>
      <c r="H1" s="717"/>
      <c r="I1" s="717"/>
      <c r="J1" s="717"/>
      <c r="K1" s="717"/>
      <c r="L1" s="717"/>
    </row>
    <row r="2" spans="1:12" ht="18.75">
      <c r="A2" s="718" t="s">
        <v>53</v>
      </c>
      <c r="B2" s="719"/>
      <c r="C2" s="719"/>
      <c r="D2" s="719"/>
      <c r="E2" s="719"/>
      <c r="F2" s="719"/>
      <c r="G2" s="719"/>
      <c r="H2" s="719"/>
      <c r="I2" s="719"/>
      <c r="J2" s="719"/>
      <c r="K2" s="719"/>
      <c r="L2" s="720"/>
    </row>
    <row r="3" spans="1:12" ht="18.75">
      <c r="A3" s="721" t="s">
        <v>3</v>
      </c>
      <c r="B3" s="722"/>
      <c r="C3" s="723"/>
      <c r="D3" s="714" t="s">
        <v>4</v>
      </c>
      <c r="E3" s="714" t="s">
        <v>5</v>
      </c>
      <c r="F3" s="714" t="s">
        <v>6</v>
      </c>
      <c r="G3" s="714" t="s">
        <v>7</v>
      </c>
      <c r="H3" s="718" t="s">
        <v>8</v>
      </c>
      <c r="I3" s="720"/>
      <c r="J3" s="714" t="s">
        <v>9</v>
      </c>
      <c r="K3" s="714" t="s">
        <v>10</v>
      </c>
      <c r="L3" s="714" t="s">
        <v>11</v>
      </c>
    </row>
    <row r="4" spans="1:12" ht="18.75">
      <c r="A4" s="137" t="s">
        <v>16</v>
      </c>
      <c r="B4" s="138" t="s">
        <v>17</v>
      </c>
      <c r="C4" s="139" t="s">
        <v>18</v>
      </c>
      <c r="D4" s="715"/>
      <c r="E4" s="715"/>
      <c r="F4" s="715"/>
      <c r="G4" s="715"/>
      <c r="H4" s="140" t="s">
        <v>19</v>
      </c>
      <c r="I4" s="141" t="s">
        <v>20</v>
      </c>
      <c r="J4" s="715"/>
      <c r="K4" s="715"/>
      <c r="L4" s="715"/>
    </row>
    <row r="5" spans="1:12" s="132" customFormat="1" ht="30">
      <c r="A5" s="38">
        <v>515</v>
      </c>
      <c r="B5" s="38">
        <v>5000</v>
      </c>
      <c r="C5" s="38" t="s">
        <v>968</v>
      </c>
      <c r="D5" s="38" t="s">
        <v>969</v>
      </c>
      <c r="E5" s="38" t="s">
        <v>970</v>
      </c>
      <c r="F5" s="42">
        <v>24000</v>
      </c>
      <c r="G5" s="42" t="s">
        <v>24</v>
      </c>
      <c r="H5" s="42"/>
      <c r="I5" s="42" t="s">
        <v>78</v>
      </c>
      <c r="J5" s="42" t="s">
        <v>971</v>
      </c>
      <c r="K5" s="38" t="s">
        <v>972</v>
      </c>
      <c r="L5" s="38" t="s">
        <v>973</v>
      </c>
    </row>
    <row r="6" spans="1:12" s="132" customFormat="1" ht="45">
      <c r="A6" s="38">
        <v>211</v>
      </c>
      <c r="B6" s="38">
        <v>2000</v>
      </c>
      <c r="C6" s="254" t="s">
        <v>974</v>
      </c>
      <c r="D6" s="122" t="s">
        <v>22</v>
      </c>
      <c r="E6" s="122" t="s">
        <v>975</v>
      </c>
      <c r="F6" s="64">
        <v>80000</v>
      </c>
      <c r="G6" s="64" t="s">
        <v>111</v>
      </c>
      <c r="H6" s="65"/>
      <c r="I6" s="42" t="s">
        <v>78</v>
      </c>
      <c r="J6" s="64" t="s">
        <v>976</v>
      </c>
      <c r="K6" s="38" t="s">
        <v>972</v>
      </c>
      <c r="L6" s="38" t="s">
        <v>975</v>
      </c>
    </row>
    <row r="7" spans="1:12" s="132" customFormat="1" ht="45">
      <c r="A7" s="38">
        <v>215</v>
      </c>
      <c r="B7" s="38">
        <v>2000</v>
      </c>
      <c r="C7" s="38" t="s">
        <v>977</v>
      </c>
      <c r="D7" s="122" t="s">
        <v>978</v>
      </c>
      <c r="E7" s="122" t="s">
        <v>979</v>
      </c>
      <c r="F7" s="65">
        <v>5000</v>
      </c>
      <c r="G7" s="64" t="s">
        <v>111</v>
      </c>
      <c r="H7" s="65"/>
      <c r="I7" s="42" t="s">
        <v>78</v>
      </c>
      <c r="J7" s="64" t="s">
        <v>976</v>
      </c>
      <c r="K7" s="38" t="s">
        <v>972</v>
      </c>
      <c r="L7" s="122" t="s">
        <v>979</v>
      </c>
    </row>
    <row r="8" spans="1:12" ht="30">
      <c r="A8" s="38">
        <v>318</v>
      </c>
      <c r="B8" s="38">
        <v>3000</v>
      </c>
      <c r="C8" s="254" t="s">
        <v>980</v>
      </c>
      <c r="D8" s="122" t="s">
        <v>981</v>
      </c>
      <c r="E8" s="122" t="s">
        <v>982</v>
      </c>
      <c r="F8" s="65">
        <v>5000</v>
      </c>
      <c r="G8" s="64" t="s">
        <v>111</v>
      </c>
      <c r="H8" s="65"/>
      <c r="I8" s="42" t="s">
        <v>78</v>
      </c>
      <c r="J8" s="64" t="s">
        <v>976</v>
      </c>
      <c r="K8" s="38" t="s">
        <v>972</v>
      </c>
      <c r="L8" s="38" t="s">
        <v>983</v>
      </c>
    </row>
    <row r="9" spans="1:12" ht="45">
      <c r="A9" s="38">
        <v>214</v>
      </c>
      <c r="B9" s="38">
        <v>2000</v>
      </c>
      <c r="C9" s="38" t="s">
        <v>984</v>
      </c>
      <c r="D9" s="250" t="s">
        <v>985</v>
      </c>
      <c r="E9" s="122" t="s">
        <v>986</v>
      </c>
      <c r="F9" s="64">
        <v>4000</v>
      </c>
      <c r="G9" s="64" t="s">
        <v>111</v>
      </c>
      <c r="H9" s="124"/>
      <c r="I9" s="42" t="s">
        <v>78</v>
      </c>
      <c r="J9" s="64" t="s">
        <v>976</v>
      </c>
      <c r="K9" s="38" t="s">
        <v>972</v>
      </c>
      <c r="L9" s="122" t="s">
        <v>987</v>
      </c>
    </row>
    <row r="10" spans="1:12" ht="30">
      <c r="A10" s="148">
        <v>212</v>
      </c>
      <c r="B10" s="148">
        <v>2000</v>
      </c>
      <c r="C10" s="254" t="s">
        <v>988</v>
      </c>
      <c r="D10" s="254" t="s">
        <v>989</v>
      </c>
      <c r="E10" s="254" t="s">
        <v>990</v>
      </c>
      <c r="F10" s="65">
        <v>3000</v>
      </c>
      <c r="G10" s="64" t="s">
        <v>111</v>
      </c>
      <c r="H10" s="124"/>
      <c r="I10" s="64" t="s">
        <v>78</v>
      </c>
      <c r="J10" s="64" t="s">
        <v>976</v>
      </c>
      <c r="K10" s="38" t="s">
        <v>972</v>
      </c>
      <c r="L10" s="38" t="s">
        <v>991</v>
      </c>
    </row>
    <row r="11" spans="1:12" ht="18.75">
      <c r="D11" s="737" t="s">
        <v>51</v>
      </c>
      <c r="E11" s="738"/>
      <c r="F11" s="174">
        <f>SUM(F5:F10)</f>
        <v>121000</v>
      </c>
    </row>
  </sheetData>
  <mergeCells count="13">
    <mergeCell ref="K3:K4"/>
    <mergeCell ref="L3:L4"/>
    <mergeCell ref="D11:E11"/>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4"/>
  <sheetViews>
    <sheetView workbookViewId="0">
      <selection activeCell="D6" sqref="D6"/>
    </sheetView>
  </sheetViews>
  <sheetFormatPr baseColWidth="10" defaultColWidth="12.42578125" defaultRowHeight="15"/>
  <cols>
    <col min="1" max="2" width="18" style="132" customWidth="1"/>
    <col min="3" max="3" width="40.42578125" style="133" customWidth="1"/>
    <col min="4" max="4" width="48.42578125" style="133" customWidth="1"/>
    <col min="5"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73.28515625" style="31" customWidth="1"/>
    <col min="13" max="13" width="12.42578125" style="31"/>
    <col min="14" max="14" width="30.85546875" style="31" customWidth="1"/>
    <col min="15" max="16384" width="12.42578125" style="31"/>
  </cols>
  <sheetData>
    <row r="1" spans="1:12" ht="91.5" customHeight="1">
      <c r="A1" s="135"/>
      <c r="B1" s="135"/>
      <c r="C1" s="716" t="s">
        <v>0</v>
      </c>
      <c r="D1" s="716"/>
      <c r="E1" s="136"/>
      <c r="F1" s="717" t="s">
        <v>992</v>
      </c>
      <c r="G1" s="717"/>
      <c r="H1" s="717"/>
      <c r="I1" s="717"/>
      <c r="J1" s="717"/>
      <c r="K1" s="717"/>
      <c r="L1" s="717"/>
    </row>
    <row r="2" spans="1:12" ht="18.75">
      <c r="A2" s="718" t="s">
        <v>992</v>
      </c>
      <c r="B2" s="719"/>
      <c r="C2" s="719"/>
      <c r="D2" s="719"/>
      <c r="E2" s="719"/>
      <c r="F2" s="719"/>
      <c r="G2" s="719"/>
      <c r="H2" s="719"/>
      <c r="I2" s="719"/>
      <c r="J2" s="719"/>
      <c r="K2" s="719"/>
      <c r="L2" s="720"/>
    </row>
    <row r="3" spans="1:12" ht="39" customHeight="1">
      <c r="A3" s="721" t="s">
        <v>3</v>
      </c>
      <c r="B3" s="722"/>
      <c r="C3" s="723"/>
      <c r="D3" s="714" t="s">
        <v>4</v>
      </c>
      <c r="E3" s="714" t="s">
        <v>5</v>
      </c>
      <c r="F3" s="714" t="s">
        <v>6</v>
      </c>
      <c r="G3" s="714" t="s">
        <v>7</v>
      </c>
      <c r="H3" s="718" t="s">
        <v>8</v>
      </c>
      <c r="I3" s="720"/>
      <c r="J3" s="714" t="s">
        <v>9</v>
      </c>
      <c r="K3" s="714" t="s">
        <v>10</v>
      </c>
      <c r="L3" s="714" t="s">
        <v>11</v>
      </c>
    </row>
    <row r="4" spans="1:12" ht="24.75" customHeight="1">
      <c r="A4" s="137" t="s">
        <v>16</v>
      </c>
      <c r="B4" s="138" t="s">
        <v>17</v>
      </c>
      <c r="C4" s="139" t="s">
        <v>18</v>
      </c>
      <c r="D4" s="715"/>
      <c r="E4" s="715"/>
      <c r="F4" s="715"/>
      <c r="G4" s="715"/>
      <c r="H4" s="140" t="s">
        <v>19</v>
      </c>
      <c r="I4" s="141" t="s">
        <v>20</v>
      </c>
      <c r="J4" s="715"/>
      <c r="K4" s="715"/>
      <c r="L4" s="715"/>
    </row>
    <row r="5" spans="1:12" ht="24.75" customHeight="1">
      <c r="A5" s="277">
        <v>211</v>
      </c>
      <c r="B5" s="277">
        <v>2000</v>
      </c>
      <c r="C5" s="155" t="s">
        <v>993</v>
      </c>
      <c r="D5" s="155" t="s">
        <v>22</v>
      </c>
      <c r="E5" s="155" t="s">
        <v>994</v>
      </c>
      <c r="F5" s="287">
        <v>1000000</v>
      </c>
      <c r="G5" s="161" t="s">
        <v>111</v>
      </c>
      <c r="H5" s="161"/>
      <c r="I5" s="161" t="s">
        <v>25</v>
      </c>
      <c r="J5" s="288">
        <v>2021</v>
      </c>
      <c r="K5" s="155" t="s">
        <v>995</v>
      </c>
      <c r="L5" s="155" t="s">
        <v>996</v>
      </c>
    </row>
    <row r="6" spans="1:12" ht="90">
      <c r="A6" s="289">
        <v>213</v>
      </c>
      <c r="B6" s="277">
        <v>2000</v>
      </c>
      <c r="C6" s="290" t="s">
        <v>997</v>
      </c>
      <c r="D6" s="155" t="s">
        <v>998</v>
      </c>
      <c r="E6" s="155" t="s">
        <v>999</v>
      </c>
      <c r="F6" s="287">
        <v>27500</v>
      </c>
      <c r="G6" s="161" t="s">
        <v>24</v>
      </c>
      <c r="H6" s="161"/>
      <c r="I6" s="161" t="s">
        <v>25</v>
      </c>
      <c r="J6" s="288">
        <v>2021</v>
      </c>
      <c r="K6" s="155" t="s">
        <v>1000</v>
      </c>
      <c r="L6" s="291" t="s">
        <v>1001</v>
      </c>
    </row>
    <row r="7" spans="1:12" ht="45">
      <c r="A7" s="289">
        <v>214</v>
      </c>
      <c r="B7" s="277">
        <v>2000</v>
      </c>
      <c r="C7" s="290" t="s">
        <v>1002</v>
      </c>
      <c r="D7" s="155" t="s">
        <v>1003</v>
      </c>
      <c r="E7" s="155" t="s">
        <v>1004</v>
      </c>
      <c r="F7" s="287">
        <v>55600</v>
      </c>
      <c r="G7" s="161" t="s">
        <v>24</v>
      </c>
      <c r="H7" s="161"/>
      <c r="I7" s="161" t="s">
        <v>25</v>
      </c>
      <c r="J7" s="288">
        <v>2021</v>
      </c>
      <c r="K7" s="155" t="s">
        <v>1000</v>
      </c>
      <c r="L7" s="291" t="s">
        <v>1005</v>
      </c>
    </row>
    <row r="8" spans="1:12" ht="45">
      <c r="A8" s="162">
        <v>214</v>
      </c>
      <c r="B8" s="162">
        <v>2000</v>
      </c>
      <c r="C8" s="164" t="s">
        <v>1002</v>
      </c>
      <c r="D8" s="164" t="s">
        <v>1006</v>
      </c>
      <c r="E8" s="164" t="s">
        <v>1007</v>
      </c>
      <c r="F8" s="160">
        <v>30000</v>
      </c>
      <c r="G8" s="161" t="s">
        <v>24</v>
      </c>
      <c r="H8" s="161"/>
      <c r="I8" s="161" t="s">
        <v>25</v>
      </c>
      <c r="J8" s="288">
        <v>2021</v>
      </c>
      <c r="K8" s="164" t="s">
        <v>1008</v>
      </c>
      <c r="L8" s="164" t="s">
        <v>1009</v>
      </c>
    </row>
    <row r="9" spans="1:12" ht="45">
      <c r="A9" s="277">
        <v>214</v>
      </c>
      <c r="B9" s="277">
        <v>2000</v>
      </c>
      <c r="C9" s="155" t="s">
        <v>245</v>
      </c>
      <c r="D9" s="155" t="s">
        <v>1010</v>
      </c>
      <c r="E9" s="155" t="s">
        <v>1011</v>
      </c>
      <c r="F9" s="292">
        <v>21000</v>
      </c>
      <c r="G9" s="292" t="s">
        <v>24</v>
      </c>
      <c r="H9" s="292"/>
      <c r="I9" s="161" t="s">
        <v>25</v>
      </c>
      <c r="J9" s="288">
        <v>2021</v>
      </c>
      <c r="K9" s="155" t="s">
        <v>1012</v>
      </c>
      <c r="L9" s="155" t="s">
        <v>1013</v>
      </c>
    </row>
    <row r="10" spans="1:12" ht="45">
      <c r="A10" s="162">
        <v>215</v>
      </c>
      <c r="B10" s="162">
        <v>2000</v>
      </c>
      <c r="C10" s="155" t="s">
        <v>67</v>
      </c>
      <c r="D10" s="164" t="s">
        <v>1014</v>
      </c>
      <c r="E10" s="164" t="s">
        <v>1015</v>
      </c>
      <c r="F10" s="293">
        <v>30000</v>
      </c>
      <c r="G10" s="161" t="s">
        <v>24</v>
      </c>
      <c r="H10" s="292"/>
      <c r="I10" s="161" t="s">
        <v>25</v>
      </c>
      <c r="J10" s="288">
        <v>2021</v>
      </c>
      <c r="K10" s="164" t="s">
        <v>1008</v>
      </c>
      <c r="L10" s="164" t="s">
        <v>1016</v>
      </c>
    </row>
    <row r="11" spans="1:12">
      <c r="A11" s="277">
        <v>215</v>
      </c>
      <c r="B11" s="277">
        <v>2000</v>
      </c>
      <c r="C11" s="155" t="s">
        <v>67</v>
      </c>
      <c r="D11" s="155" t="s">
        <v>1017</v>
      </c>
      <c r="E11" s="155" t="s">
        <v>1018</v>
      </c>
      <c r="F11" s="294">
        <f>20000*1.2</f>
        <v>24000</v>
      </c>
      <c r="G11" s="161" t="s">
        <v>24</v>
      </c>
      <c r="H11" s="160"/>
      <c r="I11" s="161" t="s">
        <v>25</v>
      </c>
      <c r="J11" s="288">
        <v>2021</v>
      </c>
      <c r="K11" s="155" t="s">
        <v>1019</v>
      </c>
      <c r="L11" s="155" t="s">
        <v>1020</v>
      </c>
    </row>
    <row r="12" spans="1:12" ht="45">
      <c r="A12" s="289">
        <v>215</v>
      </c>
      <c r="B12" s="277">
        <v>2000</v>
      </c>
      <c r="C12" s="290" t="s">
        <v>67</v>
      </c>
      <c r="D12" s="155" t="s">
        <v>1021</v>
      </c>
      <c r="E12" s="155" t="s">
        <v>1004</v>
      </c>
      <c r="F12" s="287">
        <v>22500</v>
      </c>
      <c r="G12" s="161" t="s">
        <v>24</v>
      </c>
      <c r="H12" s="292"/>
      <c r="I12" s="161" t="s">
        <v>25</v>
      </c>
      <c r="J12" s="288">
        <v>2021</v>
      </c>
      <c r="K12" s="155" t="s">
        <v>1000</v>
      </c>
      <c r="L12" s="291" t="s">
        <v>1022</v>
      </c>
    </row>
    <row r="13" spans="1:12" ht="30">
      <c r="A13" s="277">
        <v>215</v>
      </c>
      <c r="B13" s="277">
        <v>2000</v>
      </c>
      <c r="C13" s="155" t="s">
        <v>67</v>
      </c>
      <c r="D13" s="155" t="s">
        <v>1023</v>
      </c>
      <c r="E13" s="155" t="s">
        <v>1024</v>
      </c>
      <c r="F13" s="160">
        <v>15000</v>
      </c>
      <c r="G13" s="161" t="s">
        <v>24</v>
      </c>
      <c r="H13" s="161"/>
      <c r="I13" s="161" t="s">
        <v>25</v>
      </c>
      <c r="J13" s="288">
        <v>2021</v>
      </c>
      <c r="K13" s="155" t="s">
        <v>1025</v>
      </c>
      <c r="L13" s="155" t="s">
        <v>1026</v>
      </c>
    </row>
    <row r="14" spans="1:12" ht="45">
      <c r="A14" s="277">
        <v>215</v>
      </c>
      <c r="B14" s="277"/>
      <c r="C14" s="155"/>
      <c r="D14" s="155" t="s">
        <v>1027</v>
      </c>
      <c r="E14" s="155" t="s">
        <v>1028</v>
      </c>
      <c r="F14" s="160">
        <v>100000</v>
      </c>
      <c r="G14" s="295" t="s">
        <v>1029</v>
      </c>
      <c r="H14" s="161"/>
      <c r="I14" s="161" t="s">
        <v>25</v>
      </c>
      <c r="J14" s="288">
        <v>2021</v>
      </c>
      <c r="K14" s="155" t="s">
        <v>1030</v>
      </c>
      <c r="L14" s="155" t="s">
        <v>1031</v>
      </c>
    </row>
    <row r="15" spans="1:12" ht="42.75" customHeight="1">
      <c r="A15" s="277">
        <v>215</v>
      </c>
      <c r="B15" s="277"/>
      <c r="C15" s="155"/>
      <c r="D15" s="155" t="s">
        <v>1032</v>
      </c>
      <c r="E15" s="155" t="s">
        <v>1033</v>
      </c>
      <c r="F15" s="160">
        <v>50000</v>
      </c>
      <c r="G15" s="296" t="s">
        <v>111</v>
      </c>
      <c r="H15" s="161"/>
      <c r="I15" s="161" t="s">
        <v>25</v>
      </c>
      <c r="J15" s="288">
        <v>2021</v>
      </c>
      <c r="K15" s="155" t="s">
        <v>1034</v>
      </c>
      <c r="L15" s="155" t="s">
        <v>1035</v>
      </c>
    </row>
    <row r="16" spans="1:12" ht="75">
      <c r="A16" s="277">
        <v>215</v>
      </c>
      <c r="B16" s="277"/>
      <c r="C16" s="155"/>
      <c r="D16" s="155" t="s">
        <v>1036</v>
      </c>
      <c r="E16" s="155" t="s">
        <v>1037</v>
      </c>
      <c r="F16" s="160">
        <v>50000</v>
      </c>
      <c r="G16" s="296" t="s">
        <v>24</v>
      </c>
      <c r="H16" s="161"/>
      <c r="I16" s="161" t="s">
        <v>25</v>
      </c>
      <c r="J16" s="288">
        <v>2021</v>
      </c>
      <c r="K16" s="155" t="s">
        <v>1038</v>
      </c>
      <c r="L16" s="155" t="s">
        <v>1039</v>
      </c>
    </row>
    <row r="17" spans="1:12" ht="45">
      <c r="A17" s="277">
        <v>215</v>
      </c>
      <c r="B17" s="277">
        <v>2000</v>
      </c>
      <c r="C17" s="155" t="s">
        <v>1040</v>
      </c>
      <c r="D17" s="155" t="s">
        <v>1041</v>
      </c>
      <c r="E17" s="155" t="s">
        <v>1042</v>
      </c>
      <c r="F17" s="292">
        <v>15000</v>
      </c>
      <c r="G17" s="292" t="s">
        <v>148</v>
      </c>
      <c r="H17" s="292"/>
      <c r="I17" s="161" t="s">
        <v>25</v>
      </c>
      <c r="J17" s="288">
        <v>2021</v>
      </c>
      <c r="K17" s="155" t="s">
        <v>1043</v>
      </c>
      <c r="L17" s="155" t="s">
        <v>1044</v>
      </c>
    </row>
    <row r="18" spans="1:12" ht="30">
      <c r="A18" s="277">
        <v>216</v>
      </c>
      <c r="B18" s="277">
        <v>2000</v>
      </c>
      <c r="C18" s="155" t="s">
        <v>253</v>
      </c>
      <c r="D18" s="155" t="s">
        <v>253</v>
      </c>
      <c r="E18" s="155" t="s">
        <v>1045</v>
      </c>
      <c r="F18" s="287">
        <v>2570000</v>
      </c>
      <c r="G18" s="161" t="s">
        <v>111</v>
      </c>
      <c r="H18" s="161"/>
      <c r="I18" s="161" t="s">
        <v>25</v>
      </c>
      <c r="J18" s="288">
        <v>2021</v>
      </c>
      <c r="K18" s="155" t="s">
        <v>995</v>
      </c>
      <c r="L18" s="155" t="s">
        <v>1046</v>
      </c>
    </row>
    <row r="19" spans="1:12" ht="30">
      <c r="A19" s="277">
        <v>217</v>
      </c>
      <c r="B19" s="277">
        <v>2000</v>
      </c>
      <c r="C19" s="155" t="s">
        <v>258</v>
      </c>
      <c r="D19" s="155" t="s">
        <v>1047</v>
      </c>
      <c r="E19" s="155" t="s">
        <v>1048</v>
      </c>
      <c r="F19" s="161">
        <v>15000</v>
      </c>
      <c r="G19" s="161" t="s">
        <v>24</v>
      </c>
      <c r="H19" s="161"/>
      <c r="I19" s="161" t="s">
        <v>25</v>
      </c>
      <c r="J19" s="288">
        <v>2021</v>
      </c>
      <c r="K19" s="155" t="s">
        <v>1025</v>
      </c>
      <c r="L19" s="155" t="s">
        <v>1049</v>
      </c>
    </row>
    <row r="20" spans="1:12" ht="30">
      <c r="A20" s="277">
        <v>221</v>
      </c>
      <c r="B20" s="277">
        <v>2000</v>
      </c>
      <c r="C20" s="155" t="s">
        <v>47</v>
      </c>
      <c r="D20" s="155" t="s">
        <v>1050</v>
      </c>
      <c r="E20" s="155" t="s">
        <v>1051</v>
      </c>
      <c r="F20" s="160">
        <v>75000</v>
      </c>
      <c r="G20" s="277" t="s">
        <v>1052</v>
      </c>
      <c r="H20" s="160"/>
      <c r="I20" s="161" t="s">
        <v>25</v>
      </c>
      <c r="J20" s="277">
        <v>2021</v>
      </c>
      <c r="K20" s="155" t="s">
        <v>1053</v>
      </c>
      <c r="L20" s="155" t="s">
        <v>1054</v>
      </c>
    </row>
    <row r="21" spans="1:12" ht="30">
      <c r="A21" s="277">
        <v>222</v>
      </c>
      <c r="B21" s="277">
        <v>2000</v>
      </c>
      <c r="C21" s="155" t="s">
        <v>262</v>
      </c>
      <c r="D21" s="155" t="s">
        <v>1055</v>
      </c>
      <c r="E21" s="155" t="s">
        <v>1056</v>
      </c>
      <c r="F21" s="161">
        <v>45000</v>
      </c>
      <c r="G21" s="161" t="s">
        <v>24</v>
      </c>
      <c r="H21" s="161"/>
      <c r="I21" s="161" t="s">
        <v>25</v>
      </c>
      <c r="J21" s="288">
        <v>2021</v>
      </c>
      <c r="K21" s="155" t="s">
        <v>1025</v>
      </c>
      <c r="L21" s="155" t="s">
        <v>1057</v>
      </c>
    </row>
    <row r="22" spans="1:12" ht="90">
      <c r="A22" s="297">
        <v>241</v>
      </c>
      <c r="B22" s="277">
        <v>2000</v>
      </c>
      <c r="C22" s="155" t="s">
        <v>267</v>
      </c>
      <c r="D22" s="155" t="s">
        <v>1058</v>
      </c>
      <c r="E22" s="155" t="s">
        <v>267</v>
      </c>
      <c r="F22" s="292">
        <v>553087.19999999995</v>
      </c>
      <c r="G22" s="161" t="s">
        <v>1059</v>
      </c>
      <c r="H22" s="292"/>
      <c r="I22" s="161" t="s">
        <v>25</v>
      </c>
      <c r="J22" s="277">
        <v>2021</v>
      </c>
      <c r="K22" s="155" t="s">
        <v>1060</v>
      </c>
      <c r="L22" s="155" t="s">
        <v>1061</v>
      </c>
    </row>
    <row r="23" spans="1:12" ht="30">
      <c r="A23" s="277">
        <v>241</v>
      </c>
      <c r="B23" s="277">
        <v>2000</v>
      </c>
      <c r="C23" s="155" t="s">
        <v>267</v>
      </c>
      <c r="D23" s="155" t="s">
        <v>1062</v>
      </c>
      <c r="E23" s="155" t="s">
        <v>1063</v>
      </c>
      <c r="F23" s="294">
        <v>350000</v>
      </c>
      <c r="G23" s="292" t="s">
        <v>127</v>
      </c>
      <c r="H23" s="292"/>
      <c r="I23" s="161" t="s">
        <v>25</v>
      </c>
      <c r="J23" s="288">
        <v>2021</v>
      </c>
      <c r="K23" s="155" t="s">
        <v>1019</v>
      </c>
      <c r="L23" s="155" t="s">
        <v>1064</v>
      </c>
    </row>
    <row r="24" spans="1:12" ht="30">
      <c r="A24" s="277">
        <v>241</v>
      </c>
      <c r="B24" s="298">
        <v>2000</v>
      </c>
      <c r="C24" s="155" t="s">
        <v>267</v>
      </c>
      <c r="D24" s="155" t="s">
        <v>1065</v>
      </c>
      <c r="E24" s="155" t="s">
        <v>1066</v>
      </c>
      <c r="F24" s="160">
        <v>80000</v>
      </c>
      <c r="G24" s="277" t="s">
        <v>148</v>
      </c>
      <c r="H24" s="160"/>
      <c r="I24" s="161" t="s">
        <v>25</v>
      </c>
      <c r="J24" s="277">
        <v>2021</v>
      </c>
      <c r="K24" s="155" t="s">
        <v>1053</v>
      </c>
      <c r="L24" s="155" t="s">
        <v>1067</v>
      </c>
    </row>
    <row r="25" spans="1:12" ht="60">
      <c r="A25" s="162">
        <v>241</v>
      </c>
      <c r="B25" s="162">
        <v>2000</v>
      </c>
      <c r="C25" s="155" t="s">
        <v>267</v>
      </c>
      <c r="D25" s="164" t="s">
        <v>1068</v>
      </c>
      <c r="E25" s="164" t="s">
        <v>1069</v>
      </c>
      <c r="F25" s="293">
        <v>80000</v>
      </c>
      <c r="G25" s="161" t="s">
        <v>1070</v>
      </c>
      <c r="H25" s="293"/>
      <c r="I25" s="161" t="s">
        <v>25</v>
      </c>
      <c r="J25" s="162">
        <v>2021</v>
      </c>
      <c r="K25" s="164" t="s">
        <v>1071</v>
      </c>
      <c r="L25" s="164" t="s">
        <v>1072</v>
      </c>
    </row>
    <row r="26" spans="1:12" ht="45">
      <c r="A26" s="162">
        <v>241</v>
      </c>
      <c r="B26" s="162">
        <v>2000</v>
      </c>
      <c r="C26" s="155" t="s">
        <v>267</v>
      </c>
      <c r="D26" s="164" t="s">
        <v>1073</v>
      </c>
      <c r="E26" s="164" t="s">
        <v>1074</v>
      </c>
      <c r="F26" s="293">
        <v>70000</v>
      </c>
      <c r="G26" s="292" t="s">
        <v>24</v>
      </c>
      <c r="H26" s="292"/>
      <c r="I26" s="161" t="s">
        <v>25</v>
      </c>
      <c r="J26" s="288">
        <v>2021</v>
      </c>
      <c r="K26" s="164" t="s">
        <v>1008</v>
      </c>
      <c r="L26" s="164" t="s">
        <v>1075</v>
      </c>
    </row>
    <row r="27" spans="1:12" ht="30">
      <c r="A27" s="277">
        <v>241</v>
      </c>
      <c r="B27" s="277">
        <v>2000</v>
      </c>
      <c r="C27" s="155" t="s">
        <v>267</v>
      </c>
      <c r="D27" s="155" t="s">
        <v>1076</v>
      </c>
      <c r="E27" s="155" t="s">
        <v>1077</v>
      </c>
      <c r="F27" s="292">
        <v>20000</v>
      </c>
      <c r="G27" s="292" t="s">
        <v>24</v>
      </c>
      <c r="H27" s="292"/>
      <c r="I27" s="161" t="s">
        <v>25</v>
      </c>
      <c r="J27" s="288">
        <v>2021</v>
      </c>
      <c r="K27" s="155" t="s">
        <v>1078</v>
      </c>
      <c r="L27" s="155" t="s">
        <v>1079</v>
      </c>
    </row>
    <row r="28" spans="1:12" ht="30">
      <c r="A28" s="277">
        <v>241</v>
      </c>
      <c r="B28" s="277">
        <v>2000</v>
      </c>
      <c r="C28" s="155" t="s">
        <v>267</v>
      </c>
      <c r="D28" s="155" t="s">
        <v>1080</v>
      </c>
      <c r="E28" s="155" t="s">
        <v>1081</v>
      </c>
      <c r="F28" s="292">
        <v>19000</v>
      </c>
      <c r="G28" s="292" t="s">
        <v>70</v>
      </c>
      <c r="H28" s="292"/>
      <c r="I28" s="161" t="s">
        <v>25</v>
      </c>
      <c r="J28" s="288">
        <v>2021</v>
      </c>
      <c r="K28" s="155" t="s">
        <v>1012</v>
      </c>
      <c r="L28" s="155" t="s">
        <v>1082</v>
      </c>
    </row>
    <row r="29" spans="1:12" ht="30">
      <c r="A29" s="277">
        <v>242</v>
      </c>
      <c r="B29" s="277">
        <v>2000</v>
      </c>
      <c r="C29" s="290" t="s">
        <v>272</v>
      </c>
      <c r="D29" s="155" t="s">
        <v>1083</v>
      </c>
      <c r="E29" s="155" t="s">
        <v>1084</v>
      </c>
      <c r="F29" s="292">
        <v>10000000</v>
      </c>
      <c r="G29" s="292" t="s">
        <v>24</v>
      </c>
      <c r="H29" s="292"/>
      <c r="I29" s="161" t="s">
        <v>25</v>
      </c>
      <c r="J29" s="288">
        <v>2021</v>
      </c>
      <c r="K29" s="155" t="s">
        <v>1078</v>
      </c>
      <c r="L29" s="155" t="s">
        <v>1085</v>
      </c>
    </row>
    <row r="30" spans="1:12" ht="45">
      <c r="A30" s="162">
        <v>242</v>
      </c>
      <c r="B30" s="162">
        <v>2000</v>
      </c>
      <c r="C30" s="155" t="s">
        <v>272</v>
      </c>
      <c r="D30" s="164" t="s">
        <v>1086</v>
      </c>
      <c r="E30" s="164" t="s">
        <v>1074</v>
      </c>
      <c r="F30" s="293">
        <v>300000</v>
      </c>
      <c r="G30" s="292" t="s">
        <v>24</v>
      </c>
      <c r="H30" s="292"/>
      <c r="I30" s="161" t="s">
        <v>25</v>
      </c>
      <c r="J30" s="288">
        <v>2021</v>
      </c>
      <c r="K30" s="164" t="s">
        <v>1008</v>
      </c>
      <c r="L30" s="164" t="s">
        <v>1075</v>
      </c>
    </row>
    <row r="31" spans="1:12" ht="45">
      <c r="A31" s="289">
        <v>242</v>
      </c>
      <c r="B31" s="277">
        <v>2000</v>
      </c>
      <c r="C31" s="290" t="s">
        <v>272</v>
      </c>
      <c r="D31" s="155" t="s">
        <v>1087</v>
      </c>
      <c r="E31" s="155" t="s">
        <v>999</v>
      </c>
      <c r="F31" s="287">
        <v>230000</v>
      </c>
      <c r="G31" s="161" t="s">
        <v>24</v>
      </c>
      <c r="H31" s="292"/>
      <c r="I31" s="161" t="s">
        <v>25</v>
      </c>
      <c r="J31" s="288">
        <v>2021</v>
      </c>
      <c r="K31" s="155" t="s">
        <v>1000</v>
      </c>
      <c r="L31" s="291" t="s">
        <v>1088</v>
      </c>
    </row>
    <row r="32" spans="1:12" s="239" customFormat="1" ht="48.75" customHeight="1">
      <c r="A32" s="277">
        <v>242</v>
      </c>
      <c r="B32" s="277">
        <v>2000</v>
      </c>
      <c r="C32" s="290" t="s">
        <v>272</v>
      </c>
      <c r="D32" s="155" t="s">
        <v>1089</v>
      </c>
      <c r="E32" s="155" t="s">
        <v>1063</v>
      </c>
      <c r="F32" s="294">
        <v>200000</v>
      </c>
      <c r="G32" s="292" t="s">
        <v>24</v>
      </c>
      <c r="H32" s="292"/>
      <c r="I32" s="161" t="s">
        <v>25</v>
      </c>
      <c r="J32" s="288">
        <v>2021</v>
      </c>
      <c r="K32" s="155" t="s">
        <v>1019</v>
      </c>
      <c r="L32" s="155" t="s">
        <v>1090</v>
      </c>
    </row>
    <row r="33" spans="1:12" ht="51.75" customHeight="1">
      <c r="A33" s="277">
        <v>242</v>
      </c>
      <c r="B33" s="277">
        <v>2000</v>
      </c>
      <c r="C33" s="290" t="s">
        <v>272</v>
      </c>
      <c r="D33" s="155" t="s">
        <v>272</v>
      </c>
      <c r="E33" s="155" t="s">
        <v>1091</v>
      </c>
      <c r="F33" s="160">
        <v>200000</v>
      </c>
      <c r="G33" s="277" t="s">
        <v>148</v>
      </c>
      <c r="H33" s="160"/>
      <c r="I33" s="161" t="s">
        <v>25</v>
      </c>
      <c r="J33" s="277">
        <v>2021</v>
      </c>
      <c r="K33" s="155" t="s">
        <v>1053</v>
      </c>
      <c r="L33" s="155" t="s">
        <v>1092</v>
      </c>
    </row>
    <row r="34" spans="1:12" ht="30">
      <c r="A34" s="162">
        <v>242</v>
      </c>
      <c r="B34" s="162">
        <v>2000</v>
      </c>
      <c r="C34" s="290" t="s">
        <v>272</v>
      </c>
      <c r="D34" s="164" t="s">
        <v>1093</v>
      </c>
      <c r="E34" s="164" t="s">
        <v>1069</v>
      </c>
      <c r="F34" s="293">
        <v>70000</v>
      </c>
      <c r="G34" s="161" t="s">
        <v>1070</v>
      </c>
      <c r="H34" s="293"/>
      <c r="I34" s="161" t="s">
        <v>25</v>
      </c>
      <c r="J34" s="162">
        <v>2021</v>
      </c>
      <c r="K34" s="164" t="s">
        <v>1071</v>
      </c>
      <c r="L34" s="164" t="s">
        <v>1094</v>
      </c>
    </row>
    <row r="35" spans="1:12" ht="30">
      <c r="A35" s="299">
        <v>242</v>
      </c>
      <c r="B35" s="277">
        <v>2000</v>
      </c>
      <c r="C35" s="290" t="s">
        <v>272</v>
      </c>
      <c r="D35" s="155" t="s">
        <v>1095</v>
      </c>
      <c r="E35" s="155" t="s">
        <v>1096</v>
      </c>
      <c r="F35" s="161">
        <v>45000</v>
      </c>
      <c r="G35" s="161" t="s">
        <v>24</v>
      </c>
      <c r="H35" s="161"/>
      <c r="I35" s="161" t="s">
        <v>25</v>
      </c>
      <c r="J35" s="288">
        <v>2021</v>
      </c>
      <c r="K35" s="155" t="s">
        <v>1025</v>
      </c>
      <c r="L35" s="300" t="s">
        <v>1097</v>
      </c>
    </row>
    <row r="36" spans="1:12" ht="30">
      <c r="A36" s="277">
        <v>242</v>
      </c>
      <c r="B36" s="277">
        <v>2000</v>
      </c>
      <c r="C36" s="290" t="s">
        <v>272</v>
      </c>
      <c r="D36" s="155" t="s">
        <v>1098</v>
      </c>
      <c r="E36" s="155" t="s">
        <v>1081</v>
      </c>
      <c r="F36" s="292">
        <v>31000</v>
      </c>
      <c r="G36" s="292" t="s">
        <v>70</v>
      </c>
      <c r="H36" s="292"/>
      <c r="I36" s="161" t="s">
        <v>25</v>
      </c>
      <c r="J36" s="288">
        <v>2021</v>
      </c>
      <c r="K36" s="155" t="s">
        <v>1012</v>
      </c>
      <c r="L36" s="155" t="s">
        <v>1082</v>
      </c>
    </row>
    <row r="37" spans="1:12" ht="30">
      <c r="A37" s="277">
        <v>243</v>
      </c>
      <c r="B37" s="277">
        <v>2000</v>
      </c>
      <c r="C37" s="155" t="s">
        <v>1099</v>
      </c>
      <c r="D37" s="155" t="s">
        <v>1100</v>
      </c>
      <c r="E37" s="155" t="s">
        <v>1100</v>
      </c>
      <c r="F37" s="292">
        <v>10000</v>
      </c>
      <c r="G37" s="292" t="s">
        <v>24</v>
      </c>
      <c r="H37" s="292"/>
      <c r="I37" s="161" t="s">
        <v>25</v>
      </c>
      <c r="J37" s="288">
        <v>2021</v>
      </c>
      <c r="K37" s="155" t="s">
        <v>1078</v>
      </c>
      <c r="L37" s="155" t="s">
        <v>1079</v>
      </c>
    </row>
    <row r="38" spans="1:12" ht="30">
      <c r="A38" s="162">
        <v>244</v>
      </c>
      <c r="B38" s="162">
        <v>2000</v>
      </c>
      <c r="C38" s="155" t="s">
        <v>1101</v>
      </c>
      <c r="D38" s="164" t="s">
        <v>1102</v>
      </c>
      <c r="E38" s="164" t="s">
        <v>1103</v>
      </c>
      <c r="F38" s="293">
        <v>20000</v>
      </c>
      <c r="G38" s="161" t="s">
        <v>1070</v>
      </c>
      <c r="H38" s="293"/>
      <c r="I38" s="161" t="s">
        <v>25</v>
      </c>
      <c r="J38" s="162">
        <v>2021</v>
      </c>
      <c r="K38" s="164" t="s">
        <v>1071</v>
      </c>
      <c r="L38" s="164" t="s">
        <v>1104</v>
      </c>
    </row>
    <row r="39" spans="1:12" ht="45">
      <c r="A39" s="289">
        <v>245</v>
      </c>
      <c r="B39" s="277">
        <v>2000</v>
      </c>
      <c r="C39" s="290" t="s">
        <v>274</v>
      </c>
      <c r="D39" s="155" t="s">
        <v>1105</v>
      </c>
      <c r="E39" s="155" t="s">
        <v>1106</v>
      </c>
      <c r="F39" s="287">
        <v>400000</v>
      </c>
      <c r="G39" s="161" t="s">
        <v>24</v>
      </c>
      <c r="H39" s="292"/>
      <c r="I39" s="161" t="s">
        <v>25</v>
      </c>
      <c r="J39" s="288">
        <v>2021</v>
      </c>
      <c r="K39" s="155" t="s">
        <v>1000</v>
      </c>
      <c r="L39" s="291" t="s">
        <v>1107</v>
      </c>
    </row>
    <row r="40" spans="1:12" ht="30">
      <c r="A40" s="289">
        <v>246</v>
      </c>
      <c r="B40" s="277">
        <v>2000</v>
      </c>
      <c r="C40" s="155" t="s">
        <v>275</v>
      </c>
      <c r="D40" s="155" t="s">
        <v>1108</v>
      </c>
      <c r="E40" s="155" t="s">
        <v>1106</v>
      </c>
      <c r="F40" s="287">
        <v>60000000</v>
      </c>
      <c r="G40" s="161" t="s">
        <v>24</v>
      </c>
      <c r="H40" s="292"/>
      <c r="I40" s="161" t="s">
        <v>25</v>
      </c>
      <c r="J40" s="288">
        <v>2021</v>
      </c>
      <c r="K40" s="155" t="s">
        <v>1000</v>
      </c>
      <c r="L40" s="291" t="s">
        <v>1109</v>
      </c>
    </row>
    <row r="41" spans="1:12" ht="45">
      <c r="A41" s="277">
        <v>246</v>
      </c>
      <c r="B41" s="277">
        <v>2000</v>
      </c>
      <c r="C41" s="155" t="s">
        <v>275</v>
      </c>
      <c r="D41" s="155" t="s">
        <v>1110</v>
      </c>
      <c r="E41" s="155" t="s">
        <v>1111</v>
      </c>
      <c r="F41" s="292">
        <v>2500000</v>
      </c>
      <c r="G41" s="292" t="s">
        <v>24</v>
      </c>
      <c r="H41" s="292"/>
      <c r="I41" s="161" t="s">
        <v>25</v>
      </c>
      <c r="J41" s="288">
        <v>2021</v>
      </c>
      <c r="K41" s="155" t="s">
        <v>1078</v>
      </c>
      <c r="L41" s="155" t="s">
        <v>1112</v>
      </c>
    </row>
    <row r="42" spans="1:12" ht="45">
      <c r="A42" s="162">
        <v>246</v>
      </c>
      <c r="B42" s="162">
        <v>2000</v>
      </c>
      <c r="C42" s="155" t="s">
        <v>1113</v>
      </c>
      <c r="D42" s="164" t="s">
        <v>1108</v>
      </c>
      <c r="E42" s="164" t="s">
        <v>1114</v>
      </c>
      <c r="F42" s="293">
        <v>1500000</v>
      </c>
      <c r="G42" s="292" t="s">
        <v>24</v>
      </c>
      <c r="H42" s="293"/>
      <c r="I42" s="161" t="s">
        <v>25</v>
      </c>
      <c r="J42" s="288">
        <v>2021</v>
      </c>
      <c r="K42" s="164" t="s">
        <v>1008</v>
      </c>
      <c r="L42" s="164" t="s">
        <v>1115</v>
      </c>
    </row>
    <row r="43" spans="1:12" ht="75">
      <c r="A43" s="277">
        <v>246</v>
      </c>
      <c r="B43" s="277">
        <v>2000</v>
      </c>
      <c r="C43" s="155" t="s">
        <v>275</v>
      </c>
      <c r="D43" s="155" t="s">
        <v>1116</v>
      </c>
      <c r="E43" s="155" t="s">
        <v>1117</v>
      </c>
      <c r="F43" s="292">
        <v>200000</v>
      </c>
      <c r="G43" s="292" t="s">
        <v>148</v>
      </c>
      <c r="H43" s="292"/>
      <c r="I43" s="161" t="s">
        <v>25</v>
      </c>
      <c r="J43" s="288">
        <v>2021</v>
      </c>
      <c r="K43" s="155" t="s">
        <v>1012</v>
      </c>
      <c r="L43" s="155" t="s">
        <v>1118</v>
      </c>
    </row>
    <row r="44" spans="1:12" ht="90">
      <c r="A44" s="162">
        <v>246</v>
      </c>
      <c r="B44" s="162">
        <v>2000</v>
      </c>
      <c r="C44" s="155" t="s">
        <v>275</v>
      </c>
      <c r="D44" s="164" t="s">
        <v>1119</v>
      </c>
      <c r="E44" s="164" t="s">
        <v>1120</v>
      </c>
      <c r="F44" s="292">
        <v>150000</v>
      </c>
      <c r="G44" s="292" t="s">
        <v>1070</v>
      </c>
      <c r="H44" s="293"/>
      <c r="I44" s="161" t="s">
        <v>25</v>
      </c>
      <c r="J44" s="162">
        <v>2021</v>
      </c>
      <c r="K44" s="164" t="s">
        <v>1071</v>
      </c>
      <c r="L44" s="164" t="s">
        <v>1121</v>
      </c>
    </row>
    <row r="45" spans="1:12" ht="30">
      <c r="A45" s="277">
        <v>246</v>
      </c>
      <c r="B45" s="277">
        <v>2000</v>
      </c>
      <c r="C45" s="155" t="s">
        <v>275</v>
      </c>
      <c r="D45" s="155" t="s">
        <v>1122</v>
      </c>
      <c r="E45" s="155" t="s">
        <v>1123</v>
      </c>
      <c r="F45" s="287">
        <v>150000</v>
      </c>
      <c r="G45" s="161" t="s">
        <v>70</v>
      </c>
      <c r="H45" s="161"/>
      <c r="I45" s="161" t="s">
        <v>25</v>
      </c>
      <c r="J45" s="288">
        <v>2021</v>
      </c>
      <c r="K45" s="155" t="s">
        <v>995</v>
      </c>
      <c r="L45" s="155" t="s">
        <v>1124</v>
      </c>
    </row>
    <row r="46" spans="1:12" ht="30">
      <c r="A46" s="277">
        <v>246</v>
      </c>
      <c r="B46" s="277">
        <v>2000</v>
      </c>
      <c r="C46" s="155" t="s">
        <v>275</v>
      </c>
      <c r="D46" s="301" t="s">
        <v>1125</v>
      </c>
      <c r="E46" s="155" t="s">
        <v>1063</v>
      </c>
      <c r="F46" s="302">
        <f>15000*1.2</f>
        <v>18000</v>
      </c>
      <c r="G46" s="292" t="s">
        <v>24</v>
      </c>
      <c r="H46" s="292"/>
      <c r="I46" s="161" t="s">
        <v>25</v>
      </c>
      <c r="J46" s="288">
        <v>2021</v>
      </c>
      <c r="K46" s="155" t="s">
        <v>1019</v>
      </c>
      <c r="L46" s="155" t="s">
        <v>1126</v>
      </c>
    </row>
    <row r="47" spans="1:12" ht="45">
      <c r="A47" s="277">
        <v>246</v>
      </c>
      <c r="B47" s="277">
        <v>2000</v>
      </c>
      <c r="C47" s="155" t="s">
        <v>275</v>
      </c>
      <c r="D47" s="155" t="s">
        <v>1127</v>
      </c>
      <c r="E47" s="155" t="s">
        <v>1128</v>
      </c>
      <c r="F47" s="292">
        <v>12000</v>
      </c>
      <c r="G47" s="292" t="s">
        <v>174</v>
      </c>
      <c r="H47" s="292"/>
      <c r="I47" s="161" t="s">
        <v>25</v>
      </c>
      <c r="J47" s="288">
        <v>2021</v>
      </c>
      <c r="K47" s="155" t="s">
        <v>1043</v>
      </c>
      <c r="L47" s="155" t="s">
        <v>1129</v>
      </c>
    </row>
    <row r="48" spans="1:12" ht="30">
      <c r="A48" s="277">
        <v>247</v>
      </c>
      <c r="B48" s="277">
        <v>2000</v>
      </c>
      <c r="C48" s="290" t="s">
        <v>278</v>
      </c>
      <c r="D48" s="155" t="s">
        <v>1130</v>
      </c>
      <c r="E48" s="155" t="s">
        <v>1131</v>
      </c>
      <c r="F48" s="292">
        <v>1842000</v>
      </c>
      <c r="G48" s="292" t="s">
        <v>24</v>
      </c>
      <c r="H48" s="292"/>
      <c r="I48" s="161" t="s">
        <v>25</v>
      </c>
      <c r="J48" s="288">
        <v>2021</v>
      </c>
      <c r="K48" s="155" t="s">
        <v>1078</v>
      </c>
      <c r="L48" s="155" t="s">
        <v>1132</v>
      </c>
    </row>
    <row r="49" spans="1:12" ht="45">
      <c r="A49" s="289">
        <v>247</v>
      </c>
      <c r="B49" s="277">
        <v>2000</v>
      </c>
      <c r="C49" s="290" t="s">
        <v>278</v>
      </c>
      <c r="D49" s="290" t="s">
        <v>1133</v>
      </c>
      <c r="E49" s="155" t="s">
        <v>1106</v>
      </c>
      <c r="F49" s="287">
        <v>1500000</v>
      </c>
      <c r="G49" s="161" t="s">
        <v>24</v>
      </c>
      <c r="H49" s="277"/>
      <c r="I49" s="161" t="s">
        <v>25</v>
      </c>
      <c r="J49" s="288">
        <v>2021</v>
      </c>
      <c r="K49" s="155" t="s">
        <v>1000</v>
      </c>
      <c r="L49" s="291" t="s">
        <v>1134</v>
      </c>
    </row>
    <row r="50" spans="1:12" ht="45">
      <c r="A50" s="162">
        <v>247</v>
      </c>
      <c r="B50" s="162">
        <v>2000</v>
      </c>
      <c r="C50" s="155" t="s">
        <v>278</v>
      </c>
      <c r="D50" s="164" t="s">
        <v>1135</v>
      </c>
      <c r="E50" s="164" t="s">
        <v>1074</v>
      </c>
      <c r="F50" s="293">
        <v>800000</v>
      </c>
      <c r="G50" s="292" t="s">
        <v>24</v>
      </c>
      <c r="H50" s="293"/>
      <c r="I50" s="161" t="s">
        <v>25</v>
      </c>
      <c r="J50" s="288">
        <v>2021</v>
      </c>
      <c r="K50" s="164" t="s">
        <v>1008</v>
      </c>
      <c r="L50" s="164" t="s">
        <v>1136</v>
      </c>
    </row>
    <row r="51" spans="1:12" ht="30">
      <c r="A51" s="277">
        <v>247</v>
      </c>
      <c r="B51" s="277">
        <v>2000</v>
      </c>
      <c r="C51" s="155" t="s">
        <v>278</v>
      </c>
      <c r="D51" s="155" t="s">
        <v>1137</v>
      </c>
      <c r="E51" s="155" t="s">
        <v>1138</v>
      </c>
      <c r="F51" s="287">
        <v>600000</v>
      </c>
      <c r="G51" s="161" t="s">
        <v>148</v>
      </c>
      <c r="H51" s="161"/>
      <c r="I51" s="161" t="s">
        <v>25</v>
      </c>
      <c r="J51" s="288">
        <v>2021</v>
      </c>
      <c r="K51" s="155" t="s">
        <v>995</v>
      </c>
      <c r="L51" s="155" t="s">
        <v>1124</v>
      </c>
    </row>
    <row r="52" spans="1:12" ht="30">
      <c r="A52" s="277">
        <v>247</v>
      </c>
      <c r="B52" s="277">
        <v>2000</v>
      </c>
      <c r="C52" s="290" t="s">
        <v>278</v>
      </c>
      <c r="D52" s="155" t="s">
        <v>1139</v>
      </c>
      <c r="E52" s="155" t="s">
        <v>1140</v>
      </c>
      <c r="F52" s="160">
        <v>155000</v>
      </c>
      <c r="G52" s="277" t="s">
        <v>148</v>
      </c>
      <c r="H52" s="160"/>
      <c r="I52" s="161" t="s">
        <v>25</v>
      </c>
      <c r="J52" s="277">
        <v>2021</v>
      </c>
      <c r="K52" s="155" t="s">
        <v>1053</v>
      </c>
      <c r="L52" s="155" t="s">
        <v>1141</v>
      </c>
    </row>
    <row r="53" spans="1:12" ht="30">
      <c r="A53" s="299">
        <v>247</v>
      </c>
      <c r="B53" s="277">
        <v>2000</v>
      </c>
      <c r="C53" s="290" t="s">
        <v>278</v>
      </c>
      <c r="D53" s="155" t="s">
        <v>1142</v>
      </c>
      <c r="E53" s="155" t="s">
        <v>1143</v>
      </c>
      <c r="F53" s="161">
        <v>80000</v>
      </c>
      <c r="G53" s="161" t="s">
        <v>24</v>
      </c>
      <c r="H53" s="161"/>
      <c r="I53" s="161" t="s">
        <v>25</v>
      </c>
      <c r="J53" s="288">
        <v>2021</v>
      </c>
      <c r="K53" s="155" t="s">
        <v>1025</v>
      </c>
      <c r="L53" s="300" t="s">
        <v>1144</v>
      </c>
    </row>
    <row r="54" spans="1:12" ht="30">
      <c r="A54" s="277">
        <v>247</v>
      </c>
      <c r="B54" s="277">
        <v>2000</v>
      </c>
      <c r="C54" s="290" t="s">
        <v>278</v>
      </c>
      <c r="D54" s="155" t="s">
        <v>1145</v>
      </c>
      <c r="E54" s="155" t="s">
        <v>1081</v>
      </c>
      <c r="F54" s="292">
        <v>62000</v>
      </c>
      <c r="G54" s="292" t="s">
        <v>70</v>
      </c>
      <c r="H54" s="292"/>
      <c r="I54" s="161" t="s">
        <v>25</v>
      </c>
      <c r="J54" s="288">
        <v>2021</v>
      </c>
      <c r="K54" s="155" t="s">
        <v>1012</v>
      </c>
      <c r="L54" s="155" t="s">
        <v>1146</v>
      </c>
    </row>
    <row r="55" spans="1:12" ht="45">
      <c r="A55" s="277">
        <v>249</v>
      </c>
      <c r="B55" s="277">
        <v>2000</v>
      </c>
      <c r="C55" s="303" t="s">
        <v>280</v>
      </c>
      <c r="D55" s="155" t="s">
        <v>1147</v>
      </c>
      <c r="E55" s="155" t="s">
        <v>1148</v>
      </c>
      <c r="F55" s="292">
        <v>10945000</v>
      </c>
      <c r="G55" s="292" t="s">
        <v>24</v>
      </c>
      <c r="H55" s="292"/>
      <c r="I55" s="161" t="s">
        <v>25</v>
      </c>
      <c r="J55" s="288">
        <v>2021</v>
      </c>
      <c r="K55" s="155" t="s">
        <v>1078</v>
      </c>
      <c r="L55" s="155" t="s">
        <v>1149</v>
      </c>
    </row>
    <row r="56" spans="1:12" ht="60">
      <c r="A56" s="278">
        <v>249</v>
      </c>
      <c r="B56" s="278">
        <v>2000</v>
      </c>
      <c r="C56" s="303" t="s">
        <v>280</v>
      </c>
      <c r="D56" s="155" t="s">
        <v>1150</v>
      </c>
      <c r="E56" s="155" t="s">
        <v>1151</v>
      </c>
      <c r="F56" s="304">
        <v>300000</v>
      </c>
      <c r="G56" s="305" t="s">
        <v>148</v>
      </c>
      <c r="H56" s="276"/>
      <c r="I56" s="161" t="s">
        <v>25</v>
      </c>
      <c r="J56" s="288">
        <v>2021</v>
      </c>
      <c r="K56" s="155" t="s">
        <v>1012</v>
      </c>
      <c r="L56" s="303" t="s">
        <v>1152</v>
      </c>
    </row>
    <row r="57" spans="1:12" ht="45">
      <c r="A57" s="277">
        <v>249</v>
      </c>
      <c r="B57" s="277">
        <v>2000</v>
      </c>
      <c r="C57" s="303" t="s">
        <v>280</v>
      </c>
      <c r="D57" s="155" t="s">
        <v>1153</v>
      </c>
      <c r="E57" s="155" t="s">
        <v>1154</v>
      </c>
      <c r="F57" s="292">
        <v>150000</v>
      </c>
      <c r="G57" s="292" t="s">
        <v>148</v>
      </c>
      <c r="H57" s="292"/>
      <c r="I57" s="161" t="s">
        <v>25</v>
      </c>
      <c r="J57" s="288">
        <v>2021</v>
      </c>
      <c r="K57" s="155" t="s">
        <v>1043</v>
      </c>
      <c r="L57" s="155" t="s">
        <v>1155</v>
      </c>
    </row>
    <row r="58" spans="1:12" ht="30">
      <c r="A58" s="277">
        <v>249</v>
      </c>
      <c r="B58" s="277">
        <v>2000</v>
      </c>
      <c r="C58" s="155" t="s">
        <v>280</v>
      </c>
      <c r="D58" s="155" t="s">
        <v>1156</v>
      </c>
      <c r="E58" s="155" t="s">
        <v>1157</v>
      </c>
      <c r="F58" s="287">
        <v>150000</v>
      </c>
      <c r="G58" s="161" t="s">
        <v>148</v>
      </c>
      <c r="H58" s="161"/>
      <c r="I58" s="161" t="s">
        <v>25</v>
      </c>
      <c r="J58" s="288">
        <v>2021</v>
      </c>
      <c r="K58" s="155" t="s">
        <v>995</v>
      </c>
      <c r="L58" s="155" t="s">
        <v>1124</v>
      </c>
    </row>
    <row r="59" spans="1:12" ht="30">
      <c r="A59" s="277">
        <v>249</v>
      </c>
      <c r="B59" s="298">
        <v>2000</v>
      </c>
      <c r="C59" s="303" t="s">
        <v>280</v>
      </c>
      <c r="D59" s="155" t="s">
        <v>1158</v>
      </c>
      <c r="E59" s="155" t="s">
        <v>1159</v>
      </c>
      <c r="F59" s="160">
        <v>110000</v>
      </c>
      <c r="G59" s="277" t="s">
        <v>1160</v>
      </c>
      <c r="H59" s="160"/>
      <c r="I59" s="161" t="s">
        <v>25</v>
      </c>
      <c r="J59" s="277">
        <v>2021</v>
      </c>
      <c r="K59" s="155" t="s">
        <v>1053</v>
      </c>
      <c r="L59" s="155" t="s">
        <v>1161</v>
      </c>
    </row>
    <row r="60" spans="1:12" ht="35.25" customHeight="1">
      <c r="A60" s="277">
        <v>249</v>
      </c>
      <c r="B60" s="277">
        <v>2000</v>
      </c>
      <c r="C60" s="303" t="s">
        <v>280</v>
      </c>
      <c r="D60" s="155" t="s">
        <v>1162</v>
      </c>
      <c r="E60" s="155" t="s">
        <v>280</v>
      </c>
      <c r="F60" s="292">
        <v>86115</v>
      </c>
      <c r="G60" s="161" t="s">
        <v>1059</v>
      </c>
      <c r="H60" s="292"/>
      <c r="I60" s="161" t="s">
        <v>25</v>
      </c>
      <c r="J60" s="277">
        <v>2021</v>
      </c>
      <c r="K60" s="155" t="s">
        <v>1060</v>
      </c>
      <c r="L60" s="155" t="s">
        <v>1163</v>
      </c>
    </row>
    <row r="61" spans="1:12" ht="29.25" customHeight="1">
      <c r="A61" s="277">
        <v>249</v>
      </c>
      <c r="B61" s="277">
        <v>2000</v>
      </c>
      <c r="C61" s="303" t="s">
        <v>280</v>
      </c>
      <c r="D61" s="155" t="s">
        <v>1164</v>
      </c>
      <c r="E61" s="155" t="s">
        <v>1063</v>
      </c>
      <c r="F61" s="302">
        <f>35000*1.2</f>
        <v>42000</v>
      </c>
      <c r="G61" s="292" t="s">
        <v>24</v>
      </c>
      <c r="H61" s="292"/>
      <c r="I61" s="161" t="s">
        <v>25</v>
      </c>
      <c r="J61" s="288">
        <v>2021</v>
      </c>
      <c r="K61" s="155" t="s">
        <v>1019</v>
      </c>
      <c r="L61" s="155" t="s">
        <v>1165</v>
      </c>
    </row>
    <row r="62" spans="1:12" ht="34.5" customHeight="1">
      <c r="A62" s="162">
        <v>249</v>
      </c>
      <c r="B62" s="162">
        <v>2000</v>
      </c>
      <c r="C62" s="303" t="s">
        <v>280</v>
      </c>
      <c r="D62" s="164" t="s">
        <v>1068</v>
      </c>
      <c r="E62" s="164" t="s">
        <v>1069</v>
      </c>
      <c r="F62" s="293">
        <v>30000</v>
      </c>
      <c r="G62" s="292" t="s">
        <v>24</v>
      </c>
      <c r="H62" s="293"/>
      <c r="I62" s="161" t="s">
        <v>25</v>
      </c>
      <c r="J62" s="162">
        <v>2021</v>
      </c>
      <c r="K62" s="164" t="s">
        <v>1071</v>
      </c>
      <c r="L62" s="164" t="s">
        <v>1166</v>
      </c>
    </row>
    <row r="63" spans="1:12" ht="30">
      <c r="A63" s="299">
        <v>249</v>
      </c>
      <c r="B63" s="277">
        <v>2000</v>
      </c>
      <c r="C63" s="303" t="s">
        <v>280</v>
      </c>
      <c r="D63" s="155" t="s">
        <v>1167</v>
      </c>
      <c r="E63" s="155" t="s">
        <v>1168</v>
      </c>
      <c r="F63" s="161">
        <v>25000</v>
      </c>
      <c r="G63" s="161" t="s">
        <v>24</v>
      </c>
      <c r="H63" s="161"/>
      <c r="I63" s="161" t="s">
        <v>25</v>
      </c>
      <c r="J63" s="288">
        <v>2021</v>
      </c>
      <c r="K63" s="155" t="s">
        <v>1025</v>
      </c>
      <c r="L63" s="300" t="s">
        <v>1169</v>
      </c>
    </row>
    <row r="64" spans="1:12" ht="30">
      <c r="A64" s="289">
        <v>249</v>
      </c>
      <c r="B64" s="277">
        <v>2000</v>
      </c>
      <c r="C64" s="303" t="s">
        <v>280</v>
      </c>
      <c r="D64" s="290" t="s">
        <v>1170</v>
      </c>
      <c r="E64" s="155" t="s">
        <v>1106</v>
      </c>
      <c r="F64" s="287">
        <v>23000</v>
      </c>
      <c r="G64" s="161" t="s">
        <v>24</v>
      </c>
      <c r="H64" s="277"/>
      <c r="I64" s="161" t="s">
        <v>25</v>
      </c>
      <c r="J64" s="288">
        <v>2021</v>
      </c>
      <c r="K64" s="155" t="s">
        <v>1000</v>
      </c>
      <c r="L64" s="291" t="s">
        <v>1171</v>
      </c>
    </row>
    <row r="65" spans="1:12" ht="45">
      <c r="A65" s="162">
        <v>249</v>
      </c>
      <c r="B65" s="162">
        <v>2000</v>
      </c>
      <c r="C65" s="155" t="s">
        <v>280</v>
      </c>
      <c r="D65" s="164" t="s">
        <v>1172</v>
      </c>
      <c r="E65" s="164" t="s">
        <v>1074</v>
      </c>
      <c r="F65" s="293">
        <v>20000</v>
      </c>
      <c r="G65" s="292" t="s">
        <v>24</v>
      </c>
      <c r="H65" s="293"/>
      <c r="I65" s="161" t="s">
        <v>25</v>
      </c>
      <c r="J65" s="288">
        <v>2021</v>
      </c>
      <c r="K65" s="164" t="s">
        <v>1008</v>
      </c>
      <c r="L65" s="164" t="s">
        <v>1173</v>
      </c>
    </row>
    <row r="66" spans="1:12" ht="45">
      <c r="A66" s="162">
        <v>251</v>
      </c>
      <c r="B66" s="162">
        <v>2000</v>
      </c>
      <c r="C66" s="155" t="s">
        <v>1174</v>
      </c>
      <c r="D66" s="164" t="s">
        <v>1175</v>
      </c>
      <c r="E66" s="164" t="s">
        <v>1074</v>
      </c>
      <c r="F66" s="293">
        <v>20000</v>
      </c>
      <c r="G66" s="292" t="s">
        <v>24</v>
      </c>
      <c r="H66" s="293"/>
      <c r="I66" s="161" t="s">
        <v>25</v>
      </c>
      <c r="J66" s="288">
        <v>2021</v>
      </c>
      <c r="K66" s="164" t="s">
        <v>1008</v>
      </c>
      <c r="L66" s="164" t="s">
        <v>1173</v>
      </c>
    </row>
    <row r="67" spans="1:12" ht="30" customHeight="1">
      <c r="A67" s="162">
        <v>251</v>
      </c>
      <c r="B67" s="162">
        <v>2000</v>
      </c>
      <c r="C67" s="164" t="s">
        <v>1176</v>
      </c>
      <c r="D67" s="164" t="s">
        <v>1177</v>
      </c>
      <c r="E67" s="164" t="s">
        <v>1178</v>
      </c>
      <c r="F67" s="292">
        <v>15000</v>
      </c>
      <c r="G67" s="292" t="s">
        <v>70</v>
      </c>
      <c r="H67" s="306"/>
      <c r="I67" s="161" t="s">
        <v>25</v>
      </c>
      <c r="J67" s="162">
        <v>2021</v>
      </c>
      <c r="K67" s="164" t="s">
        <v>1071</v>
      </c>
      <c r="L67" s="164" t="s">
        <v>1179</v>
      </c>
    </row>
    <row r="68" spans="1:12" ht="30">
      <c r="A68" s="299">
        <v>252</v>
      </c>
      <c r="B68" s="277">
        <v>2000</v>
      </c>
      <c r="C68" s="155" t="s">
        <v>1180</v>
      </c>
      <c r="D68" s="155" t="s">
        <v>1181</v>
      </c>
      <c r="E68" s="155" t="s">
        <v>1182</v>
      </c>
      <c r="F68" s="307">
        <v>100000</v>
      </c>
      <c r="G68" s="308" t="s">
        <v>70</v>
      </c>
      <c r="H68" s="307"/>
      <c r="I68" s="161" t="s">
        <v>25</v>
      </c>
      <c r="J68" s="288">
        <v>2021</v>
      </c>
      <c r="K68" s="155" t="s">
        <v>1025</v>
      </c>
      <c r="L68" s="155" t="s">
        <v>1183</v>
      </c>
    </row>
    <row r="69" spans="1:12" ht="60">
      <c r="A69" s="277">
        <v>252</v>
      </c>
      <c r="B69" s="277">
        <v>2000</v>
      </c>
      <c r="C69" s="155" t="s">
        <v>1180</v>
      </c>
      <c r="D69" s="155" t="s">
        <v>1184</v>
      </c>
      <c r="E69" s="155" t="s">
        <v>1185</v>
      </c>
      <c r="F69" s="160">
        <v>50000</v>
      </c>
      <c r="G69" s="277" t="s">
        <v>70</v>
      </c>
      <c r="H69" s="160"/>
      <c r="I69" s="161" t="s">
        <v>25</v>
      </c>
      <c r="J69" s="277">
        <v>2021</v>
      </c>
      <c r="K69" s="155" t="s">
        <v>1053</v>
      </c>
      <c r="L69" s="155" t="s">
        <v>1186</v>
      </c>
    </row>
    <row r="70" spans="1:12" ht="30">
      <c r="A70" s="289">
        <v>253</v>
      </c>
      <c r="B70" s="277">
        <v>2000</v>
      </c>
      <c r="C70" s="290" t="s">
        <v>282</v>
      </c>
      <c r="D70" s="155" t="s">
        <v>1187</v>
      </c>
      <c r="E70" s="155" t="s">
        <v>1188</v>
      </c>
      <c r="F70" s="287">
        <v>40000</v>
      </c>
      <c r="G70" s="161" t="s">
        <v>24</v>
      </c>
      <c r="H70" s="277"/>
      <c r="I70" s="161" t="s">
        <v>25</v>
      </c>
      <c r="J70" s="288">
        <v>2021</v>
      </c>
      <c r="K70" s="155" t="s">
        <v>995</v>
      </c>
      <c r="L70" s="291" t="s">
        <v>1189</v>
      </c>
    </row>
    <row r="71" spans="1:12" ht="30">
      <c r="A71" s="277">
        <v>254</v>
      </c>
      <c r="B71" s="277">
        <v>2000</v>
      </c>
      <c r="C71" s="155" t="s">
        <v>286</v>
      </c>
      <c r="D71" s="155" t="s">
        <v>1190</v>
      </c>
      <c r="E71" s="155" t="s">
        <v>1191</v>
      </c>
      <c r="F71" s="287">
        <v>300000</v>
      </c>
      <c r="G71" s="161" t="s">
        <v>24</v>
      </c>
      <c r="H71" s="161"/>
      <c r="I71" s="161" t="s">
        <v>25</v>
      </c>
      <c r="J71" s="288">
        <v>2021</v>
      </c>
      <c r="K71" s="155" t="s">
        <v>995</v>
      </c>
      <c r="L71" s="155" t="s">
        <v>1192</v>
      </c>
    </row>
    <row r="72" spans="1:12" ht="30">
      <c r="A72" s="277">
        <v>256</v>
      </c>
      <c r="B72" s="277">
        <v>2000</v>
      </c>
      <c r="C72" s="290" t="s">
        <v>290</v>
      </c>
      <c r="D72" s="309" t="s">
        <v>1193</v>
      </c>
      <c r="E72" s="309" t="s">
        <v>1194</v>
      </c>
      <c r="F72" s="306">
        <v>827000</v>
      </c>
      <c r="G72" s="310" t="s">
        <v>24</v>
      </c>
      <c r="H72" s="306"/>
      <c r="I72" s="161" t="s">
        <v>25</v>
      </c>
      <c r="J72" s="288">
        <v>2021</v>
      </c>
      <c r="K72" s="155" t="s">
        <v>1078</v>
      </c>
      <c r="L72" s="155" t="s">
        <v>1195</v>
      </c>
    </row>
    <row r="73" spans="1:12" ht="45">
      <c r="A73" s="298">
        <v>256</v>
      </c>
      <c r="B73" s="298">
        <v>2000</v>
      </c>
      <c r="C73" s="290" t="s">
        <v>290</v>
      </c>
      <c r="D73" s="155" t="s">
        <v>1196</v>
      </c>
      <c r="E73" s="155" t="s">
        <v>1197</v>
      </c>
      <c r="F73" s="161">
        <v>350000</v>
      </c>
      <c r="G73" s="292" t="s">
        <v>1198</v>
      </c>
      <c r="H73" s="161"/>
      <c r="I73" s="161" t="s">
        <v>25</v>
      </c>
      <c r="J73" s="162">
        <v>2021</v>
      </c>
      <c r="K73" s="164" t="s">
        <v>1071</v>
      </c>
      <c r="L73" s="155" t="s">
        <v>1199</v>
      </c>
    </row>
    <row r="74" spans="1:12" ht="45">
      <c r="A74" s="162">
        <v>256</v>
      </c>
      <c r="B74" s="162">
        <v>2000</v>
      </c>
      <c r="C74" s="155" t="s">
        <v>290</v>
      </c>
      <c r="D74" s="164" t="s">
        <v>1200</v>
      </c>
      <c r="E74" s="164" t="s">
        <v>1074</v>
      </c>
      <c r="F74" s="293">
        <v>250000</v>
      </c>
      <c r="G74" s="292" t="s">
        <v>24</v>
      </c>
      <c r="H74" s="293"/>
      <c r="I74" s="161" t="s">
        <v>25</v>
      </c>
      <c r="J74" s="288">
        <v>2021</v>
      </c>
      <c r="K74" s="164" t="s">
        <v>1008</v>
      </c>
      <c r="L74" s="164" t="s">
        <v>1201</v>
      </c>
    </row>
    <row r="75" spans="1:12" ht="225">
      <c r="A75" s="277">
        <v>256</v>
      </c>
      <c r="B75" s="277">
        <v>2000</v>
      </c>
      <c r="C75" s="290" t="s">
        <v>290</v>
      </c>
      <c r="D75" s="155" t="s">
        <v>1202</v>
      </c>
      <c r="E75" s="155" t="s">
        <v>1203</v>
      </c>
      <c r="F75" s="292">
        <v>231153.98</v>
      </c>
      <c r="G75" s="161" t="s">
        <v>1059</v>
      </c>
      <c r="H75" s="292"/>
      <c r="I75" s="161" t="s">
        <v>25</v>
      </c>
      <c r="J75" s="277">
        <v>2021</v>
      </c>
      <c r="K75" s="155" t="s">
        <v>1060</v>
      </c>
      <c r="L75" s="155" t="s">
        <v>1203</v>
      </c>
    </row>
    <row r="76" spans="1:12" ht="30">
      <c r="A76" s="277">
        <v>256</v>
      </c>
      <c r="B76" s="277">
        <v>2000</v>
      </c>
      <c r="C76" s="290" t="s">
        <v>290</v>
      </c>
      <c r="D76" s="155" t="s">
        <v>1204</v>
      </c>
      <c r="E76" s="155" t="s">
        <v>1063</v>
      </c>
      <c r="F76" s="302">
        <v>200000</v>
      </c>
      <c r="G76" s="292" t="s">
        <v>70</v>
      </c>
      <c r="H76" s="306"/>
      <c r="I76" s="161" t="s">
        <v>25</v>
      </c>
      <c r="J76" s="288">
        <v>2021</v>
      </c>
      <c r="K76" s="155" t="s">
        <v>1019</v>
      </c>
      <c r="L76" s="155" t="s">
        <v>1205</v>
      </c>
    </row>
    <row r="77" spans="1:12" ht="45">
      <c r="A77" s="277">
        <v>256</v>
      </c>
      <c r="B77" s="277">
        <v>2000</v>
      </c>
      <c r="C77" s="290" t="s">
        <v>290</v>
      </c>
      <c r="D77" s="155" t="s">
        <v>1206</v>
      </c>
      <c r="E77" s="155" t="s">
        <v>1207</v>
      </c>
      <c r="F77" s="307">
        <v>100000</v>
      </c>
      <c r="G77" s="308" t="s">
        <v>24</v>
      </c>
      <c r="H77" s="307"/>
      <c r="I77" s="161" t="s">
        <v>25</v>
      </c>
      <c r="J77" s="288">
        <v>2021</v>
      </c>
      <c r="K77" s="155" t="s">
        <v>1025</v>
      </c>
      <c r="L77" s="155" t="s">
        <v>1208</v>
      </c>
    </row>
    <row r="78" spans="1:12" ht="30">
      <c r="A78" s="278">
        <v>256</v>
      </c>
      <c r="B78" s="278">
        <v>2000</v>
      </c>
      <c r="C78" s="290" t="s">
        <v>290</v>
      </c>
      <c r="D78" s="155" t="s">
        <v>1209</v>
      </c>
      <c r="E78" s="155" t="s">
        <v>1210</v>
      </c>
      <c r="F78" s="304">
        <v>47000</v>
      </c>
      <c r="G78" s="292" t="s">
        <v>148</v>
      </c>
      <c r="H78" s="276"/>
      <c r="I78" s="161" t="s">
        <v>25</v>
      </c>
      <c r="J78" s="288">
        <v>2021</v>
      </c>
      <c r="K78" s="155" t="s">
        <v>1012</v>
      </c>
      <c r="L78" s="303" t="s">
        <v>1211</v>
      </c>
    </row>
    <row r="79" spans="1:12" ht="45">
      <c r="A79" s="289">
        <v>256</v>
      </c>
      <c r="B79" s="277">
        <v>2000</v>
      </c>
      <c r="C79" s="290" t="s">
        <v>290</v>
      </c>
      <c r="D79" s="155" t="s">
        <v>1212</v>
      </c>
      <c r="E79" s="155" t="s">
        <v>1106</v>
      </c>
      <c r="F79" s="287">
        <v>21000</v>
      </c>
      <c r="G79" s="161" t="s">
        <v>24</v>
      </c>
      <c r="H79" s="277"/>
      <c r="I79" s="161" t="s">
        <v>25</v>
      </c>
      <c r="J79" s="288">
        <v>2021</v>
      </c>
      <c r="K79" s="155" t="s">
        <v>1000</v>
      </c>
      <c r="L79" s="291" t="s">
        <v>1213</v>
      </c>
    </row>
    <row r="80" spans="1:12" ht="60">
      <c r="A80" s="277">
        <v>256</v>
      </c>
      <c r="B80" s="277">
        <v>2000</v>
      </c>
      <c r="C80" s="290" t="s">
        <v>290</v>
      </c>
      <c r="D80" s="155" t="s">
        <v>1214</v>
      </c>
      <c r="E80" s="155" t="s">
        <v>1215</v>
      </c>
      <c r="F80" s="160">
        <v>20000</v>
      </c>
      <c r="G80" s="277" t="s">
        <v>127</v>
      </c>
      <c r="H80" s="160"/>
      <c r="I80" s="161" t="s">
        <v>25</v>
      </c>
      <c r="J80" s="277">
        <v>2021</v>
      </c>
      <c r="K80" s="155" t="s">
        <v>1053</v>
      </c>
      <c r="L80" s="155" t="s">
        <v>1216</v>
      </c>
    </row>
    <row r="81" spans="1:12" ht="45">
      <c r="A81" s="298">
        <v>256</v>
      </c>
      <c r="B81" s="298"/>
      <c r="C81" s="290"/>
      <c r="D81" s="155" t="s">
        <v>1196</v>
      </c>
      <c r="E81" s="155" t="s">
        <v>1217</v>
      </c>
      <c r="F81" s="161">
        <v>8000</v>
      </c>
      <c r="G81" s="292" t="s">
        <v>148</v>
      </c>
      <c r="H81" s="161"/>
      <c r="I81" s="161" t="s">
        <v>25</v>
      </c>
      <c r="J81" s="162">
        <v>2021</v>
      </c>
      <c r="K81" s="164" t="s">
        <v>1043</v>
      </c>
      <c r="L81" s="155" t="s">
        <v>1218</v>
      </c>
    </row>
    <row r="82" spans="1:12" ht="90">
      <c r="A82" s="162">
        <v>259</v>
      </c>
      <c r="B82" s="162">
        <v>2000</v>
      </c>
      <c r="C82" s="155" t="s">
        <v>1219</v>
      </c>
      <c r="D82" s="164" t="s">
        <v>1220</v>
      </c>
      <c r="E82" s="164" t="s">
        <v>1221</v>
      </c>
      <c r="F82" s="293">
        <v>2000000</v>
      </c>
      <c r="G82" s="292" t="s">
        <v>24</v>
      </c>
      <c r="H82" s="293"/>
      <c r="I82" s="161" t="s">
        <v>25</v>
      </c>
      <c r="J82" s="288">
        <v>2021</v>
      </c>
      <c r="K82" s="164" t="s">
        <v>1008</v>
      </c>
      <c r="L82" s="164" t="s">
        <v>1222</v>
      </c>
    </row>
    <row r="83" spans="1:12" ht="45">
      <c r="A83" s="298">
        <v>259</v>
      </c>
      <c r="B83" s="298">
        <v>2000</v>
      </c>
      <c r="C83" s="290" t="s">
        <v>1223</v>
      </c>
      <c r="D83" s="311" t="s">
        <v>1224</v>
      </c>
      <c r="E83" s="164" t="s">
        <v>1225</v>
      </c>
      <c r="F83" s="161">
        <v>100000</v>
      </c>
      <c r="G83" s="292" t="s">
        <v>174</v>
      </c>
      <c r="H83" s="161"/>
      <c r="I83" s="161" t="s">
        <v>25</v>
      </c>
      <c r="J83" s="162">
        <v>2021</v>
      </c>
      <c r="K83" s="164" t="s">
        <v>1071</v>
      </c>
      <c r="L83" s="155" t="s">
        <v>1226</v>
      </c>
    </row>
    <row r="84" spans="1:12" ht="30">
      <c r="A84" s="298">
        <v>261</v>
      </c>
      <c r="B84" s="298">
        <v>2000</v>
      </c>
      <c r="C84" s="290" t="s">
        <v>292</v>
      </c>
      <c r="D84" s="155" t="s">
        <v>1227</v>
      </c>
      <c r="E84" s="155" t="s">
        <v>1228</v>
      </c>
      <c r="F84" s="161">
        <v>200000</v>
      </c>
      <c r="G84" s="292" t="s">
        <v>127</v>
      </c>
      <c r="H84" s="161"/>
      <c r="I84" s="161" t="s">
        <v>25</v>
      </c>
      <c r="J84" s="162">
        <v>2021</v>
      </c>
      <c r="K84" s="164" t="s">
        <v>1071</v>
      </c>
      <c r="L84" s="155" t="s">
        <v>1229</v>
      </c>
    </row>
    <row r="85" spans="1:12" ht="30">
      <c r="A85" s="277">
        <v>261</v>
      </c>
      <c r="B85" s="277">
        <v>2000</v>
      </c>
      <c r="C85" s="290" t="s">
        <v>292</v>
      </c>
      <c r="D85" s="155" t="s">
        <v>1230</v>
      </c>
      <c r="E85" s="155" t="s">
        <v>1231</v>
      </c>
      <c r="F85" s="307">
        <v>100000</v>
      </c>
      <c r="G85" s="308" t="s">
        <v>24</v>
      </c>
      <c r="H85" s="307"/>
      <c r="I85" s="161" t="s">
        <v>25</v>
      </c>
      <c r="J85" s="288">
        <v>2021</v>
      </c>
      <c r="K85" s="155" t="s">
        <v>1025</v>
      </c>
      <c r="L85" s="155" t="s">
        <v>1232</v>
      </c>
    </row>
    <row r="86" spans="1:12" ht="45">
      <c r="A86" s="289">
        <v>261</v>
      </c>
      <c r="B86" s="277">
        <v>2000</v>
      </c>
      <c r="C86" s="290" t="s">
        <v>292</v>
      </c>
      <c r="D86" s="155" t="s">
        <v>292</v>
      </c>
      <c r="E86" s="290" t="s">
        <v>1233</v>
      </c>
      <c r="F86" s="287">
        <v>75000</v>
      </c>
      <c r="G86" s="161" t="s">
        <v>24</v>
      </c>
      <c r="H86" s="277"/>
      <c r="I86" s="161" t="s">
        <v>25</v>
      </c>
      <c r="J86" s="288">
        <v>2021</v>
      </c>
      <c r="K86" s="155" t="s">
        <v>1000</v>
      </c>
      <c r="L86" s="291" t="s">
        <v>1234</v>
      </c>
    </row>
    <row r="87" spans="1:12" ht="30">
      <c r="A87" s="289">
        <v>261</v>
      </c>
      <c r="B87" s="277"/>
      <c r="C87" s="290"/>
      <c r="D87" s="155" t="s">
        <v>1235</v>
      </c>
      <c r="E87" s="290" t="s">
        <v>1063</v>
      </c>
      <c r="F87" s="287">
        <v>360000</v>
      </c>
      <c r="G87" s="295" t="s">
        <v>24</v>
      </c>
      <c r="H87" s="277"/>
      <c r="I87" s="161" t="s">
        <v>25</v>
      </c>
      <c r="J87" s="288">
        <v>2021</v>
      </c>
      <c r="K87" s="155" t="s">
        <v>1236</v>
      </c>
      <c r="L87" s="291" t="s">
        <v>1237</v>
      </c>
    </row>
    <row r="88" spans="1:12" ht="30">
      <c r="A88" s="289">
        <v>261</v>
      </c>
      <c r="B88" s="277"/>
      <c r="C88" s="290"/>
      <c r="D88" s="155" t="s">
        <v>1238</v>
      </c>
      <c r="E88" s="290" t="s">
        <v>1239</v>
      </c>
      <c r="F88" s="287">
        <v>356194</v>
      </c>
      <c r="G88" s="295" t="s">
        <v>24</v>
      </c>
      <c r="H88" s="277"/>
      <c r="I88" s="161" t="s">
        <v>25</v>
      </c>
      <c r="J88" s="288">
        <v>2021</v>
      </c>
      <c r="K88" s="155" t="s">
        <v>1240</v>
      </c>
      <c r="L88" s="291" t="s">
        <v>1241</v>
      </c>
    </row>
    <row r="89" spans="1:12" ht="30">
      <c r="A89" s="162">
        <v>261</v>
      </c>
      <c r="B89" s="162">
        <v>2000</v>
      </c>
      <c r="C89" s="155" t="s">
        <v>292</v>
      </c>
      <c r="D89" s="164" t="s">
        <v>292</v>
      </c>
      <c r="E89" s="164" t="s">
        <v>1242</v>
      </c>
      <c r="F89" s="293">
        <v>50000</v>
      </c>
      <c r="G89" s="292" t="s">
        <v>24</v>
      </c>
      <c r="H89" s="293"/>
      <c r="I89" s="161" t="s">
        <v>25</v>
      </c>
      <c r="J89" s="288">
        <v>2021</v>
      </c>
      <c r="K89" s="164" t="s">
        <v>1008</v>
      </c>
      <c r="L89" s="164" t="s">
        <v>1243</v>
      </c>
    </row>
    <row r="90" spans="1:12" ht="45">
      <c r="A90" s="277">
        <v>261</v>
      </c>
      <c r="B90" s="277">
        <v>2000</v>
      </c>
      <c r="C90" s="290" t="s">
        <v>292</v>
      </c>
      <c r="D90" s="155" t="s">
        <v>1244</v>
      </c>
      <c r="E90" s="155" t="s">
        <v>1245</v>
      </c>
      <c r="F90" s="160">
        <v>27500</v>
      </c>
      <c r="G90" s="277" t="s">
        <v>1070</v>
      </c>
      <c r="H90" s="160"/>
      <c r="I90" s="161" t="s">
        <v>25</v>
      </c>
      <c r="J90" s="277">
        <v>2021</v>
      </c>
      <c r="K90" s="155" t="s">
        <v>1053</v>
      </c>
      <c r="L90" s="155" t="s">
        <v>1246</v>
      </c>
    </row>
    <row r="91" spans="1:12" ht="30">
      <c r="A91" s="277">
        <v>271</v>
      </c>
      <c r="B91" s="277">
        <v>2000</v>
      </c>
      <c r="C91" s="155" t="s">
        <v>296</v>
      </c>
      <c r="D91" s="155" t="s">
        <v>1247</v>
      </c>
      <c r="E91" s="155" t="s">
        <v>1248</v>
      </c>
      <c r="F91" s="287">
        <v>8000000</v>
      </c>
      <c r="G91" s="292" t="s">
        <v>111</v>
      </c>
      <c r="H91" s="292"/>
      <c r="I91" s="161" t="s">
        <v>25</v>
      </c>
      <c r="J91" s="288">
        <v>2021</v>
      </c>
      <c r="K91" s="155" t="s">
        <v>995</v>
      </c>
      <c r="L91" s="155" t="s">
        <v>1249</v>
      </c>
    </row>
    <row r="92" spans="1:12" ht="30">
      <c r="A92" s="277">
        <v>272</v>
      </c>
      <c r="B92" s="277">
        <v>2000</v>
      </c>
      <c r="C92" s="155" t="s">
        <v>300</v>
      </c>
      <c r="D92" s="155" t="s">
        <v>1250</v>
      </c>
      <c r="E92" s="155" t="s">
        <v>1251</v>
      </c>
      <c r="F92" s="287">
        <v>3500000</v>
      </c>
      <c r="G92" s="292" t="s">
        <v>111</v>
      </c>
      <c r="H92" s="292"/>
      <c r="I92" s="161" t="s">
        <v>25</v>
      </c>
      <c r="J92" s="288">
        <v>2021</v>
      </c>
      <c r="K92" s="155" t="s">
        <v>995</v>
      </c>
      <c r="L92" s="155" t="s">
        <v>1252</v>
      </c>
    </row>
    <row r="93" spans="1:12" ht="45">
      <c r="A93" s="289">
        <v>291</v>
      </c>
      <c r="B93" s="277">
        <v>2000</v>
      </c>
      <c r="C93" s="290" t="s">
        <v>479</v>
      </c>
      <c r="D93" s="155" t="s">
        <v>1253</v>
      </c>
      <c r="E93" s="155" t="s">
        <v>1106</v>
      </c>
      <c r="F93" s="287">
        <v>1217000</v>
      </c>
      <c r="G93" s="161" t="s">
        <v>24</v>
      </c>
      <c r="H93" s="277"/>
      <c r="I93" s="161" t="s">
        <v>25</v>
      </c>
      <c r="J93" s="288">
        <v>2021</v>
      </c>
      <c r="K93" s="155" t="s">
        <v>1000</v>
      </c>
      <c r="L93" s="291" t="s">
        <v>1254</v>
      </c>
    </row>
    <row r="94" spans="1:12" ht="330">
      <c r="A94" s="277">
        <v>291</v>
      </c>
      <c r="B94" s="277">
        <v>2000</v>
      </c>
      <c r="C94" s="290" t="s">
        <v>479</v>
      </c>
      <c r="D94" s="155" t="s">
        <v>1255</v>
      </c>
      <c r="E94" s="155" t="s">
        <v>1256</v>
      </c>
      <c r="F94" s="292">
        <v>562999.57999999996</v>
      </c>
      <c r="G94" s="161" t="s">
        <v>1059</v>
      </c>
      <c r="H94" s="292"/>
      <c r="I94" s="161" t="s">
        <v>25</v>
      </c>
      <c r="J94" s="277">
        <v>2021</v>
      </c>
      <c r="K94" s="155" t="s">
        <v>1060</v>
      </c>
      <c r="L94" s="155" t="s">
        <v>1257</v>
      </c>
    </row>
    <row r="95" spans="1:12" ht="30">
      <c r="A95" s="298">
        <v>291</v>
      </c>
      <c r="B95" s="277">
        <v>2000</v>
      </c>
      <c r="C95" s="290" t="s">
        <v>479</v>
      </c>
      <c r="D95" s="155" t="s">
        <v>1258</v>
      </c>
      <c r="E95" s="155" t="s">
        <v>1259</v>
      </c>
      <c r="F95" s="304">
        <v>420000</v>
      </c>
      <c r="G95" s="277" t="s">
        <v>24</v>
      </c>
      <c r="H95" s="161"/>
      <c r="I95" s="161" t="s">
        <v>25</v>
      </c>
      <c r="J95" s="288">
        <v>2021</v>
      </c>
      <c r="K95" s="155" t="s">
        <v>1078</v>
      </c>
      <c r="L95" s="155" t="s">
        <v>1260</v>
      </c>
    </row>
    <row r="96" spans="1:12" ht="45">
      <c r="A96" s="277">
        <v>291</v>
      </c>
      <c r="B96" s="277">
        <v>2000</v>
      </c>
      <c r="C96" s="290" t="s">
        <v>479</v>
      </c>
      <c r="D96" s="155" t="s">
        <v>1261</v>
      </c>
      <c r="E96" s="155" t="s">
        <v>1207</v>
      </c>
      <c r="F96" s="307">
        <v>200000</v>
      </c>
      <c r="G96" s="308" t="s">
        <v>24</v>
      </c>
      <c r="H96" s="312"/>
      <c r="I96" s="161" t="s">
        <v>25</v>
      </c>
      <c r="J96" s="288">
        <v>2021</v>
      </c>
      <c r="K96" s="155" t="s">
        <v>1025</v>
      </c>
      <c r="L96" s="155" t="s">
        <v>1262</v>
      </c>
    </row>
    <row r="97" spans="1:12" ht="60">
      <c r="A97" s="298">
        <v>291</v>
      </c>
      <c r="B97" s="298">
        <v>2000</v>
      </c>
      <c r="C97" s="290" t="s">
        <v>479</v>
      </c>
      <c r="D97" s="155" t="s">
        <v>1263</v>
      </c>
      <c r="E97" s="155" t="s">
        <v>1264</v>
      </c>
      <c r="F97" s="161">
        <v>200000</v>
      </c>
      <c r="G97" s="292" t="s">
        <v>70</v>
      </c>
      <c r="H97" s="161"/>
      <c r="I97" s="161" t="s">
        <v>25</v>
      </c>
      <c r="J97" s="162">
        <v>2021</v>
      </c>
      <c r="K97" s="164" t="s">
        <v>1071</v>
      </c>
      <c r="L97" s="155" t="s">
        <v>1265</v>
      </c>
    </row>
    <row r="98" spans="1:12" ht="30">
      <c r="A98" s="277">
        <v>291</v>
      </c>
      <c r="B98" s="277">
        <v>2000</v>
      </c>
      <c r="C98" s="290" t="s">
        <v>479</v>
      </c>
      <c r="D98" s="155" t="s">
        <v>1266</v>
      </c>
      <c r="E98" s="155" t="s">
        <v>1063</v>
      </c>
      <c r="F98" s="302">
        <v>100000</v>
      </c>
      <c r="G98" s="292" t="s">
        <v>148</v>
      </c>
      <c r="H98" s="161"/>
      <c r="I98" s="161" t="s">
        <v>25</v>
      </c>
      <c r="J98" s="288">
        <v>2021</v>
      </c>
      <c r="K98" s="155" t="s">
        <v>1019</v>
      </c>
      <c r="L98" s="155" t="s">
        <v>1267</v>
      </c>
    </row>
    <row r="99" spans="1:12" ht="45">
      <c r="A99" s="277">
        <v>291</v>
      </c>
      <c r="B99" s="277">
        <v>2000</v>
      </c>
      <c r="C99" s="290" t="s">
        <v>479</v>
      </c>
      <c r="D99" s="155" t="s">
        <v>1268</v>
      </c>
      <c r="E99" s="155" t="s">
        <v>1269</v>
      </c>
      <c r="F99" s="292">
        <v>100000</v>
      </c>
      <c r="G99" s="292" t="s">
        <v>24</v>
      </c>
      <c r="H99" s="292"/>
      <c r="I99" s="161" t="s">
        <v>25</v>
      </c>
      <c r="J99" s="288">
        <v>2021</v>
      </c>
      <c r="K99" s="155" t="s">
        <v>1043</v>
      </c>
      <c r="L99" s="155" t="s">
        <v>1270</v>
      </c>
    </row>
    <row r="100" spans="1:12" ht="45">
      <c r="A100" s="162">
        <v>291</v>
      </c>
      <c r="B100" s="162">
        <v>2000</v>
      </c>
      <c r="C100" s="155" t="s">
        <v>479</v>
      </c>
      <c r="D100" s="164" t="s">
        <v>1271</v>
      </c>
      <c r="E100" s="164" t="s">
        <v>1074</v>
      </c>
      <c r="F100" s="293">
        <v>100000</v>
      </c>
      <c r="G100" s="292" t="s">
        <v>24</v>
      </c>
      <c r="H100" s="293"/>
      <c r="I100" s="161" t="s">
        <v>25</v>
      </c>
      <c r="J100" s="288">
        <v>2021</v>
      </c>
      <c r="K100" s="164" t="s">
        <v>1008</v>
      </c>
      <c r="L100" s="164" t="s">
        <v>1272</v>
      </c>
    </row>
    <row r="101" spans="1:12" ht="90">
      <c r="A101" s="278">
        <v>291</v>
      </c>
      <c r="B101" s="278">
        <v>2000</v>
      </c>
      <c r="C101" s="290" t="s">
        <v>479</v>
      </c>
      <c r="D101" s="155" t="s">
        <v>1273</v>
      </c>
      <c r="E101" s="155" t="s">
        <v>1274</v>
      </c>
      <c r="F101" s="304">
        <v>72000</v>
      </c>
      <c r="G101" s="305" t="s">
        <v>70</v>
      </c>
      <c r="H101" s="276"/>
      <c r="I101" s="161" t="s">
        <v>25</v>
      </c>
      <c r="J101" s="288">
        <v>2021</v>
      </c>
      <c r="K101" s="155" t="s">
        <v>1012</v>
      </c>
      <c r="L101" s="303" t="s">
        <v>1275</v>
      </c>
    </row>
    <row r="102" spans="1:12" ht="45">
      <c r="A102" s="277">
        <v>291</v>
      </c>
      <c r="B102" s="277">
        <v>2000</v>
      </c>
      <c r="C102" s="290" t="s">
        <v>479</v>
      </c>
      <c r="D102" s="155" t="s">
        <v>1276</v>
      </c>
      <c r="E102" s="155" t="s">
        <v>1277</v>
      </c>
      <c r="F102" s="160">
        <v>63000</v>
      </c>
      <c r="G102" s="277" t="s">
        <v>1070</v>
      </c>
      <c r="H102" s="160"/>
      <c r="I102" s="161" t="s">
        <v>25</v>
      </c>
      <c r="J102" s="277">
        <v>2021</v>
      </c>
      <c r="K102" s="155" t="s">
        <v>1053</v>
      </c>
      <c r="L102" s="155" t="s">
        <v>1278</v>
      </c>
    </row>
    <row r="103" spans="1:12" ht="75">
      <c r="A103" s="277">
        <v>291</v>
      </c>
      <c r="B103" s="277">
        <v>2000</v>
      </c>
      <c r="C103" s="155" t="s">
        <v>479</v>
      </c>
      <c r="D103" s="155" t="s">
        <v>1279</v>
      </c>
      <c r="E103" s="155" t="s">
        <v>1280</v>
      </c>
      <c r="F103" s="287">
        <v>46540</v>
      </c>
      <c r="G103" s="292" t="s">
        <v>24</v>
      </c>
      <c r="H103" s="292"/>
      <c r="I103" s="161" t="s">
        <v>25</v>
      </c>
      <c r="J103" s="288">
        <v>2021</v>
      </c>
      <c r="K103" s="155" t="s">
        <v>995</v>
      </c>
      <c r="L103" s="155" t="s">
        <v>1281</v>
      </c>
    </row>
    <row r="104" spans="1:12" ht="45">
      <c r="A104" s="289">
        <v>292</v>
      </c>
      <c r="B104" s="277">
        <v>2000</v>
      </c>
      <c r="C104" s="290" t="s">
        <v>318</v>
      </c>
      <c r="D104" s="155" t="s">
        <v>318</v>
      </c>
      <c r="E104" s="155" t="s">
        <v>1282</v>
      </c>
      <c r="F104" s="287">
        <v>85500</v>
      </c>
      <c r="G104" s="161" t="s">
        <v>24</v>
      </c>
      <c r="H104" s="277"/>
      <c r="I104" s="161" t="s">
        <v>25</v>
      </c>
      <c r="J104" s="288">
        <v>2021</v>
      </c>
      <c r="K104" s="155" t="s">
        <v>1000</v>
      </c>
      <c r="L104" s="291" t="s">
        <v>1283</v>
      </c>
    </row>
    <row r="105" spans="1:12" ht="30">
      <c r="A105" s="162">
        <v>292</v>
      </c>
      <c r="B105" s="162">
        <v>2000</v>
      </c>
      <c r="C105" s="155" t="s">
        <v>318</v>
      </c>
      <c r="D105" s="164" t="s">
        <v>318</v>
      </c>
      <c r="E105" s="164" t="s">
        <v>1284</v>
      </c>
      <c r="F105" s="293">
        <v>50000</v>
      </c>
      <c r="G105" s="292" t="s">
        <v>24</v>
      </c>
      <c r="H105" s="293"/>
      <c r="I105" s="161" t="s">
        <v>25</v>
      </c>
      <c r="J105" s="288">
        <v>2021</v>
      </c>
      <c r="K105" s="164" t="s">
        <v>1008</v>
      </c>
      <c r="L105" s="164" t="s">
        <v>1285</v>
      </c>
    </row>
    <row r="106" spans="1:12" ht="30">
      <c r="A106" s="298">
        <v>292</v>
      </c>
      <c r="B106" s="298">
        <v>2000</v>
      </c>
      <c r="C106" s="290" t="s">
        <v>1286</v>
      </c>
      <c r="D106" s="155" t="s">
        <v>1287</v>
      </c>
      <c r="E106" s="155" t="s">
        <v>1288</v>
      </c>
      <c r="F106" s="313">
        <v>30000</v>
      </c>
      <c r="G106" s="292" t="s">
        <v>1029</v>
      </c>
      <c r="H106" s="161"/>
      <c r="I106" s="161" t="s">
        <v>25</v>
      </c>
      <c r="J106" s="162">
        <v>2021</v>
      </c>
      <c r="K106" s="164" t="s">
        <v>1071</v>
      </c>
      <c r="L106" s="155" t="s">
        <v>1289</v>
      </c>
    </row>
    <row r="107" spans="1:12" ht="30">
      <c r="A107" s="278">
        <v>292</v>
      </c>
      <c r="B107" s="278">
        <v>2000</v>
      </c>
      <c r="C107" s="303" t="s">
        <v>318</v>
      </c>
      <c r="D107" s="155" t="s">
        <v>1290</v>
      </c>
      <c r="E107" s="155" t="s">
        <v>1291</v>
      </c>
      <c r="F107" s="304">
        <v>21000</v>
      </c>
      <c r="G107" s="292" t="s">
        <v>148</v>
      </c>
      <c r="H107" s="276"/>
      <c r="I107" s="161" t="s">
        <v>25</v>
      </c>
      <c r="J107" s="288">
        <v>2021</v>
      </c>
      <c r="K107" s="155" t="s">
        <v>1012</v>
      </c>
      <c r="L107" s="303" t="s">
        <v>1292</v>
      </c>
    </row>
    <row r="108" spans="1:12" ht="30">
      <c r="A108" s="277">
        <v>292</v>
      </c>
      <c r="B108" s="277">
        <v>2000</v>
      </c>
      <c r="C108" s="155" t="s">
        <v>1286</v>
      </c>
      <c r="D108" s="155" t="s">
        <v>1293</v>
      </c>
      <c r="E108" s="155" t="s">
        <v>1063</v>
      </c>
      <c r="F108" s="314">
        <v>14000</v>
      </c>
      <c r="G108" s="292" t="s">
        <v>70</v>
      </c>
      <c r="H108" s="161"/>
      <c r="I108" s="161" t="s">
        <v>25</v>
      </c>
      <c r="J108" s="288">
        <v>2021</v>
      </c>
      <c r="K108" s="155" t="s">
        <v>1019</v>
      </c>
      <c r="L108" s="155" t="s">
        <v>1294</v>
      </c>
    </row>
    <row r="109" spans="1:12" ht="30">
      <c r="A109" s="289">
        <v>293</v>
      </c>
      <c r="B109" s="277"/>
      <c r="C109" s="290"/>
      <c r="D109" s="155" t="s">
        <v>1295</v>
      </c>
      <c r="E109" s="155" t="s">
        <v>1296</v>
      </c>
      <c r="F109" s="287">
        <v>200000</v>
      </c>
      <c r="G109" s="295" t="s">
        <v>24</v>
      </c>
      <c r="H109" s="277"/>
      <c r="I109" s="161" t="s">
        <v>25</v>
      </c>
      <c r="J109" s="288">
        <v>2021</v>
      </c>
      <c r="K109" s="155" t="s">
        <v>995</v>
      </c>
      <c r="L109" s="291" t="s">
        <v>1297</v>
      </c>
    </row>
    <row r="110" spans="1:12" ht="45">
      <c r="A110" s="289">
        <v>293</v>
      </c>
      <c r="B110" s="277">
        <v>2000</v>
      </c>
      <c r="C110" s="290" t="s">
        <v>1298</v>
      </c>
      <c r="D110" s="155" t="s">
        <v>1299</v>
      </c>
      <c r="E110" s="155" t="s">
        <v>1106</v>
      </c>
      <c r="F110" s="287">
        <v>30000</v>
      </c>
      <c r="G110" s="161" t="s">
        <v>24</v>
      </c>
      <c r="H110" s="277"/>
      <c r="I110" s="161" t="s">
        <v>25</v>
      </c>
      <c r="J110" s="288">
        <v>2021</v>
      </c>
      <c r="K110" s="155" t="s">
        <v>1000</v>
      </c>
      <c r="L110" s="291" t="s">
        <v>1300</v>
      </c>
    </row>
    <row r="111" spans="1:12" ht="45">
      <c r="A111" s="298">
        <v>293</v>
      </c>
      <c r="B111" s="298">
        <v>2000</v>
      </c>
      <c r="C111" s="290" t="s">
        <v>1301</v>
      </c>
      <c r="D111" s="155" t="s">
        <v>1302</v>
      </c>
      <c r="E111" s="155" t="s">
        <v>1303</v>
      </c>
      <c r="F111" s="161">
        <v>13000</v>
      </c>
      <c r="G111" s="292" t="s">
        <v>1029</v>
      </c>
      <c r="H111" s="161"/>
      <c r="I111" s="161" t="s">
        <v>25</v>
      </c>
      <c r="J111" s="162">
        <v>2021</v>
      </c>
      <c r="K111" s="164" t="s">
        <v>1071</v>
      </c>
      <c r="L111" s="155" t="s">
        <v>1304</v>
      </c>
    </row>
    <row r="112" spans="1:12" ht="45">
      <c r="A112" s="162">
        <v>294</v>
      </c>
      <c r="B112" s="162">
        <v>2000</v>
      </c>
      <c r="C112" s="155" t="s">
        <v>950</v>
      </c>
      <c r="D112" s="164" t="s">
        <v>950</v>
      </c>
      <c r="E112" s="164" t="s">
        <v>1305</v>
      </c>
      <c r="F112" s="293">
        <v>15000</v>
      </c>
      <c r="G112" s="292" t="s">
        <v>24</v>
      </c>
      <c r="H112" s="293"/>
      <c r="I112" s="161" t="s">
        <v>25</v>
      </c>
      <c r="J112" s="288">
        <v>2021</v>
      </c>
      <c r="K112" s="164" t="s">
        <v>1008</v>
      </c>
      <c r="L112" s="164" t="s">
        <v>1306</v>
      </c>
    </row>
    <row r="113" spans="1:12" ht="45">
      <c r="A113" s="289">
        <v>296</v>
      </c>
      <c r="B113" s="277">
        <v>2000</v>
      </c>
      <c r="C113" s="290" t="s">
        <v>1307</v>
      </c>
      <c r="D113" s="155" t="s">
        <v>1308</v>
      </c>
      <c r="E113" s="290" t="s">
        <v>1233</v>
      </c>
      <c r="F113" s="287">
        <v>560000</v>
      </c>
      <c r="G113" s="161" t="s">
        <v>24</v>
      </c>
      <c r="H113" s="277"/>
      <c r="I113" s="161" t="s">
        <v>25</v>
      </c>
      <c r="J113" s="288">
        <v>2021</v>
      </c>
      <c r="K113" s="155" t="s">
        <v>1000</v>
      </c>
      <c r="L113" s="291" t="s">
        <v>1309</v>
      </c>
    </row>
    <row r="114" spans="1:12" ht="30">
      <c r="A114" s="298">
        <v>296</v>
      </c>
      <c r="B114" s="277">
        <v>2000</v>
      </c>
      <c r="C114" s="290" t="s">
        <v>1307</v>
      </c>
      <c r="D114" s="155" t="s">
        <v>1310</v>
      </c>
      <c r="E114" s="155" t="s">
        <v>1311</v>
      </c>
      <c r="F114" s="304">
        <v>200000</v>
      </c>
      <c r="G114" s="277" t="s">
        <v>24</v>
      </c>
      <c r="H114" s="161"/>
      <c r="I114" s="161" t="s">
        <v>25</v>
      </c>
      <c r="J114" s="288">
        <v>2021</v>
      </c>
      <c r="K114" s="155" t="s">
        <v>1078</v>
      </c>
      <c r="L114" s="155" t="s">
        <v>1312</v>
      </c>
    </row>
    <row r="115" spans="1:12" ht="45">
      <c r="A115" s="277">
        <v>296</v>
      </c>
      <c r="B115" s="277">
        <v>2000</v>
      </c>
      <c r="C115" s="290" t="s">
        <v>1307</v>
      </c>
      <c r="D115" s="155" t="s">
        <v>1313</v>
      </c>
      <c r="E115" s="155" t="s">
        <v>1314</v>
      </c>
      <c r="F115" s="292">
        <v>100000</v>
      </c>
      <c r="G115" s="292" t="s">
        <v>1029</v>
      </c>
      <c r="H115" s="292"/>
      <c r="I115" s="161" t="s">
        <v>25</v>
      </c>
      <c r="J115" s="288">
        <v>2021</v>
      </c>
      <c r="K115" s="155" t="s">
        <v>1043</v>
      </c>
      <c r="L115" s="155" t="s">
        <v>1315</v>
      </c>
    </row>
    <row r="116" spans="1:12" ht="45">
      <c r="A116" s="277">
        <v>296</v>
      </c>
      <c r="B116" s="277"/>
      <c r="C116" s="290"/>
      <c r="D116" s="155" t="s">
        <v>1313</v>
      </c>
      <c r="E116" s="155" t="s">
        <v>1314</v>
      </c>
      <c r="F116" s="292">
        <v>10000</v>
      </c>
      <c r="G116" s="292" t="s">
        <v>24</v>
      </c>
      <c r="H116" s="292"/>
      <c r="I116" s="161" t="s">
        <v>25</v>
      </c>
      <c r="J116" s="288">
        <v>2021</v>
      </c>
      <c r="K116" s="155" t="s">
        <v>1316</v>
      </c>
      <c r="L116" s="155" t="s">
        <v>1317</v>
      </c>
    </row>
    <row r="117" spans="1:12" ht="30">
      <c r="A117" s="298">
        <v>296</v>
      </c>
      <c r="B117" s="298">
        <v>2000</v>
      </c>
      <c r="C117" s="290" t="s">
        <v>1307</v>
      </c>
      <c r="D117" s="155" t="s">
        <v>1318</v>
      </c>
      <c r="E117" s="155" t="s">
        <v>1319</v>
      </c>
      <c r="F117" s="160">
        <v>50000</v>
      </c>
      <c r="G117" s="308" t="s">
        <v>24</v>
      </c>
      <c r="H117" s="161"/>
      <c r="I117" s="161" t="s">
        <v>25</v>
      </c>
      <c r="J117" s="288">
        <v>2021</v>
      </c>
      <c r="K117" s="155" t="s">
        <v>1025</v>
      </c>
      <c r="L117" s="155" t="s">
        <v>1320</v>
      </c>
    </row>
    <row r="118" spans="1:12" ht="30">
      <c r="A118" s="298">
        <v>298</v>
      </c>
      <c r="B118" s="277">
        <v>2000</v>
      </c>
      <c r="C118" s="290" t="s">
        <v>1321</v>
      </c>
      <c r="D118" s="155" t="s">
        <v>1322</v>
      </c>
      <c r="E118" s="155" t="s">
        <v>1323</v>
      </c>
      <c r="F118" s="304">
        <v>2000000</v>
      </c>
      <c r="G118" s="277" t="s">
        <v>24</v>
      </c>
      <c r="H118" s="161"/>
      <c r="I118" s="161" t="s">
        <v>25</v>
      </c>
      <c r="J118" s="288">
        <v>2021</v>
      </c>
      <c r="K118" s="155" t="s">
        <v>1078</v>
      </c>
      <c r="L118" s="155" t="s">
        <v>1324</v>
      </c>
    </row>
    <row r="119" spans="1:12" ht="30">
      <c r="A119" s="298">
        <v>298</v>
      </c>
      <c r="B119" s="298">
        <v>2000</v>
      </c>
      <c r="C119" s="290" t="s">
        <v>1321</v>
      </c>
      <c r="D119" s="155" t="s">
        <v>1325</v>
      </c>
      <c r="E119" s="155" t="s">
        <v>1207</v>
      </c>
      <c r="F119" s="304">
        <v>1500000</v>
      </c>
      <c r="G119" s="277" t="s">
        <v>148</v>
      </c>
      <c r="H119" s="161"/>
      <c r="I119" s="161" t="s">
        <v>25</v>
      </c>
      <c r="J119" s="288">
        <v>2021</v>
      </c>
      <c r="K119" s="155" t="s">
        <v>1025</v>
      </c>
      <c r="L119" s="155" t="s">
        <v>1326</v>
      </c>
    </row>
    <row r="120" spans="1:12" ht="60">
      <c r="A120" s="298">
        <v>298</v>
      </c>
      <c r="B120" s="298">
        <v>2000</v>
      </c>
      <c r="C120" s="290" t="s">
        <v>1321</v>
      </c>
      <c r="D120" s="155" t="s">
        <v>1327</v>
      </c>
      <c r="E120" s="155" t="s">
        <v>1328</v>
      </c>
      <c r="F120" s="161">
        <v>450000</v>
      </c>
      <c r="G120" s="292" t="s">
        <v>1029</v>
      </c>
      <c r="H120" s="161"/>
      <c r="I120" s="161" t="s">
        <v>25</v>
      </c>
      <c r="J120" s="162">
        <v>2021</v>
      </c>
      <c r="K120" s="164" t="s">
        <v>1071</v>
      </c>
      <c r="L120" s="155" t="s">
        <v>1329</v>
      </c>
    </row>
    <row r="121" spans="1:12" ht="30">
      <c r="A121" s="162">
        <v>298</v>
      </c>
      <c r="B121" s="162">
        <v>2000</v>
      </c>
      <c r="C121" s="155" t="s">
        <v>1321</v>
      </c>
      <c r="D121" s="164" t="s">
        <v>1321</v>
      </c>
      <c r="E121" s="164" t="s">
        <v>1330</v>
      </c>
      <c r="F121" s="293">
        <v>216269</v>
      </c>
      <c r="G121" s="292" t="s">
        <v>24</v>
      </c>
      <c r="H121" s="293"/>
      <c r="I121" s="161" t="s">
        <v>25</v>
      </c>
      <c r="J121" s="288">
        <v>2021</v>
      </c>
      <c r="K121" s="164" t="s">
        <v>1008</v>
      </c>
      <c r="L121" s="164" t="s">
        <v>1331</v>
      </c>
    </row>
    <row r="122" spans="1:12" ht="75">
      <c r="A122" s="277">
        <v>298</v>
      </c>
      <c r="B122" s="277">
        <v>2000</v>
      </c>
      <c r="C122" s="155" t="s">
        <v>1321</v>
      </c>
      <c r="D122" s="155" t="s">
        <v>1332</v>
      </c>
      <c r="E122" s="155" t="s">
        <v>1333</v>
      </c>
      <c r="F122" s="161">
        <v>100000</v>
      </c>
      <c r="G122" s="161" t="s">
        <v>1334</v>
      </c>
      <c r="H122" s="161"/>
      <c r="I122" s="161" t="s">
        <v>25</v>
      </c>
      <c r="J122" s="277">
        <v>2021</v>
      </c>
      <c r="K122" s="155" t="s">
        <v>995</v>
      </c>
      <c r="L122" s="155" t="s">
        <v>1335</v>
      </c>
    </row>
    <row r="123" spans="1:12" ht="45">
      <c r="A123" s="277">
        <v>298</v>
      </c>
      <c r="B123" s="277">
        <v>2000</v>
      </c>
      <c r="C123" s="290" t="s">
        <v>1321</v>
      </c>
      <c r="D123" s="155" t="s">
        <v>1336</v>
      </c>
      <c r="E123" s="155" t="s">
        <v>1337</v>
      </c>
      <c r="F123" s="292">
        <v>60000</v>
      </c>
      <c r="G123" s="292" t="s">
        <v>70</v>
      </c>
      <c r="H123" s="292"/>
      <c r="I123" s="161" t="s">
        <v>25</v>
      </c>
      <c r="J123" s="288">
        <v>2021</v>
      </c>
      <c r="K123" s="155" t="s">
        <v>1043</v>
      </c>
      <c r="L123" s="155" t="s">
        <v>1338</v>
      </c>
    </row>
    <row r="124" spans="1:12" ht="30">
      <c r="A124" s="162">
        <v>298</v>
      </c>
      <c r="B124" s="162"/>
      <c r="C124" s="155"/>
      <c r="D124" s="155" t="s">
        <v>1327</v>
      </c>
      <c r="E124" s="164" t="s">
        <v>1339</v>
      </c>
      <c r="F124" s="293">
        <v>15000</v>
      </c>
      <c r="G124" s="295" t="s">
        <v>24</v>
      </c>
      <c r="H124" s="293"/>
      <c r="I124" s="161" t="s">
        <v>25</v>
      </c>
      <c r="J124" s="288">
        <v>2021</v>
      </c>
      <c r="K124" s="164" t="s">
        <v>1053</v>
      </c>
      <c r="L124" s="164" t="s">
        <v>1340</v>
      </c>
    </row>
    <row r="125" spans="1:12" ht="210">
      <c r="A125" s="277">
        <v>298</v>
      </c>
      <c r="B125" s="277">
        <v>2000</v>
      </c>
      <c r="C125" s="290" t="s">
        <v>1321</v>
      </c>
      <c r="D125" s="155" t="s">
        <v>1341</v>
      </c>
      <c r="E125" s="155" t="s">
        <v>1321</v>
      </c>
      <c r="F125" s="292">
        <v>1000</v>
      </c>
      <c r="G125" s="161" t="s">
        <v>1059</v>
      </c>
      <c r="H125" s="292"/>
      <c r="I125" s="161" t="s">
        <v>25</v>
      </c>
      <c r="J125" s="277">
        <v>2021</v>
      </c>
      <c r="K125" s="155" t="s">
        <v>1060</v>
      </c>
      <c r="L125" s="155" t="s">
        <v>1342</v>
      </c>
    </row>
    <row r="126" spans="1:12" ht="60">
      <c r="A126" s="289">
        <v>311</v>
      </c>
      <c r="B126" s="277">
        <v>3000</v>
      </c>
      <c r="C126" s="290" t="s">
        <v>1343</v>
      </c>
      <c r="D126" s="155" t="s">
        <v>1343</v>
      </c>
      <c r="E126" s="290" t="s">
        <v>1344</v>
      </c>
      <c r="F126" s="287">
        <v>189652300</v>
      </c>
      <c r="G126" s="161" t="s">
        <v>24</v>
      </c>
      <c r="H126" s="277"/>
      <c r="I126" s="161" t="s">
        <v>25</v>
      </c>
      <c r="J126" s="288">
        <v>2021</v>
      </c>
      <c r="K126" s="155" t="s">
        <v>1000</v>
      </c>
      <c r="L126" s="291" t="s">
        <v>1345</v>
      </c>
    </row>
    <row r="127" spans="1:12" ht="45">
      <c r="A127" s="162">
        <v>311</v>
      </c>
      <c r="B127" s="162">
        <v>3000</v>
      </c>
      <c r="C127" s="155" t="s">
        <v>1343</v>
      </c>
      <c r="D127" s="164" t="s">
        <v>1346</v>
      </c>
      <c r="E127" s="164" t="s">
        <v>1346</v>
      </c>
      <c r="F127" s="292">
        <f>32339333+4863024</f>
        <v>37202357</v>
      </c>
      <c r="G127" s="292" t="s">
        <v>24</v>
      </c>
      <c r="H127" s="293"/>
      <c r="I127" s="161" t="s">
        <v>25</v>
      </c>
      <c r="J127" s="288">
        <v>2021</v>
      </c>
      <c r="K127" s="164" t="s">
        <v>1008</v>
      </c>
      <c r="L127" s="164" t="s">
        <v>1347</v>
      </c>
    </row>
    <row r="128" spans="1:12" ht="30">
      <c r="A128" s="298">
        <v>312</v>
      </c>
      <c r="B128" s="298">
        <v>3000</v>
      </c>
      <c r="C128" s="290" t="s">
        <v>1348</v>
      </c>
      <c r="D128" s="155" t="s">
        <v>1349</v>
      </c>
      <c r="E128" s="155" t="s">
        <v>1350</v>
      </c>
      <c r="F128" s="315">
        <v>9500</v>
      </c>
      <c r="G128" s="277" t="s">
        <v>24</v>
      </c>
      <c r="H128" s="161"/>
      <c r="I128" s="161" t="s">
        <v>25</v>
      </c>
      <c r="J128" s="288">
        <v>2021</v>
      </c>
      <c r="K128" s="155" t="s">
        <v>1078</v>
      </c>
      <c r="L128" s="155" t="s">
        <v>1351</v>
      </c>
    </row>
    <row r="129" spans="1:12" ht="30">
      <c r="A129" s="277">
        <v>325</v>
      </c>
      <c r="B129" s="277">
        <v>3000</v>
      </c>
      <c r="C129" s="155" t="s">
        <v>1352</v>
      </c>
      <c r="D129" s="155" t="s">
        <v>1353</v>
      </c>
      <c r="E129" s="316" t="s">
        <v>1354</v>
      </c>
      <c r="F129" s="161">
        <v>117190018.48</v>
      </c>
      <c r="G129" s="161" t="s">
        <v>111</v>
      </c>
      <c r="H129" s="161" t="s">
        <v>25</v>
      </c>
      <c r="I129" s="161" t="s">
        <v>25</v>
      </c>
      <c r="J129" s="277" t="s">
        <v>1355</v>
      </c>
      <c r="K129" s="155" t="s">
        <v>995</v>
      </c>
      <c r="L129" s="155" t="s">
        <v>1356</v>
      </c>
    </row>
    <row r="130" spans="1:12" ht="30">
      <c r="A130" s="289">
        <v>326</v>
      </c>
      <c r="B130" s="277">
        <v>3000</v>
      </c>
      <c r="C130" s="290" t="s">
        <v>1357</v>
      </c>
      <c r="D130" s="155" t="s">
        <v>1358</v>
      </c>
      <c r="E130" s="290" t="s">
        <v>1106</v>
      </c>
      <c r="F130" s="287">
        <v>20495338.800000001</v>
      </c>
      <c r="G130" s="161" t="s">
        <v>24</v>
      </c>
      <c r="H130" s="277"/>
      <c r="I130" s="161" t="s">
        <v>25</v>
      </c>
      <c r="J130" s="288">
        <v>2021</v>
      </c>
      <c r="K130" s="155" t="s">
        <v>995</v>
      </c>
      <c r="L130" s="291" t="s">
        <v>1359</v>
      </c>
    </row>
    <row r="131" spans="1:12" ht="75">
      <c r="A131" s="297">
        <v>326</v>
      </c>
      <c r="B131" s="277">
        <v>3000</v>
      </c>
      <c r="C131" s="290" t="s">
        <v>1357</v>
      </c>
      <c r="D131" s="155" t="s">
        <v>1360</v>
      </c>
      <c r="E131" s="155" t="s">
        <v>1361</v>
      </c>
      <c r="F131" s="161">
        <v>15000000</v>
      </c>
      <c r="G131" s="161" t="s">
        <v>1059</v>
      </c>
      <c r="H131" s="160"/>
      <c r="I131" s="161" t="s">
        <v>25</v>
      </c>
      <c r="J131" s="277">
        <v>2021</v>
      </c>
      <c r="K131" s="155" t="s">
        <v>1060</v>
      </c>
      <c r="L131" s="155" t="s">
        <v>1362</v>
      </c>
    </row>
    <row r="132" spans="1:12" ht="30">
      <c r="A132" s="298">
        <v>326</v>
      </c>
      <c r="B132" s="298">
        <v>3000</v>
      </c>
      <c r="C132" s="290" t="s">
        <v>1357</v>
      </c>
      <c r="D132" s="155" t="s">
        <v>1363</v>
      </c>
      <c r="E132" s="155" t="s">
        <v>1364</v>
      </c>
      <c r="F132" s="315">
        <v>200000</v>
      </c>
      <c r="G132" s="277" t="s">
        <v>24</v>
      </c>
      <c r="H132" s="161"/>
      <c r="I132" s="161" t="s">
        <v>25</v>
      </c>
      <c r="J132" s="288">
        <v>2021</v>
      </c>
      <c r="K132" s="155" t="s">
        <v>1078</v>
      </c>
      <c r="L132" s="155" t="s">
        <v>1365</v>
      </c>
    </row>
    <row r="133" spans="1:12" ht="45">
      <c r="A133" s="277">
        <v>336</v>
      </c>
      <c r="B133" s="277">
        <v>3000</v>
      </c>
      <c r="C133" s="155" t="s">
        <v>1366</v>
      </c>
      <c r="D133" s="155" t="s">
        <v>1367</v>
      </c>
      <c r="E133" s="155" t="s">
        <v>1368</v>
      </c>
      <c r="F133" s="292">
        <v>160000</v>
      </c>
      <c r="G133" s="292" t="s">
        <v>148</v>
      </c>
      <c r="H133" s="292"/>
      <c r="I133" s="161" t="s">
        <v>25</v>
      </c>
      <c r="J133" s="288">
        <v>2021</v>
      </c>
      <c r="K133" s="155" t="s">
        <v>1043</v>
      </c>
      <c r="L133" s="155" t="s">
        <v>1369</v>
      </c>
    </row>
    <row r="134" spans="1:12" ht="120">
      <c r="A134" s="277">
        <v>339</v>
      </c>
      <c r="B134" s="277">
        <v>3000</v>
      </c>
      <c r="C134" s="155" t="s">
        <v>1370</v>
      </c>
      <c r="D134" s="155" t="s">
        <v>1371</v>
      </c>
      <c r="E134" s="155" t="s">
        <v>1372</v>
      </c>
      <c r="F134" s="292">
        <v>15000000</v>
      </c>
      <c r="G134" s="161" t="s">
        <v>1059</v>
      </c>
      <c r="H134" s="292"/>
      <c r="I134" s="161" t="s">
        <v>25</v>
      </c>
      <c r="J134" s="277">
        <v>2021</v>
      </c>
      <c r="K134" s="155" t="s">
        <v>1060</v>
      </c>
      <c r="L134" s="155" t="s">
        <v>1373</v>
      </c>
    </row>
    <row r="135" spans="1:12" ht="180">
      <c r="A135" s="277">
        <v>339</v>
      </c>
      <c r="B135" s="277">
        <v>3000</v>
      </c>
      <c r="C135" s="155" t="s">
        <v>1370</v>
      </c>
      <c r="D135" s="155" t="s">
        <v>1374</v>
      </c>
      <c r="E135" s="155" t="s">
        <v>1375</v>
      </c>
      <c r="F135" s="292">
        <v>10000000</v>
      </c>
      <c r="G135" s="161" t="s">
        <v>1059</v>
      </c>
      <c r="H135" s="292"/>
      <c r="I135" s="161" t="s">
        <v>25</v>
      </c>
      <c r="J135" s="277">
        <v>2021</v>
      </c>
      <c r="K135" s="155" t="s">
        <v>1060</v>
      </c>
      <c r="L135" s="155" t="s">
        <v>1376</v>
      </c>
    </row>
    <row r="136" spans="1:12" ht="30">
      <c r="A136" s="277">
        <v>339</v>
      </c>
      <c r="B136" s="298">
        <v>3000</v>
      </c>
      <c r="C136" s="155" t="s">
        <v>1370</v>
      </c>
      <c r="D136" s="155" t="s">
        <v>1377</v>
      </c>
      <c r="E136" s="155" t="s">
        <v>1063</v>
      </c>
      <c r="F136" s="314">
        <v>6000000</v>
      </c>
      <c r="G136" s="292" t="s">
        <v>111</v>
      </c>
      <c r="H136" s="161"/>
      <c r="I136" s="161" t="s">
        <v>25</v>
      </c>
      <c r="J136" s="288">
        <v>2021</v>
      </c>
      <c r="K136" s="155" t="s">
        <v>1019</v>
      </c>
      <c r="L136" s="155" t="s">
        <v>1378</v>
      </c>
    </row>
    <row r="137" spans="1:12" ht="90">
      <c r="A137" s="277">
        <v>339</v>
      </c>
      <c r="B137" s="277">
        <v>3000</v>
      </c>
      <c r="C137" s="155" t="s">
        <v>1370</v>
      </c>
      <c r="D137" s="155" t="s">
        <v>1379</v>
      </c>
      <c r="E137" s="155" t="s">
        <v>1380</v>
      </c>
      <c r="F137" s="160">
        <v>3000000</v>
      </c>
      <c r="G137" s="161" t="s">
        <v>111</v>
      </c>
      <c r="H137" s="161"/>
      <c r="I137" s="161" t="s">
        <v>25</v>
      </c>
      <c r="J137" s="288">
        <v>2021</v>
      </c>
      <c r="K137" s="155" t="s">
        <v>1381</v>
      </c>
      <c r="L137" s="155" t="s">
        <v>1382</v>
      </c>
    </row>
    <row r="138" spans="1:12" ht="75">
      <c r="A138" s="162">
        <v>339</v>
      </c>
      <c r="B138" s="162">
        <v>3000</v>
      </c>
      <c r="C138" s="155" t="s">
        <v>333</v>
      </c>
      <c r="D138" s="164" t="s">
        <v>1383</v>
      </c>
      <c r="E138" s="164" t="s">
        <v>1384</v>
      </c>
      <c r="F138" s="293">
        <v>1000000</v>
      </c>
      <c r="G138" s="292" t="s">
        <v>24</v>
      </c>
      <c r="H138" s="293"/>
      <c r="I138" s="161" t="s">
        <v>25</v>
      </c>
      <c r="J138" s="288">
        <v>2021</v>
      </c>
      <c r="K138" s="164" t="s">
        <v>1008</v>
      </c>
      <c r="L138" s="164" t="s">
        <v>1385</v>
      </c>
    </row>
    <row r="139" spans="1:12" ht="30">
      <c r="A139" s="277">
        <v>351</v>
      </c>
      <c r="B139" s="277">
        <v>3000</v>
      </c>
      <c r="C139" s="155" t="s">
        <v>486</v>
      </c>
      <c r="D139" s="155" t="s">
        <v>1386</v>
      </c>
      <c r="E139" s="316" t="s">
        <v>1387</v>
      </c>
      <c r="F139" s="161">
        <v>1000000</v>
      </c>
      <c r="G139" s="161" t="s">
        <v>24</v>
      </c>
      <c r="H139" s="161"/>
      <c r="I139" s="161" t="s">
        <v>25</v>
      </c>
      <c r="J139" s="277">
        <v>2021</v>
      </c>
      <c r="K139" s="155" t="s">
        <v>995</v>
      </c>
      <c r="L139" s="155" t="s">
        <v>1388</v>
      </c>
    </row>
    <row r="140" spans="1:12" ht="30">
      <c r="A140" s="298">
        <v>351</v>
      </c>
      <c r="B140" s="298">
        <v>3000</v>
      </c>
      <c r="C140" s="155" t="s">
        <v>486</v>
      </c>
      <c r="D140" s="155" t="s">
        <v>1389</v>
      </c>
      <c r="E140" s="155" t="s">
        <v>1111</v>
      </c>
      <c r="F140" s="315">
        <v>250000</v>
      </c>
      <c r="G140" s="277" t="s">
        <v>148</v>
      </c>
      <c r="H140" s="161"/>
      <c r="I140" s="161" t="s">
        <v>25</v>
      </c>
      <c r="J140" s="288">
        <v>2021</v>
      </c>
      <c r="K140" s="155" t="s">
        <v>1078</v>
      </c>
      <c r="L140" s="155" t="s">
        <v>1390</v>
      </c>
    </row>
    <row r="141" spans="1:12" ht="45">
      <c r="A141" s="277">
        <v>351</v>
      </c>
      <c r="B141" s="277">
        <v>3000</v>
      </c>
      <c r="C141" s="155" t="s">
        <v>486</v>
      </c>
      <c r="D141" s="155" t="s">
        <v>1391</v>
      </c>
      <c r="E141" s="155" t="s">
        <v>1392</v>
      </c>
      <c r="F141" s="160">
        <v>150000</v>
      </c>
      <c r="G141" s="277" t="s">
        <v>148</v>
      </c>
      <c r="H141" s="160"/>
      <c r="I141" s="161" t="s">
        <v>25</v>
      </c>
      <c r="J141" s="277">
        <v>2021</v>
      </c>
      <c r="K141" s="155" t="s">
        <v>1053</v>
      </c>
      <c r="L141" s="155" t="s">
        <v>1393</v>
      </c>
    </row>
    <row r="142" spans="1:12" ht="45">
      <c r="A142" s="289">
        <v>352</v>
      </c>
      <c r="B142" s="277">
        <v>3000</v>
      </c>
      <c r="C142" s="290" t="s">
        <v>958</v>
      </c>
      <c r="D142" s="155" t="s">
        <v>958</v>
      </c>
      <c r="E142" s="155" t="s">
        <v>1282</v>
      </c>
      <c r="F142" s="287">
        <v>22500</v>
      </c>
      <c r="G142" s="161" t="s">
        <v>24</v>
      </c>
      <c r="H142" s="277"/>
      <c r="I142" s="161" t="s">
        <v>25</v>
      </c>
      <c r="J142" s="288">
        <v>2021</v>
      </c>
      <c r="K142" s="155" t="s">
        <v>1000</v>
      </c>
      <c r="L142" s="291" t="s">
        <v>1394</v>
      </c>
    </row>
    <row r="143" spans="1:12" ht="45">
      <c r="A143" s="278">
        <v>352</v>
      </c>
      <c r="B143" s="278">
        <v>3000</v>
      </c>
      <c r="C143" s="303" t="s">
        <v>958</v>
      </c>
      <c r="D143" s="155" t="s">
        <v>1395</v>
      </c>
      <c r="E143" s="155" t="s">
        <v>1396</v>
      </c>
      <c r="F143" s="304">
        <v>21000</v>
      </c>
      <c r="G143" s="305" t="s">
        <v>127</v>
      </c>
      <c r="H143" s="276"/>
      <c r="I143" s="161" t="s">
        <v>25</v>
      </c>
      <c r="J143" s="288">
        <v>2021</v>
      </c>
      <c r="K143" s="155" t="s">
        <v>1012</v>
      </c>
      <c r="L143" s="303" t="s">
        <v>1397</v>
      </c>
    </row>
    <row r="144" spans="1:12" ht="97.5" customHeight="1">
      <c r="A144" s="162">
        <v>352</v>
      </c>
      <c r="B144" s="162">
        <v>3000</v>
      </c>
      <c r="C144" s="155" t="s">
        <v>958</v>
      </c>
      <c r="D144" s="164" t="s">
        <v>958</v>
      </c>
      <c r="E144" s="164" t="s">
        <v>1398</v>
      </c>
      <c r="F144" s="293">
        <v>15000</v>
      </c>
      <c r="G144" s="292" t="s">
        <v>24</v>
      </c>
      <c r="H144" s="293"/>
      <c r="I144" s="161" t="s">
        <v>25</v>
      </c>
      <c r="J144" s="288">
        <v>2021</v>
      </c>
      <c r="K144" s="164" t="s">
        <v>1008</v>
      </c>
      <c r="L144" s="164" t="s">
        <v>1399</v>
      </c>
    </row>
    <row r="145" spans="1:12" ht="45">
      <c r="A145" s="162">
        <v>353</v>
      </c>
      <c r="B145" s="162">
        <v>3000</v>
      </c>
      <c r="C145" s="155" t="s">
        <v>1400</v>
      </c>
      <c r="D145" s="164" t="s">
        <v>1400</v>
      </c>
      <c r="E145" s="164" t="s">
        <v>1401</v>
      </c>
      <c r="F145" s="293">
        <v>25000</v>
      </c>
      <c r="G145" s="292" t="s">
        <v>24</v>
      </c>
      <c r="H145" s="293"/>
      <c r="I145" s="161" t="s">
        <v>25</v>
      </c>
      <c r="J145" s="288">
        <v>2021</v>
      </c>
      <c r="K145" s="164" t="s">
        <v>1008</v>
      </c>
      <c r="L145" s="164" t="s">
        <v>1402</v>
      </c>
    </row>
    <row r="146" spans="1:12" ht="45">
      <c r="A146" s="289">
        <v>353</v>
      </c>
      <c r="B146" s="277">
        <v>3000</v>
      </c>
      <c r="C146" s="290" t="s">
        <v>1403</v>
      </c>
      <c r="D146" s="155" t="s">
        <v>1400</v>
      </c>
      <c r="E146" s="155" t="s">
        <v>1404</v>
      </c>
      <c r="F146" s="287">
        <v>22000</v>
      </c>
      <c r="G146" s="161" t="s">
        <v>24</v>
      </c>
      <c r="H146" s="277"/>
      <c r="I146" s="161" t="s">
        <v>25</v>
      </c>
      <c r="J146" s="288">
        <v>2021</v>
      </c>
      <c r="K146" s="155" t="s">
        <v>1000</v>
      </c>
      <c r="L146" s="291" t="s">
        <v>1405</v>
      </c>
    </row>
    <row r="147" spans="1:12" ht="30">
      <c r="A147" s="289">
        <v>355</v>
      </c>
      <c r="B147" s="277">
        <v>3000</v>
      </c>
      <c r="C147" s="290" t="s">
        <v>1406</v>
      </c>
      <c r="D147" s="155" t="s">
        <v>1407</v>
      </c>
      <c r="E147" s="290" t="s">
        <v>1233</v>
      </c>
      <c r="F147" s="287">
        <v>1120000</v>
      </c>
      <c r="G147" s="161" t="s">
        <v>24</v>
      </c>
      <c r="H147" s="277"/>
      <c r="I147" s="161" t="s">
        <v>25</v>
      </c>
      <c r="J147" s="288">
        <v>2021</v>
      </c>
      <c r="K147" s="155" t="s">
        <v>1000</v>
      </c>
      <c r="L147" s="291" t="s">
        <v>1408</v>
      </c>
    </row>
    <row r="148" spans="1:12" ht="45">
      <c r="A148" s="162">
        <v>357</v>
      </c>
      <c r="B148" s="162">
        <v>3000</v>
      </c>
      <c r="C148" s="164" t="s">
        <v>353</v>
      </c>
      <c r="D148" s="164" t="s">
        <v>1409</v>
      </c>
      <c r="E148" s="164" t="s">
        <v>1410</v>
      </c>
      <c r="F148" s="293">
        <v>19000000</v>
      </c>
      <c r="G148" s="292" t="s">
        <v>24</v>
      </c>
      <c r="H148" s="293"/>
      <c r="I148" s="161" t="s">
        <v>25</v>
      </c>
      <c r="J148" s="288">
        <v>2021</v>
      </c>
      <c r="K148" s="164" t="s">
        <v>1008</v>
      </c>
      <c r="L148" s="164" t="s">
        <v>1411</v>
      </c>
    </row>
    <row r="149" spans="1:12" ht="30">
      <c r="A149" s="277">
        <v>357</v>
      </c>
      <c r="B149" s="277">
        <v>3000</v>
      </c>
      <c r="C149" s="290" t="s">
        <v>353</v>
      </c>
      <c r="D149" s="155" t="s">
        <v>1412</v>
      </c>
      <c r="E149" s="155" t="s">
        <v>1413</v>
      </c>
      <c r="F149" s="292">
        <v>7000000</v>
      </c>
      <c r="G149" s="161" t="s">
        <v>1059</v>
      </c>
      <c r="H149" s="292"/>
      <c r="I149" s="161" t="s">
        <v>25</v>
      </c>
      <c r="J149" s="277">
        <v>2021</v>
      </c>
      <c r="K149" s="155" t="s">
        <v>1060</v>
      </c>
      <c r="L149" s="155" t="s">
        <v>1414</v>
      </c>
    </row>
    <row r="150" spans="1:12" ht="60">
      <c r="A150" s="298">
        <v>357</v>
      </c>
      <c r="B150" s="277">
        <v>3000</v>
      </c>
      <c r="C150" s="290" t="s">
        <v>353</v>
      </c>
      <c r="D150" s="155" t="s">
        <v>1415</v>
      </c>
      <c r="E150" s="155" t="s">
        <v>1416</v>
      </c>
      <c r="F150" s="304">
        <v>6000000</v>
      </c>
      <c r="G150" s="161" t="s">
        <v>1059</v>
      </c>
      <c r="H150" s="161"/>
      <c r="I150" s="161" t="s">
        <v>25</v>
      </c>
      <c r="J150" s="277">
        <v>2021</v>
      </c>
      <c r="K150" s="155" t="s">
        <v>1060</v>
      </c>
      <c r="L150" s="155" t="s">
        <v>1417</v>
      </c>
    </row>
    <row r="151" spans="1:12" ht="45">
      <c r="A151" s="277">
        <v>357</v>
      </c>
      <c r="B151" s="298">
        <v>3000</v>
      </c>
      <c r="C151" s="290" t="s">
        <v>353</v>
      </c>
      <c r="D151" s="155" t="s">
        <v>1418</v>
      </c>
      <c r="E151" s="155" t="s">
        <v>1063</v>
      </c>
      <c r="F151" s="302">
        <v>2000000</v>
      </c>
      <c r="G151" s="292" t="s">
        <v>127</v>
      </c>
      <c r="H151" s="161"/>
      <c r="I151" s="161" t="s">
        <v>25</v>
      </c>
      <c r="J151" s="288">
        <v>2021</v>
      </c>
      <c r="K151" s="155" t="s">
        <v>1019</v>
      </c>
      <c r="L151" s="155" t="s">
        <v>1419</v>
      </c>
    </row>
    <row r="152" spans="1:12" ht="30">
      <c r="A152" s="298">
        <v>357</v>
      </c>
      <c r="B152" s="298">
        <v>3000</v>
      </c>
      <c r="C152" s="290" t="s">
        <v>353</v>
      </c>
      <c r="D152" s="155" t="s">
        <v>1420</v>
      </c>
      <c r="E152" s="155" t="s">
        <v>1421</v>
      </c>
      <c r="F152" s="304">
        <v>1500000</v>
      </c>
      <c r="G152" s="277" t="s">
        <v>24</v>
      </c>
      <c r="H152" s="161"/>
      <c r="I152" s="161" t="s">
        <v>25</v>
      </c>
      <c r="J152" s="288">
        <v>2021</v>
      </c>
      <c r="K152" s="155" t="s">
        <v>1078</v>
      </c>
      <c r="L152" s="155" t="s">
        <v>1422</v>
      </c>
    </row>
    <row r="153" spans="1:12" ht="45">
      <c r="A153" s="298">
        <v>357</v>
      </c>
      <c r="B153" s="298">
        <v>3000</v>
      </c>
      <c r="C153" s="290" t="s">
        <v>353</v>
      </c>
      <c r="D153" s="155" t="s">
        <v>1423</v>
      </c>
      <c r="E153" s="317" t="s">
        <v>1424</v>
      </c>
      <c r="F153" s="161">
        <v>800000</v>
      </c>
      <c r="G153" s="292" t="s">
        <v>1070</v>
      </c>
      <c r="H153" s="161"/>
      <c r="I153" s="161" t="s">
        <v>25</v>
      </c>
      <c r="J153" s="162">
        <v>2021</v>
      </c>
      <c r="K153" s="164" t="s">
        <v>1071</v>
      </c>
      <c r="L153" s="155" t="s">
        <v>1425</v>
      </c>
    </row>
    <row r="154" spans="1:12" s="239" customFormat="1" ht="30">
      <c r="A154" s="289">
        <v>357</v>
      </c>
      <c r="B154" s="277">
        <v>3000</v>
      </c>
      <c r="C154" s="290" t="s">
        <v>353</v>
      </c>
      <c r="D154" s="155" t="s">
        <v>353</v>
      </c>
      <c r="E154" s="155" t="s">
        <v>1106</v>
      </c>
      <c r="F154" s="287">
        <v>223000</v>
      </c>
      <c r="G154" s="161" t="s">
        <v>24</v>
      </c>
      <c r="H154" s="277"/>
      <c r="I154" s="161" t="s">
        <v>25</v>
      </c>
      <c r="J154" s="288">
        <v>2021</v>
      </c>
      <c r="K154" s="155" t="s">
        <v>1000</v>
      </c>
      <c r="L154" s="291" t="s">
        <v>1426</v>
      </c>
    </row>
    <row r="155" spans="1:12" ht="30">
      <c r="A155" s="277">
        <v>357</v>
      </c>
      <c r="B155" s="277">
        <v>3000</v>
      </c>
      <c r="C155" s="290" t="s">
        <v>353</v>
      </c>
      <c r="D155" s="155" t="s">
        <v>1427</v>
      </c>
      <c r="E155" s="155" t="s">
        <v>1427</v>
      </c>
      <c r="F155" s="160">
        <v>60000</v>
      </c>
      <c r="G155" s="277" t="s">
        <v>1428</v>
      </c>
      <c r="H155" s="160"/>
      <c r="I155" s="161" t="s">
        <v>25</v>
      </c>
      <c r="J155" s="277">
        <v>2021</v>
      </c>
      <c r="K155" s="155" t="s">
        <v>1053</v>
      </c>
      <c r="L155" s="155" t="s">
        <v>1429</v>
      </c>
    </row>
    <row r="156" spans="1:12" ht="45">
      <c r="A156" s="278">
        <v>357</v>
      </c>
      <c r="B156" s="278">
        <v>3000</v>
      </c>
      <c r="C156" s="290" t="s">
        <v>353</v>
      </c>
      <c r="D156" s="155" t="s">
        <v>1430</v>
      </c>
      <c r="E156" s="155" t="s">
        <v>1431</v>
      </c>
      <c r="F156" s="304">
        <v>16000</v>
      </c>
      <c r="G156" s="305" t="s">
        <v>127</v>
      </c>
      <c r="H156" s="276"/>
      <c r="I156" s="161" t="s">
        <v>25</v>
      </c>
      <c r="J156" s="288">
        <v>2021</v>
      </c>
      <c r="K156" s="155" t="s">
        <v>1012</v>
      </c>
      <c r="L156" s="303" t="s">
        <v>1432</v>
      </c>
    </row>
    <row r="157" spans="1:12" ht="45">
      <c r="A157" s="298">
        <v>358</v>
      </c>
      <c r="B157" s="298">
        <v>3000</v>
      </c>
      <c r="C157" s="317" t="s">
        <v>1433</v>
      </c>
      <c r="D157" s="155" t="s">
        <v>1434</v>
      </c>
      <c r="E157" s="155" t="s">
        <v>1435</v>
      </c>
      <c r="F157" s="161">
        <v>9000000</v>
      </c>
      <c r="G157" s="292" t="s">
        <v>1070</v>
      </c>
      <c r="H157" s="160"/>
      <c r="I157" s="161" t="s">
        <v>25</v>
      </c>
      <c r="J157" s="162">
        <v>2021</v>
      </c>
      <c r="K157" s="164" t="s">
        <v>1071</v>
      </c>
      <c r="L157" s="155" t="s">
        <v>1436</v>
      </c>
    </row>
    <row r="158" spans="1:12" ht="90">
      <c r="A158" s="277">
        <v>358</v>
      </c>
      <c r="B158" s="277"/>
      <c r="C158" s="317"/>
      <c r="D158" s="155" t="s">
        <v>1434</v>
      </c>
      <c r="E158" s="155" t="s">
        <v>1437</v>
      </c>
      <c r="F158" s="304">
        <v>1500000</v>
      </c>
      <c r="G158" s="295" t="s">
        <v>24</v>
      </c>
      <c r="H158" s="276"/>
      <c r="I158" s="161" t="s">
        <v>25</v>
      </c>
      <c r="J158" s="288">
        <v>2021</v>
      </c>
      <c r="K158" s="164" t="s">
        <v>1008</v>
      </c>
      <c r="L158" s="317" t="s">
        <v>1438</v>
      </c>
    </row>
    <row r="159" spans="1:12" ht="30">
      <c r="A159" s="298">
        <v>358</v>
      </c>
      <c r="B159" s="298">
        <v>3000</v>
      </c>
      <c r="C159" s="317" t="s">
        <v>1433</v>
      </c>
      <c r="D159" s="155" t="s">
        <v>1439</v>
      </c>
      <c r="E159" s="155" t="s">
        <v>1440</v>
      </c>
      <c r="F159" s="304">
        <v>800000</v>
      </c>
      <c r="G159" s="277" t="s">
        <v>24</v>
      </c>
      <c r="H159" s="161"/>
      <c r="I159" s="161" t="s">
        <v>25</v>
      </c>
      <c r="J159" s="288">
        <v>2021</v>
      </c>
      <c r="K159" s="155" t="s">
        <v>1078</v>
      </c>
      <c r="L159" s="155" t="s">
        <v>1441</v>
      </c>
    </row>
    <row r="160" spans="1:12" ht="30">
      <c r="A160" s="277">
        <v>358</v>
      </c>
      <c r="B160" s="277">
        <v>3000</v>
      </c>
      <c r="C160" s="317" t="s">
        <v>1433</v>
      </c>
      <c r="D160" s="155" t="s">
        <v>1442</v>
      </c>
      <c r="E160" s="155" t="s">
        <v>1443</v>
      </c>
      <c r="F160" s="304">
        <v>400000</v>
      </c>
      <c r="G160" s="305" t="s">
        <v>148</v>
      </c>
      <c r="H160" s="276"/>
      <c r="I160" s="161" t="s">
        <v>25</v>
      </c>
      <c r="J160" s="288">
        <v>2021</v>
      </c>
      <c r="K160" s="155" t="s">
        <v>1012</v>
      </c>
      <c r="L160" s="317" t="s">
        <v>1444</v>
      </c>
    </row>
    <row r="161" spans="1:12" ht="135">
      <c r="A161" s="298">
        <v>359</v>
      </c>
      <c r="B161" s="298">
        <v>3000</v>
      </c>
      <c r="C161" s="290" t="s">
        <v>1445</v>
      </c>
      <c r="D161" s="155" t="s">
        <v>1446</v>
      </c>
      <c r="E161" s="155" t="s">
        <v>1207</v>
      </c>
      <c r="F161" s="304">
        <v>12000000</v>
      </c>
      <c r="G161" s="277" t="s">
        <v>24</v>
      </c>
      <c r="H161" s="161"/>
      <c r="I161" s="161" t="s">
        <v>25</v>
      </c>
      <c r="J161" s="288">
        <v>2021</v>
      </c>
      <c r="K161" s="155" t="s">
        <v>1025</v>
      </c>
      <c r="L161" s="155" t="s">
        <v>1447</v>
      </c>
    </row>
    <row r="162" spans="1:12" ht="45">
      <c r="A162" s="298">
        <v>382</v>
      </c>
      <c r="B162" s="277">
        <v>3000</v>
      </c>
      <c r="C162" s="155" t="s">
        <v>1448</v>
      </c>
      <c r="D162" s="318" t="s">
        <v>1449</v>
      </c>
      <c r="E162" s="155" t="s">
        <v>1450</v>
      </c>
      <c r="F162" s="304">
        <v>200000</v>
      </c>
      <c r="G162" s="161" t="s">
        <v>1451</v>
      </c>
      <c r="H162" s="161"/>
      <c r="I162" s="161" t="s">
        <v>25</v>
      </c>
      <c r="J162" s="277">
        <v>2021</v>
      </c>
      <c r="K162" s="155" t="s">
        <v>1060</v>
      </c>
      <c r="L162" s="155" t="s">
        <v>1452</v>
      </c>
    </row>
    <row r="163" spans="1:12" ht="30">
      <c r="A163" s="298">
        <v>382</v>
      </c>
      <c r="B163" s="298">
        <v>3000</v>
      </c>
      <c r="C163" s="155" t="s">
        <v>1448</v>
      </c>
      <c r="D163" s="155" t="s">
        <v>1453</v>
      </c>
      <c r="E163" s="155" t="s">
        <v>1454</v>
      </c>
      <c r="F163" s="161">
        <v>150000</v>
      </c>
      <c r="G163" s="292" t="s">
        <v>1455</v>
      </c>
      <c r="H163" s="292"/>
      <c r="I163" s="161" t="s">
        <v>25</v>
      </c>
      <c r="J163" s="162">
        <v>2021</v>
      </c>
      <c r="K163" s="164" t="s">
        <v>1071</v>
      </c>
      <c r="L163" s="155" t="s">
        <v>1456</v>
      </c>
    </row>
    <row r="164" spans="1:12" ht="30">
      <c r="A164" s="298">
        <v>382</v>
      </c>
      <c r="B164" s="298">
        <v>3000</v>
      </c>
      <c r="C164" s="155" t="s">
        <v>1448</v>
      </c>
      <c r="D164" s="155" t="s">
        <v>1457</v>
      </c>
      <c r="E164" s="155" t="s">
        <v>1458</v>
      </c>
      <c r="F164" s="315">
        <v>100000</v>
      </c>
      <c r="G164" s="277" t="s">
        <v>24</v>
      </c>
      <c r="H164" s="161"/>
      <c r="I164" s="161" t="s">
        <v>25</v>
      </c>
      <c r="J164" s="288">
        <v>2021</v>
      </c>
      <c r="K164" s="155" t="s">
        <v>1025</v>
      </c>
      <c r="L164" s="155" t="s">
        <v>1459</v>
      </c>
    </row>
    <row r="165" spans="1:12" ht="60">
      <c r="A165" s="289">
        <v>519</v>
      </c>
      <c r="B165" s="277">
        <v>5000</v>
      </c>
      <c r="C165" s="290" t="s">
        <v>1460</v>
      </c>
      <c r="D165" s="155" t="s">
        <v>1461</v>
      </c>
      <c r="E165" s="155" t="s">
        <v>1282</v>
      </c>
      <c r="F165" s="287">
        <v>100000</v>
      </c>
      <c r="G165" s="161" t="s">
        <v>24</v>
      </c>
      <c r="H165" s="277"/>
      <c r="I165" s="161" t="s">
        <v>25</v>
      </c>
      <c r="J165" s="288">
        <v>2021</v>
      </c>
      <c r="K165" s="155" t="s">
        <v>1000</v>
      </c>
      <c r="L165" s="291" t="s">
        <v>1462</v>
      </c>
    </row>
    <row r="166" spans="1:12" ht="30">
      <c r="A166" s="277">
        <v>521</v>
      </c>
      <c r="B166" s="277">
        <v>5000</v>
      </c>
      <c r="C166" s="155" t="s">
        <v>1463</v>
      </c>
      <c r="D166" s="155" t="s">
        <v>1464</v>
      </c>
      <c r="E166" s="155" t="s">
        <v>1465</v>
      </c>
      <c r="F166" s="160">
        <v>22000</v>
      </c>
      <c r="G166" s="161" t="s">
        <v>24</v>
      </c>
      <c r="H166" s="161"/>
      <c r="I166" s="161" t="s">
        <v>25</v>
      </c>
      <c r="J166" s="288">
        <v>2021</v>
      </c>
      <c r="K166" s="155" t="s">
        <v>1466</v>
      </c>
      <c r="L166" s="155" t="s">
        <v>1467</v>
      </c>
    </row>
    <row r="167" spans="1:12" ht="30">
      <c r="A167" s="277">
        <v>523</v>
      </c>
      <c r="B167" s="277">
        <v>5000</v>
      </c>
      <c r="C167" s="155" t="s">
        <v>221</v>
      </c>
      <c r="D167" s="155" t="s">
        <v>1468</v>
      </c>
      <c r="E167" s="155" t="s">
        <v>1469</v>
      </c>
      <c r="F167" s="160">
        <v>103000</v>
      </c>
      <c r="G167" s="161" t="s">
        <v>111</v>
      </c>
      <c r="H167" s="160"/>
      <c r="I167" s="161" t="s">
        <v>25</v>
      </c>
      <c r="J167" s="288">
        <v>2021</v>
      </c>
      <c r="K167" s="155" t="s">
        <v>1381</v>
      </c>
      <c r="L167" s="155" t="s">
        <v>1470</v>
      </c>
    </row>
    <row r="168" spans="1:12" ht="30">
      <c r="A168" s="289">
        <v>523</v>
      </c>
      <c r="B168" s="277">
        <v>5000</v>
      </c>
      <c r="C168" s="290" t="s">
        <v>221</v>
      </c>
      <c r="D168" s="155" t="s">
        <v>221</v>
      </c>
      <c r="E168" s="155" t="s">
        <v>1106</v>
      </c>
      <c r="F168" s="287">
        <v>100000</v>
      </c>
      <c r="G168" s="161" t="s">
        <v>24</v>
      </c>
      <c r="H168" s="277"/>
      <c r="I168" s="161" t="s">
        <v>25</v>
      </c>
      <c r="J168" s="288">
        <v>2021</v>
      </c>
      <c r="K168" s="155" t="s">
        <v>1000</v>
      </c>
      <c r="L168" s="291" t="s">
        <v>1471</v>
      </c>
    </row>
    <row r="169" spans="1:12" ht="69.75" customHeight="1">
      <c r="A169" s="277">
        <v>542</v>
      </c>
      <c r="B169" s="277"/>
      <c r="C169" s="155"/>
      <c r="D169" s="155" t="s">
        <v>1472</v>
      </c>
      <c r="E169" s="155" t="s">
        <v>1473</v>
      </c>
      <c r="F169" s="160">
        <v>280000</v>
      </c>
      <c r="G169" s="161" t="s">
        <v>24</v>
      </c>
      <c r="H169" s="160"/>
      <c r="I169" s="161" t="s">
        <v>25</v>
      </c>
      <c r="J169" s="288">
        <v>2021</v>
      </c>
      <c r="K169" s="155" t="s">
        <v>1060</v>
      </c>
      <c r="L169" s="155" t="s">
        <v>1474</v>
      </c>
    </row>
    <row r="170" spans="1:12" ht="48.75" customHeight="1">
      <c r="A170" s="277">
        <v>561</v>
      </c>
      <c r="B170" s="277"/>
      <c r="C170" s="155"/>
      <c r="D170" s="155" t="s">
        <v>1475</v>
      </c>
      <c r="E170" s="155" t="s">
        <v>1476</v>
      </c>
      <c r="F170" s="160">
        <v>2000000</v>
      </c>
      <c r="G170" s="161" t="s">
        <v>70</v>
      </c>
      <c r="H170" s="160"/>
      <c r="I170" s="161" t="s">
        <v>25</v>
      </c>
      <c r="J170" s="288">
        <v>2021</v>
      </c>
      <c r="K170" s="155" t="s">
        <v>1025</v>
      </c>
      <c r="L170" s="155" t="s">
        <v>1477</v>
      </c>
    </row>
    <row r="171" spans="1:12" ht="30">
      <c r="A171" s="298">
        <v>562</v>
      </c>
      <c r="B171" s="298">
        <v>5000</v>
      </c>
      <c r="C171" s="155" t="s">
        <v>1478</v>
      </c>
      <c r="D171" s="155" t="s">
        <v>1479</v>
      </c>
      <c r="E171" s="155" t="s">
        <v>1479</v>
      </c>
      <c r="F171" s="315">
        <v>2000000</v>
      </c>
      <c r="G171" s="277" t="s">
        <v>24</v>
      </c>
      <c r="H171" s="161"/>
      <c r="I171" s="161" t="s">
        <v>25</v>
      </c>
      <c r="J171" s="288">
        <v>2021</v>
      </c>
      <c r="K171" s="155" t="s">
        <v>1008</v>
      </c>
      <c r="L171" s="155" t="s">
        <v>1480</v>
      </c>
    </row>
    <row r="172" spans="1:12" ht="409.5">
      <c r="A172" s="298">
        <v>562</v>
      </c>
      <c r="B172" s="298">
        <v>5000</v>
      </c>
      <c r="C172" s="155" t="s">
        <v>1478</v>
      </c>
      <c r="D172" s="155" t="s">
        <v>1481</v>
      </c>
      <c r="E172" s="290" t="s">
        <v>1478</v>
      </c>
      <c r="F172" s="304">
        <v>1104204.03</v>
      </c>
      <c r="G172" s="161" t="s">
        <v>1059</v>
      </c>
      <c r="H172" s="161"/>
      <c r="I172" s="161" t="s">
        <v>25</v>
      </c>
      <c r="J172" s="277">
        <v>2021</v>
      </c>
      <c r="K172" s="155" t="s">
        <v>1060</v>
      </c>
      <c r="L172" s="319" t="s">
        <v>1482</v>
      </c>
    </row>
    <row r="173" spans="1:12" ht="30">
      <c r="A173" s="298">
        <v>562</v>
      </c>
      <c r="B173" s="298">
        <v>5000</v>
      </c>
      <c r="C173" s="155" t="s">
        <v>1478</v>
      </c>
      <c r="D173" s="155" t="s">
        <v>1483</v>
      </c>
      <c r="E173" s="155" t="s">
        <v>1484</v>
      </c>
      <c r="F173" s="304">
        <v>609000</v>
      </c>
      <c r="G173" s="277" t="s">
        <v>24</v>
      </c>
      <c r="H173" s="161"/>
      <c r="I173" s="161" t="s">
        <v>25</v>
      </c>
      <c r="J173" s="288">
        <v>2021</v>
      </c>
      <c r="K173" s="155" t="s">
        <v>1078</v>
      </c>
      <c r="L173" s="155" t="s">
        <v>1485</v>
      </c>
    </row>
    <row r="174" spans="1:12" ht="90">
      <c r="A174" s="298">
        <v>562</v>
      </c>
      <c r="B174" s="298">
        <v>5000</v>
      </c>
      <c r="C174" s="155" t="s">
        <v>1478</v>
      </c>
      <c r="D174" s="155" t="s">
        <v>1486</v>
      </c>
      <c r="E174" s="155" t="s">
        <v>1487</v>
      </c>
      <c r="F174" s="304">
        <v>200000</v>
      </c>
      <c r="G174" s="161" t="s">
        <v>1059</v>
      </c>
      <c r="H174" s="161"/>
      <c r="I174" s="161" t="s">
        <v>25</v>
      </c>
      <c r="J174" s="277">
        <v>2021</v>
      </c>
      <c r="K174" s="155" t="s">
        <v>1060</v>
      </c>
      <c r="L174" s="155" t="s">
        <v>1488</v>
      </c>
    </row>
    <row r="175" spans="1:12" ht="30">
      <c r="A175" s="298">
        <v>562</v>
      </c>
      <c r="B175" s="298"/>
      <c r="C175" s="155"/>
      <c r="D175" s="155" t="s">
        <v>1479</v>
      </c>
      <c r="E175" s="155" t="s">
        <v>1479</v>
      </c>
      <c r="F175" s="315">
        <v>41000</v>
      </c>
      <c r="G175" s="292" t="s">
        <v>24</v>
      </c>
      <c r="H175" s="161"/>
      <c r="I175" s="161" t="s">
        <v>25</v>
      </c>
      <c r="J175" s="288">
        <v>2021</v>
      </c>
      <c r="K175" s="155" t="s">
        <v>1053</v>
      </c>
      <c r="L175" s="155" t="s">
        <v>1489</v>
      </c>
    </row>
    <row r="176" spans="1:12" ht="30">
      <c r="A176" s="298">
        <v>563</v>
      </c>
      <c r="B176" s="298">
        <v>5000</v>
      </c>
      <c r="C176" s="155" t="s">
        <v>1490</v>
      </c>
      <c r="D176" s="155" t="s">
        <v>1491</v>
      </c>
      <c r="E176" s="155" t="s">
        <v>1207</v>
      </c>
      <c r="F176" s="315">
        <v>800000</v>
      </c>
      <c r="G176" s="277" t="s">
        <v>24</v>
      </c>
      <c r="H176" s="161"/>
      <c r="I176" s="161" t="s">
        <v>25</v>
      </c>
      <c r="J176" s="288">
        <v>2021</v>
      </c>
      <c r="K176" s="155" t="s">
        <v>1025</v>
      </c>
      <c r="L176" s="155" t="s">
        <v>1492</v>
      </c>
    </row>
    <row r="177" spans="1:12" ht="30">
      <c r="A177" s="320">
        <v>564</v>
      </c>
      <c r="B177" s="298">
        <v>5000</v>
      </c>
      <c r="C177" s="290" t="s">
        <v>1493</v>
      </c>
      <c r="D177" s="155" t="s">
        <v>1494</v>
      </c>
      <c r="E177" s="155" t="s">
        <v>1495</v>
      </c>
      <c r="F177" s="161">
        <v>100000</v>
      </c>
      <c r="G177" s="292" t="s">
        <v>1070</v>
      </c>
      <c r="H177" s="306"/>
      <c r="I177" s="161" t="s">
        <v>25</v>
      </c>
      <c r="J177" s="162">
        <v>2021</v>
      </c>
      <c r="K177" s="164" t="s">
        <v>1071</v>
      </c>
      <c r="L177" s="155" t="s">
        <v>1496</v>
      </c>
    </row>
    <row r="178" spans="1:12" ht="45">
      <c r="A178" s="162">
        <v>566</v>
      </c>
      <c r="B178" s="162">
        <v>5000</v>
      </c>
      <c r="C178" s="155" t="s">
        <v>1497</v>
      </c>
      <c r="D178" s="164" t="s">
        <v>1498</v>
      </c>
      <c r="E178" s="164" t="s">
        <v>1410</v>
      </c>
      <c r="F178" s="293">
        <v>2500000</v>
      </c>
      <c r="G178" s="292" t="s">
        <v>24</v>
      </c>
      <c r="H178" s="293"/>
      <c r="I178" s="161" t="s">
        <v>25</v>
      </c>
      <c r="J178" s="288">
        <v>2021</v>
      </c>
      <c r="K178" s="164" t="s">
        <v>1008</v>
      </c>
      <c r="L178" s="164" t="s">
        <v>1499</v>
      </c>
    </row>
    <row r="179" spans="1:12" ht="30">
      <c r="A179" s="162">
        <v>566</v>
      </c>
      <c r="B179" s="162"/>
      <c r="C179" s="155"/>
      <c r="D179" s="164" t="s">
        <v>1498</v>
      </c>
      <c r="E179" s="164" t="s">
        <v>1063</v>
      </c>
      <c r="F179" s="293">
        <v>65000</v>
      </c>
      <c r="G179" s="295" t="s">
        <v>111</v>
      </c>
      <c r="H179" s="293"/>
      <c r="I179" s="161" t="s">
        <v>25</v>
      </c>
      <c r="J179" s="288">
        <v>2021</v>
      </c>
      <c r="K179" s="164" t="s">
        <v>1019</v>
      </c>
      <c r="L179" s="164" t="s">
        <v>1500</v>
      </c>
    </row>
    <row r="180" spans="1:12" ht="30">
      <c r="A180" s="277">
        <v>566</v>
      </c>
      <c r="B180" s="277">
        <v>5000</v>
      </c>
      <c r="C180" s="155" t="s">
        <v>1501</v>
      </c>
      <c r="D180" s="321" t="s">
        <v>1502</v>
      </c>
      <c r="E180" s="316" t="s">
        <v>1503</v>
      </c>
      <c r="F180" s="161">
        <v>60000</v>
      </c>
      <c r="G180" s="292" t="s">
        <v>148</v>
      </c>
      <c r="H180" s="161"/>
      <c r="I180" s="161" t="s">
        <v>25</v>
      </c>
      <c r="J180" s="277">
        <v>2021</v>
      </c>
      <c r="K180" s="155" t="s">
        <v>995</v>
      </c>
      <c r="L180" s="155" t="s">
        <v>1504</v>
      </c>
    </row>
    <row r="181" spans="1:12" ht="30">
      <c r="A181" s="298">
        <v>566</v>
      </c>
      <c r="B181" s="298">
        <v>5000</v>
      </c>
      <c r="C181" s="290" t="s">
        <v>1505</v>
      </c>
      <c r="D181" s="155" t="s">
        <v>1506</v>
      </c>
      <c r="E181" s="155" t="s">
        <v>1507</v>
      </c>
      <c r="F181" s="161">
        <v>50000</v>
      </c>
      <c r="G181" s="292" t="s">
        <v>24</v>
      </c>
      <c r="H181" s="160"/>
      <c r="I181" s="161" t="s">
        <v>25</v>
      </c>
      <c r="J181" s="162">
        <v>2021</v>
      </c>
      <c r="K181" s="164" t="s">
        <v>1071</v>
      </c>
      <c r="L181" s="155" t="s">
        <v>1508</v>
      </c>
    </row>
    <row r="182" spans="1:12" ht="45">
      <c r="A182" s="277">
        <v>566</v>
      </c>
      <c r="B182" s="277">
        <v>5000</v>
      </c>
      <c r="C182" s="155" t="s">
        <v>1501</v>
      </c>
      <c r="D182" s="155" t="s">
        <v>1509</v>
      </c>
      <c r="E182" s="155" t="s">
        <v>1510</v>
      </c>
      <c r="F182" s="160">
        <v>30000</v>
      </c>
      <c r="G182" s="161" t="s">
        <v>24</v>
      </c>
      <c r="H182" s="160"/>
      <c r="I182" s="161" t="s">
        <v>25</v>
      </c>
      <c r="J182" s="288">
        <v>2021</v>
      </c>
      <c r="K182" s="155" t="s">
        <v>1043</v>
      </c>
      <c r="L182" s="155" t="s">
        <v>1511</v>
      </c>
    </row>
    <row r="183" spans="1:12" ht="30">
      <c r="A183" s="298">
        <v>567</v>
      </c>
      <c r="B183" s="298">
        <v>5000</v>
      </c>
      <c r="C183" s="290" t="s">
        <v>1512</v>
      </c>
      <c r="D183" s="155" t="s">
        <v>1513</v>
      </c>
      <c r="E183" s="155" t="s">
        <v>1207</v>
      </c>
      <c r="F183" s="304">
        <v>1000000</v>
      </c>
      <c r="G183" s="277" t="s">
        <v>24</v>
      </c>
      <c r="H183" s="161"/>
      <c r="I183" s="161" t="s">
        <v>25</v>
      </c>
      <c r="J183" s="288">
        <v>2021</v>
      </c>
      <c r="K183" s="155" t="s">
        <v>1025</v>
      </c>
      <c r="L183" s="155" t="s">
        <v>1514</v>
      </c>
    </row>
    <row r="184" spans="1:12" ht="45">
      <c r="A184" s="277">
        <v>567</v>
      </c>
      <c r="B184" s="298">
        <v>5000</v>
      </c>
      <c r="C184" s="290" t="s">
        <v>1512</v>
      </c>
      <c r="D184" s="155" t="s">
        <v>1515</v>
      </c>
      <c r="E184" s="155" t="s">
        <v>1063</v>
      </c>
      <c r="F184" s="302">
        <v>500000</v>
      </c>
      <c r="G184" s="292" t="s">
        <v>148</v>
      </c>
      <c r="H184" s="161"/>
      <c r="I184" s="161" t="s">
        <v>25</v>
      </c>
      <c r="J184" s="288">
        <v>2021</v>
      </c>
      <c r="K184" s="155" t="s">
        <v>1019</v>
      </c>
      <c r="L184" s="155" t="s">
        <v>1516</v>
      </c>
    </row>
    <row r="185" spans="1:12" ht="45">
      <c r="A185" s="289">
        <v>567</v>
      </c>
      <c r="B185" s="277">
        <v>5000</v>
      </c>
      <c r="C185" s="290" t="s">
        <v>1512</v>
      </c>
      <c r="D185" s="155" t="s">
        <v>1517</v>
      </c>
      <c r="E185" s="155" t="s">
        <v>1106</v>
      </c>
      <c r="F185" s="287">
        <v>250000</v>
      </c>
      <c r="G185" s="161" t="s">
        <v>24</v>
      </c>
      <c r="H185" s="277"/>
      <c r="I185" s="161" t="s">
        <v>25</v>
      </c>
      <c r="J185" s="288">
        <v>2021</v>
      </c>
      <c r="K185" s="155" t="s">
        <v>1000</v>
      </c>
      <c r="L185" s="291" t="s">
        <v>1518</v>
      </c>
    </row>
    <row r="186" spans="1:12" ht="30">
      <c r="A186" s="298">
        <v>567</v>
      </c>
      <c r="B186" s="298">
        <v>5000</v>
      </c>
      <c r="C186" s="290" t="s">
        <v>1512</v>
      </c>
      <c r="D186" s="155" t="s">
        <v>1519</v>
      </c>
      <c r="E186" s="309" t="s">
        <v>1520</v>
      </c>
      <c r="F186" s="304">
        <v>200000</v>
      </c>
      <c r="G186" s="277" t="s">
        <v>24</v>
      </c>
      <c r="H186" s="161"/>
      <c r="I186" s="161" t="s">
        <v>25</v>
      </c>
      <c r="J186" s="288">
        <v>2021</v>
      </c>
      <c r="K186" s="155" t="s">
        <v>1078</v>
      </c>
      <c r="L186" s="155" t="s">
        <v>1521</v>
      </c>
    </row>
    <row r="187" spans="1:12" ht="45">
      <c r="A187" s="277">
        <v>567</v>
      </c>
      <c r="B187" s="277">
        <v>5000</v>
      </c>
      <c r="C187" s="290" t="s">
        <v>1512</v>
      </c>
      <c r="D187" s="155" t="s">
        <v>1522</v>
      </c>
      <c r="E187" s="155" t="s">
        <v>1523</v>
      </c>
      <c r="F187" s="293">
        <v>200000</v>
      </c>
      <c r="G187" s="292" t="s">
        <v>1070</v>
      </c>
      <c r="H187" s="160"/>
      <c r="I187" s="161" t="s">
        <v>25</v>
      </c>
      <c r="J187" s="162">
        <v>2021</v>
      </c>
      <c r="K187" s="164" t="s">
        <v>1071</v>
      </c>
      <c r="L187" s="155" t="s">
        <v>1524</v>
      </c>
    </row>
    <row r="188" spans="1:12" ht="45">
      <c r="A188" s="162">
        <v>567</v>
      </c>
      <c r="B188" s="162">
        <v>5000</v>
      </c>
      <c r="C188" s="155" t="s">
        <v>1512</v>
      </c>
      <c r="D188" s="164" t="s">
        <v>1517</v>
      </c>
      <c r="E188" s="164" t="s">
        <v>1074</v>
      </c>
      <c r="F188" s="293">
        <v>200000</v>
      </c>
      <c r="G188" s="292" t="s">
        <v>24</v>
      </c>
      <c r="H188" s="293"/>
      <c r="I188" s="161" t="s">
        <v>25</v>
      </c>
      <c r="J188" s="288">
        <v>2021</v>
      </c>
      <c r="K188" s="164" t="s">
        <v>1008</v>
      </c>
      <c r="L188" s="164" t="s">
        <v>1243</v>
      </c>
    </row>
    <row r="189" spans="1:12" ht="45">
      <c r="A189" s="277">
        <v>567</v>
      </c>
      <c r="B189" s="277">
        <v>5000</v>
      </c>
      <c r="C189" s="155" t="s">
        <v>1525</v>
      </c>
      <c r="D189" s="155" t="s">
        <v>1526</v>
      </c>
      <c r="E189" s="155" t="s">
        <v>1527</v>
      </c>
      <c r="F189" s="287">
        <v>200000</v>
      </c>
      <c r="G189" s="161" t="s">
        <v>148</v>
      </c>
      <c r="H189" s="292"/>
      <c r="I189" s="161" t="s">
        <v>25</v>
      </c>
      <c r="J189" s="288">
        <v>2021</v>
      </c>
      <c r="K189" s="155" t="s">
        <v>995</v>
      </c>
      <c r="L189" s="155" t="s">
        <v>1528</v>
      </c>
    </row>
    <row r="190" spans="1:12" ht="30">
      <c r="A190" s="277">
        <v>567</v>
      </c>
      <c r="B190" s="277">
        <v>5000</v>
      </c>
      <c r="C190" s="290" t="s">
        <v>1512</v>
      </c>
      <c r="D190" s="155" t="s">
        <v>1529</v>
      </c>
      <c r="E190" s="155" t="s">
        <v>1530</v>
      </c>
      <c r="F190" s="160">
        <v>185000</v>
      </c>
      <c r="G190" s="277" t="s">
        <v>1198</v>
      </c>
      <c r="H190" s="160"/>
      <c r="I190" s="161" t="s">
        <v>25</v>
      </c>
      <c r="J190" s="277">
        <v>2021</v>
      </c>
      <c r="K190" s="155" t="s">
        <v>1053</v>
      </c>
      <c r="L190" s="155" t="s">
        <v>1531</v>
      </c>
    </row>
    <row r="191" spans="1:12" ht="45">
      <c r="A191" s="277">
        <v>567</v>
      </c>
      <c r="B191" s="277">
        <v>5000</v>
      </c>
      <c r="C191" s="290" t="s">
        <v>1512</v>
      </c>
      <c r="D191" s="155" t="s">
        <v>1532</v>
      </c>
      <c r="E191" s="155" t="s">
        <v>1532</v>
      </c>
      <c r="F191" s="292">
        <v>104000</v>
      </c>
      <c r="G191" s="292" t="s">
        <v>70</v>
      </c>
      <c r="H191" s="292"/>
      <c r="I191" s="161" t="s">
        <v>25</v>
      </c>
      <c r="J191" s="288">
        <v>2021</v>
      </c>
      <c r="K191" s="155" t="s">
        <v>1012</v>
      </c>
      <c r="L191" s="155" t="s">
        <v>1533</v>
      </c>
    </row>
    <row r="192" spans="1:12" ht="45">
      <c r="A192" s="277">
        <v>567</v>
      </c>
      <c r="B192" s="277">
        <v>5000</v>
      </c>
      <c r="C192" s="290" t="s">
        <v>1512</v>
      </c>
      <c r="D192" s="155" t="s">
        <v>1534</v>
      </c>
      <c r="E192" s="155" t="s">
        <v>1535</v>
      </c>
      <c r="F192" s="292">
        <v>12000</v>
      </c>
      <c r="G192" s="292" t="s">
        <v>148</v>
      </c>
      <c r="H192" s="292"/>
      <c r="I192" s="161" t="s">
        <v>25</v>
      </c>
      <c r="J192" s="288">
        <v>2021</v>
      </c>
      <c r="K192" s="155" t="s">
        <v>1043</v>
      </c>
      <c r="L192" s="155" t="s">
        <v>1536</v>
      </c>
    </row>
    <row r="193" spans="1:12" ht="30">
      <c r="A193" s="277">
        <v>614</v>
      </c>
      <c r="B193" s="298">
        <v>6000</v>
      </c>
      <c r="C193" s="155" t="s">
        <v>1537</v>
      </c>
      <c r="D193" s="155" t="s">
        <v>1538</v>
      </c>
      <c r="E193" s="155" t="s">
        <v>1539</v>
      </c>
      <c r="F193" s="302">
        <v>30000000</v>
      </c>
      <c r="G193" s="292" t="s">
        <v>111</v>
      </c>
      <c r="H193" s="160"/>
      <c r="I193" s="161" t="s">
        <v>25</v>
      </c>
      <c r="J193" s="288">
        <v>2021</v>
      </c>
      <c r="K193" s="155" t="s">
        <v>1019</v>
      </c>
      <c r="L193" s="155" t="s">
        <v>1540</v>
      </c>
    </row>
    <row r="194" spans="1:12" ht="30">
      <c r="A194" s="277">
        <v>614</v>
      </c>
      <c r="B194" s="298">
        <v>6000</v>
      </c>
      <c r="C194" s="155" t="s">
        <v>1537</v>
      </c>
      <c r="D194" s="155" t="s">
        <v>1541</v>
      </c>
      <c r="E194" s="155" t="s">
        <v>1063</v>
      </c>
      <c r="F194" s="302">
        <v>17900000</v>
      </c>
      <c r="G194" s="292" t="s">
        <v>111</v>
      </c>
      <c r="H194" s="292"/>
      <c r="I194" s="161" t="s">
        <v>25</v>
      </c>
      <c r="J194" s="288">
        <v>2021</v>
      </c>
      <c r="K194" s="155" t="s">
        <v>1019</v>
      </c>
      <c r="L194" s="155" t="s">
        <v>1542</v>
      </c>
    </row>
    <row r="195" spans="1:12" ht="30">
      <c r="A195" s="277">
        <v>614</v>
      </c>
      <c r="B195" s="298">
        <v>6000</v>
      </c>
      <c r="C195" s="155" t="s">
        <v>1537</v>
      </c>
      <c r="D195" s="155" t="s">
        <v>1543</v>
      </c>
      <c r="E195" s="155" t="s">
        <v>1544</v>
      </c>
      <c r="F195" s="302">
        <v>16800000</v>
      </c>
      <c r="G195" s="292" t="s">
        <v>111</v>
      </c>
      <c r="H195" s="292"/>
      <c r="I195" s="161" t="s">
        <v>25</v>
      </c>
      <c r="J195" s="288">
        <v>2021</v>
      </c>
      <c r="K195" s="155" t="s">
        <v>1019</v>
      </c>
      <c r="L195" s="155" t="s">
        <v>1545</v>
      </c>
    </row>
    <row r="196" spans="1:12" ht="30">
      <c r="A196" s="277">
        <v>614</v>
      </c>
      <c r="B196" s="298">
        <v>6000</v>
      </c>
      <c r="C196" s="155" t="s">
        <v>1537</v>
      </c>
      <c r="D196" s="155" t="s">
        <v>1546</v>
      </c>
      <c r="E196" s="155" t="s">
        <v>1544</v>
      </c>
      <c r="F196" s="302">
        <v>3960000</v>
      </c>
      <c r="G196" s="292" t="s">
        <v>111</v>
      </c>
      <c r="H196" s="306"/>
      <c r="I196" s="161" t="s">
        <v>25</v>
      </c>
      <c r="J196" s="288">
        <v>2021</v>
      </c>
      <c r="K196" s="155" t="s">
        <v>1019</v>
      </c>
      <c r="L196" s="155" t="s">
        <v>1547</v>
      </c>
    </row>
    <row r="197" spans="1:12" ht="30">
      <c r="A197" s="277">
        <v>614</v>
      </c>
      <c r="B197" s="298">
        <v>6000</v>
      </c>
      <c r="C197" s="155" t="s">
        <v>1537</v>
      </c>
      <c r="D197" s="155" t="s">
        <v>1548</v>
      </c>
      <c r="E197" s="155" t="s">
        <v>1063</v>
      </c>
      <c r="F197" s="302">
        <v>3000000</v>
      </c>
      <c r="G197" s="292" t="s">
        <v>111</v>
      </c>
      <c r="H197" s="306"/>
      <c r="I197" s="161" t="s">
        <v>25</v>
      </c>
      <c r="J197" s="288">
        <v>2021</v>
      </c>
      <c r="K197" s="155" t="s">
        <v>1019</v>
      </c>
      <c r="L197" s="155" t="s">
        <v>1545</v>
      </c>
    </row>
    <row r="198" spans="1:12" ht="30">
      <c r="A198" s="277">
        <v>614</v>
      </c>
      <c r="B198" s="298">
        <v>6000</v>
      </c>
      <c r="C198" s="155" t="s">
        <v>1537</v>
      </c>
      <c r="D198" s="155" t="s">
        <v>1549</v>
      </c>
      <c r="E198" s="155" t="s">
        <v>1063</v>
      </c>
      <c r="F198" s="302">
        <v>3000000</v>
      </c>
      <c r="G198" s="292" t="s">
        <v>111</v>
      </c>
      <c r="H198" s="160"/>
      <c r="I198" s="161" t="s">
        <v>25</v>
      </c>
      <c r="J198" s="288">
        <v>2021</v>
      </c>
      <c r="K198" s="155" t="s">
        <v>1019</v>
      </c>
      <c r="L198" s="155" t="s">
        <v>1550</v>
      </c>
    </row>
    <row r="199" spans="1:12" ht="30">
      <c r="A199" s="277">
        <v>614</v>
      </c>
      <c r="B199" s="298">
        <v>6000</v>
      </c>
      <c r="C199" s="155" t="s">
        <v>1537</v>
      </c>
      <c r="D199" s="155" t="s">
        <v>1551</v>
      </c>
      <c r="E199" s="155" t="s">
        <v>1544</v>
      </c>
      <c r="F199" s="302">
        <v>3000000</v>
      </c>
      <c r="G199" s="292" t="s">
        <v>111</v>
      </c>
      <c r="H199" s="160"/>
      <c r="I199" s="161" t="s">
        <v>25</v>
      </c>
      <c r="J199" s="288">
        <v>2021</v>
      </c>
      <c r="K199" s="155" t="s">
        <v>1019</v>
      </c>
      <c r="L199" s="155" t="s">
        <v>1545</v>
      </c>
    </row>
    <row r="200" spans="1:12" ht="30">
      <c r="A200" s="277">
        <v>614</v>
      </c>
      <c r="B200" s="298">
        <v>6000</v>
      </c>
      <c r="C200" s="155" t="s">
        <v>1537</v>
      </c>
      <c r="D200" s="155" t="s">
        <v>1552</v>
      </c>
      <c r="E200" s="155" t="s">
        <v>1544</v>
      </c>
      <c r="F200" s="302">
        <v>3000000</v>
      </c>
      <c r="G200" s="292" t="s">
        <v>111</v>
      </c>
      <c r="H200" s="312"/>
      <c r="I200" s="161" t="s">
        <v>25</v>
      </c>
      <c r="J200" s="288">
        <v>2021</v>
      </c>
      <c r="K200" s="155" t="s">
        <v>1019</v>
      </c>
      <c r="L200" s="155" t="s">
        <v>1553</v>
      </c>
    </row>
    <row r="201" spans="1:12" ht="30">
      <c r="A201" s="277">
        <v>614</v>
      </c>
      <c r="B201" s="298">
        <v>6000</v>
      </c>
      <c r="C201" s="155" t="s">
        <v>1537</v>
      </c>
      <c r="D201" s="155" t="s">
        <v>1554</v>
      </c>
      <c r="E201" s="155" t="s">
        <v>1544</v>
      </c>
      <c r="F201" s="302">
        <v>2000000</v>
      </c>
      <c r="G201" s="292" t="s">
        <v>111</v>
      </c>
      <c r="H201" s="161"/>
      <c r="I201" s="161" t="s">
        <v>25</v>
      </c>
      <c r="J201" s="288">
        <v>2021</v>
      </c>
      <c r="K201" s="155" t="s">
        <v>1019</v>
      </c>
      <c r="L201" s="155" t="s">
        <v>1555</v>
      </c>
    </row>
    <row r="202" spans="1:12" ht="30">
      <c r="A202" s="277">
        <v>614</v>
      </c>
      <c r="B202" s="298">
        <v>6000</v>
      </c>
      <c r="C202" s="155" t="s">
        <v>1537</v>
      </c>
      <c r="D202" s="155" t="s">
        <v>1556</v>
      </c>
      <c r="E202" s="155" t="s">
        <v>1557</v>
      </c>
      <c r="F202" s="302">
        <v>1000000</v>
      </c>
      <c r="G202" s="292" t="s">
        <v>111</v>
      </c>
      <c r="H202" s="161"/>
      <c r="I202" s="161" t="s">
        <v>25</v>
      </c>
      <c r="J202" s="288">
        <v>2021</v>
      </c>
      <c r="K202" s="155" t="s">
        <v>1019</v>
      </c>
      <c r="L202" s="155" t="s">
        <v>1558</v>
      </c>
    </row>
    <row r="203" spans="1:12">
      <c r="A203" s="38"/>
      <c r="B203" s="38"/>
      <c r="C203" s="61"/>
      <c r="D203" s="62"/>
      <c r="E203" s="40"/>
      <c r="F203" s="322">
        <f>SUM(F5:F202)</f>
        <v>699383177.06999993</v>
      </c>
      <c r="G203" s="323"/>
      <c r="H203" s="65"/>
      <c r="I203" s="65"/>
      <c r="J203" s="268"/>
      <c r="K203" s="40"/>
      <c r="L203" s="40"/>
    </row>
    <row r="204" spans="1:12" ht="18.75">
      <c r="A204" s="140"/>
      <c r="B204" s="140"/>
      <c r="C204" s="140"/>
      <c r="D204" s="140"/>
      <c r="E204" s="140"/>
      <c r="F204" s="140"/>
      <c r="G204" s="140"/>
      <c r="H204" s="140"/>
      <c r="I204" s="140"/>
      <c r="J204" s="140"/>
      <c r="K204" s="140"/>
      <c r="L204" s="140"/>
    </row>
  </sheetData>
  <mergeCells count="12">
    <mergeCell ref="K3:K4"/>
    <mergeCell ref="L3:L4"/>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workbookViewId="0">
      <selection activeCell="A3" sqref="A3:C3"/>
    </sheetView>
  </sheetViews>
  <sheetFormatPr baseColWidth="10" defaultColWidth="12.42578125" defaultRowHeight="15"/>
  <cols>
    <col min="1" max="2" width="18" style="132" customWidth="1"/>
    <col min="3" max="3" width="40.42578125" style="133" customWidth="1"/>
    <col min="4" max="4" width="47" style="133" customWidth="1"/>
    <col min="5" max="5" width="44.5703125" style="133" customWidth="1"/>
    <col min="6" max="7" width="27.28515625" style="133" customWidth="1"/>
    <col min="8" max="8" width="8" style="133" customWidth="1"/>
    <col min="9" max="9" width="8.7109375" style="133" customWidth="1"/>
    <col min="10" max="10" width="27.28515625" style="133" customWidth="1"/>
    <col min="11" max="11" width="25.7109375" style="133" customWidth="1"/>
    <col min="12" max="12" width="80.140625" style="31" customWidth="1"/>
    <col min="13" max="13" width="12.42578125" style="31"/>
    <col min="14" max="14" width="30.85546875" style="31" customWidth="1"/>
    <col min="15" max="16384" width="12.42578125" style="31"/>
  </cols>
  <sheetData>
    <row r="1" spans="1:12" ht="91.5" customHeight="1">
      <c r="A1" s="135"/>
      <c r="B1" s="135"/>
      <c r="C1" s="739" t="s">
        <v>0</v>
      </c>
      <c r="D1" s="739"/>
      <c r="E1" s="136"/>
      <c r="F1" s="717" t="s">
        <v>1559</v>
      </c>
      <c r="G1" s="717"/>
      <c r="H1" s="717"/>
      <c r="I1" s="717"/>
      <c r="J1" s="717"/>
      <c r="K1" s="717"/>
      <c r="L1" s="717"/>
    </row>
    <row r="2" spans="1:12" ht="18.75">
      <c r="A2" s="718"/>
      <c r="B2" s="719"/>
      <c r="C2" s="719"/>
      <c r="D2" s="719"/>
      <c r="E2" s="719"/>
      <c r="F2" s="719"/>
      <c r="G2" s="719"/>
      <c r="H2" s="719"/>
      <c r="I2" s="719"/>
      <c r="J2" s="719"/>
      <c r="K2" s="719"/>
      <c r="L2" s="720"/>
    </row>
    <row r="3" spans="1:12" ht="39" customHeight="1">
      <c r="A3" s="721" t="s">
        <v>3</v>
      </c>
      <c r="B3" s="722"/>
      <c r="C3" s="723"/>
      <c r="D3" s="714" t="s">
        <v>4</v>
      </c>
      <c r="E3" s="714" t="s">
        <v>5</v>
      </c>
      <c r="F3" s="714" t="s">
        <v>1560</v>
      </c>
      <c r="G3" s="714" t="s">
        <v>1561</v>
      </c>
      <c r="H3" s="718" t="s">
        <v>8</v>
      </c>
      <c r="I3" s="720"/>
      <c r="J3" s="714" t="s">
        <v>1562</v>
      </c>
      <c r="K3" s="714" t="s">
        <v>10</v>
      </c>
      <c r="L3" s="714" t="s">
        <v>11</v>
      </c>
    </row>
    <row r="4" spans="1:12" ht="24.75" customHeight="1">
      <c r="A4" s="137" t="s">
        <v>16</v>
      </c>
      <c r="B4" s="138" t="s">
        <v>17</v>
      </c>
      <c r="C4" s="139" t="s">
        <v>18</v>
      </c>
      <c r="D4" s="715"/>
      <c r="E4" s="715"/>
      <c r="F4" s="715"/>
      <c r="G4" s="715"/>
      <c r="H4" s="175" t="s">
        <v>19</v>
      </c>
      <c r="I4" s="141" t="s">
        <v>20</v>
      </c>
      <c r="J4" s="715"/>
      <c r="K4" s="715"/>
      <c r="L4" s="715"/>
    </row>
    <row r="5" spans="1:12" ht="24.75" customHeight="1">
      <c r="A5" s="137"/>
      <c r="B5" s="138"/>
      <c r="C5" s="139"/>
      <c r="D5" s="178"/>
      <c r="E5" s="178"/>
      <c r="F5" s="178"/>
      <c r="G5" s="178"/>
      <c r="H5" s="175"/>
      <c r="I5" s="141"/>
      <c r="J5" s="178"/>
      <c r="K5" s="178"/>
      <c r="L5" s="178"/>
    </row>
    <row r="6" spans="1:12" ht="74.25" customHeight="1">
      <c r="A6" s="324">
        <v>211</v>
      </c>
      <c r="B6" s="325">
        <v>2000</v>
      </c>
      <c r="C6" s="326" t="s">
        <v>21</v>
      </c>
      <c r="D6" s="327" t="s">
        <v>22</v>
      </c>
      <c r="E6" s="327" t="s">
        <v>54</v>
      </c>
      <c r="F6" s="328">
        <v>300000</v>
      </c>
      <c r="G6" s="329" t="s">
        <v>24</v>
      </c>
      <c r="H6" s="329"/>
      <c r="I6" s="329" t="s">
        <v>25</v>
      </c>
      <c r="J6" s="330">
        <v>2021</v>
      </c>
      <c r="K6" s="327" t="s">
        <v>56</v>
      </c>
      <c r="L6" s="327" t="s">
        <v>57</v>
      </c>
    </row>
    <row r="7" spans="1:12" ht="74.25" customHeight="1">
      <c r="A7" s="324">
        <v>214</v>
      </c>
      <c r="B7" s="325">
        <v>2000</v>
      </c>
      <c r="C7" s="326" t="s">
        <v>1563</v>
      </c>
      <c r="D7" s="331" t="s">
        <v>1564</v>
      </c>
      <c r="E7" s="332" t="s">
        <v>1565</v>
      </c>
      <c r="F7" s="328">
        <v>100000</v>
      </c>
      <c r="G7" s="333" t="s">
        <v>148</v>
      </c>
      <c r="H7" s="329"/>
      <c r="I7" s="334" t="s">
        <v>25</v>
      </c>
      <c r="J7" s="335">
        <v>2021</v>
      </c>
      <c r="K7" s="327" t="s">
        <v>56</v>
      </c>
      <c r="L7" s="327" t="s">
        <v>1566</v>
      </c>
    </row>
    <row r="8" spans="1:12" ht="74.25" customHeight="1">
      <c r="A8" s="324">
        <v>215</v>
      </c>
      <c r="B8" s="325">
        <v>2000</v>
      </c>
      <c r="C8" s="326" t="s">
        <v>1567</v>
      </c>
      <c r="D8" s="336" t="s">
        <v>1568</v>
      </c>
      <c r="E8" s="332" t="s">
        <v>1569</v>
      </c>
      <c r="F8" s="328">
        <v>35000</v>
      </c>
      <c r="G8" s="333" t="s">
        <v>148</v>
      </c>
      <c r="H8" s="329"/>
      <c r="I8" s="334" t="s">
        <v>25</v>
      </c>
      <c r="J8" s="335">
        <v>2021</v>
      </c>
      <c r="K8" s="327" t="s">
        <v>56</v>
      </c>
      <c r="L8" s="327" t="s">
        <v>1570</v>
      </c>
    </row>
    <row r="9" spans="1:12" ht="74.25" customHeight="1">
      <c r="A9" s="324">
        <v>293</v>
      </c>
      <c r="B9" s="325">
        <v>2000</v>
      </c>
      <c r="C9" s="326" t="s">
        <v>1571</v>
      </c>
      <c r="D9" s="336" t="s">
        <v>1572</v>
      </c>
      <c r="E9" s="332" t="s">
        <v>1573</v>
      </c>
      <c r="F9" s="328">
        <v>20000</v>
      </c>
      <c r="G9" s="333" t="s">
        <v>24</v>
      </c>
      <c r="H9" s="333"/>
      <c r="I9" s="334" t="s">
        <v>25</v>
      </c>
      <c r="J9" s="335">
        <v>2021</v>
      </c>
      <c r="K9" s="327" t="s">
        <v>56</v>
      </c>
      <c r="L9" s="327" t="s">
        <v>1574</v>
      </c>
    </row>
    <row r="10" spans="1:12" ht="74.25" customHeight="1">
      <c r="A10" s="324">
        <v>294</v>
      </c>
      <c r="B10" s="325">
        <v>2000</v>
      </c>
      <c r="C10" s="326" t="s">
        <v>1575</v>
      </c>
      <c r="D10" s="331" t="s">
        <v>1576</v>
      </c>
      <c r="E10" s="332" t="s">
        <v>1565</v>
      </c>
      <c r="F10" s="328">
        <v>50000</v>
      </c>
      <c r="G10" s="333" t="s">
        <v>148</v>
      </c>
      <c r="H10" s="333"/>
      <c r="I10" s="334" t="s">
        <v>25</v>
      </c>
      <c r="J10" s="335">
        <v>2021</v>
      </c>
      <c r="K10" s="327" t="s">
        <v>56</v>
      </c>
      <c r="L10" s="327" t="s">
        <v>1566</v>
      </c>
    </row>
    <row r="11" spans="1:12" ht="74.25" customHeight="1">
      <c r="A11" s="324">
        <v>294</v>
      </c>
      <c r="B11" s="325">
        <v>2000</v>
      </c>
      <c r="C11" s="326" t="s">
        <v>1575</v>
      </c>
      <c r="D11" s="336" t="s">
        <v>1577</v>
      </c>
      <c r="E11" s="332" t="s">
        <v>1565</v>
      </c>
      <c r="F11" s="328">
        <v>20000</v>
      </c>
      <c r="G11" s="333" t="s">
        <v>127</v>
      </c>
      <c r="H11" s="333"/>
      <c r="I11" s="334" t="s">
        <v>25</v>
      </c>
      <c r="J11" s="335">
        <v>2021</v>
      </c>
      <c r="K11" s="327" t="s">
        <v>56</v>
      </c>
      <c r="L11" s="327" t="s">
        <v>1578</v>
      </c>
    </row>
    <row r="12" spans="1:12" ht="50.25" customHeight="1">
      <c r="A12" s="324">
        <v>323</v>
      </c>
      <c r="B12" s="324">
        <v>3000</v>
      </c>
      <c r="C12" s="327" t="s">
        <v>1579</v>
      </c>
      <c r="D12" s="336" t="s">
        <v>1580</v>
      </c>
      <c r="E12" s="332" t="s">
        <v>1581</v>
      </c>
      <c r="F12" s="337">
        <v>120000</v>
      </c>
      <c r="G12" s="333" t="s">
        <v>783</v>
      </c>
      <c r="H12" s="333"/>
      <c r="I12" s="334" t="s">
        <v>25</v>
      </c>
      <c r="J12" s="335">
        <v>2021</v>
      </c>
      <c r="K12" s="327" t="s">
        <v>56</v>
      </c>
      <c r="L12" s="327" t="s">
        <v>1582</v>
      </c>
    </row>
    <row r="13" spans="1:12" ht="54" customHeight="1">
      <c r="A13" s="324">
        <v>329</v>
      </c>
      <c r="B13" s="324">
        <v>3000</v>
      </c>
      <c r="C13" s="338" t="s">
        <v>1583</v>
      </c>
      <c r="D13" s="327" t="s">
        <v>1584</v>
      </c>
      <c r="E13" s="327" t="s">
        <v>1581</v>
      </c>
      <c r="F13" s="328">
        <v>100000</v>
      </c>
      <c r="G13" s="329" t="s">
        <v>783</v>
      </c>
      <c r="H13" s="328"/>
      <c r="I13" s="329" t="s">
        <v>25</v>
      </c>
      <c r="J13" s="330">
        <v>2021</v>
      </c>
      <c r="K13" s="327" t="s">
        <v>56</v>
      </c>
      <c r="L13" s="327" t="s">
        <v>1585</v>
      </c>
    </row>
    <row r="14" spans="1:12" ht="68.25" customHeight="1">
      <c r="A14" s="324">
        <v>334</v>
      </c>
      <c r="B14" s="324">
        <v>3000</v>
      </c>
      <c r="C14" s="327" t="s">
        <v>1586</v>
      </c>
      <c r="D14" s="339" t="s">
        <v>1587</v>
      </c>
      <c r="E14" s="340" t="s">
        <v>1588</v>
      </c>
      <c r="F14" s="341">
        <v>120000</v>
      </c>
      <c r="G14" s="342" t="s">
        <v>127</v>
      </c>
      <c r="H14" s="341"/>
      <c r="I14" s="329" t="s">
        <v>25</v>
      </c>
      <c r="J14" s="330">
        <v>2021</v>
      </c>
      <c r="K14" s="327" t="s">
        <v>56</v>
      </c>
      <c r="L14" s="327" t="s">
        <v>1589</v>
      </c>
    </row>
    <row r="15" spans="1:12" ht="64.5" customHeight="1">
      <c r="A15" s="324">
        <v>515</v>
      </c>
      <c r="B15" s="324">
        <v>5000</v>
      </c>
      <c r="C15" s="327" t="s">
        <v>1590</v>
      </c>
      <c r="D15" s="338" t="s">
        <v>1577</v>
      </c>
      <c r="E15" s="327" t="s">
        <v>1565</v>
      </c>
      <c r="F15" s="337">
        <v>180000</v>
      </c>
      <c r="G15" s="337" t="s">
        <v>127</v>
      </c>
      <c r="H15" s="337"/>
      <c r="I15" s="329" t="s">
        <v>25</v>
      </c>
      <c r="J15" s="330">
        <v>2021</v>
      </c>
      <c r="K15" s="327" t="s">
        <v>56</v>
      </c>
      <c r="L15" s="327" t="s">
        <v>1591</v>
      </c>
    </row>
    <row r="16" spans="1:12" ht="48.75" customHeight="1">
      <c r="A16" s="324">
        <v>521</v>
      </c>
      <c r="B16" s="324">
        <v>5000</v>
      </c>
      <c r="C16" s="327" t="s">
        <v>1463</v>
      </c>
      <c r="D16" s="338" t="s">
        <v>1592</v>
      </c>
      <c r="E16" s="327" t="s">
        <v>1565</v>
      </c>
      <c r="F16" s="337">
        <v>50000</v>
      </c>
      <c r="G16" s="337" t="s">
        <v>127</v>
      </c>
      <c r="H16" s="337"/>
      <c r="I16" s="329" t="s">
        <v>25</v>
      </c>
      <c r="J16" s="330">
        <v>2021</v>
      </c>
      <c r="K16" s="327" t="s">
        <v>56</v>
      </c>
      <c r="L16" s="327" t="s">
        <v>1593</v>
      </c>
    </row>
    <row r="17" spans="1:12" ht="48.75" customHeight="1">
      <c r="A17" s="324">
        <v>529</v>
      </c>
      <c r="B17" s="324">
        <v>5000</v>
      </c>
      <c r="C17" s="327" t="s">
        <v>226</v>
      </c>
      <c r="D17" s="331" t="s">
        <v>1594</v>
      </c>
      <c r="E17" s="343" t="s">
        <v>1565</v>
      </c>
      <c r="F17" s="337">
        <v>150000</v>
      </c>
      <c r="G17" s="344" t="s">
        <v>148</v>
      </c>
      <c r="H17" s="344"/>
      <c r="I17" s="345" t="s">
        <v>25</v>
      </c>
      <c r="J17" s="346">
        <v>2021</v>
      </c>
      <c r="K17" s="327" t="s">
        <v>56</v>
      </c>
      <c r="L17" s="327" t="s">
        <v>1566</v>
      </c>
    </row>
    <row r="18" spans="1:12" ht="40.5" customHeight="1">
      <c r="A18" s="324">
        <v>591</v>
      </c>
      <c r="B18" s="324">
        <v>5000</v>
      </c>
      <c r="C18" s="327" t="s">
        <v>1595</v>
      </c>
      <c r="D18" s="338" t="s">
        <v>1596</v>
      </c>
      <c r="E18" s="327" t="s">
        <v>1565</v>
      </c>
      <c r="F18" s="337">
        <v>1500000</v>
      </c>
      <c r="G18" s="337" t="s">
        <v>148</v>
      </c>
      <c r="H18" s="337"/>
      <c r="I18" s="329" t="s">
        <v>25</v>
      </c>
      <c r="J18" s="330">
        <v>2021</v>
      </c>
      <c r="K18" s="327" t="s">
        <v>56</v>
      </c>
      <c r="L18" s="327" t="s">
        <v>1597</v>
      </c>
    </row>
    <row r="19" spans="1:12" ht="18.75">
      <c r="A19" s="144"/>
      <c r="B19" s="144"/>
      <c r="C19" s="347"/>
      <c r="D19" s="348"/>
      <c r="E19" s="173" t="s">
        <v>51</v>
      </c>
      <c r="F19" s="174">
        <f>SUM(F6:F18)</f>
        <v>2745000</v>
      </c>
      <c r="G19" s="349"/>
      <c r="H19" s="350"/>
      <c r="I19" s="349"/>
      <c r="J19" s="350"/>
      <c r="K19" s="347"/>
      <c r="L19" s="347"/>
    </row>
    <row r="20" spans="1:12" ht="18.75">
      <c r="A20" s="144"/>
      <c r="B20" s="144"/>
      <c r="C20" s="347"/>
      <c r="D20" s="348"/>
      <c r="E20" s="348"/>
      <c r="F20" s="351"/>
      <c r="G20" s="349"/>
      <c r="H20" s="350"/>
      <c r="I20" s="349"/>
      <c r="J20" s="350"/>
      <c r="K20" s="347"/>
      <c r="L20" s="347"/>
    </row>
    <row r="22" spans="1:12" ht="60" customHeight="1">
      <c r="A22" s="324">
        <v>211</v>
      </c>
      <c r="B22" s="324">
        <v>2000</v>
      </c>
      <c r="C22" s="327" t="s">
        <v>21</v>
      </c>
      <c r="D22" s="327" t="s">
        <v>22</v>
      </c>
      <c r="E22" s="164" t="s">
        <v>1598</v>
      </c>
      <c r="F22" s="328">
        <v>50000</v>
      </c>
      <c r="G22" s="329" t="s">
        <v>24</v>
      </c>
      <c r="H22" s="312"/>
      <c r="I22" s="329" t="s">
        <v>25</v>
      </c>
      <c r="J22" s="324">
        <v>2021</v>
      </c>
      <c r="K22" s="327" t="s">
        <v>1599</v>
      </c>
      <c r="L22" s="338" t="s">
        <v>1600</v>
      </c>
    </row>
    <row r="23" spans="1:12" ht="78.75">
      <c r="A23" s="324">
        <v>215</v>
      </c>
      <c r="B23" s="325">
        <v>2000</v>
      </c>
      <c r="C23" s="327" t="s">
        <v>1601</v>
      </c>
      <c r="D23" s="352" t="s">
        <v>1602</v>
      </c>
      <c r="E23" s="352" t="s">
        <v>1603</v>
      </c>
      <c r="F23" s="328">
        <v>150000</v>
      </c>
      <c r="G23" s="329" t="s">
        <v>24</v>
      </c>
      <c r="H23" s="353"/>
      <c r="I23" s="329" t="s">
        <v>25</v>
      </c>
      <c r="J23" s="324">
        <v>2021</v>
      </c>
      <c r="K23" s="327" t="s">
        <v>1599</v>
      </c>
      <c r="L23" s="338" t="s">
        <v>1604</v>
      </c>
    </row>
    <row r="24" spans="1:12" ht="63">
      <c r="A24" s="324">
        <v>216</v>
      </c>
      <c r="B24" s="325">
        <v>2000</v>
      </c>
      <c r="C24" s="327" t="s">
        <v>1605</v>
      </c>
      <c r="D24" s="354" t="s">
        <v>1606</v>
      </c>
      <c r="E24" s="352" t="s">
        <v>1603</v>
      </c>
      <c r="F24" s="328">
        <v>2500000</v>
      </c>
      <c r="G24" s="337" t="s">
        <v>111</v>
      </c>
      <c r="H24" s="353"/>
      <c r="I24" s="329" t="s">
        <v>25</v>
      </c>
      <c r="J24" s="324">
        <v>2021</v>
      </c>
      <c r="K24" s="327" t="s">
        <v>1599</v>
      </c>
      <c r="L24" s="338" t="s">
        <v>1607</v>
      </c>
    </row>
    <row r="25" spans="1:12" ht="63">
      <c r="A25" s="355">
        <v>216</v>
      </c>
      <c r="B25" s="325">
        <v>2000</v>
      </c>
      <c r="C25" s="327" t="s">
        <v>1605</v>
      </c>
      <c r="D25" s="354" t="s">
        <v>1606</v>
      </c>
      <c r="E25" s="352" t="s">
        <v>1603</v>
      </c>
      <c r="F25" s="328">
        <v>165000</v>
      </c>
      <c r="G25" s="337" t="s">
        <v>111</v>
      </c>
      <c r="H25" s="353"/>
      <c r="I25" s="329" t="s">
        <v>25</v>
      </c>
      <c r="J25" s="324">
        <v>2021</v>
      </c>
      <c r="K25" s="327" t="s">
        <v>1599</v>
      </c>
      <c r="L25" s="356" t="s">
        <v>547</v>
      </c>
    </row>
    <row r="26" spans="1:12" ht="47.25">
      <c r="A26" s="357">
        <v>221</v>
      </c>
      <c r="B26" s="325">
        <v>2000</v>
      </c>
      <c r="C26" s="327" t="s">
        <v>47</v>
      </c>
      <c r="D26" s="358" t="s">
        <v>1608</v>
      </c>
      <c r="E26" s="312" t="s">
        <v>1609</v>
      </c>
      <c r="F26" s="359">
        <v>1700000</v>
      </c>
      <c r="G26" s="337" t="s">
        <v>111</v>
      </c>
      <c r="H26" s="353"/>
      <c r="I26" s="329" t="s">
        <v>25</v>
      </c>
      <c r="J26" s="324">
        <v>2021</v>
      </c>
      <c r="K26" s="327" t="s">
        <v>1599</v>
      </c>
      <c r="L26" s="356" t="s">
        <v>1610</v>
      </c>
    </row>
    <row r="27" spans="1:12" ht="47.25">
      <c r="A27" s="324">
        <v>241</v>
      </c>
      <c r="B27" s="325">
        <v>2000</v>
      </c>
      <c r="C27" s="327" t="s">
        <v>267</v>
      </c>
      <c r="D27" s="352" t="s">
        <v>1611</v>
      </c>
      <c r="E27" s="352" t="s">
        <v>1603</v>
      </c>
      <c r="F27" s="328">
        <v>35000</v>
      </c>
      <c r="G27" s="337" t="s">
        <v>24</v>
      </c>
      <c r="H27" s="353"/>
      <c r="I27" s="329" t="s">
        <v>25</v>
      </c>
      <c r="J27" s="324">
        <v>2021</v>
      </c>
      <c r="K27" s="327" t="s">
        <v>1599</v>
      </c>
      <c r="L27" s="338" t="s">
        <v>1612</v>
      </c>
    </row>
    <row r="28" spans="1:12" ht="47.25">
      <c r="A28" s="324">
        <v>242</v>
      </c>
      <c r="B28" s="325">
        <v>2000</v>
      </c>
      <c r="C28" s="327" t="s">
        <v>272</v>
      </c>
      <c r="D28" s="352" t="s">
        <v>1613</v>
      </c>
      <c r="E28" s="352" t="s">
        <v>1603</v>
      </c>
      <c r="F28" s="328">
        <v>120000</v>
      </c>
      <c r="G28" s="337" t="s">
        <v>111</v>
      </c>
      <c r="H28" s="353"/>
      <c r="I28" s="329" t="s">
        <v>25</v>
      </c>
      <c r="J28" s="324">
        <v>2021</v>
      </c>
      <c r="K28" s="327" t="s">
        <v>1599</v>
      </c>
      <c r="L28" s="338" t="s">
        <v>1612</v>
      </c>
    </row>
    <row r="29" spans="1:12" ht="47.25">
      <c r="A29" s="324">
        <v>243</v>
      </c>
      <c r="B29" s="325">
        <v>2000</v>
      </c>
      <c r="C29" s="327" t="s">
        <v>1614</v>
      </c>
      <c r="D29" s="352" t="s">
        <v>1615</v>
      </c>
      <c r="E29" s="352" t="s">
        <v>1603</v>
      </c>
      <c r="F29" s="337">
        <v>100000</v>
      </c>
      <c r="G29" s="337" t="s">
        <v>24</v>
      </c>
      <c r="H29" s="353"/>
      <c r="I29" s="329" t="s">
        <v>25</v>
      </c>
      <c r="J29" s="324">
        <v>2021</v>
      </c>
      <c r="K29" s="327" t="s">
        <v>1599</v>
      </c>
      <c r="L29" s="338" t="s">
        <v>1612</v>
      </c>
    </row>
    <row r="30" spans="1:12" ht="78.75">
      <c r="A30" s="324">
        <v>246</v>
      </c>
      <c r="B30" s="325">
        <v>2000</v>
      </c>
      <c r="C30" s="327" t="s">
        <v>1616</v>
      </c>
      <c r="D30" s="352" t="s">
        <v>1617</v>
      </c>
      <c r="E30" s="352" t="s">
        <v>1603</v>
      </c>
      <c r="F30" s="328">
        <v>800000</v>
      </c>
      <c r="G30" s="337" t="s">
        <v>24</v>
      </c>
      <c r="H30" s="353"/>
      <c r="I30" s="329" t="s">
        <v>25</v>
      </c>
      <c r="J30" s="324">
        <v>2021</v>
      </c>
      <c r="K30" s="327" t="s">
        <v>1599</v>
      </c>
      <c r="L30" s="338" t="s">
        <v>1618</v>
      </c>
    </row>
    <row r="31" spans="1:12" ht="141.75">
      <c r="A31" s="324">
        <v>247</v>
      </c>
      <c r="B31" s="325">
        <v>2000</v>
      </c>
      <c r="C31" s="327" t="s">
        <v>1619</v>
      </c>
      <c r="D31" s="360" t="s">
        <v>1620</v>
      </c>
      <c r="E31" s="360" t="s">
        <v>1603</v>
      </c>
      <c r="F31" s="328">
        <v>700000</v>
      </c>
      <c r="G31" s="361" t="s">
        <v>1621</v>
      </c>
      <c r="H31" s="362"/>
      <c r="I31" s="363" t="s">
        <v>25</v>
      </c>
      <c r="J31" s="364">
        <v>2021</v>
      </c>
      <c r="K31" s="327" t="s">
        <v>1599</v>
      </c>
      <c r="L31" s="338" t="s">
        <v>1622</v>
      </c>
    </row>
    <row r="32" spans="1:12" ht="63">
      <c r="A32" s="324">
        <v>247</v>
      </c>
      <c r="B32" s="325">
        <v>2000</v>
      </c>
      <c r="C32" s="327" t="s">
        <v>1619</v>
      </c>
      <c r="D32" s="352" t="s">
        <v>1620</v>
      </c>
      <c r="E32" s="352" t="s">
        <v>1603</v>
      </c>
      <c r="F32" s="328">
        <v>800000</v>
      </c>
      <c r="G32" s="337" t="s">
        <v>24</v>
      </c>
      <c r="H32" s="353"/>
      <c r="I32" s="329" t="s">
        <v>25</v>
      </c>
      <c r="J32" s="324">
        <v>2021</v>
      </c>
      <c r="K32" s="327" t="s">
        <v>1599</v>
      </c>
      <c r="L32" s="338" t="s">
        <v>1612</v>
      </c>
    </row>
    <row r="33" spans="1:12" ht="47.25">
      <c r="A33" s="365">
        <v>248</v>
      </c>
      <c r="B33" s="325">
        <v>2000</v>
      </c>
      <c r="C33" s="366" t="s">
        <v>1623</v>
      </c>
      <c r="D33" s="358" t="s">
        <v>1624</v>
      </c>
      <c r="E33" s="352" t="s">
        <v>1603</v>
      </c>
      <c r="F33" s="359">
        <v>150000</v>
      </c>
      <c r="G33" s="337" t="s">
        <v>148</v>
      </c>
      <c r="H33" s="353"/>
      <c r="I33" s="329" t="s">
        <v>25</v>
      </c>
      <c r="J33" s="324">
        <v>2021</v>
      </c>
      <c r="K33" s="327" t="s">
        <v>1599</v>
      </c>
      <c r="L33" s="367" t="s">
        <v>1625</v>
      </c>
    </row>
    <row r="34" spans="1:12" ht="94.5">
      <c r="A34" s="324">
        <v>249</v>
      </c>
      <c r="B34" s="325">
        <v>2000</v>
      </c>
      <c r="C34" s="327" t="s">
        <v>280</v>
      </c>
      <c r="D34" s="352" t="s">
        <v>1626</v>
      </c>
      <c r="E34" s="352" t="s">
        <v>1603</v>
      </c>
      <c r="F34" s="328">
        <v>1000000</v>
      </c>
      <c r="G34" s="337" t="s">
        <v>24</v>
      </c>
      <c r="H34" s="353"/>
      <c r="I34" s="329" t="s">
        <v>25</v>
      </c>
      <c r="J34" s="324">
        <v>2021</v>
      </c>
      <c r="K34" s="327" t="s">
        <v>1599</v>
      </c>
      <c r="L34" s="338" t="s">
        <v>1627</v>
      </c>
    </row>
    <row r="35" spans="1:12" ht="47.25">
      <c r="A35" s="324">
        <v>254</v>
      </c>
      <c r="B35" s="325">
        <v>2000</v>
      </c>
      <c r="C35" s="327" t="s">
        <v>1628</v>
      </c>
      <c r="D35" s="360" t="s">
        <v>1629</v>
      </c>
      <c r="E35" s="360" t="s">
        <v>1603</v>
      </c>
      <c r="F35" s="328">
        <v>50000</v>
      </c>
      <c r="G35" s="361" t="s">
        <v>24</v>
      </c>
      <c r="H35" s="362"/>
      <c r="I35" s="363" t="s">
        <v>25</v>
      </c>
      <c r="J35" s="364">
        <v>2021</v>
      </c>
      <c r="K35" s="327" t="s">
        <v>1599</v>
      </c>
      <c r="L35" s="338" t="s">
        <v>1630</v>
      </c>
    </row>
    <row r="36" spans="1:12" ht="47.25">
      <c r="A36" s="324">
        <v>256</v>
      </c>
      <c r="B36" s="325">
        <v>2000</v>
      </c>
      <c r="C36" s="327" t="s">
        <v>290</v>
      </c>
      <c r="D36" s="352" t="s">
        <v>1631</v>
      </c>
      <c r="E36" s="352" t="s">
        <v>1603</v>
      </c>
      <c r="F36" s="337">
        <v>80000</v>
      </c>
      <c r="G36" s="337" t="s">
        <v>24</v>
      </c>
      <c r="H36" s="353"/>
      <c r="I36" s="329" t="s">
        <v>25</v>
      </c>
      <c r="J36" s="324">
        <v>2021</v>
      </c>
      <c r="K36" s="327" t="s">
        <v>1599</v>
      </c>
      <c r="L36" s="338" t="s">
        <v>1612</v>
      </c>
    </row>
    <row r="37" spans="1:12" ht="47.25">
      <c r="A37" s="324">
        <v>261</v>
      </c>
      <c r="B37" s="325">
        <v>2000</v>
      </c>
      <c r="C37" s="327" t="s">
        <v>292</v>
      </c>
      <c r="D37" s="360" t="s">
        <v>1632</v>
      </c>
      <c r="E37" s="360" t="s">
        <v>1603</v>
      </c>
      <c r="F37" s="328">
        <v>3000</v>
      </c>
      <c r="G37" s="361" t="s">
        <v>1621</v>
      </c>
      <c r="H37" s="362"/>
      <c r="I37" s="363" t="s">
        <v>25</v>
      </c>
      <c r="J37" s="364">
        <v>2021</v>
      </c>
      <c r="K37" s="327" t="s">
        <v>1599</v>
      </c>
      <c r="L37" s="338" t="s">
        <v>1612</v>
      </c>
    </row>
    <row r="38" spans="1:12" ht="47.25">
      <c r="A38" s="324">
        <v>271</v>
      </c>
      <c r="B38" s="325">
        <v>2000</v>
      </c>
      <c r="C38" s="327" t="s">
        <v>296</v>
      </c>
      <c r="D38" s="352" t="s">
        <v>1633</v>
      </c>
      <c r="E38" s="352" t="s">
        <v>1603</v>
      </c>
      <c r="F38" s="337">
        <v>280000</v>
      </c>
      <c r="G38" s="337" t="s">
        <v>148</v>
      </c>
      <c r="H38" s="353"/>
      <c r="I38" s="329" t="s">
        <v>25</v>
      </c>
      <c r="J38" s="324">
        <v>2021</v>
      </c>
      <c r="K38" s="327" t="s">
        <v>1599</v>
      </c>
      <c r="L38" s="338" t="s">
        <v>1634</v>
      </c>
    </row>
    <row r="39" spans="1:12" ht="63">
      <c r="A39" s="324">
        <v>272</v>
      </c>
      <c r="B39" s="325">
        <v>2000</v>
      </c>
      <c r="C39" s="327" t="s">
        <v>300</v>
      </c>
      <c r="D39" s="352" t="s">
        <v>1635</v>
      </c>
      <c r="E39" s="352" t="s">
        <v>1603</v>
      </c>
      <c r="F39" s="337">
        <v>260000</v>
      </c>
      <c r="G39" s="337" t="s">
        <v>148</v>
      </c>
      <c r="H39" s="353"/>
      <c r="I39" s="329" t="s">
        <v>25</v>
      </c>
      <c r="J39" s="324">
        <v>2021</v>
      </c>
      <c r="K39" s="327" t="s">
        <v>1599</v>
      </c>
      <c r="L39" s="338" t="s">
        <v>1636</v>
      </c>
    </row>
    <row r="40" spans="1:12" ht="78.75">
      <c r="A40" s="324">
        <v>291</v>
      </c>
      <c r="B40" s="325">
        <v>2000</v>
      </c>
      <c r="C40" s="327" t="s">
        <v>479</v>
      </c>
      <c r="D40" s="352" t="s">
        <v>1637</v>
      </c>
      <c r="E40" s="352" t="s">
        <v>1603</v>
      </c>
      <c r="F40" s="337">
        <v>200000</v>
      </c>
      <c r="G40" s="337" t="s">
        <v>148</v>
      </c>
      <c r="H40" s="353"/>
      <c r="I40" s="329" t="s">
        <v>25</v>
      </c>
      <c r="J40" s="324">
        <v>2021</v>
      </c>
      <c r="K40" s="327" t="s">
        <v>1599</v>
      </c>
      <c r="L40" s="338" t="s">
        <v>1638</v>
      </c>
    </row>
    <row r="41" spans="1:12" ht="63">
      <c r="A41" s="324">
        <v>292</v>
      </c>
      <c r="B41" s="325">
        <v>2000</v>
      </c>
      <c r="C41" s="327" t="s">
        <v>318</v>
      </c>
      <c r="D41" s="352" t="s">
        <v>1639</v>
      </c>
      <c r="E41" s="352" t="s">
        <v>1603</v>
      </c>
      <c r="F41" s="328">
        <v>1000000</v>
      </c>
      <c r="G41" s="337" t="s">
        <v>24</v>
      </c>
      <c r="H41" s="353"/>
      <c r="I41" s="329" t="s">
        <v>25</v>
      </c>
      <c r="J41" s="324">
        <v>2021</v>
      </c>
      <c r="K41" s="327" t="s">
        <v>1599</v>
      </c>
      <c r="L41" s="338" t="s">
        <v>1612</v>
      </c>
    </row>
    <row r="42" spans="1:12" ht="47.25">
      <c r="A42" s="324">
        <v>292</v>
      </c>
      <c r="B42" s="325">
        <v>2000</v>
      </c>
      <c r="C42" s="327" t="s">
        <v>318</v>
      </c>
      <c r="D42" s="368" t="s">
        <v>1640</v>
      </c>
      <c r="E42" s="368" t="s">
        <v>1603</v>
      </c>
      <c r="F42" s="328">
        <v>500000</v>
      </c>
      <c r="G42" s="333" t="s">
        <v>24</v>
      </c>
      <c r="H42" s="369"/>
      <c r="I42" s="334" t="s">
        <v>25</v>
      </c>
      <c r="J42" s="335">
        <v>2021</v>
      </c>
      <c r="K42" s="327" t="s">
        <v>1599</v>
      </c>
      <c r="L42" s="338" t="s">
        <v>1641</v>
      </c>
    </row>
    <row r="43" spans="1:12" ht="63">
      <c r="A43" s="324">
        <v>293</v>
      </c>
      <c r="B43" s="325">
        <v>2000</v>
      </c>
      <c r="C43" s="327" t="s">
        <v>947</v>
      </c>
      <c r="D43" s="352" t="s">
        <v>1642</v>
      </c>
      <c r="E43" s="352" t="s">
        <v>1603</v>
      </c>
      <c r="F43" s="328">
        <v>6000</v>
      </c>
      <c r="G43" s="337" t="s">
        <v>24</v>
      </c>
      <c r="H43" s="353"/>
      <c r="I43" s="329" t="s">
        <v>25</v>
      </c>
      <c r="J43" s="324">
        <v>2021</v>
      </c>
      <c r="K43" s="327" t="s">
        <v>1599</v>
      </c>
      <c r="L43" s="338" t="s">
        <v>1612</v>
      </c>
    </row>
    <row r="44" spans="1:12" ht="63">
      <c r="A44" s="324">
        <v>293</v>
      </c>
      <c r="B44" s="325">
        <v>2000</v>
      </c>
      <c r="C44" s="327" t="s">
        <v>947</v>
      </c>
      <c r="D44" s="368" t="s">
        <v>1643</v>
      </c>
      <c r="E44" s="368" t="s">
        <v>1603</v>
      </c>
      <c r="F44" s="328">
        <v>120000</v>
      </c>
      <c r="G44" s="333" t="s">
        <v>70</v>
      </c>
      <c r="H44" s="369"/>
      <c r="I44" s="334" t="s">
        <v>25</v>
      </c>
      <c r="J44" s="335">
        <v>2021</v>
      </c>
      <c r="K44" s="327" t="s">
        <v>1599</v>
      </c>
      <c r="L44" s="356" t="s">
        <v>1644</v>
      </c>
    </row>
    <row r="45" spans="1:12" ht="63">
      <c r="A45" s="324">
        <v>293</v>
      </c>
      <c r="B45" s="325">
        <v>2000</v>
      </c>
      <c r="C45" s="327" t="s">
        <v>947</v>
      </c>
      <c r="D45" s="356" t="s">
        <v>1645</v>
      </c>
      <c r="E45" s="360" t="s">
        <v>1603</v>
      </c>
      <c r="F45" s="328">
        <v>50000</v>
      </c>
      <c r="G45" s="333" t="s">
        <v>70</v>
      </c>
      <c r="H45" s="369"/>
      <c r="I45" s="334" t="s">
        <v>25</v>
      </c>
      <c r="J45" s="335">
        <v>2021</v>
      </c>
      <c r="K45" s="327" t="s">
        <v>1599</v>
      </c>
      <c r="L45" s="356" t="s">
        <v>1645</v>
      </c>
    </row>
    <row r="46" spans="1:12" ht="63">
      <c r="A46" s="324">
        <v>293</v>
      </c>
      <c r="B46" s="325">
        <v>2000</v>
      </c>
      <c r="C46" s="327" t="s">
        <v>947</v>
      </c>
      <c r="D46" s="356" t="s">
        <v>1646</v>
      </c>
      <c r="E46" s="360" t="s">
        <v>1603</v>
      </c>
      <c r="F46" s="328">
        <v>20000</v>
      </c>
      <c r="G46" s="333" t="s">
        <v>70</v>
      </c>
      <c r="H46" s="369"/>
      <c r="I46" s="334" t="s">
        <v>25</v>
      </c>
      <c r="J46" s="335">
        <v>2021</v>
      </c>
      <c r="K46" s="327" t="s">
        <v>1599</v>
      </c>
      <c r="L46" s="356" t="s">
        <v>1646</v>
      </c>
    </row>
    <row r="47" spans="1:12" ht="63">
      <c r="A47" s="324">
        <v>293</v>
      </c>
      <c r="B47" s="325">
        <v>2000</v>
      </c>
      <c r="C47" s="327" t="s">
        <v>947</v>
      </c>
      <c r="D47" s="356" t="s">
        <v>1647</v>
      </c>
      <c r="E47" s="360" t="s">
        <v>1603</v>
      </c>
      <c r="F47" s="328">
        <v>20000</v>
      </c>
      <c r="G47" s="333" t="s">
        <v>70</v>
      </c>
      <c r="H47" s="369"/>
      <c r="I47" s="334" t="s">
        <v>25</v>
      </c>
      <c r="J47" s="335">
        <v>2021</v>
      </c>
      <c r="K47" s="327" t="s">
        <v>1599</v>
      </c>
      <c r="L47" s="356" t="s">
        <v>1647</v>
      </c>
    </row>
    <row r="48" spans="1:12" ht="63">
      <c r="A48" s="324">
        <v>293</v>
      </c>
      <c r="B48" s="325">
        <v>2000</v>
      </c>
      <c r="C48" s="327" t="s">
        <v>947</v>
      </c>
      <c r="D48" s="356" t="s">
        <v>1648</v>
      </c>
      <c r="E48" s="360" t="s">
        <v>1603</v>
      </c>
      <c r="F48" s="328">
        <v>16000</v>
      </c>
      <c r="G48" s="333" t="s">
        <v>70</v>
      </c>
      <c r="H48" s="369"/>
      <c r="I48" s="334" t="s">
        <v>25</v>
      </c>
      <c r="J48" s="335">
        <v>2021</v>
      </c>
      <c r="K48" s="327" t="s">
        <v>1599</v>
      </c>
      <c r="L48" s="356" t="s">
        <v>1648</v>
      </c>
    </row>
    <row r="49" spans="1:12" ht="47.25">
      <c r="A49" s="370">
        <v>311</v>
      </c>
      <c r="B49" s="370">
        <v>3000</v>
      </c>
      <c r="C49" s="371" t="s">
        <v>1343</v>
      </c>
      <c r="D49" s="358" t="s">
        <v>1649</v>
      </c>
      <c r="E49" s="338" t="s">
        <v>1609</v>
      </c>
      <c r="F49" s="328">
        <v>35000000</v>
      </c>
      <c r="G49" s="337" t="s">
        <v>111</v>
      </c>
      <c r="H49" s="353"/>
      <c r="I49" s="329" t="s">
        <v>25</v>
      </c>
      <c r="J49" s="324">
        <v>2021</v>
      </c>
      <c r="K49" s="327" t="s">
        <v>1599</v>
      </c>
      <c r="L49" s="367" t="s">
        <v>1650</v>
      </c>
    </row>
    <row r="50" spans="1:12" ht="47.25">
      <c r="A50" s="370">
        <v>312</v>
      </c>
      <c r="B50" s="370">
        <v>3000</v>
      </c>
      <c r="C50" s="371" t="s">
        <v>1348</v>
      </c>
      <c r="D50" s="358" t="s">
        <v>1651</v>
      </c>
      <c r="E50" s="338" t="s">
        <v>1609</v>
      </c>
      <c r="F50" s="359">
        <v>850000</v>
      </c>
      <c r="G50" s="329" t="s">
        <v>1652</v>
      </c>
      <c r="H50" s="353"/>
      <c r="I50" s="329" t="s">
        <v>25</v>
      </c>
      <c r="J50" s="324">
        <v>2021</v>
      </c>
      <c r="K50" s="327" t="s">
        <v>1599</v>
      </c>
      <c r="L50" s="372" t="s">
        <v>1653</v>
      </c>
    </row>
    <row r="51" spans="1:12" ht="47.25">
      <c r="A51" s="370">
        <v>322</v>
      </c>
      <c r="B51" s="370">
        <v>3000</v>
      </c>
      <c r="C51" s="371" t="s">
        <v>1654</v>
      </c>
      <c r="D51" s="358" t="s">
        <v>1655</v>
      </c>
      <c r="E51" s="338" t="s">
        <v>1609</v>
      </c>
      <c r="F51" s="359">
        <v>3500000</v>
      </c>
      <c r="G51" s="337" t="s">
        <v>111</v>
      </c>
      <c r="H51" s="353"/>
      <c r="I51" s="329" t="s">
        <v>25</v>
      </c>
      <c r="J51" s="324">
        <v>2021</v>
      </c>
      <c r="K51" s="327" t="s">
        <v>1599</v>
      </c>
      <c r="L51" s="367" t="s">
        <v>1656</v>
      </c>
    </row>
    <row r="52" spans="1:12" ht="47.25">
      <c r="A52" s="370">
        <v>329</v>
      </c>
      <c r="B52" s="370">
        <v>3000</v>
      </c>
      <c r="C52" s="371" t="s">
        <v>1657</v>
      </c>
      <c r="D52" s="358" t="s">
        <v>1658</v>
      </c>
      <c r="E52" s="338" t="s">
        <v>1609</v>
      </c>
      <c r="F52" s="328">
        <v>20000</v>
      </c>
      <c r="G52" s="329" t="s">
        <v>24</v>
      </c>
      <c r="H52" s="353"/>
      <c r="I52" s="329" t="s">
        <v>25</v>
      </c>
      <c r="J52" s="324">
        <v>2021</v>
      </c>
      <c r="K52" s="327" t="s">
        <v>1599</v>
      </c>
      <c r="L52" s="367" t="s">
        <v>1659</v>
      </c>
    </row>
    <row r="53" spans="1:12" ht="47.25">
      <c r="A53" s="370">
        <v>339</v>
      </c>
      <c r="B53" s="370">
        <v>3000</v>
      </c>
      <c r="C53" s="366" t="s">
        <v>1660</v>
      </c>
      <c r="D53" s="358" t="s">
        <v>1661</v>
      </c>
      <c r="E53" s="338" t="s">
        <v>1662</v>
      </c>
      <c r="F53" s="359">
        <v>170000</v>
      </c>
      <c r="G53" s="373" t="s">
        <v>70</v>
      </c>
      <c r="H53" s="353"/>
      <c r="I53" s="329" t="s">
        <v>25</v>
      </c>
      <c r="J53" s="324">
        <v>2021</v>
      </c>
      <c r="K53" s="327" t="s">
        <v>1599</v>
      </c>
      <c r="L53" s="367" t="s">
        <v>1663</v>
      </c>
    </row>
    <row r="54" spans="1:12" ht="58.5" customHeight="1">
      <c r="A54" s="324">
        <v>351</v>
      </c>
      <c r="B54" s="370">
        <v>3000</v>
      </c>
      <c r="C54" s="352" t="s">
        <v>486</v>
      </c>
      <c r="D54" s="358" t="s">
        <v>1664</v>
      </c>
      <c r="E54" s="338" t="s">
        <v>1662</v>
      </c>
      <c r="F54" s="359">
        <v>30000000</v>
      </c>
      <c r="G54" s="374" t="s">
        <v>1621</v>
      </c>
      <c r="H54" s="353"/>
      <c r="I54" s="329" t="s">
        <v>25</v>
      </c>
      <c r="J54" s="324">
        <v>2021</v>
      </c>
      <c r="K54" s="327" t="s">
        <v>1599</v>
      </c>
      <c r="L54" s="372" t="s">
        <v>1665</v>
      </c>
    </row>
    <row r="55" spans="1:12" ht="58.5" customHeight="1">
      <c r="A55" s="324">
        <v>351</v>
      </c>
      <c r="B55" s="370">
        <v>3000</v>
      </c>
      <c r="C55" s="352" t="s">
        <v>486</v>
      </c>
      <c r="D55" s="358" t="s">
        <v>1664</v>
      </c>
      <c r="E55" s="338" t="s">
        <v>1662</v>
      </c>
      <c r="F55" s="359">
        <v>45000</v>
      </c>
      <c r="G55" s="374" t="s">
        <v>1621</v>
      </c>
      <c r="H55" s="353"/>
      <c r="I55" s="329" t="s">
        <v>25</v>
      </c>
      <c r="J55" s="324">
        <v>2021</v>
      </c>
      <c r="K55" s="327" t="s">
        <v>1599</v>
      </c>
      <c r="L55" s="372" t="s">
        <v>1666</v>
      </c>
    </row>
    <row r="56" spans="1:12" ht="76.5" customHeight="1">
      <c r="A56" s="324">
        <v>352</v>
      </c>
      <c r="B56" s="370">
        <v>3000</v>
      </c>
      <c r="C56" s="327" t="s">
        <v>1667</v>
      </c>
      <c r="D56" s="352" t="s">
        <v>1668</v>
      </c>
      <c r="E56" s="352" t="s">
        <v>1603</v>
      </c>
      <c r="F56" s="328">
        <v>85000</v>
      </c>
      <c r="G56" s="374" t="s">
        <v>1621</v>
      </c>
      <c r="H56" s="353"/>
      <c r="I56" s="329" t="s">
        <v>25</v>
      </c>
      <c r="J56" s="324">
        <v>2021</v>
      </c>
      <c r="K56" s="327" t="s">
        <v>1599</v>
      </c>
      <c r="L56" s="338" t="s">
        <v>1669</v>
      </c>
    </row>
    <row r="57" spans="1:12" ht="47.25">
      <c r="A57" s="370">
        <v>357</v>
      </c>
      <c r="B57" s="370">
        <v>3000</v>
      </c>
      <c r="C57" s="371" t="s">
        <v>1670</v>
      </c>
      <c r="D57" s="358" t="s">
        <v>1671</v>
      </c>
      <c r="E57" s="338" t="s">
        <v>1672</v>
      </c>
      <c r="F57" s="359">
        <v>3000000</v>
      </c>
      <c r="G57" s="374" t="s">
        <v>1621</v>
      </c>
      <c r="H57" s="353"/>
      <c r="I57" s="329" t="s">
        <v>25</v>
      </c>
      <c r="J57" s="324">
        <v>2021</v>
      </c>
      <c r="K57" s="327" t="s">
        <v>1599</v>
      </c>
      <c r="L57" s="367" t="s">
        <v>1673</v>
      </c>
    </row>
    <row r="58" spans="1:12" ht="60.75" customHeight="1">
      <c r="A58" s="370">
        <v>358</v>
      </c>
      <c r="B58" s="365">
        <v>3000</v>
      </c>
      <c r="C58" s="366" t="s">
        <v>490</v>
      </c>
      <c r="D58" s="358" t="s">
        <v>1674</v>
      </c>
      <c r="E58" s="338" t="s">
        <v>1662</v>
      </c>
      <c r="F58" s="359">
        <v>350000</v>
      </c>
      <c r="G58" s="337" t="s">
        <v>148</v>
      </c>
      <c r="H58" s="353"/>
      <c r="I58" s="329" t="s">
        <v>25</v>
      </c>
      <c r="J58" s="324">
        <v>2021</v>
      </c>
      <c r="K58" s="327" t="s">
        <v>1599</v>
      </c>
      <c r="L58" s="367" t="s">
        <v>1675</v>
      </c>
    </row>
    <row r="59" spans="1:12" ht="60.75" customHeight="1">
      <c r="A59" s="370">
        <v>358</v>
      </c>
      <c r="B59" s="365">
        <v>3000</v>
      </c>
      <c r="C59" s="366" t="s">
        <v>490</v>
      </c>
      <c r="D59" s="367" t="s">
        <v>1676</v>
      </c>
      <c r="E59" s="338" t="s">
        <v>1662</v>
      </c>
      <c r="F59" s="359">
        <v>40000</v>
      </c>
      <c r="G59" s="374" t="s">
        <v>1621</v>
      </c>
      <c r="H59" s="353"/>
      <c r="I59" s="329" t="s">
        <v>25</v>
      </c>
      <c r="J59" s="324">
        <v>2021</v>
      </c>
      <c r="K59" s="327" t="s">
        <v>1599</v>
      </c>
      <c r="L59" s="367" t="s">
        <v>1676</v>
      </c>
    </row>
    <row r="60" spans="1:12" ht="66.75" customHeight="1">
      <c r="A60" s="370">
        <v>359</v>
      </c>
      <c r="B60" s="365">
        <v>3000</v>
      </c>
      <c r="C60" s="366" t="s">
        <v>1677</v>
      </c>
      <c r="D60" s="358" t="s">
        <v>1678</v>
      </c>
      <c r="E60" s="338" t="s">
        <v>1662</v>
      </c>
      <c r="F60" s="359">
        <v>1400000</v>
      </c>
      <c r="G60" s="374" t="s">
        <v>1621</v>
      </c>
      <c r="H60" s="353"/>
      <c r="I60" s="329" t="s">
        <v>25</v>
      </c>
      <c r="J60" s="324">
        <v>2021</v>
      </c>
      <c r="K60" s="327" t="s">
        <v>1599</v>
      </c>
      <c r="L60" s="367" t="s">
        <v>1679</v>
      </c>
    </row>
    <row r="61" spans="1:12" ht="63">
      <c r="A61" s="324">
        <v>511</v>
      </c>
      <c r="B61" s="324">
        <v>5000</v>
      </c>
      <c r="C61" s="327" t="s">
        <v>371</v>
      </c>
      <c r="D61" s="352" t="s">
        <v>1643</v>
      </c>
      <c r="E61" s="352" t="s">
        <v>1603</v>
      </c>
      <c r="F61" s="328">
        <v>150000</v>
      </c>
      <c r="G61" s="337" t="s">
        <v>70</v>
      </c>
      <c r="H61" s="353"/>
      <c r="I61" s="329" t="s">
        <v>25</v>
      </c>
      <c r="J61" s="324">
        <v>2021</v>
      </c>
      <c r="K61" s="327" t="s">
        <v>1599</v>
      </c>
      <c r="L61" s="338" t="s">
        <v>1680</v>
      </c>
    </row>
    <row r="62" spans="1:12" ht="56.25" customHeight="1">
      <c r="A62" s="324">
        <v>519</v>
      </c>
      <c r="B62" s="324">
        <v>5000</v>
      </c>
      <c r="C62" s="327" t="s">
        <v>1460</v>
      </c>
      <c r="D62" s="352" t="s">
        <v>1681</v>
      </c>
      <c r="E62" s="352" t="s">
        <v>1603</v>
      </c>
      <c r="F62" s="328">
        <v>33000</v>
      </c>
      <c r="G62" s="337" t="s">
        <v>24</v>
      </c>
      <c r="H62" s="353"/>
      <c r="I62" s="329" t="s">
        <v>25</v>
      </c>
      <c r="J62" s="324">
        <v>2021</v>
      </c>
      <c r="K62" s="327" t="s">
        <v>1599</v>
      </c>
      <c r="L62" s="338" t="s">
        <v>1641</v>
      </c>
    </row>
    <row r="63" spans="1:12" ht="47.25">
      <c r="A63" s="324">
        <v>529</v>
      </c>
      <c r="B63" s="324">
        <v>5000</v>
      </c>
      <c r="C63" s="327" t="s">
        <v>226</v>
      </c>
      <c r="D63" s="358" t="s">
        <v>1682</v>
      </c>
      <c r="E63" s="352" t="s">
        <v>1603</v>
      </c>
      <c r="F63" s="328">
        <v>50000</v>
      </c>
      <c r="G63" s="337" t="s">
        <v>148</v>
      </c>
      <c r="H63" s="353"/>
      <c r="I63" s="329" t="s">
        <v>25</v>
      </c>
      <c r="J63" s="324">
        <v>2021</v>
      </c>
      <c r="K63" s="327" t="s">
        <v>1599</v>
      </c>
      <c r="L63" s="356" t="s">
        <v>1683</v>
      </c>
    </row>
    <row r="64" spans="1:12" ht="47.25">
      <c r="A64" s="324">
        <v>531</v>
      </c>
      <c r="B64" s="324">
        <v>5000</v>
      </c>
      <c r="C64" s="327" t="s">
        <v>1684</v>
      </c>
      <c r="D64" s="375" t="s">
        <v>1685</v>
      </c>
      <c r="E64" s="360" t="s">
        <v>1603</v>
      </c>
      <c r="F64" s="328">
        <v>480000</v>
      </c>
      <c r="G64" s="376" t="s">
        <v>1686</v>
      </c>
      <c r="H64" s="362"/>
      <c r="I64" s="363" t="s">
        <v>25</v>
      </c>
      <c r="J64" s="364">
        <v>2021</v>
      </c>
      <c r="K64" s="327" t="s">
        <v>1599</v>
      </c>
      <c r="L64" s="356" t="s">
        <v>1687</v>
      </c>
    </row>
    <row r="65" spans="1:12" ht="47.25">
      <c r="A65" s="324">
        <v>562</v>
      </c>
      <c r="B65" s="324">
        <v>5000</v>
      </c>
      <c r="C65" s="327" t="s">
        <v>1478</v>
      </c>
      <c r="D65" s="352" t="s">
        <v>1688</v>
      </c>
      <c r="E65" s="352" t="s">
        <v>1603</v>
      </c>
      <c r="F65" s="328">
        <v>100000</v>
      </c>
      <c r="G65" s="337" t="s">
        <v>148</v>
      </c>
      <c r="H65" s="353"/>
      <c r="I65" s="329" t="s">
        <v>25</v>
      </c>
      <c r="J65" s="324">
        <v>2021</v>
      </c>
      <c r="K65" s="327" t="s">
        <v>1599</v>
      </c>
      <c r="L65" s="338" t="s">
        <v>1689</v>
      </c>
    </row>
    <row r="66" spans="1:12" ht="47.25">
      <c r="A66" s="370">
        <v>564</v>
      </c>
      <c r="B66" s="324">
        <v>5000</v>
      </c>
      <c r="C66" s="371" t="s">
        <v>1690</v>
      </c>
      <c r="D66" s="358" t="s">
        <v>1691</v>
      </c>
      <c r="E66" s="338" t="s">
        <v>1662</v>
      </c>
      <c r="F66" s="359">
        <v>3000000</v>
      </c>
      <c r="G66" s="329" t="s">
        <v>24</v>
      </c>
      <c r="H66" s="353"/>
      <c r="I66" s="329" t="s">
        <v>25</v>
      </c>
      <c r="J66" s="324">
        <v>2021</v>
      </c>
      <c r="K66" s="327" t="s">
        <v>1599</v>
      </c>
      <c r="L66" s="367" t="s">
        <v>1692</v>
      </c>
    </row>
    <row r="67" spans="1:12" ht="63">
      <c r="A67" s="370">
        <v>564</v>
      </c>
      <c r="B67" s="324">
        <v>5000</v>
      </c>
      <c r="C67" s="371" t="s">
        <v>1693</v>
      </c>
      <c r="D67" s="367" t="s">
        <v>1694</v>
      </c>
      <c r="E67" s="338" t="s">
        <v>1662</v>
      </c>
      <c r="F67" s="359">
        <v>400000</v>
      </c>
      <c r="G67" s="329" t="s">
        <v>24</v>
      </c>
      <c r="H67" s="353"/>
      <c r="I67" s="329" t="s">
        <v>25</v>
      </c>
      <c r="J67" s="324">
        <v>2021</v>
      </c>
      <c r="K67" s="327" t="s">
        <v>1599</v>
      </c>
      <c r="L67" s="367" t="s">
        <v>1694</v>
      </c>
    </row>
    <row r="68" spans="1:12" ht="78.75">
      <c r="A68" s="370">
        <v>564</v>
      </c>
      <c r="B68" s="324">
        <v>5000</v>
      </c>
      <c r="C68" s="371" t="s">
        <v>1693</v>
      </c>
      <c r="D68" s="367" t="s">
        <v>1695</v>
      </c>
      <c r="E68" s="338" t="s">
        <v>1662</v>
      </c>
      <c r="F68" s="359">
        <v>250000</v>
      </c>
      <c r="G68" s="329" t="s">
        <v>24</v>
      </c>
      <c r="H68" s="353"/>
      <c r="I68" s="329" t="s">
        <v>25</v>
      </c>
      <c r="J68" s="324">
        <v>2021</v>
      </c>
      <c r="K68" s="327" t="s">
        <v>1599</v>
      </c>
      <c r="L68" s="367" t="s">
        <v>1695</v>
      </c>
    </row>
    <row r="69" spans="1:12" ht="63">
      <c r="A69" s="370">
        <v>564</v>
      </c>
      <c r="B69" s="324">
        <v>5000</v>
      </c>
      <c r="C69" s="371" t="s">
        <v>1693</v>
      </c>
      <c r="D69" s="367" t="s">
        <v>1696</v>
      </c>
      <c r="E69" s="338" t="s">
        <v>1662</v>
      </c>
      <c r="F69" s="359">
        <v>250000</v>
      </c>
      <c r="G69" s="329" t="s">
        <v>24</v>
      </c>
      <c r="H69" s="353"/>
      <c r="I69" s="329" t="s">
        <v>25</v>
      </c>
      <c r="J69" s="324">
        <v>2021</v>
      </c>
      <c r="K69" s="327" t="s">
        <v>1599</v>
      </c>
      <c r="L69" s="367" t="s">
        <v>1696</v>
      </c>
    </row>
    <row r="70" spans="1:12" ht="47.25">
      <c r="A70" s="370">
        <v>567</v>
      </c>
      <c r="B70" s="324">
        <v>5000</v>
      </c>
      <c r="C70" s="327" t="s">
        <v>1697</v>
      </c>
      <c r="D70" s="352" t="s">
        <v>1698</v>
      </c>
      <c r="E70" s="352" t="s">
        <v>1603</v>
      </c>
      <c r="F70" s="328">
        <v>550000</v>
      </c>
      <c r="G70" s="329" t="s">
        <v>148</v>
      </c>
      <c r="H70" s="353"/>
      <c r="I70" s="329" t="s">
        <v>25</v>
      </c>
      <c r="J70" s="324">
        <v>2021</v>
      </c>
      <c r="K70" s="327" t="s">
        <v>1599</v>
      </c>
      <c r="L70" s="338" t="s">
        <v>1699</v>
      </c>
    </row>
    <row r="71" spans="1:12" ht="47.25">
      <c r="A71" s="377">
        <v>569</v>
      </c>
      <c r="B71" s="324">
        <v>5000</v>
      </c>
      <c r="C71" s="327" t="s">
        <v>1700</v>
      </c>
      <c r="D71" s="378" t="s">
        <v>1666</v>
      </c>
      <c r="E71" s="352" t="s">
        <v>1603</v>
      </c>
      <c r="F71" s="328">
        <v>65000</v>
      </c>
      <c r="G71" s="329" t="s">
        <v>148</v>
      </c>
      <c r="H71" s="353"/>
      <c r="I71" s="329" t="s">
        <v>25</v>
      </c>
      <c r="J71" s="324">
        <v>2021</v>
      </c>
      <c r="K71" s="327" t="s">
        <v>1599</v>
      </c>
      <c r="L71" s="378" t="s">
        <v>1666</v>
      </c>
    </row>
    <row r="72" spans="1:12" ht="18.75">
      <c r="D72" s="31"/>
      <c r="E72" s="173" t="s">
        <v>51</v>
      </c>
      <c r="F72" s="379">
        <f>SUM(F22:F71)</f>
        <v>90663000</v>
      </c>
      <c r="G72" s="134"/>
    </row>
    <row r="73" spans="1:12" ht="18.75">
      <c r="D73" s="31"/>
      <c r="E73" s="348"/>
      <c r="F73" s="380"/>
      <c r="G73" s="134"/>
    </row>
    <row r="75" spans="1:12" ht="44.25" customHeight="1">
      <c r="A75" s="324">
        <v>154</v>
      </c>
      <c r="B75" s="381">
        <v>1000</v>
      </c>
      <c r="C75" s="338" t="s">
        <v>1701</v>
      </c>
      <c r="D75" s="327" t="s">
        <v>1702</v>
      </c>
      <c r="E75" s="338" t="s">
        <v>1703</v>
      </c>
      <c r="F75" s="328">
        <v>210000000</v>
      </c>
      <c r="G75" s="329" t="s">
        <v>1652</v>
      </c>
      <c r="H75" s="329"/>
      <c r="I75" s="329" t="s">
        <v>25</v>
      </c>
      <c r="J75" s="329" t="s">
        <v>1652</v>
      </c>
      <c r="K75" s="327" t="s">
        <v>1704</v>
      </c>
      <c r="L75" s="327" t="s">
        <v>1705</v>
      </c>
    </row>
    <row r="76" spans="1:12" ht="44.25" customHeight="1">
      <c r="A76" s="324">
        <v>154</v>
      </c>
      <c r="B76" s="381">
        <v>1000</v>
      </c>
      <c r="C76" s="338" t="s">
        <v>1701</v>
      </c>
      <c r="D76" s="327" t="s">
        <v>1702</v>
      </c>
      <c r="E76" s="338" t="s">
        <v>1703</v>
      </c>
      <c r="F76" s="328">
        <v>70000000</v>
      </c>
      <c r="G76" s="329" t="s">
        <v>1706</v>
      </c>
      <c r="H76" s="329"/>
      <c r="I76" s="329" t="s">
        <v>25</v>
      </c>
      <c r="J76" s="329" t="s">
        <v>1706</v>
      </c>
      <c r="K76" s="327" t="s">
        <v>1704</v>
      </c>
      <c r="L76" s="327" t="s">
        <v>1705</v>
      </c>
    </row>
    <row r="77" spans="1:12" ht="74.25" customHeight="1">
      <c r="A77" s="324">
        <v>144</v>
      </c>
      <c r="B77" s="381">
        <v>1000</v>
      </c>
      <c r="C77" s="338" t="s">
        <v>1707</v>
      </c>
      <c r="D77" s="327" t="s">
        <v>1708</v>
      </c>
      <c r="E77" s="338" t="s">
        <v>1709</v>
      </c>
      <c r="F77" s="328">
        <v>50000000</v>
      </c>
      <c r="G77" s="329" t="s">
        <v>1652</v>
      </c>
      <c r="H77" s="329"/>
      <c r="I77" s="329" t="s">
        <v>25</v>
      </c>
      <c r="J77" s="329" t="s">
        <v>1652</v>
      </c>
      <c r="K77" s="327" t="s">
        <v>1704</v>
      </c>
      <c r="L77" s="327" t="s">
        <v>1710</v>
      </c>
    </row>
    <row r="78" spans="1:12" ht="42.75" customHeight="1">
      <c r="A78" s="382">
        <v>211</v>
      </c>
      <c r="B78" s="381">
        <v>2000</v>
      </c>
      <c r="C78" s="383" t="s">
        <v>398</v>
      </c>
      <c r="D78" s="384" t="s">
        <v>1711</v>
      </c>
      <c r="E78" s="338" t="s">
        <v>1712</v>
      </c>
      <c r="F78" s="385">
        <v>200000</v>
      </c>
      <c r="G78" s="329" t="s">
        <v>1652</v>
      </c>
      <c r="H78" s="381" t="s">
        <v>1713</v>
      </c>
      <c r="I78" s="381" t="s">
        <v>25</v>
      </c>
      <c r="J78" s="329" t="s">
        <v>1652</v>
      </c>
      <c r="K78" s="338" t="s">
        <v>1704</v>
      </c>
      <c r="L78" s="386" t="s">
        <v>1714</v>
      </c>
    </row>
    <row r="79" spans="1:12" ht="42.75" customHeight="1">
      <c r="A79" s="382">
        <v>253</v>
      </c>
      <c r="B79" s="381">
        <v>2000</v>
      </c>
      <c r="C79" s="383" t="s">
        <v>1715</v>
      </c>
      <c r="D79" s="387" t="s">
        <v>1716</v>
      </c>
      <c r="E79" s="336" t="s">
        <v>1717</v>
      </c>
      <c r="F79" s="385">
        <v>1000000</v>
      </c>
      <c r="G79" s="334" t="s">
        <v>758</v>
      </c>
      <c r="H79" s="388"/>
      <c r="I79" s="388" t="s">
        <v>25</v>
      </c>
      <c r="J79" s="334" t="s">
        <v>758</v>
      </c>
      <c r="K79" s="338" t="s">
        <v>1704</v>
      </c>
      <c r="L79" s="386" t="s">
        <v>1718</v>
      </c>
    </row>
    <row r="80" spans="1:12" ht="42.75" customHeight="1">
      <c r="A80" s="382">
        <v>254</v>
      </c>
      <c r="B80" s="381">
        <v>2000</v>
      </c>
      <c r="C80" s="383" t="s">
        <v>1628</v>
      </c>
      <c r="D80" s="387" t="s">
        <v>1719</v>
      </c>
      <c r="E80" s="336" t="s">
        <v>1720</v>
      </c>
      <c r="F80" s="385">
        <v>750000</v>
      </c>
      <c r="G80" s="363" t="s">
        <v>758</v>
      </c>
      <c r="H80" s="389"/>
      <c r="I80" s="389" t="s">
        <v>25</v>
      </c>
      <c r="J80" s="363" t="s">
        <v>758</v>
      </c>
      <c r="K80" s="338" t="s">
        <v>1704</v>
      </c>
      <c r="L80" s="386" t="s">
        <v>1721</v>
      </c>
    </row>
    <row r="81" spans="1:12" ht="47.25">
      <c r="A81" s="382">
        <v>324</v>
      </c>
      <c r="B81" s="381">
        <v>3000</v>
      </c>
      <c r="C81" s="383" t="s">
        <v>1722</v>
      </c>
      <c r="D81" s="390" t="s">
        <v>1723</v>
      </c>
      <c r="E81" s="391" t="s">
        <v>1724</v>
      </c>
      <c r="F81" s="385">
        <v>50000</v>
      </c>
      <c r="G81" s="363" t="s">
        <v>758</v>
      </c>
      <c r="H81" s="389"/>
      <c r="I81" s="389" t="s">
        <v>25</v>
      </c>
      <c r="J81" s="363" t="s">
        <v>758</v>
      </c>
      <c r="K81" s="338" t="s">
        <v>1704</v>
      </c>
      <c r="L81" s="392" t="s">
        <v>1725</v>
      </c>
    </row>
    <row r="82" spans="1:12" ht="42.75" customHeight="1">
      <c r="A82" s="382">
        <v>331</v>
      </c>
      <c r="B82" s="381">
        <v>3000</v>
      </c>
      <c r="C82" s="383" t="s">
        <v>1726</v>
      </c>
      <c r="D82" s="338" t="s">
        <v>1727</v>
      </c>
      <c r="E82" s="338" t="s">
        <v>1728</v>
      </c>
      <c r="F82" s="385">
        <v>300000</v>
      </c>
      <c r="G82" s="329" t="s">
        <v>1070</v>
      </c>
      <c r="H82" s="381"/>
      <c r="I82" s="381" t="s">
        <v>25</v>
      </c>
      <c r="J82" s="329" t="s">
        <v>1729</v>
      </c>
      <c r="K82" s="338" t="s">
        <v>1704</v>
      </c>
      <c r="L82" s="386" t="s">
        <v>1730</v>
      </c>
    </row>
    <row r="83" spans="1:12" ht="63.75" customHeight="1">
      <c r="A83" s="382">
        <v>333</v>
      </c>
      <c r="B83" s="381">
        <v>3000</v>
      </c>
      <c r="C83" s="383" t="s">
        <v>108</v>
      </c>
      <c r="D83" s="386" t="s">
        <v>1731</v>
      </c>
      <c r="E83" s="338" t="s">
        <v>1732</v>
      </c>
      <c r="F83" s="385">
        <v>50000</v>
      </c>
      <c r="G83" s="381" t="s">
        <v>1706</v>
      </c>
      <c r="H83" s="381"/>
      <c r="I83" s="329" t="s">
        <v>25</v>
      </c>
      <c r="J83" s="381" t="s">
        <v>1706</v>
      </c>
      <c r="K83" s="338" t="s">
        <v>1704</v>
      </c>
      <c r="L83" s="386" t="s">
        <v>1733</v>
      </c>
    </row>
    <row r="84" spans="1:12" ht="63.75" customHeight="1">
      <c r="A84" s="382">
        <v>339</v>
      </c>
      <c r="B84" s="381">
        <v>3000</v>
      </c>
      <c r="C84" s="383" t="s">
        <v>1734</v>
      </c>
      <c r="D84" s="390" t="s">
        <v>1735</v>
      </c>
      <c r="E84" s="391" t="s">
        <v>1736</v>
      </c>
      <c r="F84" s="385">
        <v>20000</v>
      </c>
      <c r="G84" s="389" t="s">
        <v>758</v>
      </c>
      <c r="H84" s="389"/>
      <c r="I84" s="363" t="s">
        <v>25</v>
      </c>
      <c r="J84" s="389" t="s">
        <v>758</v>
      </c>
      <c r="K84" s="338" t="s">
        <v>1704</v>
      </c>
      <c r="L84" s="386" t="s">
        <v>1737</v>
      </c>
    </row>
    <row r="85" spans="1:12" ht="63">
      <c r="A85" s="382">
        <v>341</v>
      </c>
      <c r="B85" s="381">
        <v>3000</v>
      </c>
      <c r="C85" s="383" t="s">
        <v>1738</v>
      </c>
      <c r="D85" s="338" t="s">
        <v>1739</v>
      </c>
      <c r="E85" s="393" t="s">
        <v>1740</v>
      </c>
      <c r="F85" s="385">
        <v>60000</v>
      </c>
      <c r="G85" s="381" t="s">
        <v>1741</v>
      </c>
      <c r="H85" s="381"/>
      <c r="I85" s="329" t="s">
        <v>25</v>
      </c>
      <c r="J85" s="394" t="s">
        <v>1742</v>
      </c>
      <c r="K85" s="338" t="s">
        <v>1704</v>
      </c>
      <c r="L85" s="395" t="s">
        <v>1743</v>
      </c>
    </row>
    <row r="86" spans="1:12" ht="42.75" customHeight="1">
      <c r="A86" s="382">
        <v>382</v>
      </c>
      <c r="B86" s="381">
        <v>3000</v>
      </c>
      <c r="C86" s="383" t="s">
        <v>187</v>
      </c>
      <c r="D86" s="338" t="s">
        <v>1744</v>
      </c>
      <c r="E86" s="338" t="s">
        <v>1745</v>
      </c>
      <c r="F86" s="385">
        <v>50000</v>
      </c>
      <c r="G86" s="381" t="s">
        <v>1746</v>
      </c>
      <c r="H86" s="381"/>
      <c r="I86" s="329" t="s">
        <v>25</v>
      </c>
      <c r="J86" s="394" t="s">
        <v>1747</v>
      </c>
      <c r="K86" s="338" t="s">
        <v>1704</v>
      </c>
      <c r="L86" s="386" t="s">
        <v>1748</v>
      </c>
    </row>
    <row r="87" spans="1:12" ht="42.75" customHeight="1">
      <c r="A87" s="382">
        <v>395</v>
      </c>
      <c r="B87" s="381">
        <v>3000</v>
      </c>
      <c r="C87" s="383" t="s">
        <v>1749</v>
      </c>
      <c r="D87" s="390" t="s">
        <v>1750</v>
      </c>
      <c r="E87" s="391" t="s">
        <v>1751</v>
      </c>
      <c r="F87" s="385">
        <v>2500000</v>
      </c>
      <c r="G87" s="363" t="s">
        <v>758</v>
      </c>
      <c r="H87" s="389"/>
      <c r="I87" s="363" t="s">
        <v>25</v>
      </c>
      <c r="J87" s="363" t="s">
        <v>758</v>
      </c>
      <c r="K87" s="338" t="s">
        <v>1704</v>
      </c>
      <c r="L87" s="386" t="s">
        <v>1752</v>
      </c>
    </row>
    <row r="88" spans="1:12" ht="82.5" customHeight="1">
      <c r="A88" s="382">
        <v>441</v>
      </c>
      <c r="B88" s="381">
        <v>4000</v>
      </c>
      <c r="C88" s="383" t="s">
        <v>1753</v>
      </c>
      <c r="D88" s="338" t="s">
        <v>1754</v>
      </c>
      <c r="E88" s="338" t="s">
        <v>1755</v>
      </c>
      <c r="F88" s="385">
        <v>5000000</v>
      </c>
      <c r="G88" s="329" t="s">
        <v>758</v>
      </c>
      <c r="H88" s="381" t="s">
        <v>1713</v>
      </c>
      <c r="I88" s="381" t="s">
        <v>25</v>
      </c>
      <c r="J88" s="394" t="s">
        <v>758</v>
      </c>
      <c r="K88" s="338" t="s">
        <v>1704</v>
      </c>
      <c r="L88" s="386" t="s">
        <v>1756</v>
      </c>
    </row>
    <row r="89" spans="1:12" ht="82.5" customHeight="1">
      <c r="A89" s="382">
        <v>445</v>
      </c>
      <c r="B89" s="381">
        <v>4000</v>
      </c>
      <c r="C89" s="383" t="s">
        <v>1757</v>
      </c>
      <c r="D89" s="390" t="s">
        <v>1758</v>
      </c>
      <c r="E89" s="391" t="s">
        <v>1759</v>
      </c>
      <c r="F89" s="385">
        <v>2120000</v>
      </c>
      <c r="G89" s="363" t="s">
        <v>758</v>
      </c>
      <c r="H89" s="389"/>
      <c r="I89" s="389" t="s">
        <v>25</v>
      </c>
      <c r="J89" s="396" t="s">
        <v>758</v>
      </c>
      <c r="K89" s="338" t="s">
        <v>1704</v>
      </c>
      <c r="L89" s="397" t="s">
        <v>1760</v>
      </c>
    </row>
    <row r="90" spans="1:12" ht="96.75" customHeight="1">
      <c r="A90" s="382">
        <v>515</v>
      </c>
      <c r="B90" s="381">
        <v>5000</v>
      </c>
      <c r="C90" s="327" t="s">
        <v>1761</v>
      </c>
      <c r="D90" s="327" t="s">
        <v>1762</v>
      </c>
      <c r="E90" s="338" t="s">
        <v>1763</v>
      </c>
      <c r="F90" s="385">
        <v>21000</v>
      </c>
      <c r="G90" s="324" t="s">
        <v>111</v>
      </c>
      <c r="H90" s="381"/>
      <c r="I90" s="337" t="s">
        <v>25</v>
      </c>
      <c r="J90" s="398" t="s">
        <v>111</v>
      </c>
      <c r="K90" s="338" t="s">
        <v>1704</v>
      </c>
      <c r="L90" s="327" t="s">
        <v>1764</v>
      </c>
    </row>
    <row r="91" spans="1:12" ht="18.75">
      <c r="A91" s="399"/>
      <c r="B91" s="399"/>
      <c r="C91" s="400"/>
      <c r="D91" s="239"/>
      <c r="E91" s="401" t="s">
        <v>51</v>
      </c>
      <c r="F91" s="379">
        <f>SUM(F75:F90)</f>
        <v>342121000</v>
      </c>
      <c r="G91" s="400"/>
      <c r="H91" s="400"/>
      <c r="I91" s="400"/>
      <c r="J91" s="400"/>
      <c r="K91" s="400"/>
      <c r="L91" s="239"/>
    </row>
    <row r="92" spans="1:12" ht="18.75">
      <c r="A92" s="399"/>
      <c r="B92" s="399"/>
      <c r="C92" s="400"/>
      <c r="D92" s="239"/>
      <c r="E92" s="402"/>
      <c r="F92" s="380"/>
      <c r="G92" s="400"/>
      <c r="H92" s="400"/>
      <c r="I92" s="400"/>
      <c r="J92" s="400"/>
      <c r="K92" s="400"/>
      <c r="L92" s="239"/>
    </row>
    <row r="94" spans="1:12" ht="67.5" customHeight="1">
      <c r="A94" s="403">
        <v>211</v>
      </c>
      <c r="B94" s="403">
        <v>2000</v>
      </c>
      <c r="C94" s="404" t="s">
        <v>1765</v>
      </c>
      <c r="D94" s="405" t="s">
        <v>1766</v>
      </c>
      <c r="E94" s="405" t="s">
        <v>1767</v>
      </c>
      <c r="F94" s="385">
        <v>40000</v>
      </c>
      <c r="G94" s="406" t="s">
        <v>1768</v>
      </c>
      <c r="H94" s="406"/>
      <c r="I94" s="337" t="s">
        <v>25</v>
      </c>
      <c r="J94" s="406" t="s">
        <v>1769</v>
      </c>
      <c r="K94" s="327" t="s">
        <v>1770</v>
      </c>
      <c r="L94" s="404" t="s">
        <v>1771</v>
      </c>
    </row>
    <row r="95" spans="1:12" ht="67.5" customHeight="1">
      <c r="A95" s="403">
        <v>212</v>
      </c>
      <c r="B95" s="403">
        <v>2000</v>
      </c>
      <c r="C95" s="335" t="s">
        <v>398</v>
      </c>
      <c r="D95" s="335" t="s">
        <v>1772</v>
      </c>
      <c r="E95" s="335" t="s">
        <v>1773</v>
      </c>
      <c r="F95" s="385">
        <v>80000</v>
      </c>
      <c r="G95" s="334" t="s">
        <v>59</v>
      </c>
      <c r="H95" s="334"/>
      <c r="I95" s="334" t="s">
        <v>25</v>
      </c>
      <c r="J95" s="334" t="s">
        <v>1652</v>
      </c>
      <c r="K95" s="327" t="s">
        <v>1770</v>
      </c>
      <c r="L95" s="404" t="s">
        <v>1772</v>
      </c>
    </row>
    <row r="96" spans="1:12" ht="57.75" customHeight="1">
      <c r="A96" s="403">
        <v>215</v>
      </c>
      <c r="B96" s="403">
        <v>2000</v>
      </c>
      <c r="C96" s="404" t="s">
        <v>1774</v>
      </c>
      <c r="D96" s="404" t="s">
        <v>1775</v>
      </c>
      <c r="E96" s="404" t="s">
        <v>1776</v>
      </c>
      <c r="F96" s="385">
        <v>15000</v>
      </c>
      <c r="G96" s="406" t="s">
        <v>1768</v>
      </c>
      <c r="H96" s="406"/>
      <c r="I96" s="337" t="s">
        <v>25</v>
      </c>
      <c r="J96" s="406" t="s">
        <v>1769</v>
      </c>
      <c r="K96" s="327" t="s">
        <v>1770</v>
      </c>
      <c r="L96" s="404" t="s">
        <v>1777</v>
      </c>
    </row>
    <row r="97" spans="1:12" ht="57.75" customHeight="1">
      <c r="A97" s="403">
        <v>215</v>
      </c>
      <c r="B97" s="403">
        <v>2000</v>
      </c>
      <c r="C97" s="407" t="s">
        <v>67</v>
      </c>
      <c r="D97" s="364" t="s">
        <v>1778</v>
      </c>
      <c r="E97" s="364" t="s">
        <v>1779</v>
      </c>
      <c r="F97" s="385">
        <v>200000</v>
      </c>
      <c r="G97" s="376" t="s">
        <v>106</v>
      </c>
      <c r="H97" s="376"/>
      <c r="I97" s="363" t="s">
        <v>25</v>
      </c>
      <c r="J97" s="363" t="s">
        <v>1652</v>
      </c>
      <c r="K97" s="327" t="s">
        <v>1770</v>
      </c>
      <c r="L97" s="404" t="s">
        <v>1778</v>
      </c>
    </row>
    <row r="98" spans="1:12" ht="57.75" customHeight="1">
      <c r="A98" s="403">
        <v>244</v>
      </c>
      <c r="B98" s="408">
        <v>2000</v>
      </c>
      <c r="C98" s="404" t="s">
        <v>1780</v>
      </c>
      <c r="D98" s="346" t="s">
        <v>1781</v>
      </c>
      <c r="E98" s="346" t="s">
        <v>1782</v>
      </c>
      <c r="F98" s="385">
        <v>12000</v>
      </c>
      <c r="G98" s="344" t="s">
        <v>106</v>
      </c>
      <c r="H98" s="345"/>
      <c r="I98" s="345" t="s">
        <v>25</v>
      </c>
      <c r="J98" s="345" t="s">
        <v>1652</v>
      </c>
      <c r="K98" s="327" t="s">
        <v>1770</v>
      </c>
      <c r="L98" s="404" t="s">
        <v>1783</v>
      </c>
    </row>
    <row r="99" spans="1:12" ht="57.75" customHeight="1">
      <c r="A99" s="403">
        <v>247</v>
      </c>
      <c r="B99" s="408">
        <v>2000</v>
      </c>
      <c r="C99" s="404" t="s">
        <v>1784</v>
      </c>
      <c r="D99" s="346" t="s">
        <v>1785</v>
      </c>
      <c r="E99" s="346" t="s">
        <v>1786</v>
      </c>
      <c r="F99" s="385">
        <v>258000</v>
      </c>
      <c r="G99" s="344" t="s">
        <v>106</v>
      </c>
      <c r="H99" s="345"/>
      <c r="I99" s="345" t="s">
        <v>25</v>
      </c>
      <c r="J99" s="345" t="s">
        <v>1652</v>
      </c>
      <c r="K99" s="327" t="s">
        <v>1770</v>
      </c>
      <c r="L99" s="404" t="s">
        <v>1783</v>
      </c>
    </row>
    <row r="100" spans="1:12" ht="66.75" customHeight="1">
      <c r="A100" s="403">
        <v>247</v>
      </c>
      <c r="B100" s="408">
        <v>2000</v>
      </c>
      <c r="C100" s="404" t="s">
        <v>1784</v>
      </c>
      <c r="D100" s="404" t="s">
        <v>1787</v>
      </c>
      <c r="E100" s="404" t="s">
        <v>1788</v>
      </c>
      <c r="F100" s="385">
        <v>2000000</v>
      </c>
      <c r="G100" s="406" t="s">
        <v>1768</v>
      </c>
      <c r="H100" s="409"/>
      <c r="I100" s="337" t="s">
        <v>25</v>
      </c>
      <c r="J100" s="406" t="s">
        <v>1769</v>
      </c>
      <c r="K100" s="327" t="s">
        <v>1770</v>
      </c>
      <c r="L100" s="404" t="s">
        <v>1789</v>
      </c>
    </row>
    <row r="101" spans="1:12" ht="56.25" customHeight="1">
      <c r="A101" s="410">
        <v>249</v>
      </c>
      <c r="B101" s="411">
        <v>2000</v>
      </c>
      <c r="C101" s="404" t="s">
        <v>1790</v>
      </c>
      <c r="D101" s="404" t="s">
        <v>1172</v>
      </c>
      <c r="E101" s="404" t="s">
        <v>1791</v>
      </c>
      <c r="F101" s="385">
        <v>1000000</v>
      </c>
      <c r="G101" s="406" t="s">
        <v>1768</v>
      </c>
      <c r="H101" s="403"/>
      <c r="I101" s="337" t="s">
        <v>25</v>
      </c>
      <c r="J101" s="406" t="s">
        <v>1769</v>
      </c>
      <c r="K101" s="327" t="s">
        <v>1770</v>
      </c>
      <c r="L101" s="404" t="s">
        <v>1792</v>
      </c>
    </row>
    <row r="102" spans="1:12" ht="56.25" customHeight="1">
      <c r="A102" s="410">
        <v>249</v>
      </c>
      <c r="B102" s="411">
        <v>2000</v>
      </c>
      <c r="C102" s="404" t="s">
        <v>1790</v>
      </c>
      <c r="D102" s="346" t="s">
        <v>1793</v>
      </c>
      <c r="E102" s="346" t="s">
        <v>1794</v>
      </c>
      <c r="F102" s="385">
        <v>10000</v>
      </c>
      <c r="G102" s="344" t="s">
        <v>106</v>
      </c>
      <c r="H102" s="345"/>
      <c r="I102" s="345" t="s">
        <v>25</v>
      </c>
      <c r="J102" s="345" t="s">
        <v>1652</v>
      </c>
      <c r="K102" s="327" t="s">
        <v>1770</v>
      </c>
      <c r="L102" s="404" t="s">
        <v>1783</v>
      </c>
    </row>
    <row r="103" spans="1:12" ht="66.75" customHeight="1">
      <c r="A103" s="403">
        <v>253</v>
      </c>
      <c r="B103" s="408">
        <v>2000</v>
      </c>
      <c r="C103" s="404" t="s">
        <v>1795</v>
      </c>
      <c r="D103" s="412" t="s">
        <v>1796</v>
      </c>
      <c r="E103" s="412" t="s">
        <v>1796</v>
      </c>
      <c r="F103" s="385">
        <v>5000</v>
      </c>
      <c r="G103" s="406" t="s">
        <v>1768</v>
      </c>
      <c r="H103" s="409"/>
      <c r="I103" s="337" t="s">
        <v>25</v>
      </c>
      <c r="J103" s="406" t="s">
        <v>1769</v>
      </c>
      <c r="K103" s="327" t="s">
        <v>1770</v>
      </c>
      <c r="L103" s="412" t="s">
        <v>1796</v>
      </c>
    </row>
    <row r="104" spans="1:12" ht="52.5" customHeight="1">
      <c r="A104" s="413">
        <v>261</v>
      </c>
      <c r="B104" s="414">
        <v>2000</v>
      </c>
      <c r="C104" s="415" t="s">
        <v>292</v>
      </c>
      <c r="D104" s="404" t="s">
        <v>1797</v>
      </c>
      <c r="E104" s="404" t="s">
        <v>1798</v>
      </c>
      <c r="F104" s="385">
        <v>3000000</v>
      </c>
      <c r="G104" s="416" t="s">
        <v>1799</v>
      </c>
      <c r="H104" s="406" t="s">
        <v>1713</v>
      </c>
      <c r="I104" s="337" t="s">
        <v>25</v>
      </c>
      <c r="J104" s="409" t="s">
        <v>1800</v>
      </c>
      <c r="K104" s="327" t="s">
        <v>1770</v>
      </c>
      <c r="L104" s="404" t="s">
        <v>1801</v>
      </c>
    </row>
    <row r="105" spans="1:12" ht="60.75" customHeight="1">
      <c r="A105" s="413">
        <v>261</v>
      </c>
      <c r="B105" s="413">
        <v>2000</v>
      </c>
      <c r="C105" s="415" t="s">
        <v>292</v>
      </c>
      <c r="D105" s="404" t="s">
        <v>1797</v>
      </c>
      <c r="E105" s="404" t="s">
        <v>1798</v>
      </c>
      <c r="F105" s="385">
        <v>140000000</v>
      </c>
      <c r="G105" s="416" t="s">
        <v>1802</v>
      </c>
      <c r="H105" s="406" t="s">
        <v>25</v>
      </c>
      <c r="I105" s="337"/>
      <c r="J105" s="409" t="s">
        <v>1803</v>
      </c>
      <c r="K105" s="327" t="s">
        <v>1770</v>
      </c>
      <c r="L105" s="417" t="s">
        <v>1804</v>
      </c>
    </row>
    <row r="106" spans="1:12" ht="59.25" customHeight="1">
      <c r="A106" s="403">
        <v>271</v>
      </c>
      <c r="B106" s="403">
        <v>2000</v>
      </c>
      <c r="C106" s="404" t="s">
        <v>296</v>
      </c>
      <c r="D106" s="412" t="s">
        <v>1805</v>
      </c>
      <c r="E106" s="412" t="s">
        <v>1806</v>
      </c>
      <c r="F106" s="385">
        <v>400000</v>
      </c>
      <c r="G106" s="406" t="s">
        <v>1768</v>
      </c>
      <c r="H106" s="409"/>
      <c r="I106" s="337" t="s">
        <v>25</v>
      </c>
      <c r="J106" s="406" t="s">
        <v>1769</v>
      </c>
      <c r="K106" s="327" t="s">
        <v>1770</v>
      </c>
      <c r="L106" s="412" t="s">
        <v>1807</v>
      </c>
    </row>
    <row r="107" spans="1:12" ht="59.25" customHeight="1">
      <c r="A107" s="403">
        <v>272</v>
      </c>
      <c r="B107" s="403">
        <v>2000</v>
      </c>
      <c r="C107" s="404" t="s">
        <v>1808</v>
      </c>
      <c r="D107" s="364" t="s">
        <v>1809</v>
      </c>
      <c r="E107" s="364" t="s">
        <v>1810</v>
      </c>
      <c r="F107" s="385">
        <v>100000</v>
      </c>
      <c r="G107" s="363" t="s">
        <v>59</v>
      </c>
      <c r="H107" s="363"/>
      <c r="I107" s="363" t="s">
        <v>25</v>
      </c>
      <c r="J107" s="363" t="s">
        <v>1652</v>
      </c>
      <c r="K107" s="327" t="s">
        <v>1770</v>
      </c>
      <c r="L107" s="412" t="s">
        <v>1811</v>
      </c>
    </row>
    <row r="108" spans="1:12" ht="60" customHeight="1">
      <c r="A108" s="403">
        <v>272</v>
      </c>
      <c r="B108" s="403">
        <v>2000</v>
      </c>
      <c r="C108" s="404" t="s">
        <v>1808</v>
      </c>
      <c r="D108" s="412" t="s">
        <v>1812</v>
      </c>
      <c r="E108" s="412" t="s">
        <v>1813</v>
      </c>
      <c r="F108" s="385">
        <v>200000</v>
      </c>
      <c r="G108" s="406" t="s">
        <v>1768</v>
      </c>
      <c r="H108" s="409"/>
      <c r="I108" s="337" t="s">
        <v>25</v>
      </c>
      <c r="J108" s="406" t="s">
        <v>1769</v>
      </c>
      <c r="K108" s="327" t="s">
        <v>1770</v>
      </c>
      <c r="L108" s="412" t="s">
        <v>1814</v>
      </c>
    </row>
    <row r="109" spans="1:12" ht="54" customHeight="1">
      <c r="A109" s="403">
        <v>291</v>
      </c>
      <c r="B109" s="403">
        <v>2000</v>
      </c>
      <c r="C109" s="404" t="s">
        <v>479</v>
      </c>
      <c r="D109" s="412" t="s">
        <v>1815</v>
      </c>
      <c r="E109" s="412" t="s">
        <v>1816</v>
      </c>
      <c r="F109" s="385">
        <v>700000</v>
      </c>
      <c r="G109" s="406" t="s">
        <v>1768</v>
      </c>
      <c r="H109" s="409"/>
      <c r="I109" s="337" t="s">
        <v>25</v>
      </c>
      <c r="J109" s="406" t="s">
        <v>1769</v>
      </c>
      <c r="K109" s="327" t="s">
        <v>1770</v>
      </c>
      <c r="L109" s="412" t="s">
        <v>1816</v>
      </c>
    </row>
    <row r="110" spans="1:12" ht="54" customHeight="1">
      <c r="A110" s="403">
        <v>292</v>
      </c>
      <c r="B110" s="403">
        <v>2000</v>
      </c>
      <c r="C110" s="404" t="s">
        <v>1817</v>
      </c>
      <c r="D110" s="335" t="s">
        <v>1783</v>
      </c>
      <c r="E110" s="335" t="s">
        <v>1818</v>
      </c>
      <c r="F110" s="385">
        <v>50000</v>
      </c>
      <c r="G110" s="333" t="s">
        <v>106</v>
      </c>
      <c r="H110" s="334"/>
      <c r="I110" s="334" t="s">
        <v>25</v>
      </c>
      <c r="J110" s="334" t="s">
        <v>1652</v>
      </c>
      <c r="K110" s="327" t="s">
        <v>1770</v>
      </c>
      <c r="L110" s="412" t="s">
        <v>1819</v>
      </c>
    </row>
    <row r="111" spans="1:12" ht="54" customHeight="1">
      <c r="A111" s="403">
        <v>293</v>
      </c>
      <c r="B111" s="403">
        <v>2000</v>
      </c>
      <c r="C111" s="404" t="s">
        <v>1571</v>
      </c>
      <c r="D111" s="335" t="s">
        <v>1820</v>
      </c>
      <c r="E111" s="335" t="s">
        <v>1821</v>
      </c>
      <c r="F111" s="385">
        <v>20000</v>
      </c>
      <c r="G111" s="333" t="s">
        <v>106</v>
      </c>
      <c r="H111" s="333"/>
      <c r="I111" s="334" t="s">
        <v>25</v>
      </c>
      <c r="J111" s="334" t="s">
        <v>1652</v>
      </c>
      <c r="K111" s="327" t="s">
        <v>1770</v>
      </c>
      <c r="L111" s="412" t="s">
        <v>1822</v>
      </c>
    </row>
    <row r="112" spans="1:12" ht="63">
      <c r="A112" s="413">
        <v>296</v>
      </c>
      <c r="B112" s="413">
        <v>2000</v>
      </c>
      <c r="C112" s="415" t="s">
        <v>1307</v>
      </c>
      <c r="D112" s="404" t="s">
        <v>1823</v>
      </c>
      <c r="E112" s="404" t="s">
        <v>1823</v>
      </c>
      <c r="F112" s="385">
        <v>30000000</v>
      </c>
      <c r="G112" s="416" t="s">
        <v>1799</v>
      </c>
      <c r="H112" s="406" t="s">
        <v>1713</v>
      </c>
      <c r="I112" s="337" t="s">
        <v>25</v>
      </c>
      <c r="J112" s="409" t="s">
        <v>1800</v>
      </c>
      <c r="K112" s="327" t="s">
        <v>1770</v>
      </c>
      <c r="L112" s="404" t="s">
        <v>1823</v>
      </c>
    </row>
    <row r="113" spans="1:12" ht="74.25" customHeight="1">
      <c r="A113" s="413">
        <v>296</v>
      </c>
      <c r="B113" s="413">
        <v>2000</v>
      </c>
      <c r="C113" s="415" t="s">
        <v>1307</v>
      </c>
      <c r="D113" s="404" t="s">
        <v>1823</v>
      </c>
      <c r="E113" s="404" t="s">
        <v>1824</v>
      </c>
      <c r="F113" s="385">
        <v>20000000</v>
      </c>
      <c r="G113" s="416" t="s">
        <v>1799</v>
      </c>
      <c r="H113" s="406"/>
      <c r="I113" s="337" t="s">
        <v>25</v>
      </c>
      <c r="J113" s="409" t="s">
        <v>1825</v>
      </c>
      <c r="K113" s="327" t="s">
        <v>1770</v>
      </c>
      <c r="L113" s="404" t="s">
        <v>1826</v>
      </c>
    </row>
    <row r="114" spans="1:12" ht="74.25" customHeight="1">
      <c r="A114" s="413">
        <v>322</v>
      </c>
      <c r="B114" s="413">
        <v>3000</v>
      </c>
      <c r="C114" s="364" t="s">
        <v>1654</v>
      </c>
      <c r="D114" s="364" t="s">
        <v>1827</v>
      </c>
      <c r="E114" s="364" t="s">
        <v>1828</v>
      </c>
      <c r="F114" s="385">
        <v>500000</v>
      </c>
      <c r="G114" s="376" t="s">
        <v>106</v>
      </c>
      <c r="H114" s="363"/>
      <c r="I114" s="363" t="s">
        <v>25</v>
      </c>
      <c r="J114" s="363" t="s">
        <v>1652</v>
      </c>
      <c r="K114" s="327" t="s">
        <v>1770</v>
      </c>
      <c r="L114" s="404" t="s">
        <v>1829</v>
      </c>
    </row>
    <row r="115" spans="1:12" ht="74.25" customHeight="1">
      <c r="A115" s="413">
        <v>325</v>
      </c>
      <c r="B115" s="413">
        <v>3000</v>
      </c>
      <c r="C115" s="364" t="s">
        <v>1830</v>
      </c>
      <c r="D115" s="364" t="s">
        <v>1831</v>
      </c>
      <c r="E115" s="364" t="s">
        <v>1828</v>
      </c>
      <c r="F115" s="385">
        <v>200000</v>
      </c>
      <c r="G115" s="376" t="s">
        <v>106</v>
      </c>
      <c r="H115" s="363"/>
      <c r="I115" s="363" t="s">
        <v>25</v>
      </c>
      <c r="J115" s="363" t="s">
        <v>1652</v>
      </c>
      <c r="K115" s="327" t="s">
        <v>1770</v>
      </c>
      <c r="L115" s="404" t="s">
        <v>1832</v>
      </c>
    </row>
    <row r="116" spans="1:12" ht="74.25" customHeight="1">
      <c r="A116" s="413">
        <v>331</v>
      </c>
      <c r="B116" s="413">
        <v>3000</v>
      </c>
      <c r="C116" s="364" t="s">
        <v>1726</v>
      </c>
      <c r="D116" s="364" t="s">
        <v>1833</v>
      </c>
      <c r="E116" s="364" t="s">
        <v>1834</v>
      </c>
      <c r="F116" s="385">
        <v>2000000</v>
      </c>
      <c r="G116" s="376"/>
      <c r="H116" s="376"/>
      <c r="I116" s="363" t="s">
        <v>25</v>
      </c>
      <c r="J116" s="363" t="s">
        <v>1652</v>
      </c>
      <c r="K116" s="327" t="s">
        <v>1770</v>
      </c>
      <c r="L116" s="404" t="s">
        <v>1835</v>
      </c>
    </row>
    <row r="117" spans="1:12" ht="74.25" customHeight="1">
      <c r="A117" s="413">
        <v>331</v>
      </c>
      <c r="B117" s="413">
        <v>3000</v>
      </c>
      <c r="C117" s="364" t="s">
        <v>1726</v>
      </c>
      <c r="D117" s="364" t="s">
        <v>1836</v>
      </c>
      <c r="E117" s="364" t="s">
        <v>1834</v>
      </c>
      <c r="F117" s="385">
        <v>1500000</v>
      </c>
      <c r="G117" s="376" t="s">
        <v>106</v>
      </c>
      <c r="H117" s="376"/>
      <c r="I117" s="363" t="s">
        <v>25</v>
      </c>
      <c r="J117" s="363" t="s">
        <v>1652</v>
      </c>
      <c r="K117" s="327" t="s">
        <v>1770</v>
      </c>
      <c r="L117" s="404" t="s">
        <v>1837</v>
      </c>
    </row>
    <row r="118" spans="1:12" ht="74.25" customHeight="1">
      <c r="A118" s="413">
        <v>336</v>
      </c>
      <c r="B118" s="413">
        <v>3000</v>
      </c>
      <c r="C118" s="364" t="s">
        <v>121</v>
      </c>
      <c r="D118" s="364" t="s">
        <v>1838</v>
      </c>
      <c r="E118" s="364" t="s">
        <v>1839</v>
      </c>
      <c r="F118" s="385">
        <v>20000</v>
      </c>
      <c r="G118" s="376" t="s">
        <v>106</v>
      </c>
      <c r="H118" s="363"/>
      <c r="I118" s="363" t="s">
        <v>25</v>
      </c>
      <c r="J118" s="363" t="s">
        <v>1652</v>
      </c>
      <c r="K118" s="327" t="s">
        <v>1770</v>
      </c>
      <c r="L118" s="404" t="s">
        <v>1838</v>
      </c>
    </row>
    <row r="119" spans="1:12" ht="74.25" customHeight="1">
      <c r="A119" s="413">
        <v>341</v>
      </c>
      <c r="B119" s="413">
        <v>3000</v>
      </c>
      <c r="C119" s="364" t="s">
        <v>1738</v>
      </c>
      <c r="D119" s="364" t="s">
        <v>1840</v>
      </c>
      <c r="E119" s="364" t="s">
        <v>1841</v>
      </c>
      <c r="F119" s="385">
        <v>1000000</v>
      </c>
      <c r="G119" s="376" t="s">
        <v>106</v>
      </c>
      <c r="H119" s="363"/>
      <c r="I119" s="363" t="s">
        <v>25</v>
      </c>
      <c r="J119" s="363" t="s">
        <v>1652</v>
      </c>
      <c r="K119" s="327" t="s">
        <v>1770</v>
      </c>
      <c r="L119" s="404" t="s">
        <v>1842</v>
      </c>
    </row>
    <row r="120" spans="1:12" ht="74.25" customHeight="1">
      <c r="A120" s="413">
        <v>345</v>
      </c>
      <c r="B120" s="413">
        <v>3000</v>
      </c>
      <c r="C120" s="407" t="s">
        <v>1843</v>
      </c>
      <c r="D120" s="364" t="s">
        <v>1844</v>
      </c>
      <c r="E120" s="364" t="s">
        <v>1845</v>
      </c>
      <c r="F120" s="385">
        <v>50000000</v>
      </c>
      <c r="G120" s="376" t="s">
        <v>106</v>
      </c>
      <c r="H120" s="376"/>
      <c r="I120" s="363" t="s">
        <v>25</v>
      </c>
      <c r="J120" s="363" t="s">
        <v>1652</v>
      </c>
      <c r="K120" s="327" t="s">
        <v>1770</v>
      </c>
      <c r="L120" s="404" t="s">
        <v>1844</v>
      </c>
    </row>
    <row r="121" spans="1:12" ht="74.25" customHeight="1">
      <c r="A121" s="413">
        <v>351</v>
      </c>
      <c r="B121" s="413">
        <v>3000</v>
      </c>
      <c r="C121" s="418" t="s">
        <v>486</v>
      </c>
      <c r="D121" s="335" t="s">
        <v>1846</v>
      </c>
      <c r="E121" s="346" t="s">
        <v>1847</v>
      </c>
      <c r="F121" s="385">
        <v>2000000</v>
      </c>
      <c r="G121" s="333" t="s">
        <v>59</v>
      </c>
      <c r="H121" s="333"/>
      <c r="I121" s="334" t="s">
        <v>25</v>
      </c>
      <c r="J121" s="334" t="s">
        <v>1652</v>
      </c>
      <c r="K121" s="327" t="s">
        <v>1770</v>
      </c>
      <c r="L121" s="404" t="s">
        <v>1846</v>
      </c>
    </row>
    <row r="122" spans="1:12" ht="74.25" customHeight="1">
      <c r="A122" s="413">
        <v>355</v>
      </c>
      <c r="B122" s="413">
        <v>3000</v>
      </c>
      <c r="C122" s="415" t="s">
        <v>1848</v>
      </c>
      <c r="D122" s="404" t="s">
        <v>1849</v>
      </c>
      <c r="E122" s="404" t="s">
        <v>1850</v>
      </c>
      <c r="F122" s="385">
        <v>20000000</v>
      </c>
      <c r="G122" s="416" t="s">
        <v>1799</v>
      </c>
      <c r="H122" s="406"/>
      <c r="I122" s="337" t="s">
        <v>25</v>
      </c>
      <c r="J122" s="409" t="s">
        <v>1825</v>
      </c>
      <c r="K122" s="327" t="s">
        <v>1770</v>
      </c>
      <c r="L122" s="404" t="s">
        <v>1851</v>
      </c>
    </row>
    <row r="123" spans="1:12" ht="81.75" customHeight="1">
      <c r="A123" s="413">
        <v>355</v>
      </c>
      <c r="B123" s="413">
        <v>3000</v>
      </c>
      <c r="C123" s="415" t="s">
        <v>1848</v>
      </c>
      <c r="D123" s="404" t="s">
        <v>1849</v>
      </c>
      <c r="E123" s="404" t="s">
        <v>1849</v>
      </c>
      <c r="F123" s="385">
        <v>56785927</v>
      </c>
      <c r="G123" s="416" t="s">
        <v>1799</v>
      </c>
      <c r="H123" s="406" t="s">
        <v>1713</v>
      </c>
      <c r="I123" s="337" t="s">
        <v>25</v>
      </c>
      <c r="J123" s="409" t="s">
        <v>1800</v>
      </c>
      <c r="K123" s="327" t="s">
        <v>1770</v>
      </c>
      <c r="L123" s="404" t="s">
        <v>1849</v>
      </c>
    </row>
    <row r="124" spans="1:12" ht="81.75" customHeight="1">
      <c r="A124" s="413">
        <v>357</v>
      </c>
      <c r="B124" s="413">
        <v>3000</v>
      </c>
      <c r="C124" s="419" t="s">
        <v>353</v>
      </c>
      <c r="D124" s="332" t="s">
        <v>1852</v>
      </c>
      <c r="E124" s="332" t="s">
        <v>1853</v>
      </c>
      <c r="F124" s="385">
        <v>55000000</v>
      </c>
      <c r="G124" s="335" t="s">
        <v>1799</v>
      </c>
      <c r="H124" s="334"/>
      <c r="I124" s="333" t="s">
        <v>25</v>
      </c>
      <c r="J124" s="333" t="s">
        <v>1825</v>
      </c>
      <c r="K124" s="327" t="s">
        <v>1770</v>
      </c>
      <c r="L124" s="404" t="s">
        <v>1852</v>
      </c>
    </row>
    <row r="125" spans="1:12" ht="81.75" customHeight="1">
      <c r="A125" s="413">
        <v>357</v>
      </c>
      <c r="B125" s="413">
        <v>3000</v>
      </c>
      <c r="C125" s="407" t="s">
        <v>353</v>
      </c>
      <c r="D125" s="364" t="s">
        <v>1854</v>
      </c>
      <c r="E125" s="364" t="s">
        <v>1855</v>
      </c>
      <c r="F125" s="385">
        <v>60000</v>
      </c>
      <c r="G125" s="376" t="s">
        <v>59</v>
      </c>
      <c r="H125" s="376"/>
      <c r="I125" s="363" t="s">
        <v>25</v>
      </c>
      <c r="J125" s="363" t="s">
        <v>1652</v>
      </c>
      <c r="K125" s="327" t="s">
        <v>1770</v>
      </c>
      <c r="L125" s="404" t="s">
        <v>1854</v>
      </c>
    </row>
    <row r="126" spans="1:12" ht="90.75" customHeight="1">
      <c r="A126" s="403">
        <v>358</v>
      </c>
      <c r="B126" s="403">
        <v>3000</v>
      </c>
      <c r="C126" s="404" t="s">
        <v>1433</v>
      </c>
      <c r="D126" s="412" t="s">
        <v>1856</v>
      </c>
      <c r="E126" s="412" t="s">
        <v>1857</v>
      </c>
      <c r="F126" s="385">
        <v>15000</v>
      </c>
      <c r="G126" s="406" t="s">
        <v>1768</v>
      </c>
      <c r="H126" s="409" t="s">
        <v>1713</v>
      </c>
      <c r="I126" s="337" t="s">
        <v>25</v>
      </c>
      <c r="J126" s="409" t="s">
        <v>1800</v>
      </c>
      <c r="K126" s="327" t="s">
        <v>1770</v>
      </c>
      <c r="L126" s="412" t="s">
        <v>1858</v>
      </c>
    </row>
    <row r="127" spans="1:12" ht="78.75" customHeight="1">
      <c r="A127" s="403">
        <v>392</v>
      </c>
      <c r="B127" s="403">
        <v>3000</v>
      </c>
      <c r="C127" s="404" t="s">
        <v>367</v>
      </c>
      <c r="D127" s="412" t="s">
        <v>1859</v>
      </c>
      <c r="E127" s="412" t="s">
        <v>1860</v>
      </c>
      <c r="F127" s="385">
        <v>2000000</v>
      </c>
      <c r="G127" s="420" t="s">
        <v>1861</v>
      </c>
      <c r="H127" s="409" t="s">
        <v>1713</v>
      </c>
      <c r="I127" s="337" t="s">
        <v>25</v>
      </c>
      <c r="J127" s="409" t="s">
        <v>1800</v>
      </c>
      <c r="K127" s="327" t="s">
        <v>1770</v>
      </c>
      <c r="L127" s="412" t="s">
        <v>1862</v>
      </c>
    </row>
    <row r="128" spans="1:12" ht="78.75" customHeight="1">
      <c r="A128" s="403">
        <v>392</v>
      </c>
      <c r="B128" s="403">
        <v>3000</v>
      </c>
      <c r="C128" s="404" t="s">
        <v>1863</v>
      </c>
      <c r="D128" s="364" t="s">
        <v>1864</v>
      </c>
      <c r="E128" s="364" t="s">
        <v>1865</v>
      </c>
      <c r="F128" s="385">
        <v>8000000</v>
      </c>
      <c r="G128" s="376" t="s">
        <v>106</v>
      </c>
      <c r="H128" s="363"/>
      <c r="I128" s="363" t="s">
        <v>25</v>
      </c>
      <c r="J128" s="363" t="s">
        <v>1652</v>
      </c>
      <c r="K128" s="327" t="s">
        <v>1770</v>
      </c>
      <c r="L128" s="412" t="s">
        <v>1866</v>
      </c>
    </row>
    <row r="129" spans="1:12" ht="78.75" customHeight="1">
      <c r="A129" s="403">
        <v>392</v>
      </c>
      <c r="B129" s="403">
        <v>3000</v>
      </c>
      <c r="C129" s="404" t="s">
        <v>1863</v>
      </c>
      <c r="D129" s="364" t="s">
        <v>1867</v>
      </c>
      <c r="E129" s="364" t="s">
        <v>1868</v>
      </c>
      <c r="F129" s="385">
        <v>1000000</v>
      </c>
      <c r="G129" s="376" t="s">
        <v>106</v>
      </c>
      <c r="H129" s="363"/>
      <c r="I129" s="363" t="s">
        <v>25</v>
      </c>
      <c r="J129" s="363" t="s">
        <v>1652</v>
      </c>
      <c r="K129" s="327" t="s">
        <v>1770</v>
      </c>
      <c r="L129" s="412" t="s">
        <v>1869</v>
      </c>
    </row>
    <row r="130" spans="1:12" ht="78.75" customHeight="1">
      <c r="A130" s="403">
        <v>392</v>
      </c>
      <c r="B130" s="403">
        <v>3000</v>
      </c>
      <c r="C130" s="404" t="s">
        <v>1863</v>
      </c>
      <c r="D130" s="364" t="s">
        <v>1870</v>
      </c>
      <c r="E130" s="364" t="s">
        <v>1828</v>
      </c>
      <c r="F130" s="385">
        <v>500000</v>
      </c>
      <c r="G130" s="376" t="s">
        <v>106</v>
      </c>
      <c r="H130" s="363"/>
      <c r="I130" s="363" t="s">
        <v>25</v>
      </c>
      <c r="J130" s="363" t="s">
        <v>1652</v>
      </c>
      <c r="K130" s="327" t="s">
        <v>1770</v>
      </c>
      <c r="L130" s="412" t="s">
        <v>1871</v>
      </c>
    </row>
    <row r="131" spans="1:12" ht="78.75" customHeight="1">
      <c r="A131" s="403">
        <v>396</v>
      </c>
      <c r="B131" s="403">
        <v>3000</v>
      </c>
      <c r="C131" s="404" t="s">
        <v>1872</v>
      </c>
      <c r="D131" s="364" t="s">
        <v>1873</v>
      </c>
      <c r="E131" s="364" t="s">
        <v>1874</v>
      </c>
      <c r="F131" s="385">
        <v>1000000</v>
      </c>
      <c r="G131" s="376" t="s">
        <v>106</v>
      </c>
      <c r="H131" s="363"/>
      <c r="I131" s="363" t="s">
        <v>25</v>
      </c>
      <c r="J131" s="363" t="s">
        <v>1652</v>
      </c>
      <c r="K131" s="327" t="s">
        <v>1770</v>
      </c>
      <c r="L131" s="412" t="s">
        <v>1875</v>
      </c>
    </row>
    <row r="132" spans="1:12" ht="31.5">
      <c r="A132" s="403">
        <v>567</v>
      </c>
      <c r="B132" s="403">
        <v>5000</v>
      </c>
      <c r="C132" s="404" t="s">
        <v>1876</v>
      </c>
      <c r="D132" s="421" t="s">
        <v>1877</v>
      </c>
      <c r="E132" s="412" t="s">
        <v>1878</v>
      </c>
      <c r="F132" s="385">
        <v>2000000</v>
      </c>
      <c r="G132" s="406" t="s">
        <v>1768</v>
      </c>
      <c r="H132" s="409"/>
      <c r="I132" s="337" t="s">
        <v>25</v>
      </c>
      <c r="J132" s="406" t="s">
        <v>1769</v>
      </c>
      <c r="K132" s="327" t="s">
        <v>1770</v>
      </c>
      <c r="L132" s="412" t="s">
        <v>1879</v>
      </c>
    </row>
    <row r="133" spans="1:12" ht="18.75">
      <c r="C133" s="134"/>
      <c r="E133" s="173" t="s">
        <v>51</v>
      </c>
      <c r="F133" s="379">
        <f>SUM(F94:F132)</f>
        <v>401670927</v>
      </c>
      <c r="G133" s="134"/>
      <c r="H133" s="134"/>
      <c r="I133" s="134"/>
      <c r="J133" s="134"/>
      <c r="K133" s="134"/>
      <c r="L133" s="132"/>
    </row>
    <row r="134" spans="1:12" ht="18.75">
      <c r="C134" s="134"/>
      <c r="E134" s="348"/>
      <c r="F134" s="380"/>
      <c r="G134" s="134"/>
      <c r="H134" s="134"/>
      <c r="I134" s="134"/>
      <c r="J134" s="134"/>
      <c r="K134" s="134"/>
      <c r="L134" s="132"/>
    </row>
    <row r="136" spans="1:12" ht="63">
      <c r="A136" s="324">
        <v>211</v>
      </c>
      <c r="B136" s="324">
        <v>2000</v>
      </c>
      <c r="C136" s="338" t="s">
        <v>21</v>
      </c>
      <c r="D136" s="327" t="s">
        <v>22</v>
      </c>
      <c r="E136" s="327" t="s">
        <v>1880</v>
      </c>
      <c r="F136" s="328">
        <v>10000</v>
      </c>
      <c r="G136" s="329" t="s">
        <v>1652</v>
      </c>
      <c r="H136" s="328"/>
      <c r="I136" s="337" t="s">
        <v>25</v>
      </c>
      <c r="J136" s="329" t="s">
        <v>1652</v>
      </c>
      <c r="K136" s="338" t="s">
        <v>1881</v>
      </c>
      <c r="L136" s="327" t="s">
        <v>1882</v>
      </c>
    </row>
    <row r="137" spans="1:12" ht="31.5">
      <c r="A137" s="324">
        <v>211</v>
      </c>
      <c r="B137" s="324">
        <v>2000</v>
      </c>
      <c r="C137" s="338" t="s">
        <v>21</v>
      </c>
      <c r="D137" s="422" t="s">
        <v>1883</v>
      </c>
      <c r="E137" s="364" t="s">
        <v>1884</v>
      </c>
      <c r="F137" s="328">
        <v>40000</v>
      </c>
      <c r="G137" s="376" t="s">
        <v>1652</v>
      </c>
      <c r="H137" s="376"/>
      <c r="I137" s="363" t="s">
        <v>78</v>
      </c>
      <c r="J137" s="363" t="s">
        <v>1652</v>
      </c>
      <c r="K137" s="338" t="s">
        <v>1881</v>
      </c>
      <c r="L137" s="327" t="s">
        <v>1885</v>
      </c>
    </row>
    <row r="138" spans="1:12" ht="47.25">
      <c r="A138" s="423">
        <v>215</v>
      </c>
      <c r="B138" s="424">
        <v>2000</v>
      </c>
      <c r="C138" s="425" t="s">
        <v>67</v>
      </c>
      <c r="D138" s="426" t="s">
        <v>1886</v>
      </c>
      <c r="E138" s="364" t="s">
        <v>1884</v>
      </c>
      <c r="F138" s="427">
        <v>1600</v>
      </c>
      <c r="G138" s="428" t="s">
        <v>1652</v>
      </c>
      <c r="H138" s="429"/>
      <c r="I138" s="427" t="s">
        <v>25</v>
      </c>
      <c r="J138" s="428" t="s">
        <v>1652</v>
      </c>
      <c r="K138" s="430" t="s">
        <v>1881</v>
      </c>
      <c r="L138" s="426" t="s">
        <v>1887</v>
      </c>
    </row>
    <row r="139" spans="1:12" ht="47.25">
      <c r="A139" s="324">
        <v>293</v>
      </c>
      <c r="B139" s="381">
        <v>2000</v>
      </c>
      <c r="C139" s="327" t="s">
        <v>1888</v>
      </c>
      <c r="D139" s="331" t="s">
        <v>1889</v>
      </c>
      <c r="E139" s="335" t="s">
        <v>1884</v>
      </c>
      <c r="F139" s="337">
        <v>17000</v>
      </c>
      <c r="G139" s="335" t="s">
        <v>1652</v>
      </c>
      <c r="H139" s="335"/>
      <c r="I139" s="335" t="s">
        <v>78</v>
      </c>
      <c r="J139" s="334" t="s">
        <v>1652</v>
      </c>
      <c r="K139" s="338" t="s">
        <v>1881</v>
      </c>
      <c r="L139" s="431" t="s">
        <v>1890</v>
      </c>
    </row>
    <row r="140" spans="1:12" ht="47.25">
      <c r="A140" s="324">
        <v>336</v>
      </c>
      <c r="B140" s="381">
        <v>3000</v>
      </c>
      <c r="C140" s="327" t="s">
        <v>1891</v>
      </c>
      <c r="D140" s="336" t="s">
        <v>1892</v>
      </c>
      <c r="E140" s="335" t="s">
        <v>1884</v>
      </c>
      <c r="F140" s="337">
        <v>50000</v>
      </c>
      <c r="G140" s="335" t="s">
        <v>1652</v>
      </c>
      <c r="H140" s="336"/>
      <c r="I140" s="335" t="s">
        <v>78</v>
      </c>
      <c r="J140" s="334" t="s">
        <v>1652</v>
      </c>
      <c r="K140" s="338" t="s">
        <v>1881</v>
      </c>
      <c r="L140" s="431" t="s">
        <v>1893</v>
      </c>
    </row>
    <row r="141" spans="1:12" ht="31.5">
      <c r="A141" s="324">
        <v>591</v>
      </c>
      <c r="B141" s="381">
        <v>5000</v>
      </c>
      <c r="C141" s="327" t="s">
        <v>1894</v>
      </c>
      <c r="D141" s="364" t="s">
        <v>1895</v>
      </c>
      <c r="E141" s="364" t="s">
        <v>1895</v>
      </c>
      <c r="F141" s="337">
        <v>290000</v>
      </c>
      <c r="G141" s="364" t="s">
        <v>1652</v>
      </c>
      <c r="H141" s="432"/>
      <c r="I141" s="363" t="s">
        <v>78</v>
      </c>
      <c r="J141" s="363" t="s">
        <v>1652</v>
      </c>
      <c r="K141" s="338" t="s">
        <v>1881</v>
      </c>
      <c r="L141" s="431" t="s">
        <v>1895</v>
      </c>
    </row>
    <row r="142" spans="1:12" ht="18.75">
      <c r="A142" s="433"/>
      <c r="B142" s="433"/>
      <c r="C142" s="434"/>
      <c r="E142" s="435" t="s">
        <v>51</v>
      </c>
      <c r="F142" s="436">
        <f>SUM(F136:F141)</f>
        <v>408600</v>
      </c>
      <c r="G142" s="434"/>
      <c r="H142" s="434"/>
      <c r="I142" s="434"/>
      <c r="J142" s="434"/>
      <c r="K142" s="434"/>
      <c r="L142" s="437"/>
    </row>
    <row r="143" spans="1:12" ht="18.75">
      <c r="A143" s="433"/>
      <c r="B143" s="433"/>
      <c r="C143" s="434"/>
      <c r="E143" s="348"/>
      <c r="F143" s="380"/>
      <c r="G143" s="434"/>
      <c r="H143" s="434"/>
      <c r="I143" s="434"/>
      <c r="J143" s="434"/>
      <c r="K143" s="434"/>
      <c r="L143" s="437"/>
    </row>
    <row r="144" spans="1:12" ht="78.75">
      <c r="A144" s="410">
        <v>211</v>
      </c>
      <c r="B144" s="410">
        <v>2000</v>
      </c>
      <c r="C144" s="438" t="s">
        <v>1896</v>
      </c>
      <c r="D144" s="439" t="s">
        <v>58</v>
      </c>
      <c r="E144" s="439" t="s">
        <v>1897</v>
      </c>
      <c r="F144" s="337">
        <v>150000</v>
      </c>
      <c r="G144" s="363" t="s">
        <v>758</v>
      </c>
      <c r="H144" s="389"/>
      <c r="I144" s="389" t="s">
        <v>25</v>
      </c>
      <c r="J144" s="396" t="s">
        <v>758</v>
      </c>
      <c r="K144" s="438" t="s">
        <v>1898</v>
      </c>
      <c r="L144" s="440" t="s">
        <v>1899</v>
      </c>
    </row>
    <row r="145" spans="1:12" ht="18.75">
      <c r="A145" s="433"/>
      <c r="B145" s="433"/>
      <c r="C145" s="434"/>
      <c r="E145" s="173" t="s">
        <v>51</v>
      </c>
      <c r="F145" s="379">
        <f>SUM(F144)</f>
        <v>150000</v>
      </c>
      <c r="G145" s="434"/>
      <c r="H145" s="434"/>
      <c r="I145" s="434"/>
      <c r="J145" s="434"/>
      <c r="K145" s="434"/>
      <c r="L145" s="437"/>
    </row>
    <row r="146" spans="1:12" ht="18.75">
      <c r="A146" s="433"/>
      <c r="B146" s="433"/>
      <c r="C146" s="434"/>
      <c r="E146" s="348"/>
      <c r="F146" s="380"/>
      <c r="G146" s="434"/>
      <c r="H146" s="434"/>
      <c r="I146" s="434"/>
      <c r="J146" s="434"/>
      <c r="K146" s="434"/>
      <c r="L146" s="437"/>
    </row>
    <row r="148" spans="1:12" ht="63">
      <c r="A148" s="403">
        <v>272</v>
      </c>
      <c r="B148" s="403">
        <v>2000</v>
      </c>
      <c r="C148" s="438" t="s">
        <v>300</v>
      </c>
      <c r="D148" s="404" t="s">
        <v>1811</v>
      </c>
      <c r="E148" s="404" t="s">
        <v>1900</v>
      </c>
      <c r="F148" s="441">
        <v>150000</v>
      </c>
      <c r="G148" s="406" t="s">
        <v>111</v>
      </c>
      <c r="H148" s="406"/>
      <c r="I148" s="337" t="s">
        <v>25</v>
      </c>
      <c r="J148" s="406" t="s">
        <v>1652</v>
      </c>
      <c r="K148" s="327" t="s">
        <v>1901</v>
      </c>
      <c r="L148" s="404" t="s">
        <v>1811</v>
      </c>
    </row>
    <row r="149" spans="1:12" ht="31.5">
      <c r="A149" s="403">
        <v>215</v>
      </c>
      <c r="B149" s="403">
        <v>2000</v>
      </c>
      <c r="C149" s="438" t="s">
        <v>67</v>
      </c>
      <c r="D149" s="404" t="s">
        <v>1778</v>
      </c>
      <c r="E149" s="404" t="s">
        <v>1902</v>
      </c>
      <c r="F149" s="441">
        <v>350000</v>
      </c>
      <c r="G149" s="406" t="s">
        <v>111</v>
      </c>
      <c r="H149" s="441"/>
      <c r="I149" s="337" t="s">
        <v>25</v>
      </c>
      <c r="J149" s="406" t="s">
        <v>1652</v>
      </c>
      <c r="K149" s="404" t="s">
        <v>1901</v>
      </c>
      <c r="L149" s="404" t="s">
        <v>1903</v>
      </c>
    </row>
    <row r="150" spans="1:12" ht="15.75">
      <c r="A150" s="403">
        <v>322</v>
      </c>
      <c r="B150" s="403">
        <v>3000</v>
      </c>
      <c r="C150" s="404" t="s">
        <v>1654</v>
      </c>
      <c r="D150" s="442" t="s">
        <v>1827</v>
      </c>
      <c r="E150" s="442" t="s">
        <v>1904</v>
      </c>
      <c r="F150" s="409">
        <v>400000</v>
      </c>
      <c r="G150" s="409" t="s">
        <v>111</v>
      </c>
      <c r="H150" s="409"/>
      <c r="I150" s="337" t="s">
        <v>25</v>
      </c>
      <c r="J150" s="406" t="s">
        <v>1652</v>
      </c>
      <c r="K150" s="404" t="s">
        <v>1901</v>
      </c>
      <c r="L150" s="404" t="s">
        <v>1829</v>
      </c>
    </row>
    <row r="151" spans="1:12" ht="31.5">
      <c r="A151" s="403">
        <v>325</v>
      </c>
      <c r="B151" s="403">
        <v>3000</v>
      </c>
      <c r="C151" s="404" t="s">
        <v>1830</v>
      </c>
      <c r="D151" s="442" t="s">
        <v>1831</v>
      </c>
      <c r="E151" s="442" t="s">
        <v>1905</v>
      </c>
      <c r="F151" s="409">
        <v>100000</v>
      </c>
      <c r="G151" s="409" t="s">
        <v>111</v>
      </c>
      <c r="H151" s="409"/>
      <c r="I151" s="337" t="s">
        <v>25</v>
      </c>
      <c r="J151" s="406" t="s">
        <v>1652</v>
      </c>
      <c r="K151" s="404" t="s">
        <v>1901</v>
      </c>
      <c r="L151" s="404" t="s">
        <v>1832</v>
      </c>
    </row>
    <row r="152" spans="1:12" ht="78.75">
      <c r="A152" s="403">
        <v>247</v>
      </c>
      <c r="B152" s="403">
        <v>2000</v>
      </c>
      <c r="C152" s="404" t="s">
        <v>278</v>
      </c>
      <c r="D152" s="442" t="s">
        <v>1783</v>
      </c>
      <c r="E152" s="442" t="s">
        <v>1906</v>
      </c>
      <c r="F152" s="409">
        <v>80000</v>
      </c>
      <c r="G152" s="409" t="s">
        <v>111</v>
      </c>
      <c r="H152" s="409"/>
      <c r="I152" s="337" t="s">
        <v>25</v>
      </c>
      <c r="J152" s="406" t="s">
        <v>1652</v>
      </c>
      <c r="K152" s="404" t="s">
        <v>1901</v>
      </c>
      <c r="L152" s="404" t="s">
        <v>1783</v>
      </c>
    </row>
    <row r="153" spans="1:12" ht="63">
      <c r="A153" s="403">
        <v>351</v>
      </c>
      <c r="B153" s="403">
        <v>3000</v>
      </c>
      <c r="C153" s="404" t="s">
        <v>486</v>
      </c>
      <c r="D153" s="442" t="s">
        <v>1846</v>
      </c>
      <c r="E153" s="442" t="s">
        <v>1907</v>
      </c>
      <c r="F153" s="409">
        <v>1000000</v>
      </c>
      <c r="G153" s="409" t="s">
        <v>111</v>
      </c>
      <c r="H153" s="409"/>
      <c r="I153" s="337" t="s">
        <v>25</v>
      </c>
      <c r="J153" s="406" t="s">
        <v>1652</v>
      </c>
      <c r="K153" s="404" t="s">
        <v>1901</v>
      </c>
      <c r="L153" s="404" t="s">
        <v>1846</v>
      </c>
    </row>
    <row r="154" spans="1:12" ht="47.25">
      <c r="A154" s="403">
        <v>515</v>
      </c>
      <c r="B154" s="403">
        <v>5000</v>
      </c>
      <c r="C154" s="404" t="s">
        <v>1908</v>
      </c>
      <c r="D154" s="442" t="s">
        <v>1909</v>
      </c>
      <c r="E154" s="442" t="s">
        <v>1910</v>
      </c>
      <c r="F154" s="409">
        <v>200000</v>
      </c>
      <c r="G154" s="409" t="s">
        <v>111</v>
      </c>
      <c r="H154" s="409"/>
      <c r="I154" s="337" t="s">
        <v>25</v>
      </c>
      <c r="J154" s="406" t="s">
        <v>1652</v>
      </c>
      <c r="K154" s="404" t="s">
        <v>1901</v>
      </c>
      <c r="L154" s="404" t="s">
        <v>1911</v>
      </c>
    </row>
    <row r="155" spans="1:12" ht="94.5">
      <c r="A155" s="403">
        <v>357</v>
      </c>
      <c r="B155" s="403">
        <v>3000</v>
      </c>
      <c r="C155" s="404" t="s">
        <v>353</v>
      </c>
      <c r="D155" s="442" t="s">
        <v>1854</v>
      </c>
      <c r="E155" s="442" t="s">
        <v>1912</v>
      </c>
      <c r="F155" s="409">
        <v>30000</v>
      </c>
      <c r="G155" s="409" t="s">
        <v>111</v>
      </c>
      <c r="H155" s="409"/>
      <c r="I155" s="337" t="s">
        <v>25</v>
      </c>
      <c r="J155" s="406" t="s">
        <v>1652</v>
      </c>
      <c r="K155" s="404" t="s">
        <v>1901</v>
      </c>
      <c r="L155" s="404" t="s">
        <v>1854</v>
      </c>
    </row>
    <row r="156" spans="1:12" ht="31.5">
      <c r="A156" s="403">
        <v>211</v>
      </c>
      <c r="B156" s="403">
        <v>2000</v>
      </c>
      <c r="C156" s="404" t="s">
        <v>21</v>
      </c>
      <c r="D156" s="443" t="s">
        <v>1766</v>
      </c>
      <c r="E156" s="443" t="s">
        <v>22</v>
      </c>
      <c r="F156" s="409">
        <v>25000</v>
      </c>
      <c r="G156" s="409" t="s">
        <v>111</v>
      </c>
      <c r="H156" s="409"/>
      <c r="I156" s="337" t="s">
        <v>25</v>
      </c>
      <c r="J156" s="406" t="s">
        <v>1652</v>
      </c>
      <c r="K156" s="441" t="s">
        <v>1901</v>
      </c>
      <c r="L156" s="404" t="s">
        <v>1913</v>
      </c>
    </row>
    <row r="157" spans="1:12" ht="31.5">
      <c r="A157" s="403">
        <v>345</v>
      </c>
      <c r="B157" s="403">
        <v>3000</v>
      </c>
      <c r="C157" s="443" t="s">
        <v>1843</v>
      </c>
      <c r="D157" s="442" t="s">
        <v>1914</v>
      </c>
      <c r="E157" s="443" t="s">
        <v>1843</v>
      </c>
      <c r="F157" s="409">
        <v>12000000</v>
      </c>
      <c r="G157" s="409" t="s">
        <v>1706</v>
      </c>
      <c r="H157" s="409"/>
      <c r="I157" s="337" t="s">
        <v>25</v>
      </c>
      <c r="J157" s="409" t="s">
        <v>1706</v>
      </c>
      <c r="K157" s="441" t="s">
        <v>1901</v>
      </c>
      <c r="L157" s="404" t="s">
        <v>1915</v>
      </c>
    </row>
    <row r="158" spans="1:12" ht="63" customHeight="1">
      <c r="A158" s="403">
        <v>345</v>
      </c>
      <c r="B158" s="403">
        <v>3000</v>
      </c>
      <c r="C158" s="443" t="s">
        <v>1843</v>
      </c>
      <c r="D158" s="442" t="s">
        <v>1916</v>
      </c>
      <c r="E158" s="443" t="s">
        <v>1843</v>
      </c>
      <c r="F158" s="409">
        <v>10000000</v>
      </c>
      <c r="G158" s="420" t="s">
        <v>1917</v>
      </c>
      <c r="H158" s="409"/>
      <c r="I158" s="337" t="s">
        <v>25</v>
      </c>
      <c r="J158" s="420" t="s">
        <v>1917</v>
      </c>
      <c r="K158" s="441" t="s">
        <v>1901</v>
      </c>
      <c r="L158" s="404" t="s">
        <v>1918</v>
      </c>
    </row>
    <row r="159" spans="1:12" ht="63" customHeight="1">
      <c r="A159" s="403">
        <v>345</v>
      </c>
      <c r="B159" s="403">
        <v>3000</v>
      </c>
      <c r="C159" s="443" t="s">
        <v>1843</v>
      </c>
      <c r="D159" s="442" t="s">
        <v>1914</v>
      </c>
      <c r="E159" s="443" t="s">
        <v>1843</v>
      </c>
      <c r="F159" s="409">
        <v>31325355</v>
      </c>
      <c r="G159" s="409" t="s">
        <v>1803</v>
      </c>
      <c r="H159" s="409" t="s">
        <v>25</v>
      </c>
      <c r="I159" s="337" t="s">
        <v>1713</v>
      </c>
      <c r="J159" s="409" t="s">
        <v>1803</v>
      </c>
      <c r="K159" s="441" t="s">
        <v>1901</v>
      </c>
      <c r="L159" s="327" t="s">
        <v>1919</v>
      </c>
    </row>
    <row r="160" spans="1:12" ht="63" customHeight="1">
      <c r="A160" s="324">
        <v>345</v>
      </c>
      <c r="B160" s="324">
        <v>3000</v>
      </c>
      <c r="C160" s="444" t="s">
        <v>1843</v>
      </c>
      <c r="D160" s="338" t="s">
        <v>1920</v>
      </c>
      <c r="E160" s="444" t="s">
        <v>1843</v>
      </c>
      <c r="F160" s="337">
        <v>900000</v>
      </c>
      <c r="G160" s="337" t="s">
        <v>1803</v>
      </c>
      <c r="H160" s="337"/>
      <c r="I160" s="337" t="s">
        <v>25</v>
      </c>
      <c r="J160" s="337" t="s">
        <v>1803</v>
      </c>
      <c r="K160" s="328" t="s">
        <v>1901</v>
      </c>
      <c r="L160" s="327" t="s">
        <v>1920</v>
      </c>
    </row>
    <row r="161" spans="1:12" ht="63" customHeight="1">
      <c r="A161" s="324">
        <v>345</v>
      </c>
      <c r="B161" s="324">
        <v>3000</v>
      </c>
      <c r="C161" s="444" t="s">
        <v>1843</v>
      </c>
      <c r="D161" s="338" t="s">
        <v>1920</v>
      </c>
      <c r="E161" s="444" t="s">
        <v>1843</v>
      </c>
      <c r="F161" s="337">
        <v>300000</v>
      </c>
      <c r="G161" s="337" t="s">
        <v>1706</v>
      </c>
      <c r="H161" s="337"/>
      <c r="I161" s="337" t="s">
        <v>25</v>
      </c>
      <c r="J161" s="337" t="s">
        <v>1706</v>
      </c>
      <c r="K161" s="328" t="s">
        <v>1901</v>
      </c>
      <c r="L161" s="327" t="s">
        <v>1920</v>
      </c>
    </row>
    <row r="162" spans="1:12" ht="63" customHeight="1">
      <c r="A162" s="403">
        <v>345</v>
      </c>
      <c r="B162" s="403">
        <v>3000</v>
      </c>
      <c r="C162" s="443" t="s">
        <v>1843</v>
      </c>
      <c r="D162" s="442" t="s">
        <v>1921</v>
      </c>
      <c r="E162" s="443" t="s">
        <v>1843</v>
      </c>
      <c r="F162" s="409">
        <v>1500000</v>
      </c>
      <c r="G162" s="409" t="s">
        <v>1070</v>
      </c>
      <c r="H162" s="409"/>
      <c r="I162" s="337" t="s">
        <v>25</v>
      </c>
      <c r="J162" s="409" t="s">
        <v>1922</v>
      </c>
      <c r="K162" s="441" t="s">
        <v>1901</v>
      </c>
      <c r="L162" s="442" t="s">
        <v>1921</v>
      </c>
    </row>
    <row r="163" spans="1:12" ht="42.75" customHeight="1">
      <c r="A163" s="410">
        <v>212</v>
      </c>
      <c r="B163" s="410">
        <v>2000</v>
      </c>
      <c r="C163" s="438" t="s">
        <v>1923</v>
      </c>
      <c r="D163" s="438" t="s">
        <v>1924</v>
      </c>
      <c r="E163" s="438" t="s">
        <v>1925</v>
      </c>
      <c r="F163" s="409">
        <v>20000</v>
      </c>
      <c r="G163" s="409" t="s">
        <v>111</v>
      </c>
      <c r="H163" s="409"/>
      <c r="I163" s="337" t="s">
        <v>25</v>
      </c>
      <c r="J163" s="406" t="s">
        <v>1652</v>
      </c>
      <c r="K163" s="441" t="s">
        <v>1901</v>
      </c>
      <c r="L163" s="438" t="s">
        <v>1924</v>
      </c>
    </row>
    <row r="164" spans="1:12" ht="18.75">
      <c r="A164" s="433"/>
      <c r="B164" s="433"/>
      <c r="C164" s="434"/>
      <c r="E164" s="173" t="s">
        <v>51</v>
      </c>
      <c r="F164" s="379">
        <f>SUM(F148:F163)</f>
        <v>58380355</v>
      </c>
      <c r="G164" s="434"/>
      <c r="H164" s="434"/>
      <c r="I164" s="434"/>
      <c r="J164" s="434"/>
      <c r="K164" s="434"/>
      <c r="L164" s="437"/>
    </row>
    <row r="165" spans="1:12" ht="18.75">
      <c r="A165" s="433"/>
      <c r="B165" s="433"/>
      <c r="C165" s="434"/>
      <c r="D165" s="127"/>
      <c r="E165" s="348"/>
      <c r="F165" s="380"/>
      <c r="G165" s="445"/>
      <c r="H165" s="434"/>
      <c r="I165" s="434"/>
      <c r="J165" s="434"/>
      <c r="K165" s="434"/>
      <c r="L165" s="437"/>
    </row>
    <row r="166" spans="1:12" ht="18.75">
      <c r="D166" s="127"/>
      <c r="E166" s="348"/>
      <c r="F166" s="380"/>
      <c r="G166" s="127"/>
    </row>
    <row r="167" spans="1:12" ht="73.5" customHeight="1">
      <c r="A167" s="446">
        <v>211</v>
      </c>
      <c r="B167" s="446">
        <v>2000</v>
      </c>
      <c r="C167" s="447" t="s">
        <v>1926</v>
      </c>
      <c r="D167" s="447" t="s">
        <v>22</v>
      </c>
      <c r="E167" s="447" t="s">
        <v>22</v>
      </c>
      <c r="F167" s="337">
        <v>150000</v>
      </c>
      <c r="G167" s="448" t="s">
        <v>1927</v>
      </c>
      <c r="H167" s="448"/>
      <c r="I167" s="337" t="s">
        <v>25</v>
      </c>
      <c r="J167" s="406" t="s">
        <v>1652</v>
      </c>
      <c r="K167" s="449" t="s">
        <v>1928</v>
      </c>
      <c r="L167" s="449" t="s">
        <v>1929</v>
      </c>
    </row>
    <row r="168" spans="1:12" ht="58.5" customHeight="1">
      <c r="A168" s="374">
        <v>214</v>
      </c>
      <c r="B168" s="374">
        <v>2000</v>
      </c>
      <c r="C168" s="450" t="s">
        <v>1930</v>
      </c>
      <c r="D168" s="450" t="s">
        <v>1931</v>
      </c>
      <c r="E168" s="450" t="s">
        <v>1932</v>
      </c>
      <c r="F168" s="337">
        <v>90000</v>
      </c>
      <c r="G168" s="374" t="s">
        <v>1933</v>
      </c>
      <c r="H168" s="431"/>
      <c r="I168" s="337" t="s">
        <v>25</v>
      </c>
      <c r="J168" s="329" t="s">
        <v>1652</v>
      </c>
      <c r="K168" s="431" t="s">
        <v>1928</v>
      </c>
      <c r="L168" s="431" t="s">
        <v>1934</v>
      </c>
    </row>
    <row r="169" spans="1:12" ht="67.5" customHeight="1">
      <c r="A169" s="446">
        <v>249</v>
      </c>
      <c r="B169" s="451">
        <v>2000</v>
      </c>
      <c r="C169" s="415" t="s">
        <v>1935</v>
      </c>
      <c r="D169" s="447" t="s">
        <v>1936</v>
      </c>
      <c r="E169" s="447" t="s">
        <v>1937</v>
      </c>
      <c r="F169" s="337">
        <v>1400</v>
      </c>
      <c r="G169" s="448" t="s">
        <v>24</v>
      </c>
      <c r="H169" s="452"/>
      <c r="I169" s="337" t="s">
        <v>25</v>
      </c>
      <c r="J169" s="406" t="s">
        <v>1652</v>
      </c>
      <c r="K169" s="449" t="s">
        <v>1928</v>
      </c>
      <c r="L169" s="449" t="s">
        <v>1938</v>
      </c>
    </row>
    <row r="170" spans="1:12" ht="67.5" customHeight="1">
      <c r="A170" s="446">
        <v>249</v>
      </c>
      <c r="B170" s="451">
        <v>2000</v>
      </c>
      <c r="C170" s="415" t="s">
        <v>1935</v>
      </c>
      <c r="D170" s="419" t="s">
        <v>1939</v>
      </c>
      <c r="E170" s="419" t="s">
        <v>1937</v>
      </c>
      <c r="F170" s="337">
        <v>6700</v>
      </c>
      <c r="G170" s="453" t="s">
        <v>24</v>
      </c>
      <c r="H170" s="454"/>
      <c r="I170" s="333" t="s">
        <v>25</v>
      </c>
      <c r="J170" s="334" t="s">
        <v>1652</v>
      </c>
      <c r="K170" s="449" t="s">
        <v>1928</v>
      </c>
      <c r="L170" s="449" t="s">
        <v>1940</v>
      </c>
    </row>
    <row r="171" spans="1:12" ht="68.25" customHeight="1">
      <c r="A171" s="446">
        <v>291</v>
      </c>
      <c r="B171" s="455">
        <v>2000</v>
      </c>
      <c r="C171" s="415" t="s">
        <v>479</v>
      </c>
      <c r="D171" s="447" t="s">
        <v>1941</v>
      </c>
      <c r="E171" s="449" t="s">
        <v>1937</v>
      </c>
      <c r="F171" s="337">
        <v>30000</v>
      </c>
      <c r="G171" s="448" t="s">
        <v>24</v>
      </c>
      <c r="H171" s="446"/>
      <c r="I171" s="337" t="s">
        <v>25</v>
      </c>
      <c r="J171" s="406" t="s">
        <v>1652</v>
      </c>
      <c r="K171" s="449" t="s">
        <v>1928</v>
      </c>
      <c r="L171" s="449" t="s">
        <v>1942</v>
      </c>
    </row>
    <row r="172" spans="1:12" ht="57" customHeight="1">
      <c r="A172" s="446">
        <v>291</v>
      </c>
      <c r="B172" s="455">
        <v>2000</v>
      </c>
      <c r="C172" s="415" t="s">
        <v>479</v>
      </c>
      <c r="D172" s="447" t="s">
        <v>1943</v>
      </c>
      <c r="E172" s="447" t="s">
        <v>1937</v>
      </c>
      <c r="F172" s="337">
        <v>47000</v>
      </c>
      <c r="G172" s="448" t="s">
        <v>24</v>
      </c>
      <c r="H172" s="452"/>
      <c r="I172" s="337" t="s">
        <v>25</v>
      </c>
      <c r="J172" s="406" t="s">
        <v>1652</v>
      </c>
      <c r="K172" s="449" t="s">
        <v>1928</v>
      </c>
      <c r="L172" s="456" t="s">
        <v>1944</v>
      </c>
    </row>
    <row r="173" spans="1:12" ht="57" customHeight="1">
      <c r="A173" s="446">
        <v>291</v>
      </c>
      <c r="B173" s="455">
        <v>2000</v>
      </c>
      <c r="C173" s="415" t="s">
        <v>479</v>
      </c>
      <c r="D173" s="419" t="s">
        <v>1945</v>
      </c>
      <c r="E173" s="419" t="s">
        <v>1946</v>
      </c>
      <c r="F173" s="337">
        <v>50000</v>
      </c>
      <c r="G173" s="453" t="s">
        <v>24</v>
      </c>
      <c r="H173" s="453"/>
      <c r="I173" s="333" t="s">
        <v>25</v>
      </c>
      <c r="J173" s="334" t="s">
        <v>1652</v>
      </c>
      <c r="K173" s="449" t="s">
        <v>1928</v>
      </c>
      <c r="L173" s="457" t="s">
        <v>1945</v>
      </c>
    </row>
    <row r="174" spans="1:12" ht="57" customHeight="1">
      <c r="A174" s="446">
        <v>291</v>
      </c>
      <c r="B174" s="455">
        <v>2000</v>
      </c>
      <c r="C174" s="415" t="s">
        <v>479</v>
      </c>
      <c r="D174" s="419" t="s">
        <v>1947</v>
      </c>
      <c r="E174" s="419" t="s">
        <v>1937</v>
      </c>
      <c r="F174" s="337">
        <v>31250</v>
      </c>
      <c r="G174" s="453" t="s">
        <v>24</v>
      </c>
      <c r="H174" s="454"/>
      <c r="I174" s="333" t="s">
        <v>25</v>
      </c>
      <c r="J174" s="334" t="s">
        <v>1652</v>
      </c>
      <c r="K174" s="449" t="s">
        <v>1928</v>
      </c>
      <c r="L174" s="397" t="s">
        <v>1948</v>
      </c>
    </row>
    <row r="175" spans="1:12" ht="57" customHeight="1">
      <c r="A175" s="446">
        <v>291</v>
      </c>
      <c r="B175" s="455">
        <v>2000</v>
      </c>
      <c r="C175" s="415" t="s">
        <v>479</v>
      </c>
      <c r="D175" s="419" t="s">
        <v>1949</v>
      </c>
      <c r="E175" s="419" t="s">
        <v>1937</v>
      </c>
      <c r="F175" s="337">
        <v>3700</v>
      </c>
      <c r="G175" s="453" t="s">
        <v>24</v>
      </c>
      <c r="H175" s="454"/>
      <c r="I175" s="333" t="s">
        <v>25</v>
      </c>
      <c r="J175" s="334" t="s">
        <v>1652</v>
      </c>
      <c r="K175" s="449" t="s">
        <v>1928</v>
      </c>
      <c r="L175" s="458" t="s">
        <v>1950</v>
      </c>
    </row>
    <row r="176" spans="1:12" ht="57" customHeight="1">
      <c r="A176" s="446">
        <v>291</v>
      </c>
      <c r="B176" s="455">
        <v>2000</v>
      </c>
      <c r="C176" s="415" t="s">
        <v>479</v>
      </c>
      <c r="D176" s="459" t="s">
        <v>1951</v>
      </c>
      <c r="E176" s="460" t="s">
        <v>1937</v>
      </c>
      <c r="F176" s="337">
        <v>900</v>
      </c>
      <c r="G176" s="461" t="s">
        <v>148</v>
      </c>
      <c r="H176" s="453"/>
      <c r="I176" s="333" t="s">
        <v>25</v>
      </c>
      <c r="J176" s="334" t="s">
        <v>1652</v>
      </c>
      <c r="K176" s="449" t="s">
        <v>1928</v>
      </c>
      <c r="L176" s="458" t="s">
        <v>1952</v>
      </c>
    </row>
    <row r="177" spans="1:12" ht="57" customHeight="1">
      <c r="A177" s="446">
        <v>291</v>
      </c>
      <c r="B177" s="455">
        <v>2000</v>
      </c>
      <c r="C177" s="415" t="s">
        <v>479</v>
      </c>
      <c r="D177" s="419" t="s">
        <v>1953</v>
      </c>
      <c r="E177" s="419" t="s">
        <v>1937</v>
      </c>
      <c r="F177" s="337">
        <v>7000</v>
      </c>
      <c r="G177" s="453" t="s">
        <v>1029</v>
      </c>
      <c r="H177" s="453"/>
      <c r="I177" s="333" t="s">
        <v>25</v>
      </c>
      <c r="J177" s="334" t="s">
        <v>1652</v>
      </c>
      <c r="K177" s="449" t="s">
        <v>1928</v>
      </c>
      <c r="L177" s="457" t="s">
        <v>1954</v>
      </c>
    </row>
    <row r="178" spans="1:12" ht="93" customHeight="1">
      <c r="A178" s="446">
        <v>291</v>
      </c>
      <c r="B178" s="446">
        <v>2000</v>
      </c>
      <c r="C178" s="415" t="s">
        <v>479</v>
      </c>
      <c r="D178" s="447" t="s">
        <v>1955</v>
      </c>
      <c r="E178" s="447" t="s">
        <v>1937</v>
      </c>
      <c r="F178" s="337">
        <v>1000</v>
      </c>
      <c r="G178" s="448" t="s">
        <v>24</v>
      </c>
      <c r="H178" s="446"/>
      <c r="I178" s="337" t="s">
        <v>25</v>
      </c>
      <c r="J178" s="406" t="s">
        <v>1652</v>
      </c>
      <c r="K178" s="449" t="s">
        <v>1928</v>
      </c>
      <c r="L178" s="449" t="s">
        <v>1956</v>
      </c>
    </row>
    <row r="179" spans="1:12" ht="93" customHeight="1">
      <c r="A179" s="446">
        <v>293</v>
      </c>
      <c r="B179" s="446">
        <v>2000</v>
      </c>
      <c r="C179" s="415" t="s">
        <v>1571</v>
      </c>
      <c r="D179" s="419" t="s">
        <v>1957</v>
      </c>
      <c r="E179" s="419" t="s">
        <v>1937</v>
      </c>
      <c r="F179" s="337">
        <v>3500</v>
      </c>
      <c r="G179" s="453" t="s">
        <v>24</v>
      </c>
      <c r="H179" s="461"/>
      <c r="I179" s="333" t="s">
        <v>25</v>
      </c>
      <c r="J179" s="334" t="s">
        <v>1652</v>
      </c>
      <c r="K179" s="449" t="s">
        <v>1928</v>
      </c>
      <c r="L179" s="449" t="s">
        <v>1958</v>
      </c>
    </row>
    <row r="180" spans="1:12" ht="62.25" customHeight="1">
      <c r="A180" s="374">
        <v>294</v>
      </c>
      <c r="B180" s="374">
        <v>2000</v>
      </c>
      <c r="C180" s="450" t="s">
        <v>1935</v>
      </c>
      <c r="D180" s="450" t="s">
        <v>1959</v>
      </c>
      <c r="E180" s="450" t="s">
        <v>1960</v>
      </c>
      <c r="F180" s="337">
        <v>150000</v>
      </c>
      <c r="G180" s="374" t="s">
        <v>1933</v>
      </c>
      <c r="H180" s="462"/>
      <c r="I180" s="337" t="s">
        <v>25</v>
      </c>
      <c r="J180" s="329" t="s">
        <v>1652</v>
      </c>
      <c r="K180" s="431" t="s">
        <v>1928</v>
      </c>
      <c r="L180" s="431" t="s">
        <v>1961</v>
      </c>
    </row>
    <row r="181" spans="1:12" ht="135.75" customHeight="1">
      <c r="A181" s="374">
        <v>294</v>
      </c>
      <c r="B181" s="374">
        <v>2000</v>
      </c>
      <c r="C181" s="450" t="s">
        <v>1935</v>
      </c>
      <c r="D181" s="450" t="s">
        <v>1962</v>
      </c>
      <c r="E181" s="450" t="s">
        <v>1960</v>
      </c>
      <c r="F181" s="337">
        <v>100000</v>
      </c>
      <c r="G181" s="374" t="s">
        <v>1933</v>
      </c>
      <c r="H181" s="462"/>
      <c r="I181" s="337" t="s">
        <v>25</v>
      </c>
      <c r="J181" s="329" t="s">
        <v>1652</v>
      </c>
      <c r="K181" s="431" t="s">
        <v>1928</v>
      </c>
      <c r="L181" s="431" t="s">
        <v>1963</v>
      </c>
    </row>
    <row r="182" spans="1:12" ht="61.5" customHeight="1">
      <c r="A182" s="446">
        <v>294</v>
      </c>
      <c r="B182" s="455">
        <v>2000</v>
      </c>
      <c r="C182" s="415" t="s">
        <v>1935</v>
      </c>
      <c r="D182" s="447" t="s">
        <v>1964</v>
      </c>
      <c r="E182" s="449" t="s">
        <v>1937</v>
      </c>
      <c r="F182" s="337">
        <v>2600</v>
      </c>
      <c r="G182" s="448" t="s">
        <v>24</v>
      </c>
      <c r="H182" s="446"/>
      <c r="I182" s="337" t="s">
        <v>25</v>
      </c>
      <c r="J182" s="406" t="s">
        <v>1652</v>
      </c>
      <c r="K182" s="449" t="s">
        <v>1928</v>
      </c>
      <c r="L182" s="449" t="s">
        <v>1965</v>
      </c>
    </row>
    <row r="183" spans="1:12" ht="65.25" customHeight="1">
      <c r="A183" s="446">
        <v>294</v>
      </c>
      <c r="B183" s="455">
        <v>2000</v>
      </c>
      <c r="C183" s="415" t="s">
        <v>1935</v>
      </c>
      <c r="D183" s="447" t="s">
        <v>1966</v>
      </c>
      <c r="E183" s="449" t="s">
        <v>1937</v>
      </c>
      <c r="F183" s="337">
        <v>2000</v>
      </c>
      <c r="G183" s="448" t="s">
        <v>24</v>
      </c>
      <c r="H183" s="446"/>
      <c r="I183" s="337" t="s">
        <v>25</v>
      </c>
      <c r="J183" s="406" t="s">
        <v>1652</v>
      </c>
      <c r="K183" s="449" t="s">
        <v>1928</v>
      </c>
      <c r="L183" s="449" t="s">
        <v>1965</v>
      </c>
    </row>
    <row r="184" spans="1:12" ht="57.75" customHeight="1">
      <c r="A184" s="446">
        <v>294</v>
      </c>
      <c r="B184" s="455">
        <v>2000</v>
      </c>
      <c r="C184" s="415" t="s">
        <v>1935</v>
      </c>
      <c r="D184" s="447" t="s">
        <v>1967</v>
      </c>
      <c r="E184" s="449" t="s">
        <v>1937</v>
      </c>
      <c r="F184" s="337">
        <v>2400</v>
      </c>
      <c r="G184" s="448" t="s">
        <v>24</v>
      </c>
      <c r="H184" s="446"/>
      <c r="I184" s="337" t="s">
        <v>25</v>
      </c>
      <c r="J184" s="406" t="s">
        <v>1652</v>
      </c>
      <c r="K184" s="449" t="s">
        <v>1928</v>
      </c>
      <c r="L184" s="449" t="s">
        <v>1965</v>
      </c>
    </row>
    <row r="185" spans="1:12" ht="96" customHeight="1">
      <c r="A185" s="446">
        <v>294</v>
      </c>
      <c r="B185" s="455">
        <v>2000</v>
      </c>
      <c r="C185" s="415" t="s">
        <v>1935</v>
      </c>
      <c r="D185" s="447" t="s">
        <v>1968</v>
      </c>
      <c r="E185" s="449" t="s">
        <v>1937</v>
      </c>
      <c r="F185" s="337">
        <v>1000</v>
      </c>
      <c r="G185" s="448" t="s">
        <v>24</v>
      </c>
      <c r="H185" s="446"/>
      <c r="I185" s="337" t="s">
        <v>25</v>
      </c>
      <c r="J185" s="406" t="s">
        <v>1652</v>
      </c>
      <c r="K185" s="449" t="s">
        <v>1928</v>
      </c>
      <c r="L185" s="449" t="s">
        <v>1965</v>
      </c>
    </row>
    <row r="186" spans="1:12" ht="63.75" customHeight="1">
      <c r="A186" s="446">
        <v>294</v>
      </c>
      <c r="B186" s="455">
        <v>2000</v>
      </c>
      <c r="C186" s="415" t="s">
        <v>1935</v>
      </c>
      <c r="D186" s="447" t="s">
        <v>1969</v>
      </c>
      <c r="E186" s="449" t="s">
        <v>1970</v>
      </c>
      <c r="F186" s="337">
        <v>1200</v>
      </c>
      <c r="G186" s="448" t="s">
        <v>24</v>
      </c>
      <c r="H186" s="448"/>
      <c r="I186" s="337" t="s">
        <v>25</v>
      </c>
      <c r="J186" s="406" t="s">
        <v>1652</v>
      </c>
      <c r="K186" s="449" t="s">
        <v>1928</v>
      </c>
      <c r="L186" s="449" t="s">
        <v>1971</v>
      </c>
    </row>
    <row r="187" spans="1:12" ht="63.75" customHeight="1">
      <c r="A187" s="446">
        <v>294</v>
      </c>
      <c r="B187" s="455">
        <v>2000</v>
      </c>
      <c r="C187" s="415" t="s">
        <v>1935</v>
      </c>
      <c r="D187" s="419" t="s">
        <v>1972</v>
      </c>
      <c r="E187" s="419" t="s">
        <v>1973</v>
      </c>
      <c r="F187" s="337">
        <v>1500000</v>
      </c>
      <c r="G187" s="461" t="s">
        <v>70</v>
      </c>
      <c r="H187" s="453"/>
      <c r="I187" s="333" t="s">
        <v>25</v>
      </c>
      <c r="J187" s="334" t="s">
        <v>1652</v>
      </c>
      <c r="K187" s="449" t="s">
        <v>1928</v>
      </c>
      <c r="L187" s="449" t="s">
        <v>1974</v>
      </c>
    </row>
    <row r="188" spans="1:12" ht="66" customHeight="1">
      <c r="A188" s="449">
        <v>294</v>
      </c>
      <c r="B188" s="449">
        <v>2000</v>
      </c>
      <c r="C188" s="449" t="s">
        <v>1935</v>
      </c>
      <c r="D188" s="449" t="s">
        <v>1975</v>
      </c>
      <c r="E188" s="463" t="s">
        <v>1976</v>
      </c>
      <c r="F188" s="464">
        <v>1000000</v>
      </c>
      <c r="G188" s="449" t="s">
        <v>24</v>
      </c>
      <c r="H188" s="452"/>
      <c r="I188" s="464" t="s">
        <v>25</v>
      </c>
      <c r="J188" s="465" t="s">
        <v>1652</v>
      </c>
      <c r="K188" s="449" t="s">
        <v>1928</v>
      </c>
      <c r="L188" s="449" t="s">
        <v>1977</v>
      </c>
    </row>
    <row r="189" spans="1:12" ht="59.25" customHeight="1">
      <c r="A189" s="446">
        <v>314</v>
      </c>
      <c r="B189" s="446">
        <v>3000</v>
      </c>
      <c r="C189" s="447" t="s">
        <v>1978</v>
      </c>
      <c r="D189" s="447" t="s">
        <v>1979</v>
      </c>
      <c r="E189" s="466" t="s">
        <v>1980</v>
      </c>
      <c r="F189" s="337">
        <v>6540000</v>
      </c>
      <c r="G189" s="448" t="s">
        <v>1927</v>
      </c>
      <c r="H189" s="446"/>
      <c r="I189" s="337" t="s">
        <v>25</v>
      </c>
      <c r="J189" s="406" t="s">
        <v>1652</v>
      </c>
      <c r="K189" s="449" t="s">
        <v>1928</v>
      </c>
      <c r="L189" s="449" t="s">
        <v>1981</v>
      </c>
    </row>
    <row r="190" spans="1:12" ht="59.25" customHeight="1">
      <c r="A190" s="446">
        <v>315</v>
      </c>
      <c r="B190" s="446">
        <v>3000</v>
      </c>
      <c r="C190" s="447" t="s">
        <v>1982</v>
      </c>
      <c r="D190" s="447" t="s">
        <v>1983</v>
      </c>
      <c r="E190" s="415" t="s">
        <v>1980</v>
      </c>
      <c r="F190" s="427">
        <v>1700000</v>
      </c>
      <c r="G190" s="467" t="s">
        <v>1927</v>
      </c>
      <c r="H190" s="448"/>
      <c r="I190" s="427" t="s">
        <v>25</v>
      </c>
      <c r="J190" s="468" t="s">
        <v>1652</v>
      </c>
      <c r="K190" s="463" t="s">
        <v>1928</v>
      </c>
      <c r="L190" s="449" t="s">
        <v>1984</v>
      </c>
    </row>
    <row r="191" spans="1:12" ht="60" customHeight="1">
      <c r="A191" s="446">
        <v>317</v>
      </c>
      <c r="B191" s="446">
        <v>3000</v>
      </c>
      <c r="C191" s="447" t="s">
        <v>1985</v>
      </c>
      <c r="D191" s="447" t="s">
        <v>1986</v>
      </c>
      <c r="E191" s="447" t="s">
        <v>1987</v>
      </c>
      <c r="F191" s="469">
        <v>200000</v>
      </c>
      <c r="G191" s="470" t="s">
        <v>1927</v>
      </c>
      <c r="H191" s="446"/>
      <c r="I191" s="469" t="s">
        <v>25</v>
      </c>
      <c r="J191" s="471" t="s">
        <v>1652</v>
      </c>
      <c r="K191" s="472" t="s">
        <v>1928</v>
      </c>
      <c r="L191" s="449" t="s">
        <v>1988</v>
      </c>
    </row>
    <row r="192" spans="1:12" ht="61.5" customHeight="1">
      <c r="A192" s="446">
        <v>317</v>
      </c>
      <c r="B192" s="446">
        <v>3000</v>
      </c>
      <c r="C192" s="447" t="s">
        <v>1985</v>
      </c>
      <c r="D192" s="447" t="s">
        <v>1987</v>
      </c>
      <c r="E192" s="447" t="s">
        <v>1987</v>
      </c>
      <c r="F192" s="337">
        <v>7000000</v>
      </c>
      <c r="G192" s="448" t="s">
        <v>1927</v>
      </c>
      <c r="H192" s="446"/>
      <c r="I192" s="337" t="s">
        <v>25</v>
      </c>
      <c r="J192" s="406" t="s">
        <v>1652</v>
      </c>
      <c r="K192" s="449" t="s">
        <v>1928</v>
      </c>
      <c r="L192" s="449" t="s">
        <v>1989</v>
      </c>
    </row>
    <row r="193" spans="1:12" ht="73.5" customHeight="1">
      <c r="A193" s="446">
        <v>318</v>
      </c>
      <c r="B193" s="446">
        <v>3000</v>
      </c>
      <c r="C193" s="447" t="s">
        <v>1990</v>
      </c>
      <c r="D193" s="447" t="s">
        <v>764</v>
      </c>
      <c r="E193" s="447" t="s">
        <v>764</v>
      </c>
      <c r="F193" s="337">
        <v>10000</v>
      </c>
      <c r="G193" s="448" t="s">
        <v>1933</v>
      </c>
      <c r="H193" s="448"/>
      <c r="I193" s="337" t="s">
        <v>25</v>
      </c>
      <c r="J193" s="406" t="s">
        <v>1652</v>
      </c>
      <c r="K193" s="449" t="s">
        <v>1928</v>
      </c>
      <c r="L193" s="449" t="s">
        <v>1991</v>
      </c>
    </row>
    <row r="194" spans="1:12" ht="73.5" customHeight="1">
      <c r="A194" s="446">
        <v>322</v>
      </c>
      <c r="B194" s="446">
        <v>3000</v>
      </c>
      <c r="C194" s="397" t="s">
        <v>1992</v>
      </c>
      <c r="D194" s="459" t="s">
        <v>1993</v>
      </c>
      <c r="E194" s="419" t="s">
        <v>1937</v>
      </c>
      <c r="F194" s="337">
        <v>660000</v>
      </c>
      <c r="G194" s="453" t="s">
        <v>1927</v>
      </c>
      <c r="H194" s="461"/>
      <c r="I194" s="333" t="s">
        <v>25</v>
      </c>
      <c r="J194" s="334" t="s">
        <v>1652</v>
      </c>
      <c r="K194" s="449" t="s">
        <v>1928</v>
      </c>
      <c r="L194" s="449" t="s">
        <v>1994</v>
      </c>
    </row>
    <row r="195" spans="1:12" ht="73.5" customHeight="1">
      <c r="A195" s="446">
        <v>322</v>
      </c>
      <c r="B195" s="446">
        <v>3000</v>
      </c>
      <c r="C195" s="397" t="s">
        <v>1992</v>
      </c>
      <c r="D195" s="459" t="s">
        <v>1995</v>
      </c>
      <c r="E195" s="419" t="s">
        <v>1937</v>
      </c>
      <c r="F195" s="337">
        <v>143000</v>
      </c>
      <c r="G195" s="453" t="s">
        <v>1927</v>
      </c>
      <c r="H195" s="454"/>
      <c r="I195" s="333" t="s">
        <v>25</v>
      </c>
      <c r="J195" s="334" t="s">
        <v>1652</v>
      </c>
      <c r="K195" s="449" t="s">
        <v>1928</v>
      </c>
      <c r="L195" s="449" t="s">
        <v>1996</v>
      </c>
    </row>
    <row r="196" spans="1:12" ht="71.25" customHeight="1">
      <c r="A196" s="374">
        <v>323</v>
      </c>
      <c r="B196" s="374">
        <v>3000</v>
      </c>
      <c r="C196" s="450" t="s">
        <v>1997</v>
      </c>
      <c r="D196" s="450" t="s">
        <v>1998</v>
      </c>
      <c r="E196" s="450" t="s">
        <v>1998</v>
      </c>
      <c r="F196" s="337">
        <v>10000000</v>
      </c>
      <c r="G196" s="374" t="s">
        <v>1999</v>
      </c>
      <c r="H196" s="292" t="s">
        <v>1713</v>
      </c>
      <c r="I196" s="161" t="s">
        <v>25</v>
      </c>
      <c r="J196" s="329" t="s">
        <v>1652</v>
      </c>
      <c r="K196" s="431" t="s">
        <v>1928</v>
      </c>
      <c r="L196" s="473" t="s">
        <v>2000</v>
      </c>
    </row>
    <row r="197" spans="1:12" ht="31.5">
      <c r="A197" s="374">
        <v>323</v>
      </c>
      <c r="B197" s="374">
        <v>3000</v>
      </c>
      <c r="C197" s="450" t="s">
        <v>1997</v>
      </c>
      <c r="D197" s="450" t="s">
        <v>2001</v>
      </c>
      <c r="E197" s="450" t="s">
        <v>2001</v>
      </c>
      <c r="F197" s="337">
        <v>250000</v>
      </c>
      <c r="G197" s="462" t="s">
        <v>1927</v>
      </c>
      <c r="H197" s="462"/>
      <c r="I197" s="337" t="s">
        <v>25</v>
      </c>
      <c r="J197" s="329" t="s">
        <v>1652</v>
      </c>
      <c r="K197" s="431" t="s">
        <v>1928</v>
      </c>
      <c r="L197" s="431" t="s">
        <v>2002</v>
      </c>
    </row>
    <row r="198" spans="1:12" ht="63" customHeight="1">
      <c r="A198" s="446">
        <v>327</v>
      </c>
      <c r="B198" s="446">
        <v>3000</v>
      </c>
      <c r="C198" s="447" t="s">
        <v>2003</v>
      </c>
      <c r="D198" s="447" t="s">
        <v>2004</v>
      </c>
      <c r="E198" s="415" t="s">
        <v>2005</v>
      </c>
      <c r="F198" s="337">
        <v>500000</v>
      </c>
      <c r="G198" s="448" t="s">
        <v>127</v>
      </c>
      <c r="H198" s="448"/>
      <c r="I198" s="337" t="s">
        <v>25</v>
      </c>
      <c r="J198" s="406" t="s">
        <v>1652</v>
      </c>
      <c r="K198" s="449" t="s">
        <v>1928</v>
      </c>
      <c r="L198" s="447" t="s">
        <v>2006</v>
      </c>
    </row>
    <row r="199" spans="1:12" ht="87" customHeight="1">
      <c r="A199" s="446">
        <v>327</v>
      </c>
      <c r="B199" s="446">
        <v>3000</v>
      </c>
      <c r="C199" s="447" t="s">
        <v>2003</v>
      </c>
      <c r="D199" s="447" t="s">
        <v>2007</v>
      </c>
      <c r="E199" s="447" t="s">
        <v>2005</v>
      </c>
      <c r="F199" s="337">
        <v>2700000</v>
      </c>
      <c r="G199" s="446" t="s">
        <v>70</v>
      </c>
      <c r="H199" s="337"/>
      <c r="I199" s="337" t="s">
        <v>25</v>
      </c>
      <c r="J199" s="406" t="s">
        <v>2008</v>
      </c>
      <c r="K199" s="449" t="s">
        <v>1928</v>
      </c>
      <c r="L199" s="449" t="s">
        <v>2009</v>
      </c>
    </row>
    <row r="200" spans="1:12" ht="86.25" customHeight="1">
      <c r="A200" s="446">
        <v>327</v>
      </c>
      <c r="B200" s="474">
        <v>3000</v>
      </c>
      <c r="C200" s="447" t="s">
        <v>2003</v>
      </c>
      <c r="D200" s="447" t="s">
        <v>2010</v>
      </c>
      <c r="E200" s="447" t="s">
        <v>2005</v>
      </c>
      <c r="F200" s="427">
        <v>1000000</v>
      </c>
      <c r="G200" s="448" t="s">
        <v>24</v>
      </c>
      <c r="H200" s="474"/>
      <c r="I200" s="427" t="s">
        <v>25</v>
      </c>
      <c r="J200" s="468" t="s">
        <v>1652</v>
      </c>
      <c r="K200" s="463" t="s">
        <v>1928</v>
      </c>
      <c r="L200" s="449" t="s">
        <v>2011</v>
      </c>
    </row>
    <row r="201" spans="1:12" ht="86.25" customHeight="1">
      <c r="A201" s="446">
        <v>327</v>
      </c>
      <c r="B201" s="474">
        <v>3000</v>
      </c>
      <c r="C201" s="447" t="s">
        <v>2003</v>
      </c>
      <c r="D201" s="459" t="s">
        <v>2012</v>
      </c>
      <c r="E201" s="419" t="s">
        <v>1937</v>
      </c>
      <c r="F201" s="475">
        <v>200000</v>
      </c>
      <c r="G201" s="453" t="s">
        <v>24</v>
      </c>
      <c r="H201" s="453"/>
      <c r="I201" s="333" t="s">
        <v>25</v>
      </c>
      <c r="J201" s="334" t="s">
        <v>1652</v>
      </c>
      <c r="K201" s="463" t="s">
        <v>1928</v>
      </c>
      <c r="L201" s="449" t="s">
        <v>2013</v>
      </c>
    </row>
    <row r="202" spans="1:12" ht="86.25" customHeight="1">
      <c r="A202" s="446">
        <v>327</v>
      </c>
      <c r="B202" s="474">
        <v>3000</v>
      </c>
      <c r="C202" s="447" t="s">
        <v>2003</v>
      </c>
      <c r="D202" s="419" t="s">
        <v>2014</v>
      </c>
      <c r="E202" s="419" t="s">
        <v>2005</v>
      </c>
      <c r="F202" s="475">
        <v>150000</v>
      </c>
      <c r="G202" s="453" t="s">
        <v>24</v>
      </c>
      <c r="H202" s="453"/>
      <c r="I202" s="333" t="s">
        <v>25</v>
      </c>
      <c r="J202" s="334" t="s">
        <v>1652</v>
      </c>
      <c r="K202" s="463" t="s">
        <v>1928</v>
      </c>
      <c r="L202" s="449" t="s">
        <v>2015</v>
      </c>
    </row>
    <row r="203" spans="1:12" ht="86.25" customHeight="1">
      <c r="A203" s="446">
        <v>327</v>
      </c>
      <c r="B203" s="474">
        <v>3000</v>
      </c>
      <c r="C203" s="447" t="s">
        <v>2003</v>
      </c>
      <c r="D203" s="449" t="s">
        <v>2016</v>
      </c>
      <c r="E203" s="447"/>
      <c r="F203" s="475">
        <v>30000</v>
      </c>
      <c r="G203" s="453" t="s">
        <v>24</v>
      </c>
      <c r="H203" s="453"/>
      <c r="I203" s="333" t="s">
        <v>25</v>
      </c>
      <c r="J203" s="334" t="s">
        <v>1652</v>
      </c>
      <c r="K203" s="463" t="s">
        <v>1928</v>
      </c>
      <c r="L203" s="449" t="s">
        <v>2016</v>
      </c>
    </row>
    <row r="204" spans="1:12" ht="68.25" customHeight="1">
      <c r="A204" s="446">
        <v>327</v>
      </c>
      <c r="B204" s="474">
        <v>3000</v>
      </c>
      <c r="C204" s="404" t="s">
        <v>2003</v>
      </c>
      <c r="D204" s="447" t="s">
        <v>2017</v>
      </c>
      <c r="E204" s="447" t="s">
        <v>2005</v>
      </c>
      <c r="F204" s="469">
        <v>2500</v>
      </c>
      <c r="G204" s="446" t="s">
        <v>2018</v>
      </c>
      <c r="H204" s="474"/>
      <c r="I204" s="469" t="s">
        <v>25</v>
      </c>
      <c r="J204" s="471" t="s">
        <v>1652</v>
      </c>
      <c r="K204" s="472" t="s">
        <v>1928</v>
      </c>
      <c r="L204" s="449" t="s">
        <v>2019</v>
      </c>
    </row>
    <row r="205" spans="1:12" ht="69" customHeight="1">
      <c r="A205" s="446">
        <v>333</v>
      </c>
      <c r="B205" s="446">
        <v>3000</v>
      </c>
      <c r="C205" s="447" t="s">
        <v>2020</v>
      </c>
      <c r="D205" s="447" t="s">
        <v>2021</v>
      </c>
      <c r="E205" s="476" t="s">
        <v>2022</v>
      </c>
      <c r="F205" s="337">
        <v>341040</v>
      </c>
      <c r="G205" s="448" t="s">
        <v>1927</v>
      </c>
      <c r="H205" s="452"/>
      <c r="I205" s="337" t="s">
        <v>25</v>
      </c>
      <c r="J205" s="406" t="s">
        <v>1652</v>
      </c>
      <c r="K205" s="449" t="s">
        <v>1928</v>
      </c>
      <c r="L205" s="449" t="s">
        <v>2023</v>
      </c>
    </row>
    <row r="206" spans="1:12" ht="171.75" customHeight="1">
      <c r="A206" s="446">
        <v>333</v>
      </c>
      <c r="B206" s="446">
        <v>3000</v>
      </c>
      <c r="C206" s="447" t="s">
        <v>2020</v>
      </c>
      <c r="D206" s="447" t="s">
        <v>2024</v>
      </c>
      <c r="E206" s="415" t="s">
        <v>2025</v>
      </c>
      <c r="F206" s="337">
        <v>1500000</v>
      </c>
      <c r="G206" s="448" t="s">
        <v>1927</v>
      </c>
      <c r="H206" s="448"/>
      <c r="I206" s="337" t="s">
        <v>25</v>
      </c>
      <c r="J206" s="406" t="s">
        <v>1652</v>
      </c>
      <c r="K206" s="449" t="s">
        <v>1928</v>
      </c>
      <c r="L206" s="449" t="s">
        <v>2026</v>
      </c>
    </row>
    <row r="207" spans="1:12" ht="139.5" customHeight="1">
      <c r="A207" s="446">
        <v>333</v>
      </c>
      <c r="B207" s="446">
        <v>3000</v>
      </c>
      <c r="C207" s="447" t="s">
        <v>2020</v>
      </c>
      <c r="D207" s="447" t="s">
        <v>2027</v>
      </c>
      <c r="E207" s="415" t="s">
        <v>2025</v>
      </c>
      <c r="F207" s="337">
        <v>3300000</v>
      </c>
      <c r="G207" s="448" t="s">
        <v>1927</v>
      </c>
      <c r="H207" s="448"/>
      <c r="I207" s="337" t="s">
        <v>25</v>
      </c>
      <c r="J207" s="406" t="s">
        <v>1652</v>
      </c>
      <c r="K207" s="449" t="s">
        <v>1928</v>
      </c>
      <c r="L207" s="449" t="s">
        <v>2028</v>
      </c>
    </row>
    <row r="208" spans="1:12" ht="139.5" customHeight="1">
      <c r="A208" s="446">
        <v>333</v>
      </c>
      <c r="B208" s="446">
        <v>3000</v>
      </c>
      <c r="C208" s="447" t="s">
        <v>2020</v>
      </c>
      <c r="D208" s="447" t="s">
        <v>2029</v>
      </c>
      <c r="E208" s="415" t="s">
        <v>2030</v>
      </c>
      <c r="F208" s="337">
        <v>1100000</v>
      </c>
      <c r="G208" s="448" t="s">
        <v>24</v>
      </c>
      <c r="H208" s="448"/>
      <c r="I208" s="337" t="s">
        <v>25</v>
      </c>
      <c r="J208" s="406" t="s">
        <v>1652</v>
      </c>
      <c r="K208" s="449" t="s">
        <v>1928</v>
      </c>
      <c r="L208" s="449" t="s">
        <v>2031</v>
      </c>
    </row>
    <row r="209" spans="1:12" ht="67.5" customHeight="1">
      <c r="A209" s="446">
        <v>333</v>
      </c>
      <c r="B209" s="446">
        <v>3000</v>
      </c>
      <c r="C209" s="447" t="s">
        <v>2020</v>
      </c>
      <c r="D209" s="447" t="s">
        <v>2032</v>
      </c>
      <c r="E209" s="415" t="s">
        <v>2025</v>
      </c>
      <c r="F209" s="337">
        <v>420000</v>
      </c>
      <c r="G209" s="448" t="s">
        <v>1927</v>
      </c>
      <c r="H209" s="448"/>
      <c r="I209" s="337" t="s">
        <v>25</v>
      </c>
      <c r="J209" s="406" t="s">
        <v>1652</v>
      </c>
      <c r="K209" s="449" t="s">
        <v>1928</v>
      </c>
      <c r="L209" s="449" t="s">
        <v>2033</v>
      </c>
    </row>
    <row r="210" spans="1:12" ht="15.75" customHeight="1">
      <c r="A210" s="446">
        <v>333</v>
      </c>
      <c r="B210" s="474">
        <v>3000</v>
      </c>
      <c r="C210" s="447" t="s">
        <v>2020</v>
      </c>
      <c r="D210" s="447" t="s">
        <v>2034</v>
      </c>
      <c r="E210" s="415" t="s">
        <v>2025</v>
      </c>
      <c r="F210" s="337">
        <v>160000</v>
      </c>
      <c r="G210" s="448" t="s">
        <v>1927</v>
      </c>
      <c r="H210" s="474"/>
      <c r="I210" s="337" t="s">
        <v>25</v>
      </c>
      <c r="J210" s="406" t="s">
        <v>1652</v>
      </c>
      <c r="K210" s="449" t="s">
        <v>1928</v>
      </c>
      <c r="L210" s="449" t="s">
        <v>2035</v>
      </c>
    </row>
    <row r="211" spans="1:12" ht="15.75" customHeight="1">
      <c r="A211" s="446">
        <v>333</v>
      </c>
      <c r="B211" s="474">
        <v>3000</v>
      </c>
      <c r="C211" s="447" t="s">
        <v>2020</v>
      </c>
      <c r="D211" s="447" t="s">
        <v>2036</v>
      </c>
      <c r="E211" s="415" t="s">
        <v>2025</v>
      </c>
      <c r="F211" s="427">
        <v>1570000</v>
      </c>
      <c r="G211" s="448" t="s">
        <v>1927</v>
      </c>
      <c r="H211" s="474"/>
      <c r="I211" s="427" t="s">
        <v>25</v>
      </c>
      <c r="J211" s="468" t="s">
        <v>1652</v>
      </c>
      <c r="K211" s="463" t="s">
        <v>1928</v>
      </c>
      <c r="L211" s="449" t="s">
        <v>2037</v>
      </c>
    </row>
    <row r="212" spans="1:12" ht="47.25">
      <c r="A212" s="446">
        <v>333</v>
      </c>
      <c r="B212" s="474">
        <v>3000</v>
      </c>
      <c r="C212" s="447" t="s">
        <v>2020</v>
      </c>
      <c r="D212" s="447" t="s">
        <v>2038</v>
      </c>
      <c r="E212" s="415" t="s">
        <v>2025</v>
      </c>
      <c r="F212" s="475">
        <v>1750000</v>
      </c>
      <c r="G212" s="448" t="s">
        <v>1927</v>
      </c>
      <c r="H212" s="474"/>
      <c r="I212" s="475" t="s">
        <v>25</v>
      </c>
      <c r="J212" s="477" t="s">
        <v>1652</v>
      </c>
      <c r="K212" s="478" t="s">
        <v>1928</v>
      </c>
      <c r="L212" s="449" t="s">
        <v>2039</v>
      </c>
    </row>
    <row r="213" spans="1:12" ht="47.25">
      <c r="A213" s="446">
        <v>333</v>
      </c>
      <c r="B213" s="446">
        <v>3000</v>
      </c>
      <c r="C213" s="447" t="s">
        <v>2020</v>
      </c>
      <c r="D213" s="447" t="s">
        <v>2040</v>
      </c>
      <c r="E213" s="447" t="s">
        <v>2005</v>
      </c>
      <c r="F213" s="475">
        <v>23500</v>
      </c>
      <c r="G213" s="448" t="s">
        <v>1070</v>
      </c>
      <c r="H213" s="474"/>
      <c r="I213" s="475" t="s">
        <v>25</v>
      </c>
      <c r="J213" s="477" t="s">
        <v>1652</v>
      </c>
      <c r="K213" s="478" t="s">
        <v>1928</v>
      </c>
      <c r="L213" s="449" t="s">
        <v>2041</v>
      </c>
    </row>
    <row r="214" spans="1:12" ht="47.25">
      <c r="A214" s="446">
        <v>333</v>
      </c>
      <c r="B214" s="446">
        <v>3000</v>
      </c>
      <c r="C214" s="447" t="s">
        <v>2042</v>
      </c>
      <c r="D214" s="447" t="s">
        <v>2043</v>
      </c>
      <c r="E214" s="447" t="s">
        <v>1937</v>
      </c>
      <c r="F214" s="475">
        <v>1000000</v>
      </c>
      <c r="G214" s="448" t="s">
        <v>1927</v>
      </c>
      <c r="H214" s="446"/>
      <c r="I214" s="475" t="s">
        <v>25</v>
      </c>
      <c r="J214" s="477" t="s">
        <v>1652</v>
      </c>
      <c r="K214" s="478" t="s">
        <v>1928</v>
      </c>
      <c r="L214" s="449" t="s">
        <v>2044</v>
      </c>
    </row>
    <row r="215" spans="1:12" ht="47.25">
      <c r="A215" s="449">
        <v>333</v>
      </c>
      <c r="B215" s="449">
        <v>3000</v>
      </c>
      <c r="C215" s="449" t="s">
        <v>2042</v>
      </c>
      <c r="D215" s="449" t="s">
        <v>2045</v>
      </c>
      <c r="E215" s="449" t="s">
        <v>2046</v>
      </c>
      <c r="F215" s="479">
        <v>24000000</v>
      </c>
      <c r="G215" s="449" t="s">
        <v>148</v>
      </c>
      <c r="H215" s="449"/>
      <c r="I215" s="479" t="s">
        <v>25</v>
      </c>
      <c r="J215" s="480" t="s">
        <v>1652</v>
      </c>
      <c r="K215" s="478" t="s">
        <v>1928</v>
      </c>
      <c r="L215" s="449" t="s">
        <v>2047</v>
      </c>
    </row>
    <row r="216" spans="1:12" ht="31.5">
      <c r="A216" s="449">
        <v>339</v>
      </c>
      <c r="B216" s="449">
        <v>3000</v>
      </c>
      <c r="C216" s="449"/>
      <c r="D216" s="449"/>
      <c r="E216" s="449"/>
      <c r="F216" s="479">
        <v>90368</v>
      </c>
      <c r="G216" s="449"/>
      <c r="H216" s="449"/>
      <c r="I216" s="479"/>
      <c r="J216" s="480"/>
      <c r="K216" s="478" t="s">
        <v>1928</v>
      </c>
      <c r="L216" s="449" t="s">
        <v>2048</v>
      </c>
    </row>
    <row r="217" spans="1:12" ht="79.5" customHeight="1">
      <c r="A217" s="446">
        <v>353</v>
      </c>
      <c r="B217" s="446">
        <v>3000</v>
      </c>
      <c r="C217" s="447" t="s">
        <v>2042</v>
      </c>
      <c r="D217" s="447" t="s">
        <v>2049</v>
      </c>
      <c r="E217" s="447" t="s">
        <v>1937</v>
      </c>
      <c r="F217" s="469">
        <v>3000000</v>
      </c>
      <c r="G217" s="448" t="s">
        <v>1927</v>
      </c>
      <c r="H217" s="446"/>
      <c r="I217" s="469" t="s">
        <v>25</v>
      </c>
      <c r="J217" s="471" t="s">
        <v>1652</v>
      </c>
      <c r="K217" s="472" t="s">
        <v>1928</v>
      </c>
      <c r="L217" s="449" t="s">
        <v>2050</v>
      </c>
    </row>
    <row r="218" spans="1:12" ht="82.5" customHeight="1">
      <c r="A218" s="446">
        <v>353</v>
      </c>
      <c r="B218" s="474">
        <v>3000</v>
      </c>
      <c r="C218" s="447" t="s">
        <v>2042</v>
      </c>
      <c r="D218" s="447" t="s">
        <v>2051</v>
      </c>
      <c r="E218" s="447" t="s">
        <v>1937</v>
      </c>
      <c r="F218" s="337">
        <v>50000</v>
      </c>
      <c r="G218" s="448" t="s">
        <v>1927</v>
      </c>
      <c r="H218" s="449"/>
      <c r="I218" s="337" t="s">
        <v>25</v>
      </c>
      <c r="J218" s="406" t="s">
        <v>1652</v>
      </c>
      <c r="K218" s="449" t="s">
        <v>1928</v>
      </c>
      <c r="L218" s="449" t="s">
        <v>2052</v>
      </c>
    </row>
    <row r="219" spans="1:12" ht="59.25" customHeight="1">
      <c r="A219" s="374">
        <v>511</v>
      </c>
      <c r="B219" s="374">
        <v>5000</v>
      </c>
      <c r="C219" s="450" t="s">
        <v>2053</v>
      </c>
      <c r="D219" s="450" t="s">
        <v>2054</v>
      </c>
      <c r="E219" s="450" t="s">
        <v>2055</v>
      </c>
      <c r="F219" s="337">
        <v>50000</v>
      </c>
      <c r="G219" s="462" t="s">
        <v>24</v>
      </c>
      <c r="H219" s="462"/>
      <c r="I219" s="337" t="s">
        <v>25</v>
      </c>
      <c r="J219" s="329" t="s">
        <v>1652</v>
      </c>
      <c r="K219" s="431" t="s">
        <v>1928</v>
      </c>
      <c r="L219" s="431" t="s">
        <v>2056</v>
      </c>
    </row>
    <row r="220" spans="1:12" ht="90.75" customHeight="1">
      <c r="A220" s="446">
        <v>515</v>
      </c>
      <c r="B220" s="446">
        <v>5000</v>
      </c>
      <c r="C220" s="447" t="s">
        <v>2057</v>
      </c>
      <c r="D220" s="447" t="s">
        <v>2058</v>
      </c>
      <c r="E220" s="476" t="s">
        <v>2059</v>
      </c>
      <c r="F220" s="337">
        <v>7000000</v>
      </c>
      <c r="G220" s="448" t="s">
        <v>148</v>
      </c>
      <c r="H220" s="452"/>
      <c r="I220" s="337" t="s">
        <v>25</v>
      </c>
      <c r="J220" s="406" t="s">
        <v>1652</v>
      </c>
      <c r="K220" s="449" t="s">
        <v>1928</v>
      </c>
      <c r="L220" s="449" t="s">
        <v>2058</v>
      </c>
    </row>
    <row r="221" spans="1:12" ht="63" customHeight="1">
      <c r="A221" s="446">
        <v>515</v>
      </c>
      <c r="B221" s="446">
        <v>5000</v>
      </c>
      <c r="C221" s="466" t="s">
        <v>2057</v>
      </c>
      <c r="D221" s="447" t="s">
        <v>2060</v>
      </c>
      <c r="E221" s="447" t="s">
        <v>2059</v>
      </c>
      <c r="F221" s="427">
        <v>2500000</v>
      </c>
      <c r="G221" s="448" t="s">
        <v>24</v>
      </c>
      <c r="H221" s="446"/>
      <c r="I221" s="427" t="s">
        <v>25</v>
      </c>
      <c r="J221" s="468" t="s">
        <v>1652</v>
      </c>
      <c r="K221" s="463" t="s">
        <v>1928</v>
      </c>
      <c r="L221" s="449" t="s">
        <v>2061</v>
      </c>
    </row>
    <row r="222" spans="1:12" ht="61.5" customHeight="1">
      <c r="A222" s="449">
        <v>515</v>
      </c>
      <c r="B222" s="449">
        <v>5000</v>
      </c>
      <c r="C222" s="472" t="s">
        <v>2057</v>
      </c>
      <c r="D222" s="449" t="s">
        <v>2062</v>
      </c>
      <c r="E222" s="449" t="s">
        <v>2059</v>
      </c>
      <c r="F222" s="481">
        <v>2000000</v>
      </c>
      <c r="G222" s="449" t="s">
        <v>148</v>
      </c>
      <c r="H222" s="449"/>
      <c r="I222" s="481" t="s">
        <v>25</v>
      </c>
      <c r="J222" s="482" t="s">
        <v>1652</v>
      </c>
      <c r="K222" s="472" t="s">
        <v>1928</v>
      </c>
      <c r="L222" s="431" t="s">
        <v>2063</v>
      </c>
    </row>
    <row r="223" spans="1:12" ht="66.75" customHeight="1">
      <c r="A223" s="446">
        <v>515</v>
      </c>
      <c r="B223" s="446">
        <v>5000</v>
      </c>
      <c r="C223" s="463" t="s">
        <v>2057</v>
      </c>
      <c r="D223" s="447" t="s">
        <v>2064</v>
      </c>
      <c r="E223" s="447" t="s">
        <v>2059</v>
      </c>
      <c r="F223" s="337">
        <v>4500000</v>
      </c>
      <c r="G223" s="446" t="s">
        <v>24</v>
      </c>
      <c r="H223" s="446"/>
      <c r="I223" s="337" t="s">
        <v>25</v>
      </c>
      <c r="J223" s="406" t="s">
        <v>1652</v>
      </c>
      <c r="K223" s="449" t="s">
        <v>1928</v>
      </c>
      <c r="L223" s="449" t="s">
        <v>2065</v>
      </c>
    </row>
    <row r="224" spans="1:12" ht="66.75" customHeight="1">
      <c r="A224" s="446">
        <v>515</v>
      </c>
      <c r="B224" s="446">
        <v>5000</v>
      </c>
      <c r="C224" s="463" t="s">
        <v>2057</v>
      </c>
      <c r="D224" s="447"/>
      <c r="E224" s="447"/>
      <c r="F224" s="337">
        <v>550000</v>
      </c>
      <c r="G224" s="446" t="s">
        <v>24</v>
      </c>
      <c r="H224" s="446"/>
      <c r="I224" s="337" t="s">
        <v>25</v>
      </c>
      <c r="J224" s="406" t="s">
        <v>1652</v>
      </c>
      <c r="K224" s="449" t="s">
        <v>1928</v>
      </c>
      <c r="L224" s="449" t="s">
        <v>2066</v>
      </c>
    </row>
    <row r="225" spans="1:12" ht="80.25" customHeight="1">
      <c r="A225" s="446">
        <v>515</v>
      </c>
      <c r="B225" s="446">
        <v>5000</v>
      </c>
      <c r="C225" s="463" t="s">
        <v>2057</v>
      </c>
      <c r="D225" s="447" t="s">
        <v>1972</v>
      </c>
      <c r="E225" s="447" t="s">
        <v>1980</v>
      </c>
      <c r="F225" s="337">
        <v>1000000</v>
      </c>
      <c r="G225" s="446" t="s">
        <v>70</v>
      </c>
      <c r="H225" s="448"/>
      <c r="I225" s="337" t="s">
        <v>25</v>
      </c>
      <c r="J225" s="406" t="s">
        <v>1652</v>
      </c>
      <c r="K225" s="449" t="s">
        <v>1928</v>
      </c>
      <c r="L225" s="449" t="s">
        <v>1297</v>
      </c>
    </row>
    <row r="226" spans="1:12" ht="81.75" customHeight="1">
      <c r="A226" s="446">
        <v>519</v>
      </c>
      <c r="B226" s="455">
        <v>5000</v>
      </c>
      <c r="C226" s="415" t="s">
        <v>2067</v>
      </c>
      <c r="D226" s="447" t="s">
        <v>2068</v>
      </c>
      <c r="E226" s="449" t="s">
        <v>1937</v>
      </c>
      <c r="F226" s="337">
        <v>15000</v>
      </c>
      <c r="G226" s="448" t="s">
        <v>24</v>
      </c>
      <c r="H226" s="449"/>
      <c r="I226" s="337" t="s">
        <v>25</v>
      </c>
      <c r="J226" s="406" t="s">
        <v>1652</v>
      </c>
      <c r="K226" s="449" t="s">
        <v>1928</v>
      </c>
      <c r="L226" s="449" t="s">
        <v>1965</v>
      </c>
    </row>
    <row r="227" spans="1:12" ht="81.75" customHeight="1">
      <c r="A227" s="446">
        <v>523</v>
      </c>
      <c r="B227" s="455">
        <v>5000</v>
      </c>
      <c r="C227" s="415" t="s">
        <v>2069</v>
      </c>
      <c r="D227" s="447"/>
      <c r="E227" s="449"/>
      <c r="F227" s="427">
        <v>536115</v>
      </c>
      <c r="G227" s="448"/>
      <c r="H227" s="449"/>
      <c r="I227" s="427"/>
      <c r="J227" s="468"/>
      <c r="K227" s="449" t="s">
        <v>1928</v>
      </c>
      <c r="L227" s="449" t="s">
        <v>2070</v>
      </c>
    </row>
    <row r="228" spans="1:12" ht="81.75" customHeight="1">
      <c r="A228" s="446">
        <v>523</v>
      </c>
      <c r="B228" s="455">
        <v>5000</v>
      </c>
      <c r="C228" s="415" t="s">
        <v>2069</v>
      </c>
      <c r="D228" s="447"/>
      <c r="E228" s="449"/>
      <c r="F228" s="427">
        <v>90000</v>
      </c>
      <c r="G228" s="448"/>
      <c r="H228" s="449"/>
      <c r="I228" s="427"/>
      <c r="J228" s="468"/>
      <c r="K228" s="449" t="s">
        <v>1928</v>
      </c>
      <c r="L228" s="449" t="s">
        <v>2071</v>
      </c>
    </row>
    <row r="229" spans="1:12" ht="81.75" customHeight="1">
      <c r="A229" s="446">
        <v>523</v>
      </c>
      <c r="B229" s="455">
        <v>5000</v>
      </c>
      <c r="C229" s="415" t="s">
        <v>2069</v>
      </c>
      <c r="D229" s="447"/>
      <c r="E229" s="449"/>
      <c r="F229" s="427">
        <v>60000</v>
      </c>
      <c r="G229" s="448"/>
      <c r="H229" s="449"/>
      <c r="I229" s="427"/>
      <c r="J229" s="468"/>
      <c r="K229" s="449" t="s">
        <v>1928</v>
      </c>
      <c r="L229" s="449" t="s">
        <v>1646</v>
      </c>
    </row>
    <row r="230" spans="1:12" ht="81.75" customHeight="1">
      <c r="A230" s="446">
        <v>523</v>
      </c>
      <c r="B230" s="455">
        <v>5000</v>
      </c>
      <c r="C230" s="415" t="s">
        <v>2069</v>
      </c>
      <c r="D230" s="447"/>
      <c r="E230" s="449"/>
      <c r="F230" s="427">
        <v>20000</v>
      </c>
      <c r="G230" s="448"/>
      <c r="H230" s="449"/>
      <c r="I230" s="427"/>
      <c r="J230" s="468"/>
      <c r="K230" s="449" t="s">
        <v>1928</v>
      </c>
      <c r="L230" s="449" t="s">
        <v>2072</v>
      </c>
    </row>
    <row r="231" spans="1:12" ht="44.25" customHeight="1">
      <c r="A231" s="446">
        <v>565</v>
      </c>
      <c r="B231" s="446">
        <v>5000</v>
      </c>
      <c r="C231" s="447" t="s">
        <v>2073</v>
      </c>
      <c r="D231" s="447" t="s">
        <v>2074</v>
      </c>
      <c r="E231" s="447" t="s">
        <v>1987</v>
      </c>
      <c r="F231" s="427">
        <v>1000000</v>
      </c>
      <c r="G231" s="446" t="s">
        <v>70</v>
      </c>
      <c r="H231" s="448"/>
      <c r="I231" s="427" t="s">
        <v>25</v>
      </c>
      <c r="J231" s="468" t="s">
        <v>1652</v>
      </c>
      <c r="K231" s="463" t="s">
        <v>1928</v>
      </c>
      <c r="L231" s="449" t="s">
        <v>2075</v>
      </c>
    </row>
    <row r="232" spans="1:12" ht="63">
      <c r="A232" s="449">
        <v>565</v>
      </c>
      <c r="B232" s="483">
        <v>5000</v>
      </c>
      <c r="C232" s="449" t="s">
        <v>2073</v>
      </c>
      <c r="D232" s="449" t="s">
        <v>2076</v>
      </c>
      <c r="E232" s="449" t="s">
        <v>1970</v>
      </c>
      <c r="F232" s="479">
        <v>500000</v>
      </c>
      <c r="G232" s="449" t="s">
        <v>24</v>
      </c>
      <c r="H232" s="449"/>
      <c r="I232" s="479" t="s">
        <v>25</v>
      </c>
      <c r="J232" s="480" t="s">
        <v>1652</v>
      </c>
      <c r="K232" s="478" t="s">
        <v>1928</v>
      </c>
      <c r="L232" s="449" t="s">
        <v>2077</v>
      </c>
    </row>
    <row r="233" spans="1:12" ht="114.75" customHeight="1">
      <c r="A233" s="449">
        <v>565</v>
      </c>
      <c r="B233" s="483">
        <v>5000</v>
      </c>
      <c r="C233" s="449" t="s">
        <v>2073</v>
      </c>
      <c r="D233" s="449" t="s">
        <v>2078</v>
      </c>
      <c r="E233" s="449" t="s">
        <v>1976</v>
      </c>
      <c r="F233" s="481">
        <v>100000</v>
      </c>
      <c r="G233" s="449" t="s">
        <v>24</v>
      </c>
      <c r="H233" s="483"/>
      <c r="I233" s="481" t="s">
        <v>25</v>
      </c>
      <c r="J233" s="482" t="s">
        <v>1652</v>
      </c>
      <c r="K233" s="472" t="s">
        <v>1928</v>
      </c>
      <c r="L233" s="449" t="s">
        <v>2079</v>
      </c>
    </row>
    <row r="234" spans="1:12" ht="68.25" customHeight="1">
      <c r="A234" s="446">
        <v>566</v>
      </c>
      <c r="B234" s="446">
        <v>5000</v>
      </c>
      <c r="C234" s="447" t="s">
        <v>2080</v>
      </c>
      <c r="D234" s="447" t="s">
        <v>2081</v>
      </c>
      <c r="E234" s="447" t="s">
        <v>1937</v>
      </c>
      <c r="F234" s="427">
        <v>162500</v>
      </c>
      <c r="G234" s="448" t="s">
        <v>24</v>
      </c>
      <c r="H234" s="446"/>
      <c r="I234" s="427" t="s">
        <v>25</v>
      </c>
      <c r="J234" s="468" t="s">
        <v>1652</v>
      </c>
      <c r="K234" s="463" t="s">
        <v>1928</v>
      </c>
      <c r="L234" s="449" t="s">
        <v>2082</v>
      </c>
    </row>
    <row r="235" spans="1:12" ht="78.75" customHeight="1">
      <c r="A235" s="449">
        <v>567</v>
      </c>
      <c r="B235" s="484">
        <v>5000</v>
      </c>
      <c r="C235" s="484" t="s">
        <v>1876</v>
      </c>
      <c r="D235" s="449" t="s">
        <v>2083</v>
      </c>
      <c r="E235" s="449" t="s">
        <v>1937</v>
      </c>
      <c r="F235" s="485">
        <v>37500</v>
      </c>
      <c r="G235" s="452" t="s">
        <v>24</v>
      </c>
      <c r="H235" s="452"/>
      <c r="I235" s="485" t="s">
        <v>25</v>
      </c>
      <c r="J235" s="486" t="s">
        <v>1652</v>
      </c>
      <c r="K235" s="463" t="s">
        <v>1928</v>
      </c>
      <c r="L235" s="449" t="s">
        <v>2084</v>
      </c>
    </row>
    <row r="236" spans="1:12" ht="106.5" customHeight="1">
      <c r="A236" s="449">
        <v>569</v>
      </c>
      <c r="B236" s="449">
        <v>5000</v>
      </c>
      <c r="C236" s="449" t="s">
        <v>502</v>
      </c>
      <c r="D236" s="449" t="s">
        <v>2085</v>
      </c>
      <c r="E236" s="449" t="s">
        <v>1937</v>
      </c>
      <c r="F236" s="481">
        <v>676000</v>
      </c>
      <c r="G236" s="449" t="s">
        <v>148</v>
      </c>
      <c r="H236" s="449"/>
      <c r="I236" s="481" t="s">
        <v>25</v>
      </c>
      <c r="J236" s="482" t="s">
        <v>1652</v>
      </c>
      <c r="K236" s="472" t="s">
        <v>1928</v>
      </c>
      <c r="L236" s="449" t="s">
        <v>2086</v>
      </c>
    </row>
    <row r="237" spans="1:12" ht="106.5" customHeight="1">
      <c r="A237" s="449">
        <v>591</v>
      </c>
      <c r="B237" s="449">
        <v>5000</v>
      </c>
      <c r="C237" s="449" t="s">
        <v>1894</v>
      </c>
      <c r="D237" s="449"/>
      <c r="E237" s="449"/>
      <c r="F237" s="479">
        <v>105000</v>
      </c>
      <c r="G237" s="463"/>
      <c r="H237" s="449"/>
      <c r="I237" s="479"/>
      <c r="J237" s="480"/>
      <c r="K237" s="478"/>
      <c r="L237" s="449" t="s">
        <v>2087</v>
      </c>
    </row>
    <row r="238" spans="1:12" ht="66" customHeight="1">
      <c r="A238" s="446">
        <v>597</v>
      </c>
      <c r="B238" s="474">
        <v>5000</v>
      </c>
      <c r="C238" s="447" t="s">
        <v>2088</v>
      </c>
      <c r="D238" s="447" t="s">
        <v>2089</v>
      </c>
      <c r="E238" s="415" t="s">
        <v>2005</v>
      </c>
      <c r="F238" s="427">
        <v>250000</v>
      </c>
      <c r="G238" s="467" t="s">
        <v>24</v>
      </c>
      <c r="H238" s="449"/>
      <c r="I238" s="427" t="s">
        <v>25</v>
      </c>
      <c r="J238" s="468" t="s">
        <v>1652</v>
      </c>
      <c r="K238" s="463" t="s">
        <v>1928</v>
      </c>
      <c r="L238" s="449" t="s">
        <v>2090</v>
      </c>
    </row>
    <row r="239" spans="1:12" ht="113.25" customHeight="1">
      <c r="A239" s="446">
        <v>597</v>
      </c>
      <c r="B239" s="455">
        <v>5000</v>
      </c>
      <c r="C239" s="415" t="s">
        <v>2088</v>
      </c>
      <c r="D239" s="447" t="s">
        <v>2091</v>
      </c>
      <c r="E239" s="415" t="s">
        <v>2005</v>
      </c>
      <c r="F239" s="469">
        <v>205000</v>
      </c>
      <c r="G239" s="470" t="s">
        <v>24</v>
      </c>
      <c r="H239" s="446"/>
      <c r="I239" s="469" t="s">
        <v>25</v>
      </c>
      <c r="J239" s="471" t="s">
        <v>1652</v>
      </c>
      <c r="K239" s="472" t="s">
        <v>1928</v>
      </c>
      <c r="L239" s="449" t="s">
        <v>2092</v>
      </c>
    </row>
    <row r="240" spans="1:12" ht="69" customHeight="1">
      <c r="A240" s="446">
        <v>597</v>
      </c>
      <c r="B240" s="455">
        <v>5000</v>
      </c>
      <c r="C240" s="415" t="s">
        <v>2088</v>
      </c>
      <c r="D240" s="447" t="s">
        <v>2093</v>
      </c>
      <c r="E240" s="415" t="s">
        <v>2005</v>
      </c>
      <c r="F240" s="427">
        <v>425000</v>
      </c>
      <c r="G240" s="467" t="s">
        <v>24</v>
      </c>
      <c r="H240" s="446"/>
      <c r="I240" s="427" t="s">
        <v>25</v>
      </c>
      <c r="J240" s="468" t="s">
        <v>1652</v>
      </c>
      <c r="K240" s="463" t="s">
        <v>1928</v>
      </c>
      <c r="L240" s="449" t="s">
        <v>2094</v>
      </c>
    </row>
    <row r="241" spans="1:12" ht="111.75" customHeight="1">
      <c r="A241" s="446">
        <v>597</v>
      </c>
      <c r="B241" s="455">
        <v>5000</v>
      </c>
      <c r="C241" s="415" t="s">
        <v>2095</v>
      </c>
      <c r="D241" s="447" t="s">
        <v>2096</v>
      </c>
      <c r="E241" s="415" t="s">
        <v>2005</v>
      </c>
      <c r="F241" s="469">
        <v>330000</v>
      </c>
      <c r="G241" s="470" t="s">
        <v>135</v>
      </c>
      <c r="H241" s="446"/>
      <c r="I241" s="469" t="s">
        <v>25</v>
      </c>
      <c r="J241" s="471" t="s">
        <v>1652</v>
      </c>
      <c r="K241" s="472" t="s">
        <v>1928</v>
      </c>
      <c r="L241" s="449" t="s">
        <v>2097</v>
      </c>
    </row>
    <row r="242" spans="1:12" ht="68.25" customHeight="1">
      <c r="A242" s="446">
        <v>597</v>
      </c>
      <c r="B242" s="455">
        <v>5000</v>
      </c>
      <c r="C242" s="415" t="s">
        <v>2095</v>
      </c>
      <c r="D242" s="447" t="s">
        <v>2098</v>
      </c>
      <c r="E242" s="415" t="s">
        <v>2005</v>
      </c>
      <c r="F242" s="427">
        <v>2000000</v>
      </c>
      <c r="G242" s="467" t="s">
        <v>135</v>
      </c>
      <c r="H242" s="446"/>
      <c r="I242" s="427" t="s">
        <v>25</v>
      </c>
      <c r="J242" s="468" t="s">
        <v>1652</v>
      </c>
      <c r="K242" s="463" t="s">
        <v>1928</v>
      </c>
      <c r="L242" s="449" t="s">
        <v>2099</v>
      </c>
    </row>
    <row r="243" spans="1:12" ht="38.25" customHeight="1">
      <c r="A243" s="446">
        <v>597</v>
      </c>
      <c r="B243" s="446">
        <v>5000</v>
      </c>
      <c r="C243" s="447" t="s">
        <v>2088</v>
      </c>
      <c r="D243" s="447" t="s">
        <v>2100</v>
      </c>
      <c r="E243" s="447" t="s">
        <v>2005</v>
      </c>
      <c r="F243" s="427">
        <v>2000000</v>
      </c>
      <c r="G243" s="467" t="s">
        <v>135</v>
      </c>
      <c r="H243" s="448"/>
      <c r="I243" s="427" t="s">
        <v>25</v>
      </c>
      <c r="J243" s="468" t="s">
        <v>1652</v>
      </c>
      <c r="K243" s="463" t="s">
        <v>1928</v>
      </c>
      <c r="L243" s="449" t="s">
        <v>2101</v>
      </c>
    </row>
    <row r="244" spans="1:12" ht="38.25" customHeight="1">
      <c r="A244" s="446">
        <v>597</v>
      </c>
      <c r="B244" s="446">
        <v>5000</v>
      </c>
      <c r="C244" s="447" t="s">
        <v>2088</v>
      </c>
      <c r="D244" s="487" t="s">
        <v>2102</v>
      </c>
      <c r="E244" s="487" t="s">
        <v>2005</v>
      </c>
      <c r="F244" s="475">
        <v>500000</v>
      </c>
      <c r="G244" s="488" t="s">
        <v>1070</v>
      </c>
      <c r="H244" s="361"/>
      <c r="I244" s="376" t="s">
        <v>25</v>
      </c>
      <c r="J244" s="363" t="s">
        <v>758</v>
      </c>
      <c r="K244" s="463" t="s">
        <v>1928</v>
      </c>
      <c r="L244" s="449" t="s">
        <v>2103</v>
      </c>
    </row>
    <row r="245" spans="1:12" ht="38.25" customHeight="1">
      <c r="A245" s="446">
        <v>597</v>
      </c>
      <c r="B245" s="446">
        <v>5000</v>
      </c>
      <c r="C245" s="447" t="s">
        <v>2088</v>
      </c>
      <c r="D245" s="447"/>
      <c r="E245" s="447"/>
      <c r="F245" s="475">
        <v>400000</v>
      </c>
      <c r="G245" s="489"/>
      <c r="H245" s="448"/>
      <c r="I245" s="475"/>
      <c r="J245" s="477"/>
      <c r="K245" s="463" t="s">
        <v>1928</v>
      </c>
      <c r="L245" s="449" t="s">
        <v>2104</v>
      </c>
    </row>
    <row r="246" spans="1:12" ht="38.25" customHeight="1">
      <c r="A246" s="446">
        <v>597</v>
      </c>
      <c r="B246" s="446">
        <v>5000</v>
      </c>
      <c r="C246" s="447" t="s">
        <v>2088</v>
      </c>
      <c r="D246" s="447"/>
      <c r="E246" s="447"/>
      <c r="F246" s="475">
        <v>15300</v>
      </c>
      <c r="G246" s="489"/>
      <c r="H246" s="448"/>
      <c r="I246" s="475"/>
      <c r="J246" s="477"/>
      <c r="K246" s="463" t="s">
        <v>1928</v>
      </c>
      <c r="L246" s="449" t="s">
        <v>2105</v>
      </c>
    </row>
    <row r="247" spans="1:12" ht="92.25" customHeight="1">
      <c r="A247" s="446">
        <v>597</v>
      </c>
      <c r="B247" s="474">
        <v>5000</v>
      </c>
      <c r="C247" s="447" t="s">
        <v>2088</v>
      </c>
      <c r="D247" s="447" t="s">
        <v>2106</v>
      </c>
      <c r="E247" s="447" t="s">
        <v>2005</v>
      </c>
      <c r="F247" s="469">
        <v>70000</v>
      </c>
      <c r="G247" s="490" t="s">
        <v>174</v>
      </c>
      <c r="H247" s="474"/>
      <c r="I247" s="469" t="s">
        <v>25</v>
      </c>
      <c r="J247" s="471" t="s">
        <v>1652</v>
      </c>
      <c r="K247" s="463" t="s">
        <v>1928</v>
      </c>
      <c r="L247" s="449" t="s">
        <v>2107</v>
      </c>
    </row>
    <row r="248" spans="1:12" ht="18.75">
      <c r="A248" s="440"/>
      <c r="B248" s="440"/>
      <c r="C248" s="438"/>
      <c r="D248" s="491" t="s">
        <v>1713</v>
      </c>
      <c r="E248" s="173" t="s">
        <v>51</v>
      </c>
      <c r="F248" s="379">
        <f>SUM(F167:F247)</f>
        <v>99669473</v>
      </c>
      <c r="G248" s="438"/>
      <c r="H248" s="438"/>
      <c r="I248" s="438"/>
      <c r="J248" s="438"/>
      <c r="K248" s="438"/>
      <c r="L248" s="440"/>
    </row>
    <row r="249" spans="1:12">
      <c r="F249" s="492"/>
    </row>
  </sheetData>
  <mergeCells count="12">
    <mergeCell ref="K3:K4"/>
    <mergeCell ref="L3:L4"/>
    <mergeCell ref="C1:D1"/>
    <mergeCell ref="F1:L1"/>
    <mergeCell ref="A2:L2"/>
    <mergeCell ref="A3:C3"/>
    <mergeCell ref="D3:D4"/>
    <mergeCell ref="E3:E4"/>
    <mergeCell ref="F3:F4"/>
    <mergeCell ref="G3:G4"/>
    <mergeCell ref="H3:I3"/>
    <mergeCell ref="J3:J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PRESIDENCIA</vt:lpstr>
      <vt:lpstr>JEFATURA DE GABINETE</vt:lpstr>
      <vt:lpstr>COMISARIA</vt:lpstr>
      <vt:lpstr>SINDICATURA</vt:lpstr>
      <vt:lpstr>SECRETARIA DEL AYUNTAMIENTO</vt:lpstr>
      <vt:lpstr>TESORERIA</vt:lpstr>
      <vt:lpstr>CONTRALORIA</vt:lpstr>
      <vt:lpstr>SERVICIOS MUNICIPALES</vt:lpstr>
      <vt:lpstr>INNOVACION </vt:lpstr>
      <vt:lpstr>DESARROLLO ECONOMICO</vt:lpstr>
      <vt:lpstr>GESTION INTEGRAL</vt:lpstr>
      <vt:lpstr>CONSTRUCCION DE COMUNIDAD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Elena Rosete Cortes</dc:creator>
  <cp:lastModifiedBy>Luz Elena Rosete Cortes</cp:lastModifiedBy>
  <cp:lastPrinted>2021-02-04T19:09:00Z</cp:lastPrinted>
  <dcterms:created xsi:type="dcterms:W3CDTF">2021-02-04T18:23:34Z</dcterms:created>
  <dcterms:modified xsi:type="dcterms:W3CDTF">2021-02-04T19:15:29Z</dcterms:modified>
</cp:coreProperties>
</file>