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-285" yWindow="150" windowWidth="20505" windowHeight="3870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F18" i="1" l="1"/>
  <c r="F15" i="1" l="1"/>
  <c r="F14" i="1"/>
  <c r="F26" i="1" l="1"/>
  <c r="I26" i="1" s="1"/>
  <c r="F47" i="1"/>
  <c r="I47" i="1" s="1"/>
  <c r="F46" i="1"/>
  <c r="F45" i="1"/>
  <c r="I45" i="1" s="1"/>
  <c r="F21" i="1"/>
  <c r="I21" i="1" s="1"/>
  <c r="F20" i="1"/>
  <c r="I20" i="1" s="1"/>
  <c r="F19" i="1"/>
  <c r="I19" i="1" s="1"/>
  <c r="I18" i="1"/>
  <c r="F16" i="1"/>
  <c r="I16" i="1" s="1"/>
  <c r="I15" i="1"/>
  <c r="I14" i="1"/>
  <c r="F44" i="1"/>
  <c r="I44" i="1" s="1"/>
  <c r="H43" i="1"/>
  <c r="G43" i="1"/>
  <c r="E43" i="1"/>
  <c r="D43" i="1"/>
  <c r="I46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<sst xmlns="http://schemas.openxmlformats.org/spreadsheetml/2006/main" count="49" uniqueCount="49">
  <si>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</si>
  <si>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</si>
  <si>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</si>
  <si>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</si>
  <si>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</si>
  <si>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</si>
  <si>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</si>
  <si>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</si>
  <si>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</si>
  <si>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</si>
  <si>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</si>
  <si>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</si>
  <si>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</si>
  <si>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</si>
  <si>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</si>
  <si>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</si>
  <si>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</si>
  <si>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</si>
  <si>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</si>
  <si>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</si>
  <si>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</si>
  <si>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</si>
  <si>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</si>
  <si>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</si>
  <si>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</si>
  <si>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</si>
  <si>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</si>
  <si>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</si>
  <si>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</si>
  <si>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</si>
  <si>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</si>
  <si>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</si>
  <si>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</si>
  <si>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</si>
  <si>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</si>
  <si>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</si>
  <si>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</si>
  <si>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</si>
  <si>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</si>
  <si>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</si>
  <si>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</si>
  <si>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</si>
  <si>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</si>
  <si>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</si>
  <si>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</si>
  <si>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</si>
  <si>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</si>
  <si>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</si>
  <si>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31 de Diciembre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</si>
</sst>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topLeftCell="A34" zoomScaleNormal="100" workbookViewId="0">
      <selection activeCell="I49" sqref="I49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4912089384.9699993</v>
      </c>
      <c r="E13" s="17">
        <f>SUM(E14:E21)</f>
        <v>-192413427.91000003</v>
      </c>
      <c r="F13" s="17">
        <f>SUM(D13+E13)</f>
        <v>4719675957.0599995</v>
      </c>
      <c r="G13" s="17">
        <f t="shared" ref="G13:H13" si="0">SUM(G14:G21)</f>
        <v>4650918212.6400003</v>
      </c>
      <c r="H13" s="17">
        <f t="shared" si="0"/>
        <v>4637600752.170001</v>
      </c>
      <c r="I13" s="18">
        <f>SUM(F13-G13)</f>
        <v>68757744.419999123</v>
      </c>
    </row>
    <row r="14" spans="2:9" x14ac:dyDescent="0.25">
      <c r="B14" s="46" t="s">
        <v>14</v>
      </c>
      <c r="C14" s="47"/>
      <c r="D14" s="19">
        <v>592000</v>
      </c>
      <c r="E14" s="19">
        <v>-275548.06</v>
      </c>
      <c r="F14" s="20">
        <f t="shared" ref="F14:F21" si="1">SUM(D14+E14)</f>
        <v>316451.94</v>
      </c>
      <c r="G14" s="19">
        <v>312915.92</v>
      </c>
      <c r="H14" s="19">
        <v>312915.92</v>
      </c>
      <c r="I14" s="21">
        <f t="shared" ref="I14:I21" si="2">SUM(F14-G14)</f>
        <v>3536.0200000000186</v>
      </c>
    </row>
    <row r="15" spans="2:9" x14ac:dyDescent="0.25">
      <c r="B15" s="46" t="s">
        <v>15</v>
      </c>
      <c r="C15" s="47"/>
      <c r="D15" s="19">
        <v>171527080.83000001</v>
      </c>
      <c r="E15" s="19">
        <v>121017617.97</v>
      </c>
      <c r="F15" s="20">
        <f t="shared" si="1"/>
        <v>292544698.80000001</v>
      </c>
      <c r="G15" s="19">
        <v>286671731.81</v>
      </c>
      <c r="H15" s="19">
        <v>283840516.63999999</v>
      </c>
      <c r="I15" s="21">
        <f t="shared" si="2"/>
        <v>5872966.9900000095</v>
      </c>
    </row>
    <row r="16" spans="2:9" x14ac:dyDescent="0.25">
      <c r="B16" s="46" t="s">
        <v>16</v>
      </c>
      <c r="C16" s="47"/>
      <c r="D16" s="19">
        <v>4497972516.8599997</v>
      </c>
      <c r="E16" s="19">
        <v>-248645070.43000001</v>
      </c>
      <c r="F16" s="20">
        <f t="shared" si="1"/>
        <v>4249327446.4299998</v>
      </c>
      <c r="G16" s="19">
        <v>4191099346.98</v>
      </c>
      <c r="H16" s="19">
        <v>4181265472.5100002</v>
      </c>
      <c r="I16" s="21">
        <f t="shared" si="2"/>
        <v>58228099.449999809</v>
      </c>
    </row>
    <row r="17" spans="2:9" x14ac:dyDescent="0.25">
      <c r="B17" s="46" t="s">
        <v>17</v>
      </c>
      <c r="C17" s="47"/>
      <c r="D17" s="19"/>
      <c r="E17" s="19"/>
      <c r="F17" s="20"/>
      <c r="G17" s="19"/>
      <c r="H17" s="19"/>
      <c r="I17" s="21"/>
    </row>
    <row r="18" spans="2:9" x14ac:dyDescent="0.25">
      <c r="B18" s="46" t="s">
        <v>18</v>
      </c>
      <c r="C18" s="47"/>
      <c r="D18" s="19">
        <v>187380936</v>
      </c>
      <c r="E18" s="19">
        <v>-45610271.909999996</v>
      </c>
      <c r="F18" s="20">
        <f t="shared" si="1"/>
        <v>141770664.09</v>
      </c>
      <c r="G18" s="19">
        <v>137618141</v>
      </c>
      <c r="H18" s="19">
        <v>136965770.16999999</v>
      </c>
      <c r="I18" s="21">
        <f t="shared" si="2"/>
        <v>4152523.0900000036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38513998.439999998</v>
      </c>
      <c r="E20" s="19">
        <v>-5964941.3600000003</v>
      </c>
      <c r="F20" s="20">
        <f t="shared" si="1"/>
        <v>32549057.079999998</v>
      </c>
      <c r="G20" s="19">
        <v>32451499.620000001</v>
      </c>
      <c r="H20" s="19">
        <v>32451499.620000001</v>
      </c>
      <c r="I20" s="21">
        <f t="shared" si="2"/>
        <v>97557.459999997169</v>
      </c>
    </row>
    <row r="21" spans="2:9" x14ac:dyDescent="0.25">
      <c r="B21" s="46" t="s">
        <v>21</v>
      </c>
      <c r="C21" s="47"/>
      <c r="D21" s="19">
        <v>16102852.84</v>
      </c>
      <c r="E21" s="19">
        <v>-12935214.119999999</v>
      </c>
      <c r="F21" s="20">
        <f t="shared" si="1"/>
        <v>3167638.7200000007</v>
      </c>
      <c r="G21" s="19">
        <v>2764577.31</v>
      </c>
      <c r="H21" s="19">
        <v>2764577.31</v>
      </c>
      <c r="I21" s="21">
        <f t="shared" si="2"/>
        <v>403061.41000000061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2369481706.77</v>
      </c>
      <c r="E23" s="17">
        <f>SUM(E24:E31)</f>
        <v>344920776.57000005</v>
      </c>
      <c r="F23" s="17">
        <f>SUM(D23+E23)</f>
        <v>2714402483.3400002</v>
      </c>
      <c r="G23" s="17">
        <f>SUM(G24:G31)</f>
        <v>2708830537.3499999</v>
      </c>
      <c r="H23" s="17">
        <f>SUM(H24:H31)</f>
        <v>2677538089.4900002</v>
      </c>
      <c r="I23" s="18">
        <f>SUM(F23-G23)</f>
        <v>5571945.990000248</v>
      </c>
    </row>
    <row r="24" spans="2:9" x14ac:dyDescent="0.25">
      <c r="B24" s="46" t="s">
        <v>23</v>
      </c>
      <c r="C24" s="47"/>
      <c r="D24" s="24">
        <v>37323635</v>
      </c>
      <c r="E24" s="24">
        <v>12889961.84</v>
      </c>
      <c r="F24" s="20">
        <f t="shared" ref="F24:F30" si="3">SUM(D24+E24)</f>
        <v>50213596.840000004</v>
      </c>
      <c r="G24" s="24">
        <v>50120445.719999999</v>
      </c>
      <c r="H24" s="24">
        <v>50120445.719999999</v>
      </c>
      <c r="I24" s="21">
        <f t="shared" ref="I24:I30" si="4">SUM(F24-G24)</f>
        <v>93151.120000004768</v>
      </c>
    </row>
    <row r="25" spans="2:9" x14ac:dyDescent="0.25">
      <c r="B25" s="46" t="s">
        <v>24</v>
      </c>
      <c r="C25" s="47"/>
      <c r="D25" s="24">
        <v>1159914921.5799999</v>
      </c>
      <c r="E25" s="24">
        <v>168880463.50999999</v>
      </c>
      <c r="F25" s="20">
        <f t="shared" si="3"/>
        <v>1328795385.0899999</v>
      </c>
      <c r="G25" s="24">
        <v>1323562840.05</v>
      </c>
      <c r="H25" s="24">
        <v>1292314637.1900001</v>
      </c>
      <c r="I25" s="21">
        <f t="shared" si="4"/>
        <v>5232545.0399999619</v>
      </c>
    </row>
    <row r="26" spans="2:9" x14ac:dyDescent="0.25">
      <c r="B26" s="46" t="s">
        <v>47</v>
      </c>
      <c r="C26" s="47"/>
      <c r="D26" s="24">
        <v>430000000</v>
      </c>
      <c r="E26" s="24">
        <v>120500000</v>
      </c>
      <c r="F26" s="20">
        <f t="shared" si="3"/>
        <v>550500000</v>
      </c>
      <c r="G26" s="24">
        <v>550500000</v>
      </c>
      <c r="H26" s="24">
        <v>550500000</v>
      </c>
      <c r="I26" s="21">
        <f t="shared" si="4"/>
        <v>0</v>
      </c>
    </row>
    <row r="27" spans="2:9" x14ac:dyDescent="0.25">
      <c r="B27" s="46" t="s">
        <v>25</v>
      </c>
      <c r="C27" s="47"/>
      <c r="D27" s="24">
        <v>128479093.90000001</v>
      </c>
      <c r="E27" s="24">
        <v>4274336.29</v>
      </c>
      <c r="F27" s="20">
        <f t="shared" si="3"/>
        <v>132753430.19000001</v>
      </c>
      <c r="G27" s="24">
        <v>132561193.12</v>
      </c>
      <c r="H27" s="24">
        <v>132561193.12</v>
      </c>
      <c r="I27" s="21">
        <f t="shared" si="4"/>
        <v>192237.07000000775</v>
      </c>
    </row>
    <row r="28" spans="2:9" x14ac:dyDescent="0.25">
      <c r="B28" s="46" t="s">
        <v>26</v>
      </c>
      <c r="C28" s="47"/>
      <c r="D28" s="24">
        <v>37500000</v>
      </c>
      <c r="E28" s="24">
        <v>-12912893.390000001</v>
      </c>
      <c r="F28" s="20">
        <f t="shared" si="3"/>
        <v>24587106.609999999</v>
      </c>
      <c r="G28" s="24">
        <v>24577697.41</v>
      </c>
      <c r="H28" s="24">
        <v>24535452.41</v>
      </c>
      <c r="I28" s="21">
        <f t="shared" si="4"/>
        <v>9409.1999999992549</v>
      </c>
    </row>
    <row r="29" spans="2:9" x14ac:dyDescent="0.25">
      <c r="B29" s="46" t="s">
        <v>27</v>
      </c>
      <c r="C29" s="47"/>
      <c r="D29" s="24">
        <v>570214056.28999996</v>
      </c>
      <c r="E29" s="24">
        <v>53695910.710000001</v>
      </c>
      <c r="F29" s="20">
        <f t="shared" si="3"/>
        <v>623909967</v>
      </c>
      <c r="G29" s="24">
        <v>623865363.44000006</v>
      </c>
      <c r="H29" s="24">
        <v>623863363.44000006</v>
      </c>
      <c r="I29" s="21">
        <f t="shared" si="4"/>
        <v>44603.55999994278</v>
      </c>
    </row>
    <row r="30" spans="2:9" x14ac:dyDescent="0.25">
      <c r="B30" s="46" t="s">
        <v>28</v>
      </c>
      <c r="C30" s="47"/>
      <c r="D30" s="24">
        <v>6050000</v>
      </c>
      <c r="E30" s="24">
        <v>-2407002.39</v>
      </c>
      <c r="F30" s="20">
        <f t="shared" si="3"/>
        <v>3642997.61</v>
      </c>
      <c r="G30" s="24">
        <v>3642997.61</v>
      </c>
      <c r="H30" s="24">
        <v>3642997.61</v>
      </c>
      <c r="I30" s="21">
        <f t="shared" si="4"/>
        <v>0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14785000</v>
      </c>
      <c r="E32" s="27">
        <f>SUM(E33:E41)</f>
        <v>-2856282.93</v>
      </c>
      <c r="F32" s="27">
        <f>SUM(D32+E32)</f>
        <v>11928717.07</v>
      </c>
      <c r="G32" s="27">
        <f t="shared" ref="G32:H32" si="5">SUM(G33:G40)</f>
        <v>10647733.74</v>
      </c>
      <c r="H32" s="27">
        <f t="shared" si="5"/>
        <v>10647733.74</v>
      </c>
      <c r="I32" s="28">
        <f>SUM(F32-G32)</f>
        <v>1280983.33</v>
      </c>
    </row>
    <row r="33" spans="2:9" x14ac:dyDescent="0.25">
      <c r="B33" s="46" t="s">
        <v>30</v>
      </c>
      <c r="C33" s="47"/>
      <c r="D33" s="24">
        <v>14785000</v>
      </c>
      <c r="E33" s="24">
        <v>-2856282.93</v>
      </c>
      <c r="F33" s="20">
        <f t="shared" ref="F33:F41" si="6">SUM(D33+E33)</f>
        <v>11928717.07</v>
      </c>
      <c r="G33" s="20">
        <v>10647733.74</v>
      </c>
      <c r="H33" s="20">
        <v>10647733.74</v>
      </c>
      <c r="I33" s="21">
        <f t="shared" ref="I33:I40" si="7">SUM(F33-G33)</f>
        <v>1280983.33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270856371.25999999</v>
      </c>
      <c r="E43" s="27">
        <f>SUM(E44:E47)</f>
        <v>-149651065.70999998</v>
      </c>
      <c r="F43" s="27">
        <f>SUM(D43+E43)</f>
        <v>121205305.55000001</v>
      </c>
      <c r="G43" s="27">
        <f>SUM(G44:G47)</f>
        <v>121205305.55</v>
      </c>
      <c r="H43" s="27">
        <f>SUM(H44:H47)</f>
        <v>121205305.55</v>
      </c>
      <c r="I43" s="28">
        <f>SUM(F43-G43)</f>
        <v>1.4901161193847656E-8</v>
      </c>
    </row>
    <row r="44" spans="2:9" x14ac:dyDescent="0.25">
      <c r="B44" s="46" t="s">
        <v>40</v>
      </c>
      <c r="C44" s="47"/>
      <c r="D44" s="24">
        <v>119512122</v>
      </c>
      <c r="E44" s="24">
        <v>1693183.55</v>
      </c>
      <c r="F44" s="33">
        <f>SUM(D44+E44)</f>
        <v>121205305.55</v>
      </c>
      <c r="G44" s="24">
        <v>121205305.55</v>
      </c>
      <c r="H44" s="24">
        <v>121205305.55</v>
      </c>
      <c r="I44" s="21">
        <f t="shared" ref="I44:I47" si="8">SUM(F44-G44)</f>
        <v>0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151344249.25999999</v>
      </c>
      <c r="E47" s="24">
        <v>-151344249.25999999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7567212463</v>
      </c>
      <c r="E49" s="9">
        <f>SUM(E13+E23+E43+E32)</f>
        <v>2.0000047516077757E-2</v>
      </c>
      <c r="F49" s="9">
        <f>SUM(D49+E49)</f>
        <v>7567212463.0200005</v>
      </c>
      <c r="G49" s="9">
        <f>SUM(G13+G23+G43+G32)</f>
        <v>7491601789.2799997</v>
      </c>
      <c r="H49" s="9">
        <f>SUM(H13+H23+H43+H32)</f>
        <v>7446991880.9500017</v>
      </c>
      <c r="I49" s="10">
        <f>SUM(F49-G49)</f>
        <v>75610673.740000725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2020-02-17T16:50:31Z</cp:lastPrinted>
  <dcterms:created xsi:type="dcterms:W3CDTF">2016-04-26T15:00:03Z</dcterms:created>
  <dcterms:modified xsi:type="dcterms:W3CDTF">2021-03-04T21:25:51Z</dcterms:modified>
</cp:coreProperties>
</file>