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presupuestal\"/>
    </mc:Choice>
  </mc:AlternateContent>
  <bookViews>
    <workbookView xWindow="-285" yWindow="150" windowWidth="20505" windowHeight="3870" firstSheet="1" activeTab="1"/>
  </bookViews>
  <sheets>
    <sheet name="Hoja1" sheetId="1" r:id="rId1"/>
    <sheet name="Zapopan" sheetId="4" r:id="rId2"/>
  </sheets>
  <definedNames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52511"/>
</workbook>
</file>

<file path=xl/calcChain.xml><?xml version="1.0" encoding="utf-8"?>
<calcChain xmlns="http://schemas.openxmlformats.org/spreadsheetml/2006/main">
  <c r="F54" i="4" l="1"/>
  <c r="E19" i="4" l="1"/>
  <c r="D19" i="4"/>
  <c r="E63" i="4" l="1"/>
  <c r="F22" i="4"/>
  <c r="I22" i="4" s="1"/>
  <c r="F23" i="4"/>
  <c r="F15" i="4" l="1"/>
  <c r="I23" i="4" l="1"/>
  <c r="F27" i="4"/>
  <c r="I27" i="4" s="1"/>
  <c r="F28" i="4"/>
  <c r="I28" i="4" s="1"/>
  <c r="F25" i="4"/>
  <c r="I25" i="4" s="1"/>
  <c r="F26" i="4"/>
  <c r="I26" i="4" s="1"/>
  <c r="F24" i="4"/>
  <c r="I24" i="4" s="1"/>
  <c r="H39" i="4"/>
  <c r="G39" i="4"/>
  <c r="E39" i="4"/>
  <c r="D39" i="4"/>
  <c r="H11" i="4"/>
  <c r="F70" i="4"/>
  <c r="I70" i="4" s="1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E75" i="4"/>
  <c r="D75" i="4"/>
  <c r="H63" i="4"/>
  <c r="G63" i="4"/>
  <c r="F62" i="4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74" i="4"/>
  <c r="I73" i="4"/>
  <c r="I72" i="4"/>
  <c r="I69" i="4"/>
  <c r="I67" i="4"/>
  <c r="I66" i="4"/>
  <c r="I65" i="4"/>
  <c r="I62" i="4"/>
  <c r="I38" i="4"/>
  <c r="F21" i="4"/>
  <c r="I21" i="4" s="1"/>
  <c r="F20" i="4"/>
  <c r="I20" i="4" s="1"/>
  <c r="H19" i="4"/>
  <c r="G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 s="1"/>
  <c r="F73" i="1"/>
  <c r="I73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H84" i="1" l="1"/>
  <c r="I72" i="1"/>
  <c r="I40" i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<sst xmlns="http://schemas.openxmlformats.org/spreadsheetml/2006/main" count="176" uniqueCount="94">
  <si>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</si>
  <si>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</si>
  <si>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</si>
  <si>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</si>
  <si>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</si>
  <si>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</si>
  <si>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</si>
  <si>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</si>
  <si>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</si>
  <si>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</si>
  <si>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</si>
  <si>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</si>
  <si>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</si>
  <si>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</si>
  <si>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</si>
  <si>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</si>
  <si>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</si>
  <si>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</si>
  <si>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</si>
  <si>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</si>
  <si>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</si>
  <si>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</si>
  <si>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</si>
  <si>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</si>
  <si>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</si>
  <si>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</si>
  <si>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</si>
  <si>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</si>
  <si>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</si>
  <si>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</si>
  <si>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</si>
  <si>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</si>
  <si>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</si>
  <si>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</si>
  <si>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</si>
  <si>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</si>
  <si>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</si>
  <si>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</si>
  <si>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</si>
  <si>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</si>
  <si>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</si>
  <si>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</si>
  <si>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</si>
  <si>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</si>
  <si>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</si>
  <si>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</si>
  <si>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</si>
  <si>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</si>
  <si>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</si>
  <si>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</si>
  <si>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</si>
  <si>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</si>
  <si>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</si>
  <si>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</si>
  <si>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</si>
  <si>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</si>
  <si>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</si>
  <si>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</si>
  <si>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</si>
  <si>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</si>
  <si>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</si>
  <si>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</si>
  <si>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</si>
  <si>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</si>
  <si>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</si>
  <si>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</si>
  <si>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</si>
  <si>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</si>
  <si>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</si>
  <si>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</si>
  <si>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</si>
  <si>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</si>
  <si>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</si>
  <si>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</si>
  <si>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</si>
  <si>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</si>
  <si>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</si>
  <si>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</si>
  <si>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</si>
  <si>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</si>
  <si>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</si>
  <si>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</si>
  <si>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</si>
  <si>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</si>
  <si>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</si>
  <si>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</si>
  <si>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</si>
  <si>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</si>
  <si>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</si>
  <si>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</si>
  <si>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</si>
  <si>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</si>
  <si>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</si>
  <si>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31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</si>
</sst>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</cellStyleXfs>
  <cellXfs count="115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164" fontId="17" fillId="0" borderId="35" xfId="0" applyNumberFormat="1" applyFont="1" applyFill="1" applyBorder="1"/>
    <xf numFmtId="1" fontId="17" fillId="0" borderId="1" xfId="5" applyNumberFormat="1" applyFont="1" applyBorder="1"/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28575</xdr:rowOff>
    </xdr:from>
    <xdr:to>
      <xdr:col>2</xdr:col>
      <xdr:colOff>1428750</xdr:colOff>
      <xdr:row>5</xdr:row>
      <xdr:rowOff>190500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28600"/>
          <a:ext cx="188594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9" t="s">
        <v>0</v>
      </c>
      <c r="C3" s="80"/>
      <c r="D3" s="80"/>
      <c r="E3" s="80"/>
      <c r="F3" s="80"/>
      <c r="G3" s="80"/>
      <c r="H3" s="80"/>
      <c r="I3" s="81"/>
    </row>
    <row r="4" spans="2:9" x14ac:dyDescent="0.25">
      <c r="B4" s="82" t="s">
        <v>1</v>
      </c>
      <c r="C4" s="83"/>
      <c r="D4" s="83"/>
      <c r="E4" s="83"/>
      <c r="F4" s="83"/>
      <c r="G4" s="83"/>
      <c r="H4" s="83"/>
      <c r="I4" s="84"/>
    </row>
    <row r="5" spans="2:9" x14ac:dyDescent="0.25">
      <c r="B5" s="85" t="s">
        <v>2</v>
      </c>
      <c r="C5" s="86"/>
      <c r="D5" s="86"/>
      <c r="E5" s="86"/>
      <c r="F5" s="86"/>
      <c r="G5" s="86"/>
      <c r="H5" s="86"/>
      <c r="I5" s="87"/>
    </row>
    <row r="6" spans="2:9" x14ac:dyDescent="0.25">
      <c r="B6" s="85" t="s">
        <v>3</v>
      </c>
      <c r="C6" s="86"/>
      <c r="D6" s="86"/>
      <c r="E6" s="86"/>
      <c r="F6" s="86"/>
      <c r="G6" s="86"/>
      <c r="H6" s="86"/>
      <c r="I6" s="87"/>
    </row>
    <row r="7" spans="2:9" x14ac:dyDescent="0.25">
      <c r="B7" s="88" t="s">
        <v>4</v>
      </c>
      <c r="C7" s="89"/>
      <c r="D7" s="89"/>
      <c r="E7" s="89"/>
      <c r="F7" s="89"/>
      <c r="G7" s="89"/>
      <c r="H7" s="89"/>
      <c r="I7" s="90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9" t="s">
        <v>5</v>
      </c>
      <c r="C9" s="70"/>
      <c r="D9" s="75" t="s">
        <v>6</v>
      </c>
      <c r="E9" s="76"/>
      <c r="F9" s="76"/>
      <c r="G9" s="76"/>
      <c r="H9" s="77"/>
      <c r="I9" s="78" t="s">
        <v>7</v>
      </c>
    </row>
    <row r="10" spans="2:9" ht="24.75" x14ac:dyDescent="0.25">
      <c r="B10" s="71"/>
      <c r="C10" s="72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8"/>
    </row>
    <row r="11" spans="2:9" x14ac:dyDescent="0.25">
      <c r="B11" s="73"/>
      <c r="C11" s="74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67" t="s">
        <v>15</v>
      </c>
      <c r="C12" s="68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67" t="s">
        <v>23</v>
      </c>
      <c r="C20" s="68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67" t="s">
        <v>33</v>
      </c>
      <c r="C30" s="68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67" t="s">
        <v>43</v>
      </c>
      <c r="C40" s="68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67" t="s">
        <v>53</v>
      </c>
      <c r="C50" s="68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67" t="s">
        <v>63</v>
      </c>
      <c r="C60" s="68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67" t="s">
        <v>67</v>
      </c>
      <c r="C64" s="68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67" t="s">
        <v>75</v>
      </c>
      <c r="C72" s="68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67" t="s">
        <v>79</v>
      </c>
      <c r="C76" s="68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Normal="100" zoomScaleSheetLayoutView="100" workbookViewId="0">
      <selection activeCell="C78" sqref="C78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103" t="s">
        <v>88</v>
      </c>
      <c r="C2" s="104"/>
      <c r="D2" s="104"/>
      <c r="E2" s="104"/>
      <c r="F2" s="104"/>
      <c r="G2" s="104"/>
      <c r="H2" s="104"/>
      <c r="I2" s="105"/>
    </row>
    <row r="3" spans="2:9" ht="18.75" customHeight="1" x14ac:dyDescent="0.25">
      <c r="B3" s="106" t="s">
        <v>2</v>
      </c>
      <c r="C3" s="107"/>
      <c r="D3" s="107"/>
      <c r="E3" s="107"/>
      <c r="F3" s="107"/>
      <c r="G3" s="107"/>
      <c r="H3" s="107"/>
      <c r="I3" s="108"/>
    </row>
    <row r="4" spans="2:9" ht="3.75" customHeight="1" x14ac:dyDescent="0.25">
      <c r="B4" s="109"/>
      <c r="C4" s="110"/>
      <c r="D4" s="110"/>
      <c r="E4" s="110"/>
      <c r="F4" s="110"/>
      <c r="G4" s="110"/>
      <c r="H4" s="110"/>
      <c r="I4" s="111"/>
    </row>
    <row r="5" spans="2:9" ht="12.75" customHeight="1" x14ac:dyDescent="0.25">
      <c r="B5" s="109" t="s">
        <v>93</v>
      </c>
      <c r="C5" s="110"/>
      <c r="D5" s="110"/>
      <c r="E5" s="110"/>
      <c r="F5" s="110"/>
      <c r="G5" s="110"/>
      <c r="H5" s="110"/>
      <c r="I5" s="111"/>
    </row>
    <row r="6" spans="2:9" ht="15.75" thickBot="1" x14ac:dyDescent="0.3">
      <c r="B6" s="112" t="s">
        <v>89</v>
      </c>
      <c r="C6" s="113"/>
      <c r="D6" s="113"/>
      <c r="E6" s="113"/>
      <c r="F6" s="113"/>
      <c r="G6" s="113"/>
      <c r="H6" s="113"/>
      <c r="I6" s="114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95" t="s">
        <v>90</v>
      </c>
      <c r="C8" s="96"/>
      <c r="D8" s="17"/>
      <c r="E8" s="45"/>
      <c r="F8" s="18"/>
      <c r="G8" s="18"/>
      <c r="H8" s="101" t="s">
        <v>91</v>
      </c>
      <c r="I8" s="102"/>
    </row>
    <row r="9" spans="2:9" ht="24.75" x14ac:dyDescent="0.25">
      <c r="B9" s="97"/>
      <c r="C9" s="98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7"/>
      <c r="C10" s="98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99" t="s">
        <v>15</v>
      </c>
      <c r="C11" s="100"/>
      <c r="D11" s="29">
        <f>SUM(D12:D18)</f>
        <v>3591875166.4200006</v>
      </c>
      <c r="E11" s="58">
        <f>SUM(E12:E18)</f>
        <v>-122151266.09</v>
      </c>
      <c r="F11" s="29">
        <f>SUM(F12:F18)</f>
        <v>3469723900.3299999</v>
      </c>
      <c r="G11" s="29">
        <f t="shared" ref="G11" si="0">SUM(G12:G18)</f>
        <v>3414422849.6599998</v>
      </c>
      <c r="H11" s="29">
        <f>SUM(H12:H18)</f>
        <v>3414422849.6599998</v>
      </c>
      <c r="I11" s="30">
        <f>SUM(F11-G11)</f>
        <v>55301050.670000076</v>
      </c>
    </row>
    <row r="12" spans="2:9" ht="20.25" customHeight="1" x14ac:dyDescent="0.25">
      <c r="B12" s="31"/>
      <c r="C12" s="32" t="s">
        <v>16</v>
      </c>
      <c r="D12" s="33">
        <v>1839913736.95</v>
      </c>
      <c r="E12" s="57">
        <v>-185773027.91</v>
      </c>
      <c r="F12" s="33">
        <f>SUM(D12+E12)</f>
        <v>1654140709.04</v>
      </c>
      <c r="G12" s="33">
        <v>1627240990.1500001</v>
      </c>
      <c r="H12" s="33">
        <v>1627240990.1500001</v>
      </c>
      <c r="I12" s="34">
        <f>SUM(F12-G12)</f>
        <v>26899718.889999866</v>
      </c>
    </row>
    <row r="13" spans="2:9" ht="20.25" customHeight="1" x14ac:dyDescent="0.25">
      <c r="B13" s="31"/>
      <c r="C13" s="32" t="s">
        <v>17</v>
      </c>
      <c r="D13" s="33">
        <v>140388250.19999999</v>
      </c>
      <c r="E13" s="57">
        <v>143400094.11000001</v>
      </c>
      <c r="F13" s="33">
        <f t="shared" ref="F13:F22" si="1">SUM(D13+E13)</f>
        <v>283788344.31</v>
      </c>
      <c r="G13" s="33">
        <v>283788344.31</v>
      </c>
      <c r="H13" s="33">
        <v>283788344.31</v>
      </c>
      <c r="I13" s="34">
        <f t="shared" ref="I13:I76" si="2">SUM(F13-G13)</f>
        <v>0</v>
      </c>
    </row>
    <row r="14" spans="2:9" ht="20.25" customHeight="1" x14ac:dyDescent="0.25">
      <c r="B14" s="31"/>
      <c r="C14" s="32" t="s">
        <v>18</v>
      </c>
      <c r="D14" s="33">
        <v>368067792.49000001</v>
      </c>
      <c r="E14" s="57">
        <v>-28044797.640000008</v>
      </c>
      <c r="F14" s="33">
        <f t="shared" si="1"/>
        <v>340022994.85000002</v>
      </c>
      <c r="G14" s="33">
        <v>338534433.24000001</v>
      </c>
      <c r="H14" s="33">
        <v>338534433.24000001</v>
      </c>
      <c r="I14" s="34">
        <f t="shared" si="2"/>
        <v>1488561.6100000143</v>
      </c>
    </row>
    <row r="15" spans="2:9" ht="20.25" customHeight="1" x14ac:dyDescent="0.25">
      <c r="B15" s="31"/>
      <c r="C15" s="32" t="s">
        <v>19</v>
      </c>
      <c r="D15" s="33">
        <v>584285799.19000006</v>
      </c>
      <c r="E15" s="57">
        <v>-64720883.219999999</v>
      </c>
      <c r="F15" s="33">
        <f t="shared" si="1"/>
        <v>519564915.97000003</v>
      </c>
      <c r="G15" s="33">
        <v>519090627.38</v>
      </c>
      <c r="H15" s="33">
        <v>519090627.38</v>
      </c>
      <c r="I15" s="34">
        <f t="shared" si="2"/>
        <v>474288.59000003338</v>
      </c>
    </row>
    <row r="16" spans="2:9" ht="20.25" customHeight="1" x14ac:dyDescent="0.25">
      <c r="B16" s="31"/>
      <c r="C16" s="32" t="s">
        <v>20</v>
      </c>
      <c r="D16" s="33">
        <v>539053197.59000003</v>
      </c>
      <c r="E16" s="57">
        <v>81919350.719999999</v>
      </c>
      <c r="F16" s="33">
        <f t="shared" si="1"/>
        <v>620972548.31000006</v>
      </c>
      <c r="G16" s="33">
        <v>597405419.02999997</v>
      </c>
      <c r="H16" s="33">
        <v>597405419.02999997</v>
      </c>
      <c r="I16" s="34">
        <f t="shared" si="2"/>
        <v>23567129.280000091</v>
      </c>
    </row>
    <row r="17" spans="2:9" ht="20.25" customHeight="1" x14ac:dyDescent="0.25">
      <c r="B17" s="31"/>
      <c r="C17" s="32" t="s">
        <v>21</v>
      </c>
      <c r="D17" s="33">
        <v>66216390</v>
      </c>
      <c r="E17" s="57">
        <v>-66216390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</row>
    <row r="18" spans="2:9" ht="20.25" customHeight="1" x14ac:dyDescent="0.25">
      <c r="B18" s="31"/>
      <c r="C18" s="32" t="s">
        <v>22</v>
      </c>
      <c r="D18" s="33">
        <v>53950000</v>
      </c>
      <c r="E18" s="52">
        <v>-2715612.1500000004</v>
      </c>
      <c r="F18" s="33">
        <f t="shared" si="1"/>
        <v>51234387.850000001</v>
      </c>
      <c r="G18" s="33">
        <v>48363035.549999997</v>
      </c>
      <c r="H18" s="33">
        <v>48363035.549999997</v>
      </c>
      <c r="I18" s="34">
        <f t="shared" si="2"/>
        <v>2871352.3000000045</v>
      </c>
    </row>
    <row r="19" spans="2:9" ht="20.25" customHeight="1" x14ac:dyDescent="0.25">
      <c r="B19" s="92" t="s">
        <v>23</v>
      </c>
      <c r="C19" s="93"/>
      <c r="D19" s="35">
        <f>SUM(D20:D28)</f>
        <v>394475452.96000004</v>
      </c>
      <c r="E19" s="35">
        <f>SUM(E20:E28)</f>
        <v>-12175954.449999999</v>
      </c>
      <c r="F19" s="35">
        <f>SUM(D19+E19)</f>
        <v>382299498.51000005</v>
      </c>
      <c r="G19" s="35">
        <f>SUM(G20:G28)</f>
        <v>380505744.31</v>
      </c>
      <c r="H19" s="35">
        <f>SUM(H20:H28)</f>
        <v>380505744.31</v>
      </c>
      <c r="I19" s="36">
        <f>SUM(F19-G19)</f>
        <v>1793754.2000000477</v>
      </c>
    </row>
    <row r="20" spans="2:9" ht="20.25" customHeight="1" x14ac:dyDescent="0.25">
      <c r="B20" s="37"/>
      <c r="C20" s="32" t="s">
        <v>24</v>
      </c>
      <c r="D20" s="33">
        <v>25917546.129999999</v>
      </c>
      <c r="E20" s="52">
        <v>-8620925.0500000007</v>
      </c>
      <c r="F20" s="33">
        <f t="shared" si="1"/>
        <v>17296621.079999998</v>
      </c>
      <c r="G20" s="33">
        <v>17249278.09</v>
      </c>
      <c r="H20" s="33">
        <v>17249278.09</v>
      </c>
      <c r="I20" s="34">
        <f t="shared" si="2"/>
        <v>47342.989999998361</v>
      </c>
    </row>
    <row r="21" spans="2:9" ht="20.25" customHeight="1" x14ac:dyDescent="0.25">
      <c r="B21" s="37"/>
      <c r="C21" s="32" t="s">
        <v>25</v>
      </c>
      <c r="D21" s="33">
        <v>9295421.8000000007</v>
      </c>
      <c r="E21" s="52">
        <v>-1717403.62</v>
      </c>
      <c r="F21" s="33">
        <f t="shared" si="1"/>
        <v>7578018.1800000006</v>
      </c>
      <c r="G21" s="33">
        <v>7362251.3399999999</v>
      </c>
      <c r="H21" s="33">
        <v>7362251.3399999999</v>
      </c>
      <c r="I21" s="34">
        <f t="shared" si="2"/>
        <v>215766.84000000078</v>
      </c>
    </row>
    <row r="22" spans="2:9" ht="20.25" customHeight="1" x14ac:dyDescent="0.25">
      <c r="B22" s="37"/>
      <c r="C22" s="32" t="s">
        <v>26</v>
      </c>
      <c r="D22" s="56">
        <v>10000</v>
      </c>
      <c r="E22" s="43">
        <v>-10000</v>
      </c>
      <c r="F22" s="56">
        <f t="shared" si="1"/>
        <v>0</v>
      </c>
      <c r="G22" s="56">
        <v>0</v>
      </c>
      <c r="H22" s="56">
        <v>0</v>
      </c>
      <c r="I22" s="64">
        <f t="shared" si="2"/>
        <v>0</v>
      </c>
    </row>
    <row r="23" spans="2:9" ht="20.25" customHeight="1" x14ac:dyDescent="0.25">
      <c r="B23" s="37"/>
      <c r="C23" s="32" t="s">
        <v>27</v>
      </c>
      <c r="D23" s="38">
        <v>68245270</v>
      </c>
      <c r="E23" s="52">
        <v>-48209656.149999999</v>
      </c>
      <c r="F23" s="33">
        <f t="shared" ref="F23:F28" si="3">SUM(D23+E23)</f>
        <v>20035613.850000001</v>
      </c>
      <c r="G23" s="33">
        <v>20025573.379999999</v>
      </c>
      <c r="H23" s="33">
        <v>20025573.379999999</v>
      </c>
      <c r="I23" s="34">
        <f t="shared" ref="I23:I29" si="4">SUM(F23-G23)</f>
        <v>10040.470000002533</v>
      </c>
    </row>
    <row r="24" spans="2:9" ht="20.25" customHeight="1" x14ac:dyDescent="0.25">
      <c r="B24" s="37"/>
      <c r="C24" s="32" t="s">
        <v>28</v>
      </c>
      <c r="D24" s="33">
        <v>11828403.029999999</v>
      </c>
      <c r="E24" s="59">
        <v>-2098779.41</v>
      </c>
      <c r="F24" s="33">
        <f t="shared" si="3"/>
        <v>9729623.6199999992</v>
      </c>
      <c r="G24" s="56">
        <v>9695236.8599999994</v>
      </c>
      <c r="H24" s="56">
        <v>9695236.8599999994</v>
      </c>
      <c r="I24" s="34">
        <f t="shared" si="4"/>
        <v>34386.759999999776</v>
      </c>
    </row>
    <row r="25" spans="2:9" ht="20.25" customHeight="1" x14ac:dyDescent="0.25">
      <c r="B25" s="37"/>
      <c r="C25" s="32" t="s">
        <v>29</v>
      </c>
      <c r="D25" s="33">
        <v>198190163</v>
      </c>
      <c r="E25" s="60">
        <v>42043978.800000004</v>
      </c>
      <c r="F25" s="33">
        <f t="shared" si="3"/>
        <v>240234141.80000001</v>
      </c>
      <c r="G25" s="33">
        <v>239989449.02000001</v>
      </c>
      <c r="H25" s="33">
        <v>239989449.02000001</v>
      </c>
      <c r="I25" s="34">
        <f t="shared" si="4"/>
        <v>244692.78000000119</v>
      </c>
    </row>
    <row r="26" spans="2:9" ht="20.25" customHeight="1" x14ac:dyDescent="0.25">
      <c r="B26" s="37"/>
      <c r="C26" s="32" t="s">
        <v>30</v>
      </c>
      <c r="D26" s="33">
        <v>31831643</v>
      </c>
      <c r="E26" s="60">
        <v>14938350.15</v>
      </c>
      <c r="F26" s="33">
        <f t="shared" si="3"/>
        <v>46769993.149999999</v>
      </c>
      <c r="G26" s="33">
        <v>46588009.359999999</v>
      </c>
      <c r="H26" s="33">
        <v>46588009.359999999</v>
      </c>
      <c r="I26" s="34">
        <f t="shared" si="4"/>
        <v>181983.78999999911</v>
      </c>
    </row>
    <row r="27" spans="2:9" ht="20.25" customHeight="1" x14ac:dyDescent="0.25">
      <c r="B27" s="37"/>
      <c r="C27" s="32" t="s">
        <v>31</v>
      </c>
      <c r="D27" s="33">
        <v>375000</v>
      </c>
      <c r="E27" s="60">
        <v>689497.5</v>
      </c>
      <c r="F27" s="33">
        <f t="shared" si="3"/>
        <v>1064497.5</v>
      </c>
      <c r="G27" s="33">
        <v>1064497.5</v>
      </c>
      <c r="H27" s="33">
        <v>1064497.5</v>
      </c>
      <c r="I27" s="34">
        <f t="shared" si="4"/>
        <v>0</v>
      </c>
    </row>
    <row r="28" spans="2:9" ht="20.25" customHeight="1" x14ac:dyDescent="0.25">
      <c r="B28" s="37"/>
      <c r="C28" s="32" t="s">
        <v>32</v>
      </c>
      <c r="D28" s="33">
        <v>48782006</v>
      </c>
      <c r="E28" s="60">
        <v>-9191016.6699999999</v>
      </c>
      <c r="F28" s="33">
        <f t="shared" si="3"/>
        <v>39590989.329999998</v>
      </c>
      <c r="G28" s="33">
        <v>38531448.759999998</v>
      </c>
      <c r="H28" s="33">
        <v>38531448.759999998</v>
      </c>
      <c r="I28" s="34">
        <f t="shared" si="4"/>
        <v>1059540.5700000003</v>
      </c>
    </row>
    <row r="29" spans="2:9" ht="20.25" customHeight="1" x14ac:dyDescent="0.25">
      <c r="B29" s="92" t="s">
        <v>33</v>
      </c>
      <c r="C29" s="93"/>
      <c r="D29" s="35">
        <f>SUM(D30:D38)</f>
        <v>1165415899.8500001</v>
      </c>
      <c r="E29" s="61">
        <f>SUM(E30:E38)</f>
        <v>-46164100.659999996</v>
      </c>
      <c r="F29" s="35">
        <f t="shared" ref="F29:F38" si="5">SUM(D29+E29)</f>
        <v>1119251799.1900001</v>
      </c>
      <c r="G29" s="35">
        <f>SUM(G30:G38)</f>
        <v>1105983620.98</v>
      </c>
      <c r="H29" s="35">
        <f>SUM(H30:H38)</f>
        <v>1102736700.45</v>
      </c>
      <c r="I29" s="36">
        <f t="shared" si="4"/>
        <v>13268178.210000038</v>
      </c>
    </row>
    <row r="30" spans="2:9" ht="20.25" customHeight="1" x14ac:dyDescent="0.25">
      <c r="B30" s="37"/>
      <c r="C30" s="32" t="s">
        <v>34</v>
      </c>
      <c r="D30" s="33">
        <v>301015292</v>
      </c>
      <c r="E30" s="62">
        <v>-48778962.560000002</v>
      </c>
      <c r="F30" s="33">
        <f t="shared" si="5"/>
        <v>252236329.44</v>
      </c>
      <c r="G30" s="33">
        <v>251900839.15000001</v>
      </c>
      <c r="H30" s="33">
        <v>251900839.15000001</v>
      </c>
      <c r="I30" s="34">
        <f t="shared" si="2"/>
        <v>335490.28999999166</v>
      </c>
    </row>
    <row r="31" spans="2:9" ht="20.25" customHeight="1" x14ac:dyDescent="0.25">
      <c r="B31" s="37"/>
      <c r="C31" s="32" t="s">
        <v>35</v>
      </c>
      <c r="D31" s="33">
        <v>244919535.78</v>
      </c>
      <c r="E31" s="62">
        <v>4945886.0100000016</v>
      </c>
      <c r="F31" s="33">
        <f t="shared" si="5"/>
        <v>249865421.78999999</v>
      </c>
      <c r="G31" s="33">
        <v>248491828.97999999</v>
      </c>
      <c r="H31" s="33">
        <v>248491828.97999999</v>
      </c>
      <c r="I31" s="34">
        <f t="shared" si="2"/>
        <v>1373592.8100000024</v>
      </c>
    </row>
    <row r="32" spans="2:9" ht="20.25" customHeight="1" x14ac:dyDescent="0.25">
      <c r="B32" s="37"/>
      <c r="C32" s="32" t="s">
        <v>36</v>
      </c>
      <c r="D32" s="33">
        <v>205999378.53</v>
      </c>
      <c r="E32" s="62">
        <v>-37333740.920000002</v>
      </c>
      <c r="F32" s="33">
        <f t="shared" si="5"/>
        <v>168665637.61000001</v>
      </c>
      <c r="G32" s="33">
        <v>167764672.09999999</v>
      </c>
      <c r="H32" s="33">
        <v>167098971.53999999</v>
      </c>
      <c r="I32" s="34">
        <f t="shared" si="2"/>
        <v>900965.51000002027</v>
      </c>
    </row>
    <row r="33" spans="2:9" ht="20.25" customHeight="1" x14ac:dyDescent="0.25">
      <c r="B33" s="37"/>
      <c r="C33" s="32" t="s">
        <v>37</v>
      </c>
      <c r="D33" s="33">
        <v>107454500</v>
      </c>
      <c r="E33" s="62">
        <v>-13314141.93</v>
      </c>
      <c r="F33" s="33">
        <f t="shared" si="5"/>
        <v>94140358.069999993</v>
      </c>
      <c r="G33" s="33">
        <v>92868941.25</v>
      </c>
      <c r="H33" s="33">
        <v>92868941.25</v>
      </c>
      <c r="I33" s="34">
        <f t="shared" si="2"/>
        <v>1271416.8199999928</v>
      </c>
    </row>
    <row r="34" spans="2:9" ht="20.25" customHeight="1" x14ac:dyDescent="0.25">
      <c r="B34" s="37"/>
      <c r="C34" s="32" t="s">
        <v>38</v>
      </c>
      <c r="D34" s="33">
        <v>171176057.84</v>
      </c>
      <c r="E34" s="62">
        <v>-1413543.24</v>
      </c>
      <c r="F34" s="33">
        <f t="shared" si="5"/>
        <v>169762514.59999999</v>
      </c>
      <c r="G34" s="33">
        <v>163925310.53999999</v>
      </c>
      <c r="H34" s="33">
        <v>162001943.38999999</v>
      </c>
      <c r="I34" s="34">
        <f t="shared" si="2"/>
        <v>5837204.0600000024</v>
      </c>
    </row>
    <row r="35" spans="2:9" ht="20.25" customHeight="1" x14ac:dyDescent="0.25">
      <c r="B35" s="37"/>
      <c r="C35" s="32" t="s">
        <v>39</v>
      </c>
      <c r="D35" s="33">
        <v>45435000</v>
      </c>
      <c r="E35" s="62">
        <v>-3212525.47</v>
      </c>
      <c r="F35" s="33">
        <f t="shared" si="5"/>
        <v>42222474.530000001</v>
      </c>
      <c r="G35" s="33">
        <v>42036044.539999999</v>
      </c>
      <c r="H35" s="33">
        <v>42036044.539999999</v>
      </c>
      <c r="I35" s="34">
        <f t="shared" si="2"/>
        <v>186429.99000000209</v>
      </c>
    </row>
    <row r="36" spans="2:9" ht="20.25" customHeight="1" x14ac:dyDescent="0.25">
      <c r="B36" s="37"/>
      <c r="C36" s="32" t="s">
        <v>40</v>
      </c>
      <c r="D36" s="33">
        <v>2504600</v>
      </c>
      <c r="E36" s="62">
        <v>-1854845.73</v>
      </c>
      <c r="F36" s="33">
        <f t="shared" si="5"/>
        <v>649754.27</v>
      </c>
      <c r="G36" s="33">
        <v>354321.2</v>
      </c>
      <c r="H36" s="33">
        <v>354321.2</v>
      </c>
      <c r="I36" s="34">
        <f t="shared" si="2"/>
        <v>295433.07</v>
      </c>
    </row>
    <row r="37" spans="2:9" ht="20.25" customHeight="1" x14ac:dyDescent="0.25">
      <c r="B37" s="37"/>
      <c r="C37" s="32" t="s">
        <v>41</v>
      </c>
      <c r="D37" s="33">
        <v>43332535.700000003</v>
      </c>
      <c r="E37" s="62">
        <v>-30680247.739999998</v>
      </c>
      <c r="F37" s="33">
        <f t="shared" si="5"/>
        <v>12652287.960000005</v>
      </c>
      <c r="G37" s="33">
        <v>12611687.960000001</v>
      </c>
      <c r="H37" s="33">
        <v>12611687.960000001</v>
      </c>
      <c r="I37" s="34">
        <f t="shared" si="2"/>
        <v>40600.000000003725</v>
      </c>
    </row>
    <row r="38" spans="2:9" ht="20.25" customHeight="1" x14ac:dyDescent="0.25">
      <c r="B38" s="37"/>
      <c r="C38" s="32" t="s">
        <v>42</v>
      </c>
      <c r="D38" s="33">
        <v>43579000</v>
      </c>
      <c r="E38" s="62">
        <v>85478020.920000002</v>
      </c>
      <c r="F38" s="33">
        <f t="shared" si="5"/>
        <v>129057020.92</v>
      </c>
      <c r="G38" s="33">
        <v>126029975.26000001</v>
      </c>
      <c r="H38" s="33">
        <v>125372122.44</v>
      </c>
      <c r="I38" s="34">
        <f t="shared" si="2"/>
        <v>3027045.6599999964</v>
      </c>
    </row>
    <row r="39" spans="2:9" ht="20.25" customHeight="1" x14ac:dyDescent="0.25">
      <c r="B39" s="92" t="s">
        <v>43</v>
      </c>
      <c r="C39" s="93"/>
      <c r="D39" s="35">
        <f t="shared" ref="D39:I39" si="6">SUM(D40:D48)</f>
        <v>1195711532</v>
      </c>
      <c r="E39" s="61">
        <f t="shared" si="6"/>
        <v>145237540.97</v>
      </c>
      <c r="F39" s="35">
        <f t="shared" si="6"/>
        <v>1340949072.97</v>
      </c>
      <c r="G39" s="35">
        <f t="shared" si="6"/>
        <v>1340715562.3400002</v>
      </c>
      <c r="H39" s="35">
        <f t="shared" si="6"/>
        <v>1340671317.3400002</v>
      </c>
      <c r="I39" s="36">
        <f t="shared" si="6"/>
        <v>233510.62999999523</v>
      </c>
    </row>
    <row r="40" spans="2:9" ht="20.25" customHeight="1" x14ac:dyDescent="0.25">
      <c r="B40" s="37"/>
      <c r="C40" s="32" t="s">
        <v>44</v>
      </c>
      <c r="D40" s="33">
        <v>16500000</v>
      </c>
      <c r="E40" s="62">
        <v>8617890</v>
      </c>
      <c r="F40" s="33">
        <f t="shared" ref="F40:F70" si="7">SUM(D40+E40)</f>
        <v>25117890</v>
      </c>
      <c r="G40" s="33">
        <v>25117890</v>
      </c>
      <c r="H40" s="33">
        <v>25117890</v>
      </c>
      <c r="I40" s="34">
        <f t="shared" si="2"/>
        <v>0</v>
      </c>
    </row>
    <row r="41" spans="2:9" ht="20.25" customHeight="1" x14ac:dyDescent="0.25">
      <c r="B41" s="37"/>
      <c r="C41" s="32" t="s">
        <v>45</v>
      </c>
      <c r="D41" s="33">
        <v>863050008</v>
      </c>
      <c r="E41" s="62">
        <v>152449393.25</v>
      </c>
      <c r="F41" s="33">
        <f t="shared" si="7"/>
        <v>1015499401.25</v>
      </c>
      <c r="G41" s="33">
        <v>1015499396.62</v>
      </c>
      <c r="H41" s="33">
        <v>1015499396.62</v>
      </c>
      <c r="I41" s="34">
        <f t="shared" si="2"/>
        <v>4.6299999952316284</v>
      </c>
    </row>
    <row r="42" spans="2:9" ht="20.25" customHeight="1" x14ac:dyDescent="0.25">
      <c r="B42" s="37"/>
      <c r="C42" s="32" t="s">
        <v>46</v>
      </c>
      <c r="D42" s="33">
        <v>9100000</v>
      </c>
      <c r="E42" s="62">
        <v>1330755</v>
      </c>
      <c r="F42" s="33">
        <f t="shared" si="7"/>
        <v>10430755</v>
      </c>
      <c r="G42" s="33">
        <v>10430755</v>
      </c>
      <c r="H42" s="33">
        <v>10430755</v>
      </c>
      <c r="I42" s="34">
        <f t="shared" si="2"/>
        <v>0</v>
      </c>
    </row>
    <row r="43" spans="2:9" ht="20.25" customHeight="1" x14ac:dyDescent="0.25">
      <c r="B43" s="37"/>
      <c r="C43" s="32" t="s">
        <v>47</v>
      </c>
      <c r="D43" s="33">
        <v>212080288</v>
      </c>
      <c r="E43" s="62">
        <v>-40721239.200000003</v>
      </c>
      <c r="F43" s="33">
        <f t="shared" si="7"/>
        <v>171359048.80000001</v>
      </c>
      <c r="G43" s="33">
        <v>171125542.80000001</v>
      </c>
      <c r="H43" s="33">
        <v>171081297.80000001</v>
      </c>
      <c r="I43" s="34">
        <f t="shared" si="2"/>
        <v>233506</v>
      </c>
    </row>
    <row r="44" spans="2:9" ht="20.25" customHeight="1" x14ac:dyDescent="0.25">
      <c r="B44" s="37"/>
      <c r="C44" s="32" t="s">
        <v>48</v>
      </c>
      <c r="D44" s="33">
        <v>0</v>
      </c>
      <c r="E44" s="62">
        <v>0</v>
      </c>
      <c r="F44" s="33">
        <f t="shared" si="7"/>
        <v>0</v>
      </c>
      <c r="G44" s="33"/>
      <c r="H44" s="33"/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2">
        <v>0</v>
      </c>
      <c r="F45" s="33">
        <f t="shared" si="7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2">
        <v>0</v>
      </c>
      <c r="F46" s="33">
        <f t="shared" si="7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94981236</v>
      </c>
      <c r="E47" s="62">
        <v>23560741.920000002</v>
      </c>
      <c r="F47" s="33">
        <f t="shared" si="7"/>
        <v>118541977.92</v>
      </c>
      <c r="G47" s="33">
        <v>118541977.92</v>
      </c>
      <c r="H47" s="33">
        <v>118541977.92</v>
      </c>
      <c r="I47" s="34">
        <f t="shared" si="2"/>
        <v>0</v>
      </c>
    </row>
    <row r="48" spans="2:9" ht="20.25" customHeight="1" x14ac:dyDescent="0.25">
      <c r="B48" s="37"/>
      <c r="C48" s="32" t="s">
        <v>52</v>
      </c>
      <c r="D48" s="33">
        <v>0</v>
      </c>
      <c r="E48" s="62">
        <v>0</v>
      </c>
      <c r="F48" s="33">
        <f t="shared" si="7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2" t="s">
        <v>53</v>
      </c>
      <c r="C49" s="93"/>
      <c r="D49" s="35">
        <f>SUM(D50:D58)</f>
        <v>165894551.43000001</v>
      </c>
      <c r="E49" s="61">
        <f>SUM(E50:E58)</f>
        <v>-36318000.509999998</v>
      </c>
      <c r="F49" s="35">
        <f t="shared" si="7"/>
        <v>129576550.92000002</v>
      </c>
      <c r="G49" s="35">
        <f>SUM(G50:G58)</f>
        <v>129286547.83999999</v>
      </c>
      <c r="H49" s="35">
        <f>SUM(H50:H58)</f>
        <v>126484848.55999999</v>
      </c>
      <c r="I49" s="36">
        <f t="shared" si="2"/>
        <v>290003.08000002801</v>
      </c>
    </row>
    <row r="50" spans="2:9" ht="20.25" customHeight="1" x14ac:dyDescent="0.25">
      <c r="B50" s="37"/>
      <c r="C50" s="32" t="s">
        <v>54</v>
      </c>
      <c r="D50" s="33">
        <v>27898344.100000001</v>
      </c>
      <c r="E50" s="62">
        <v>-5934653.0499999998</v>
      </c>
      <c r="F50" s="33">
        <f t="shared" si="7"/>
        <v>21963691.050000001</v>
      </c>
      <c r="G50" s="33">
        <v>21963690.309999999</v>
      </c>
      <c r="H50" s="33">
        <v>19161991.030000001</v>
      </c>
      <c r="I50" s="34">
        <f t="shared" si="2"/>
        <v>0.74000000208616257</v>
      </c>
    </row>
    <row r="51" spans="2:9" ht="20.25" customHeight="1" x14ac:dyDescent="0.25">
      <c r="B51" s="37"/>
      <c r="C51" s="32" t="s">
        <v>55</v>
      </c>
      <c r="D51" s="33">
        <v>2257071</v>
      </c>
      <c r="E51" s="62">
        <v>-2058294.68</v>
      </c>
      <c r="F51" s="33">
        <f t="shared" si="7"/>
        <v>198776.32000000007</v>
      </c>
      <c r="G51" s="33">
        <v>198776.32000000001</v>
      </c>
      <c r="H51" s="33">
        <v>198776.32000000001</v>
      </c>
      <c r="I51" s="34">
        <f t="shared" si="2"/>
        <v>5.8207660913467407E-11</v>
      </c>
    </row>
    <row r="52" spans="2:9" ht="20.25" customHeight="1" x14ac:dyDescent="0.25">
      <c r="B52" s="37"/>
      <c r="C52" s="32" t="s">
        <v>56</v>
      </c>
      <c r="D52" s="33">
        <v>893000</v>
      </c>
      <c r="E52" s="62">
        <v>-625678</v>
      </c>
      <c r="F52" s="33">
        <f t="shared" si="7"/>
        <v>267322</v>
      </c>
      <c r="G52" s="33">
        <v>267322</v>
      </c>
      <c r="H52" s="33">
        <v>267322</v>
      </c>
      <c r="I52" s="34">
        <f t="shared" si="2"/>
        <v>0</v>
      </c>
    </row>
    <row r="53" spans="2:9" ht="20.25" customHeight="1" x14ac:dyDescent="0.25">
      <c r="B53" s="37"/>
      <c r="C53" s="32" t="s">
        <v>57</v>
      </c>
      <c r="D53" s="33">
        <v>101990000</v>
      </c>
      <c r="E53" s="62">
        <v>-21349296.399999999</v>
      </c>
      <c r="F53" s="33">
        <f t="shared" si="7"/>
        <v>80640703.599999994</v>
      </c>
      <c r="G53" s="33">
        <v>80640701.280000001</v>
      </c>
      <c r="H53" s="33">
        <v>80640701.280000001</v>
      </c>
      <c r="I53" s="34">
        <f t="shared" si="2"/>
        <v>2.3199999928474426</v>
      </c>
    </row>
    <row r="54" spans="2:9" ht="20.25" customHeight="1" x14ac:dyDescent="0.25">
      <c r="B54" s="37"/>
      <c r="C54" s="32" t="s">
        <v>58</v>
      </c>
      <c r="D54" s="65">
        <v>0</v>
      </c>
      <c r="E54" s="52">
        <v>10899613.75</v>
      </c>
      <c r="F54" s="33">
        <f t="shared" si="7"/>
        <v>10899613.75</v>
      </c>
      <c r="G54" s="65">
        <v>10899613.75</v>
      </c>
      <c r="H54" s="65">
        <v>10899613.75</v>
      </c>
      <c r="I54" s="65">
        <v>0</v>
      </c>
    </row>
    <row r="55" spans="2:9" ht="20.25" customHeight="1" x14ac:dyDescent="0.25">
      <c r="B55" s="37"/>
      <c r="C55" s="32" t="s">
        <v>59</v>
      </c>
      <c r="D55" s="33">
        <v>15421684.33</v>
      </c>
      <c r="E55" s="62">
        <v>-2166982.4500000002</v>
      </c>
      <c r="F55" s="33">
        <f t="shared" si="7"/>
        <v>13254701.879999999</v>
      </c>
      <c r="G55" s="33">
        <v>12964701.859999999</v>
      </c>
      <c r="H55" s="33">
        <v>12964701.859999999</v>
      </c>
      <c r="I55" s="34">
        <f t="shared" si="2"/>
        <v>290000.01999999955</v>
      </c>
    </row>
    <row r="56" spans="2:9" ht="20.25" customHeight="1" x14ac:dyDescent="0.25">
      <c r="B56" s="37"/>
      <c r="C56" s="32" t="s">
        <v>60</v>
      </c>
      <c r="D56" s="33">
        <v>1000000</v>
      </c>
      <c r="E56" s="62">
        <v>-1000000</v>
      </c>
      <c r="F56" s="33">
        <f t="shared" si="7"/>
        <v>0</v>
      </c>
      <c r="G56" s="33">
        <v>0</v>
      </c>
      <c r="H56" s="33">
        <v>0</v>
      </c>
      <c r="I56" s="34">
        <f t="shared" si="2"/>
        <v>0</v>
      </c>
    </row>
    <row r="57" spans="2:9" ht="20.25" customHeight="1" x14ac:dyDescent="0.25">
      <c r="B57" s="37"/>
      <c r="C57" s="32" t="s">
        <v>61</v>
      </c>
      <c r="D57" s="33">
        <v>10500000</v>
      </c>
      <c r="E57" s="62">
        <v>-8612297</v>
      </c>
      <c r="F57" s="33">
        <f t="shared" si="7"/>
        <v>1887703</v>
      </c>
      <c r="G57" s="33">
        <v>1887703</v>
      </c>
      <c r="H57" s="33">
        <v>1887703</v>
      </c>
      <c r="I57" s="34">
        <f t="shared" si="2"/>
        <v>0</v>
      </c>
    </row>
    <row r="58" spans="2:9" ht="20.25" customHeight="1" x14ac:dyDescent="0.25">
      <c r="B58" s="37"/>
      <c r="C58" s="32" t="s">
        <v>62</v>
      </c>
      <c r="D58" s="33">
        <v>5934452</v>
      </c>
      <c r="E58" s="62">
        <v>-5470412.6799999997</v>
      </c>
      <c r="F58" s="33">
        <f t="shared" si="7"/>
        <v>464039.3200000003</v>
      </c>
      <c r="G58" s="33">
        <v>464039.32</v>
      </c>
      <c r="H58" s="33">
        <v>464039.32</v>
      </c>
      <c r="I58" s="34">
        <f t="shared" si="2"/>
        <v>2.9103830456733704E-10</v>
      </c>
    </row>
    <row r="59" spans="2:9" ht="20.25" customHeight="1" x14ac:dyDescent="0.25">
      <c r="B59" s="92" t="s">
        <v>63</v>
      </c>
      <c r="C59" s="93"/>
      <c r="D59" s="35">
        <f>SUM(D60:D62)</f>
        <v>781983489.07999992</v>
      </c>
      <c r="E59" s="61">
        <f>SUM(E60:E62)</f>
        <v>221270617.02999997</v>
      </c>
      <c r="F59" s="35">
        <f t="shared" si="7"/>
        <v>1003254106.1099999</v>
      </c>
      <c r="G59" s="35">
        <f>SUM(G60:G62)</f>
        <v>998529929.16000009</v>
      </c>
      <c r="H59" s="35">
        <f>SUM(H60:H62)</f>
        <v>960012885.63999999</v>
      </c>
      <c r="I59" s="36">
        <f>SUM(F59-G59)</f>
        <v>4724176.9499998093</v>
      </c>
    </row>
    <row r="60" spans="2:9" ht="20.25" customHeight="1" x14ac:dyDescent="0.25">
      <c r="B60" s="37"/>
      <c r="C60" s="32" t="s">
        <v>64</v>
      </c>
      <c r="D60" s="33">
        <v>607989183.79999995</v>
      </c>
      <c r="E60" s="62">
        <v>69094845.959999993</v>
      </c>
      <c r="F60" s="33">
        <f t="shared" si="7"/>
        <v>677084029.75999999</v>
      </c>
      <c r="G60" s="33">
        <v>672359852.95000005</v>
      </c>
      <c r="H60" s="33">
        <v>644405845.88</v>
      </c>
      <c r="I60" s="34">
        <f t="shared" si="2"/>
        <v>4724176.8099999428</v>
      </c>
    </row>
    <row r="61" spans="2:9" ht="20.25" customHeight="1" x14ac:dyDescent="0.25">
      <c r="B61" s="37"/>
      <c r="C61" s="32" t="s">
        <v>65</v>
      </c>
      <c r="D61" s="33">
        <v>173994305.28</v>
      </c>
      <c r="E61" s="62">
        <v>152175771.06999999</v>
      </c>
      <c r="F61" s="33">
        <f t="shared" si="7"/>
        <v>326170076.35000002</v>
      </c>
      <c r="G61" s="33">
        <v>326170076.20999998</v>
      </c>
      <c r="H61" s="33">
        <v>315607039.75999999</v>
      </c>
      <c r="I61" s="34">
        <f t="shared" si="2"/>
        <v>0.14000004529953003</v>
      </c>
    </row>
    <row r="62" spans="2:9" ht="20.25" customHeight="1" x14ac:dyDescent="0.25">
      <c r="B62" s="37"/>
      <c r="C62" s="32" t="s">
        <v>66</v>
      </c>
      <c r="D62" s="33">
        <v>0</v>
      </c>
      <c r="E62" s="62">
        <v>0</v>
      </c>
      <c r="F62" s="33">
        <f t="shared" si="7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2" t="s">
        <v>67</v>
      </c>
      <c r="C63" s="93"/>
      <c r="D63" s="35">
        <f>SUM(D64:D70)</f>
        <v>1000000</v>
      </c>
      <c r="E63" s="35">
        <f>SUM(E64:E70)</f>
        <v>-1000000</v>
      </c>
      <c r="F63" s="35">
        <f t="shared" si="7"/>
        <v>0</v>
      </c>
      <c r="G63" s="35">
        <f t="shared" ref="G63:H63" si="8">SUM(G64:G66)</f>
        <v>0</v>
      </c>
      <c r="H63" s="35">
        <f t="shared" si="8"/>
        <v>0</v>
      </c>
      <c r="I63" s="36">
        <f t="shared" si="2"/>
        <v>0</v>
      </c>
    </row>
    <row r="64" spans="2:9" ht="20.25" customHeight="1" x14ac:dyDescent="0.25">
      <c r="B64" s="37"/>
      <c r="C64" s="32" t="s">
        <v>68</v>
      </c>
      <c r="D64" s="33">
        <v>0</v>
      </c>
      <c r="E64" s="62">
        <v>0</v>
      </c>
      <c r="F64" s="33">
        <f t="shared" si="7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2">
        <v>0</v>
      </c>
      <c r="F65" s="33">
        <f t="shared" si="7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2">
        <v>0</v>
      </c>
      <c r="F66" s="33">
        <f t="shared" si="7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2">
        <v>0</v>
      </c>
      <c r="F67" s="33">
        <f t="shared" si="7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2">
        <v>0</v>
      </c>
      <c r="F68" s="33">
        <f t="shared" si="7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2">
        <v>0</v>
      </c>
      <c r="F69" s="33">
        <f t="shared" si="7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2">
        <v>-1000000</v>
      </c>
      <c r="F70" s="33">
        <f t="shared" si="7"/>
        <v>0</v>
      </c>
      <c r="G70" s="33">
        <v>0</v>
      </c>
      <c r="H70" s="33">
        <v>0</v>
      </c>
      <c r="I70" s="34">
        <f t="shared" si="2"/>
        <v>0</v>
      </c>
    </row>
    <row r="71" spans="2:9" ht="20.25" customHeight="1" x14ac:dyDescent="0.25">
      <c r="B71" s="92" t="s">
        <v>75</v>
      </c>
      <c r="C71" s="93"/>
      <c r="D71" s="35">
        <v>0</v>
      </c>
      <c r="E71" s="61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2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2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2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2" t="s">
        <v>79</v>
      </c>
      <c r="C75" s="93"/>
      <c r="D75" s="35">
        <f>SUM(D76:D82)</f>
        <v>270856371.25999999</v>
      </c>
      <c r="E75" s="61">
        <f>SUM(E76:E82)</f>
        <v>-148698836.26999998</v>
      </c>
      <c r="F75" s="35">
        <f t="shared" ref="F75:F83" si="9">SUM(D75+E75)</f>
        <v>122157534.99000001</v>
      </c>
      <c r="G75" s="35">
        <f>SUM(G76:G82)</f>
        <v>122157534.98999999</v>
      </c>
      <c r="H75" s="35">
        <f>SUM(H76:H82)</f>
        <v>122157534.98999999</v>
      </c>
      <c r="I75" s="36">
        <f>SUM(F75-G75)</f>
        <v>1.4901161193847656E-8</v>
      </c>
    </row>
    <row r="76" spans="2:9" ht="20.25" customHeight="1" x14ac:dyDescent="0.25">
      <c r="B76" s="37"/>
      <c r="C76" s="32" t="s">
        <v>80</v>
      </c>
      <c r="D76" s="33">
        <v>48336661</v>
      </c>
      <c r="E76" s="62">
        <v>-0.19</v>
      </c>
      <c r="F76" s="33">
        <f t="shared" si="9"/>
        <v>48336660.810000002</v>
      </c>
      <c r="G76" s="33">
        <v>48336660.810000002</v>
      </c>
      <c r="H76" s="33">
        <v>48336660.810000002</v>
      </c>
      <c r="I76" s="34">
        <f t="shared" si="2"/>
        <v>0</v>
      </c>
    </row>
    <row r="77" spans="2:9" ht="20.25" customHeight="1" x14ac:dyDescent="0.25">
      <c r="B77" s="37"/>
      <c r="C77" s="32" t="s">
        <v>81</v>
      </c>
      <c r="D77" s="33">
        <v>69575461</v>
      </c>
      <c r="E77" s="62">
        <v>-7014263.4000000013</v>
      </c>
      <c r="F77" s="33">
        <f t="shared" si="9"/>
        <v>62561197.600000001</v>
      </c>
      <c r="G77" s="33">
        <v>62561197.600000001</v>
      </c>
      <c r="H77" s="33">
        <v>62561197.600000001</v>
      </c>
      <c r="I77" s="34">
        <f t="shared" ref="I77:I82" si="10">SUM(F77-G77)</f>
        <v>0</v>
      </c>
    </row>
    <row r="78" spans="2:9" ht="20.25" customHeight="1" x14ac:dyDescent="0.25">
      <c r="B78" s="37"/>
      <c r="C78" s="32" t="s">
        <v>82</v>
      </c>
      <c r="D78" s="33">
        <v>0</v>
      </c>
      <c r="E78" s="62"/>
      <c r="F78" s="33">
        <f t="shared" si="9"/>
        <v>0</v>
      </c>
      <c r="G78" s="66">
        <v>0</v>
      </c>
      <c r="H78" s="56">
        <v>0</v>
      </c>
      <c r="I78" s="34">
        <f t="shared" si="10"/>
        <v>0</v>
      </c>
    </row>
    <row r="79" spans="2:9" ht="20.25" customHeight="1" x14ac:dyDescent="0.25">
      <c r="B79" s="37"/>
      <c r="C79" s="32" t="s">
        <v>83</v>
      </c>
      <c r="D79" s="33">
        <v>1600000</v>
      </c>
      <c r="E79" s="62">
        <v>-301610.99</v>
      </c>
      <c r="F79" s="33">
        <f t="shared" si="9"/>
        <v>1298389.01</v>
      </c>
      <c r="G79" s="33">
        <v>1298389.01</v>
      </c>
      <c r="H79" s="33">
        <v>1298389.01</v>
      </c>
      <c r="I79" s="34">
        <f t="shared" si="10"/>
        <v>0</v>
      </c>
    </row>
    <row r="80" spans="2:9" ht="20.25" customHeight="1" x14ac:dyDescent="0.25">
      <c r="B80" s="37"/>
      <c r="C80" s="32" t="s">
        <v>84</v>
      </c>
      <c r="D80" s="33">
        <v>0</v>
      </c>
      <c r="E80" s="62">
        <v>9009058.1300000008</v>
      </c>
      <c r="F80" s="33">
        <f t="shared" si="9"/>
        <v>9009058.1300000008</v>
      </c>
      <c r="G80" s="33">
        <v>9009058.1300000008</v>
      </c>
      <c r="H80" s="33">
        <v>9009058.1300000008</v>
      </c>
      <c r="I80" s="34">
        <f t="shared" si="10"/>
        <v>0</v>
      </c>
    </row>
    <row r="81" spans="2:10" ht="20.25" customHeight="1" x14ac:dyDescent="0.25">
      <c r="B81" s="37"/>
      <c r="C81" s="32" t="s">
        <v>85</v>
      </c>
      <c r="D81" s="33">
        <v>0</v>
      </c>
      <c r="E81" s="62">
        <v>0</v>
      </c>
      <c r="F81" s="33">
        <f t="shared" si="9"/>
        <v>0</v>
      </c>
      <c r="G81" s="33">
        <v>0</v>
      </c>
      <c r="H81" s="33">
        <v>0</v>
      </c>
      <c r="I81" s="34">
        <f t="shared" si="10"/>
        <v>0</v>
      </c>
    </row>
    <row r="82" spans="2:10" ht="20.25" customHeight="1" x14ac:dyDescent="0.25">
      <c r="B82" s="37"/>
      <c r="C82" s="32" t="s">
        <v>86</v>
      </c>
      <c r="D82" s="33">
        <v>151344249.25999999</v>
      </c>
      <c r="E82" s="62">
        <v>-150392019.81999999</v>
      </c>
      <c r="F82" s="33">
        <f t="shared" si="9"/>
        <v>952229.43999999762</v>
      </c>
      <c r="G82" s="33">
        <v>952229.44</v>
      </c>
      <c r="H82" s="33">
        <v>952229.44</v>
      </c>
      <c r="I82" s="34">
        <f t="shared" si="10"/>
        <v>-2.3283064365386963E-9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7567212463.000001</v>
      </c>
      <c r="E83" s="63">
        <f>SUM(E11+E19+E29+E39+E49+E59+E63+E71+E75)</f>
        <v>2.000001072883606E-2</v>
      </c>
      <c r="F83" s="41">
        <f t="shared" si="9"/>
        <v>7567212463.0200014</v>
      </c>
      <c r="G83" s="41">
        <f>SUM(G11+G19+G29+G39+G49+G59+G63+G71+G75)</f>
        <v>7491601789.2799997</v>
      </c>
      <c r="H83" s="41">
        <f>SUM(H11+H19+H29+H39+H49+H59+H63+H71+H75)</f>
        <v>7446991880.9500008</v>
      </c>
      <c r="I83" s="42">
        <f>SUM(F83-G83)</f>
        <v>75610673.740001678</v>
      </c>
    </row>
    <row r="84" spans="2:10" ht="21" customHeight="1" x14ac:dyDescent="0.25">
      <c r="B84" s="53"/>
      <c r="C84" s="53"/>
      <c r="D84" s="54"/>
      <c r="E84" s="55"/>
      <c r="F84" s="54"/>
      <c r="G84" s="54"/>
      <c r="H84" s="54"/>
      <c r="I84" s="54"/>
    </row>
    <row r="86" spans="2:10" x14ac:dyDescent="0.25">
      <c r="B86" s="26" t="s">
        <v>92</v>
      </c>
      <c r="C86" s="26"/>
      <c r="D86" s="26"/>
      <c r="E86" s="48"/>
      <c r="F86" s="26"/>
      <c r="G86" s="26"/>
      <c r="H86" s="26"/>
      <c r="I86" s="26"/>
      <c r="J86" s="26"/>
    </row>
    <row r="87" spans="2:10" x14ac:dyDescent="0.25">
      <c r="B87" s="11"/>
      <c r="C87" s="11"/>
      <c r="D87" s="11"/>
      <c r="E87" s="49"/>
      <c r="F87" s="11"/>
      <c r="G87" s="11"/>
      <c r="H87" s="11"/>
      <c r="I87" s="11"/>
      <c r="J87" s="11"/>
    </row>
    <row r="88" spans="2:10" x14ac:dyDescent="0.25">
      <c r="B88" s="10"/>
      <c r="C88" s="24"/>
      <c r="D88" s="24"/>
      <c r="E88" s="50"/>
      <c r="F88" s="24"/>
      <c r="G88" s="24"/>
      <c r="H88" s="24"/>
      <c r="I88" s="10"/>
      <c r="J88" s="10"/>
    </row>
    <row r="89" spans="2:10" x14ac:dyDescent="0.25">
      <c r="B89" s="10"/>
      <c r="C89" s="24"/>
      <c r="D89" s="24"/>
      <c r="E89" s="50"/>
      <c r="F89" s="24"/>
      <c r="G89" s="24"/>
      <c r="H89" s="24"/>
      <c r="I89" s="10"/>
      <c r="J89" s="10"/>
    </row>
    <row r="90" spans="2:10" x14ac:dyDescent="0.25">
      <c r="C90" s="22"/>
      <c r="D90" s="23"/>
      <c r="E90" s="51"/>
      <c r="F90" s="94"/>
      <c r="G90" s="94"/>
      <c r="H90" s="94"/>
    </row>
    <row r="91" spans="2:10" x14ac:dyDescent="0.25">
      <c r="C91" s="22"/>
      <c r="D91" s="23"/>
      <c r="E91" s="51"/>
      <c r="F91" s="91"/>
      <c r="G91" s="91"/>
      <c r="H91" s="91"/>
      <c r="I91" s="25"/>
    </row>
    <row r="92" spans="2:10" x14ac:dyDescent="0.25">
      <c r="C92" s="27"/>
      <c r="D92" s="27"/>
      <c r="E92" s="51"/>
      <c r="F92" s="27"/>
      <c r="G92" s="27"/>
      <c r="H92" s="27"/>
    </row>
    <row r="93" spans="2:10" x14ac:dyDescent="0.25">
      <c r="C93" s="27"/>
      <c r="D93" s="27"/>
      <c r="E93" s="51"/>
      <c r="F93" s="27"/>
      <c r="G93" s="27"/>
      <c r="H93" s="27"/>
    </row>
    <row r="94" spans="2:10" x14ac:dyDescent="0.25">
      <c r="C94" s="27"/>
      <c r="D94" s="27"/>
      <c r="E94" s="51"/>
      <c r="F94" s="27"/>
      <c r="G94" s="27"/>
      <c r="H94" s="27"/>
    </row>
  </sheetData>
  <mergeCells count="18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2021-03-05T04:24:52Z</cp:lastPrinted>
  <dcterms:created xsi:type="dcterms:W3CDTF">2014-09-04T16:46:21Z</dcterms:created>
  <dcterms:modified xsi:type="dcterms:W3CDTF">2021-03-05T04:25:24Z</dcterms:modified>
</cp:coreProperties>
</file>