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 trimetres presupuestal\INFORMACION CONTABLE DICIEMBRE\"/>
    </mc:Choice>
  </mc:AlternateContent>
  <bookViews>
    <workbookView xWindow="-285" yWindow="90" windowWidth="20505" windowHeight="3930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<sst xmlns="http://schemas.openxmlformats.org/spreadsheetml/2006/main" count="33" uniqueCount="33">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</sst>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9525</xdr:rowOff>
    </xdr:from>
    <xdr:to>
      <xdr:col>5</xdr:col>
      <xdr:colOff>57151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9525"/>
          <a:ext cx="27432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28" zoomScaleNormal="100" workbookViewId="0">
      <selection activeCell="F31" sqref="F31:H31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842036161.82999992</v>
      </c>
      <c r="G14" s="18">
        <f t="shared" ref="G14:H14" si="0">SUM(G16:G22)</f>
        <v>217427963430.95001</v>
      </c>
      <c r="H14" s="18">
        <f t="shared" si="0"/>
        <v>217344385886.67001</v>
      </c>
      <c r="I14" s="26">
        <f>SUM(F14+G14-H14)</f>
        <v>925613706.10998535</v>
      </c>
      <c r="J14" s="67">
        <f>SUM(I14-F14)</f>
        <v>83577544.279985428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553587649.67999995</v>
      </c>
      <c r="G16" s="22">
        <v>209760612387.69</v>
      </c>
      <c r="H16" s="22">
        <v>209656929731.69</v>
      </c>
      <c r="I16" s="27">
        <f>SUM(F16+G16-H16)</f>
        <v>657270305.67999268</v>
      </c>
      <c r="J16" s="51">
        <f t="shared" ref="J16:J22" si="1">SUM(I16-F16)</f>
        <v>103682655.99999273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287984596.35000002</v>
      </c>
      <c r="G17" s="22">
        <v>7637370717.6999998</v>
      </c>
      <c r="H17" s="22">
        <v>7684337174.2799997</v>
      </c>
      <c r="I17" s="27">
        <f>SUM(F17+G17-H17)</f>
        <v>241018139.77000046</v>
      </c>
      <c r="J17" s="51">
        <f t="shared" si="1"/>
        <v>-46966456.579999566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463915.8</v>
      </c>
      <c r="G18" s="22">
        <v>29980325.559999999</v>
      </c>
      <c r="H18" s="22">
        <v>3118980.7</v>
      </c>
      <c r="I18" s="27">
        <f t="shared" ref="I18:I22" si="2">SUM(F18+G18-H18)</f>
        <v>27325260.66</v>
      </c>
      <c r="J18" s="27">
        <f t="shared" si="1"/>
        <v>26861344.859999999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41126197510.979607</v>
      </c>
      <c r="G24" s="21">
        <f>SUM(G26:G34)</f>
        <v>1716616399.53</v>
      </c>
      <c r="H24" s="21">
        <f t="shared" ref="H24" si="3">SUM(H26:H34)</f>
        <v>3033750245.6799998</v>
      </c>
      <c r="I24" s="21">
        <f>SUM(F24+G24-H24)</f>
        <v>39809063664.829605</v>
      </c>
      <c r="J24" s="28">
        <f>SUM(I24-F24)</f>
        <v>-1317133846.1500015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86858191.790000007</v>
      </c>
      <c r="G26" s="22">
        <v>594662158.08000004</v>
      </c>
      <c r="H26" s="22">
        <v>630196629.87</v>
      </c>
      <c r="I26" s="29">
        <f t="shared" ref="I26:I34" si="4">SUM(F26+G26-H26)</f>
        <v>51323720</v>
      </c>
      <c r="J26" s="29">
        <f t="shared" ref="J26:J34" si="5">SUM(I26-F26)</f>
        <v>-35534471.790000007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18792.05</v>
      </c>
      <c r="H27" s="22">
        <v>284674.63</v>
      </c>
      <c r="I27" s="29">
        <f t="shared" si="4"/>
        <v>22979.149999999965</v>
      </c>
      <c r="J27" s="29">
        <f t="shared" si="5"/>
        <v>-265882.58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39588119947.175003</v>
      </c>
      <c r="G28" s="22">
        <v>988152532.97000003</v>
      </c>
      <c r="H28" s="22">
        <v>2254878139.0700002</v>
      </c>
      <c r="I28" s="29">
        <f t="shared" si="4"/>
        <v>38321394341.075005</v>
      </c>
      <c r="J28" s="29">
        <f t="shared" si="5"/>
        <v>-1266725606.0999985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1669963056.092</v>
      </c>
      <c r="G29" s="22">
        <v>125459589.84</v>
      </c>
      <c r="H29" s="22">
        <v>14463704.869999999</v>
      </c>
      <c r="I29" s="29">
        <f t="shared" si="4"/>
        <v>1780958941.062</v>
      </c>
      <c r="J29" s="29">
        <f t="shared" si="5"/>
        <v>110995884.97000003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136211038.25999999</v>
      </c>
      <c r="G30" s="22">
        <v>-32512.79</v>
      </c>
      <c r="H30" s="22">
        <v>78564.56</v>
      </c>
      <c r="I30" s="29">
        <f t="shared" si="4"/>
        <v>136099960.91</v>
      </c>
      <c r="J30" s="29">
        <f t="shared" si="5"/>
        <v>-111077.34999999404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-355243584.06739998</v>
      </c>
      <c r="G31" s="22">
        <v>8355839.3799999999</v>
      </c>
      <c r="H31" s="22">
        <v>133848532.68000001</v>
      </c>
      <c r="I31" s="29">
        <f t="shared" si="4"/>
        <v>-480736277.36739999</v>
      </c>
      <c r="J31" s="29">
        <f t="shared" si="5"/>
        <v>-125492693.30000001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41968233672.809608</v>
      </c>
      <c r="G36" s="61">
        <f>SUM(G14+G24)</f>
        <v>219144579830.48001</v>
      </c>
      <c r="H36" s="61">
        <f>SUM(H14+H24)</f>
        <v>220378136132.35001</v>
      </c>
      <c r="I36" s="62">
        <f>SUM(F36+G36-H36)</f>
        <v>40734677370.939606</v>
      </c>
      <c r="J36" s="63">
        <f>SUM(I36-F36)</f>
        <v>-1233556301.8700027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2018-08-01T20:35:31Z</cp:lastPrinted>
  <dcterms:created xsi:type="dcterms:W3CDTF">2014-09-04T18:46:51Z</dcterms:created>
  <dcterms:modified xsi:type="dcterms:W3CDTF">2021-02-15T04:34:57Z</dcterms:modified>
</cp:coreProperties>
</file>