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DICIEMBRE armonizado 2020\4to. trimestre 2020 presupuestal\"/>
    </mc:Choice>
  </mc:AlternateContent>
  <bookViews>
    <workbookView xWindow="-15" yWindow="30" windowWidth="19305" windowHeight="7605"/>
  </bookViews>
  <sheets>
    <sheet name="DICIEMBRE  2020" sheetId="5" r:id="rId1"/>
  </sheets>
  <definedNames>
    <definedName name="_xlnm._FilterDatabase" localSheetId="0" hidden="1">'DICIEMBRE  2020'!$B$12:$I$41</definedName>
    <definedName name="_xlnm.Print_Area" localSheetId="0">'DICIEMBRE  2020'!$B$1:$I$69</definedName>
  </definedNames>
  <calcPr calcId="152511"/>
</workbook>
</file>

<file path=xl/calcChain.xml><?xml version="1.0" encoding="utf-8"?>
<calcChain xmlns="http://schemas.openxmlformats.org/spreadsheetml/2006/main">
  <c r="G29" i="5" l="1"/>
  <c r="H29" i="5" s="1"/>
  <c r="F29" i="5"/>
  <c r="H35" i="5"/>
  <c r="H30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D19" i="5"/>
  <c r="D21" i="5"/>
  <c r="D26" i="5"/>
  <c r="E43" i="5"/>
  <c r="H37" i="5"/>
  <c r="H36" i="5"/>
  <c r="I32" i="5" l="1"/>
  <c r="G39" i="5" l="1"/>
  <c r="F39" i="5"/>
  <c r="D29" i="5"/>
  <c r="I43" i="5"/>
  <c r="I42" i="5" s="1"/>
  <c r="G42" i="5"/>
  <c r="F42" i="5"/>
  <c r="D42" i="5"/>
  <c r="C42" i="5"/>
  <c r="E42" i="5" l="1"/>
  <c r="E22" i="5"/>
  <c r="E34" i="5"/>
  <c r="D14" i="5" l="1"/>
  <c r="I41" i="5" l="1"/>
  <c r="I44" i="5"/>
  <c r="I40" i="5"/>
  <c r="I37" i="5"/>
  <c r="I38" i="5"/>
  <c r="I36" i="5"/>
  <c r="I31" i="5"/>
  <c r="I34" i="5"/>
  <c r="I30" i="5"/>
  <c r="I28" i="5"/>
  <c r="I27" i="5"/>
  <c r="I23" i="5"/>
  <c r="I24" i="5"/>
  <c r="I25" i="5"/>
  <c r="I22" i="5"/>
  <c r="I20" i="5"/>
  <c r="I16" i="5"/>
  <c r="I17" i="5"/>
  <c r="I18" i="5"/>
  <c r="I15" i="5"/>
  <c r="E37" i="5" l="1"/>
  <c r="E38" i="5"/>
  <c r="E36" i="5"/>
  <c r="D35" i="5"/>
  <c r="D45" i="5" s="1"/>
  <c r="E35" i="5" l="1"/>
  <c r="C35" i="5"/>
  <c r="C33" i="5"/>
  <c r="C29" i="5"/>
  <c r="C26" i="5"/>
  <c r="C21" i="5"/>
  <c r="C19" i="5"/>
  <c r="C14" i="5"/>
  <c r="C45" i="5" s="1"/>
  <c r="G35" i="5"/>
  <c r="F35" i="5"/>
  <c r="G26" i="5"/>
  <c r="F26" i="5"/>
  <c r="G21" i="5"/>
  <c r="F21" i="5"/>
  <c r="G19" i="5"/>
  <c r="F19" i="5"/>
  <c r="G14" i="5"/>
  <c r="F14" i="5"/>
  <c r="E31" i="5"/>
  <c r="E30" i="5"/>
  <c r="E28" i="5"/>
  <c r="E27" i="5"/>
  <c r="E26" i="5" s="1"/>
  <c r="E25" i="5"/>
  <c r="E24" i="5"/>
  <c r="E23" i="5"/>
  <c r="E20" i="5"/>
  <c r="E19" i="5" s="1"/>
  <c r="E18" i="5"/>
  <c r="E17" i="5"/>
  <c r="E16" i="5"/>
  <c r="E15" i="5"/>
  <c r="F45" i="5" l="1"/>
  <c r="I39" i="5"/>
  <c r="G45" i="5"/>
  <c r="H45" i="5" s="1"/>
  <c r="I14" i="5"/>
  <c r="I21" i="5"/>
  <c r="I29" i="5"/>
  <c r="I35" i="5"/>
  <c r="E33" i="5"/>
  <c r="I33" i="5"/>
  <c r="I19" i="5"/>
  <c r="I26" i="5"/>
  <c r="E14" i="5"/>
  <c r="E21" i="5"/>
  <c r="E29" i="5"/>
  <c r="D48" i="5"/>
  <c r="I45" i="5" l="1"/>
  <c r="E45" i="5"/>
  <c r="E48" i="5" s="1"/>
  <c r="E50" i="5" s="1"/>
</calcChain>
</file>

<file path=xl/sharedStrings.xml><?xml version="1.0" encoding="utf-8"?>
<sst xmlns="http://schemas.openxmlformats.org/spreadsheetml/2006/main" count="41" uniqueCount="40">
  <si>
    <t>Ampliaciones y Reducciones</t>
  </si>
  <si>
    <t>% de Avance de la Recaudación</t>
  </si>
  <si>
    <t>FUENTE DE INGRESO</t>
  </si>
  <si>
    <t>Ingresos Estimado</t>
  </si>
  <si>
    <t>Ingresos Modificado</t>
  </si>
  <si>
    <t>Ingresos Devengado</t>
  </si>
  <si>
    <t>Ingresos Recadudado</t>
  </si>
  <si>
    <t>Ingresos Excedentes</t>
  </si>
  <si>
    <t xml:space="preserve">TOTAL 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</si>
  <si>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</si>
  <si>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</si>
  <si>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</si>
  <si>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</si>
  <si>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</si>
  <si>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</si>
  <si>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</si>
  <si>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 xml:space="preserve"> IMPUESTO SOBRE LOS INGRESOS</t>
  </si>
  <si>
    <t xml:space="preserve"> IMPUESTO PREDIAL</t>
  </si>
  <si>
    <t xml:space="preserve"> IMPUESTOS SOBRE LA PRODUCCION, EL CONSUMO Y LAS TRANSACCIONES</t>
  </si>
  <si>
    <t xml:space="preserve"> ACCESORIOS DE LOS IMPUESTOS</t>
  </si>
  <si>
    <t xml:space="preserve"> CONTRIBUCIONES DE MEJORAS POR OBRAS PUBLICAS</t>
  </si>
  <si>
    <t xml:space="preserve"> DERECHOS POR EL USO, GOCE, APROVECHAMIENTO O EXPLOTACION DE BIENES DE DOMINIO PUBLICO</t>
  </si>
  <si>
    <t xml:space="preserve"> DERECHOS POR PRESTACION DE SERVICIOS</t>
  </si>
  <si>
    <t xml:space="preserve"> OTROS DERECHOS</t>
  </si>
  <si>
    <t xml:space="preserve"> ACCESORIOS</t>
  </si>
  <si>
    <t xml:space="preserve"> PRODUCTOS DE TIPO CORRIENTE</t>
  </si>
  <si>
    <t xml:space="preserve"> PRODUCTOS DE CAPITAL</t>
  </si>
  <si>
    <t xml:space="preserve"> APROVECHAMIENTOS DE TIPO CORRIENTE</t>
  </si>
  <si>
    <t xml:space="preserve"> APROVECHAMIENTOS DE CAPITAL</t>
  </si>
  <si>
    <t xml:space="preserve"> PARTICIPACIONES</t>
  </si>
  <si>
    <t xml:space="preserve"> APORTACIONES</t>
  </si>
  <si>
    <t xml:space="preserve"> CONVENIOS</t>
  </si>
  <si>
    <t xml:space="preserve"> TRANSFERENCIAS AL RESTO DEL SECTOR PÚBLICO</t>
  </si>
  <si>
    <t xml:space="preserve"> AYUDAS SOCIALES</t>
  </si>
  <si>
    <t xml:space="preserve"> INGRESOS POR VENTAS DE BIENES Y SERVICIOS DE ORGANISMOS DESCENTRALIZADOS</t>
  </si>
  <si>
    <t>INGRESOS POR VENTA DE BIENES Y PRESTACIÓN DE SERVICIOS DE LOS PODERES LEGISLATIVO Y JUDICIAL, Y DE LOS ÓRGANOS AUTÓNOMOS</t>
  </si>
  <si>
    <t>Bajo protesta de decir verdad declaramos que los Estados Financieros y sus Notas son razonablemente correctos y responsabilidad del emisor.</t>
  </si>
  <si>
    <t xml:space="preserve">INGRESOS DERIVADOS DE FINANCIAMIENTO </t>
  </si>
  <si>
    <t xml:space="preserve">ACCESORIOS DE LOS APROVECHAMIENTOS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</si>
  <si>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ANALITICO DE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</si>
</sst>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.00_);\-&quot;$&quot;#,##0.00"/>
    <numFmt numFmtId="166" formatCode="0.00%_);\-0.00%"/>
  </numFmts>
  <fonts count="19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7.9"/>
      <color indexed="8"/>
      <name val="Arial"/>
      <family val="2"/>
    </font>
    <font>
      <sz val="8.0500000000000007"/>
      <color indexed="8"/>
      <name val="Arial"/>
      <family val="2"/>
    </font>
    <font>
      <b/>
      <sz val="12"/>
      <color indexed="8"/>
      <name val="Arial"/>
      <family val="2"/>
    </font>
    <font>
      <b/>
      <sz val="7.9"/>
      <color indexed="8"/>
      <name val="Arial"/>
      <family val="2"/>
    </font>
    <font>
      <b/>
      <sz val="7.9"/>
      <color indexed="8"/>
      <name val="Arial"/>
      <family val="2"/>
    </font>
    <font>
      <b/>
      <sz val="14"/>
      <color indexed="8"/>
      <name val="Arial Narrow"/>
      <family val="2"/>
    </font>
    <font>
      <b/>
      <sz val="11"/>
      <color indexed="8"/>
      <name val="MS Sans Serif"/>
      <family val="2"/>
    </font>
    <font>
      <b/>
      <sz val="11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7.9"/>
      <color indexed="8"/>
      <name val="Arial"/>
      <family val="2"/>
    </font>
    <font>
      <sz val="10"/>
      <color indexed="8"/>
      <name val="MS Sans Serif"/>
      <family val="2"/>
    </font>
    <font>
      <b/>
      <sz val="8.0500000000000007"/>
      <color indexed="8"/>
      <name val="Arial Narrow"/>
      <family val="2"/>
    </font>
    <font>
      <b/>
      <u/>
      <sz val="7.9"/>
      <color indexed="8"/>
      <name val="Arial"/>
      <family val="2"/>
    </font>
    <font>
      <b/>
      <sz val="8.0500000000000007"/>
      <color indexed="8"/>
      <name val="Arial"/>
      <family val="2"/>
    </font>
    <font>
      <b/>
      <sz val="10"/>
      <color indexed="8"/>
      <name val="MS Sans Serif"/>
      <family val="2"/>
    </font>
    <font>
      <sz val="8.0500000000000007"/>
      <color theme="1"/>
      <name val="Arial"/>
      <family val="2"/>
    </font>
    <font>
      <b/>
      <sz val="8.050000000000000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4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/>
    <xf numFmtId="0" fontId="2" fillId="0" borderId="5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7" fontId="0" fillId="0" borderId="0" xfId="0" applyNumberFormat="1" applyFill="1" applyBorder="1" applyAlignment="1" applyProtection="1"/>
    <xf numFmtId="10" fontId="0" fillId="0" borderId="0" xfId="0" applyNumberFormat="1" applyFill="1" applyBorder="1" applyAlignment="1" applyProtection="1"/>
    <xf numFmtId="10" fontId="7" fillId="0" borderId="0" xfId="0" applyNumberFormat="1" applyFont="1" applyBorder="1" applyAlignment="1">
      <alignment horizontal="center" vertical="center" wrapText="1"/>
    </xf>
    <xf numFmtId="10" fontId="9" fillId="2" borderId="1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Fill="1" applyBorder="1" applyAlignment="1" applyProtection="1"/>
    <xf numFmtId="10" fontId="0" fillId="0" borderId="1" xfId="0" applyNumberFormat="1" applyFill="1" applyBorder="1" applyAlignment="1" applyProtection="1"/>
    <xf numFmtId="10" fontId="6" fillId="2" borderId="8" xfId="0" applyNumberFormat="1" applyFont="1" applyFill="1" applyBorder="1" applyAlignment="1">
      <alignment horizontal="right" vertical="center"/>
    </xf>
    <xf numFmtId="164" fontId="0" fillId="0" borderId="0" xfId="2" applyNumberFormat="1" applyFont="1" applyFill="1" applyBorder="1" applyAlignment="1" applyProtection="1"/>
    <xf numFmtId="164" fontId="7" fillId="0" borderId="0" xfId="2" applyNumberFormat="1" applyFont="1" applyBorder="1" applyAlignment="1">
      <alignment horizontal="center" vertical="center" wrapText="1"/>
    </xf>
    <xf numFmtId="164" fontId="9" fillId="2" borderId="11" xfId="2" applyNumberFormat="1" applyFont="1" applyFill="1" applyBorder="1" applyAlignment="1">
      <alignment horizontal="center" vertical="center"/>
    </xf>
    <xf numFmtId="164" fontId="3" fillId="0" borderId="1" xfId="2" applyNumberFormat="1" applyFont="1" applyBorder="1" applyAlignment="1">
      <alignment horizontal="right" vertical="center"/>
    </xf>
    <xf numFmtId="164" fontId="5" fillId="2" borderId="8" xfId="2" applyNumberFormat="1" applyFont="1" applyFill="1" applyBorder="1" applyAlignment="1">
      <alignment horizontal="right" vertical="center"/>
    </xf>
    <xf numFmtId="164" fontId="9" fillId="2" borderId="11" xfId="2" applyNumberFormat="1" applyFont="1" applyFill="1" applyBorder="1" applyAlignment="1">
      <alignment horizontal="center" vertical="center" wrapText="1"/>
    </xf>
    <xf numFmtId="164" fontId="9" fillId="2" borderId="12" xfId="2" applyNumberFormat="1" applyFont="1" applyFill="1" applyBorder="1" applyAlignment="1">
      <alignment horizontal="center" vertical="center" wrapText="1"/>
    </xf>
    <xf numFmtId="164" fontId="3" fillId="0" borderId="6" xfId="2" applyNumberFormat="1" applyFont="1" applyBorder="1" applyAlignment="1">
      <alignment horizontal="right" vertical="center"/>
    </xf>
    <xf numFmtId="164" fontId="5" fillId="2" borderId="9" xfId="2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64" fontId="0" fillId="0" borderId="0" xfId="0" applyNumberFormat="1" applyFill="1" applyBorder="1" applyAlignment="1" applyProtection="1"/>
    <xf numFmtId="165" fontId="13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6" fontId="14" fillId="0" borderId="0" xfId="0" applyNumberFormat="1" applyFont="1" applyAlignment="1">
      <alignment horizontal="right" vertical="center"/>
    </xf>
    <xf numFmtId="164" fontId="15" fillId="3" borderId="3" xfId="2" applyNumberFormat="1" applyFont="1" applyFill="1" applyBorder="1" applyAlignment="1">
      <alignment horizontal="right" vertical="center"/>
    </xf>
    <xf numFmtId="10" fontId="16" fillId="3" borderId="3" xfId="1" applyNumberFormat="1" applyFont="1" applyFill="1" applyBorder="1" applyAlignment="1" applyProtection="1"/>
    <xf numFmtId="164" fontId="15" fillId="3" borderId="4" xfId="2" applyNumberFormat="1" applyFont="1" applyFill="1" applyBorder="1" applyAlignment="1">
      <alignment horizontal="right" vertical="center"/>
    </xf>
    <xf numFmtId="164" fontId="15" fillId="3" borderId="1" xfId="2" applyNumberFormat="1" applyFont="1" applyFill="1" applyBorder="1" applyAlignment="1">
      <alignment horizontal="right" vertical="center"/>
    </xf>
    <xf numFmtId="10" fontId="16" fillId="3" borderId="1" xfId="1" applyNumberFormat="1" applyFont="1" applyFill="1" applyBorder="1" applyAlignment="1" applyProtection="1"/>
    <xf numFmtId="164" fontId="3" fillId="0" borderId="1" xfId="2" applyNumberFormat="1" applyFont="1" applyBorder="1" applyAlignment="1">
      <alignment horizontal="right"/>
    </xf>
    <xf numFmtId="0" fontId="2" fillId="4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164" fontId="17" fillId="0" borderId="1" xfId="2" applyNumberFormat="1" applyFont="1" applyBorder="1" applyAlignment="1">
      <alignment horizontal="right" vertical="center"/>
    </xf>
    <xf numFmtId="164" fontId="18" fillId="0" borderId="1" xfId="2" applyNumberFormat="1" applyFont="1" applyBorder="1" applyAlignment="1">
      <alignment horizontal="right" vertical="center"/>
    </xf>
    <xf numFmtId="10" fontId="0" fillId="0" borderId="1" xfId="1" applyNumberFormat="1" applyFont="1" applyFill="1" applyBorder="1" applyAlignment="1" applyProtection="1">
      <alignment vertical="center"/>
    </xf>
    <xf numFmtId="10" fontId="16" fillId="0" borderId="1" xfId="1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horizontal="center"/>
    </xf>
    <xf numFmtId="0" fontId="0" fillId="0" borderId="0" xfId="0" applyNumberFormat="1" applyFill="1" applyBorder="1" applyAlignment="1" applyProtection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164" fontId="3" fillId="0" borderId="13" xfId="2" applyNumberFormat="1" applyFont="1" applyBorder="1" applyAlignment="1">
      <alignment horizontal="right" vertical="center"/>
    </xf>
    <xf numFmtId="164" fontId="3" fillId="0" borderId="13" xfId="2" applyNumberFormat="1" applyFont="1" applyBorder="1" applyAlignment="1">
      <alignment horizontal="right"/>
    </xf>
    <xf numFmtId="164" fontId="3" fillId="0" borderId="14" xfId="2" applyNumberFormat="1" applyFont="1" applyBorder="1" applyAlignment="1">
      <alignment horizontal="right" vertical="center"/>
    </xf>
    <xf numFmtId="164" fontId="3" fillId="0" borderId="14" xfId="2" applyNumberFormat="1" applyFont="1" applyBorder="1" applyAlignment="1">
      <alignment horizontal="right"/>
    </xf>
    <xf numFmtId="10" fontId="12" fillId="4" borderId="15" xfId="1" applyNumberFormat="1" applyFont="1" applyFill="1" applyBorder="1" applyAlignment="1" applyProtection="1"/>
    <xf numFmtId="10" fontId="12" fillId="4" borderId="16" xfId="1" applyNumberFormat="1" applyFont="1" applyFill="1" applyBorder="1" applyAlignment="1" applyProtection="1"/>
    <xf numFmtId="10" fontId="12" fillId="4" borderId="1" xfId="1" applyNumberFormat="1" applyFont="1" applyFill="1" applyBorder="1" applyAlignment="1" applyProtection="1"/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28574</xdr:rowOff>
    </xdr:from>
    <xdr:to>
      <xdr:col>2</xdr:col>
      <xdr:colOff>438150</xdr:colOff>
      <xdr:row>9</xdr:row>
      <xdr:rowOff>165100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61949"/>
          <a:ext cx="2571750" cy="1270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3"/>
  <sheetViews>
    <sheetView tabSelected="1" topLeftCell="A6" zoomScaleNormal="100" zoomScaleSheetLayoutView="100" workbookViewId="0">
      <selection activeCell="I53" sqref="I53"/>
    </sheetView>
  </sheetViews>
  <sheetFormatPr baseColWidth="10" defaultRowHeight="12.75" x14ac:dyDescent="0.2"/>
  <cols>
    <col min="1" max="1" width="2.7109375" customWidth="1"/>
    <col min="2" max="2" width="32.42578125" style="1" customWidth="1"/>
    <col min="3" max="3" width="17.85546875" style="15" bestFit="1" customWidth="1"/>
    <col min="4" max="4" width="18.140625" style="15" customWidth="1"/>
    <col min="5" max="7" width="17.85546875" style="15" bestFit="1" customWidth="1"/>
    <col min="8" max="8" width="17.42578125" style="9" customWidth="1"/>
    <col min="9" max="9" width="17.85546875" style="15" bestFit="1" customWidth="1"/>
    <col min="10" max="10" width="15.7109375" bestFit="1" customWidth="1"/>
  </cols>
  <sheetData>
    <row r="1" spans="2:10" ht="6" customHeight="1" x14ac:dyDescent="0.2"/>
    <row r="2" spans="2:10" ht="7.5" customHeight="1" thickBot="1" x14ac:dyDescent="0.25"/>
    <row r="3" spans="2:10" x14ac:dyDescent="0.2">
      <c r="B3" s="44" t="s">
        <v>39</v>
      </c>
      <c r="C3" s="45"/>
      <c r="D3" s="45"/>
      <c r="E3" s="45"/>
      <c r="F3" s="45"/>
      <c r="G3" s="45"/>
      <c r="H3" s="45"/>
      <c r="I3" s="46"/>
    </row>
    <row r="4" spans="2:10" x14ac:dyDescent="0.2">
      <c r="B4" s="47"/>
      <c r="C4" s="48"/>
      <c r="D4" s="48"/>
      <c r="E4" s="48"/>
      <c r="F4" s="48"/>
      <c r="G4" s="48"/>
      <c r="H4" s="48"/>
      <c r="I4" s="49"/>
    </row>
    <row r="5" spans="2:10" x14ac:dyDescent="0.2">
      <c r="B5" s="47"/>
      <c r="C5" s="48"/>
      <c r="D5" s="48"/>
      <c r="E5" s="48"/>
      <c r="F5" s="48"/>
      <c r="G5" s="48"/>
      <c r="H5" s="48"/>
      <c r="I5" s="49"/>
    </row>
    <row r="6" spans="2:10" x14ac:dyDescent="0.2">
      <c r="B6" s="47"/>
      <c r="C6" s="48"/>
      <c r="D6" s="48"/>
      <c r="E6" s="48"/>
      <c r="F6" s="48"/>
      <c r="G6" s="48"/>
      <c r="H6" s="48"/>
      <c r="I6" s="49"/>
    </row>
    <row r="7" spans="2:10" x14ac:dyDescent="0.2">
      <c r="B7" s="47"/>
      <c r="C7" s="48"/>
      <c r="D7" s="48"/>
      <c r="E7" s="48"/>
      <c r="F7" s="48"/>
      <c r="G7" s="48"/>
      <c r="H7" s="48"/>
      <c r="I7" s="49"/>
    </row>
    <row r="8" spans="2:10" x14ac:dyDescent="0.2">
      <c r="B8" s="47"/>
      <c r="C8" s="48"/>
      <c r="D8" s="48"/>
      <c r="E8" s="48"/>
      <c r="F8" s="48"/>
      <c r="G8" s="48"/>
      <c r="H8" s="48"/>
      <c r="I8" s="49"/>
    </row>
    <row r="9" spans="2:10" x14ac:dyDescent="0.2">
      <c r="B9" s="47"/>
      <c r="C9" s="48"/>
      <c r="D9" s="48"/>
      <c r="E9" s="48"/>
      <c r="F9" s="48"/>
      <c r="G9" s="48"/>
      <c r="H9" s="48"/>
      <c r="I9" s="49"/>
    </row>
    <row r="10" spans="2:10" ht="13.5" thickBot="1" x14ac:dyDescent="0.25">
      <c r="B10" s="50"/>
      <c r="C10" s="51"/>
      <c r="D10" s="51"/>
      <c r="E10" s="51"/>
      <c r="F10" s="51"/>
      <c r="G10" s="51"/>
      <c r="H10" s="51"/>
      <c r="I10" s="52"/>
    </row>
    <row r="11" spans="2:10" ht="27" customHeight="1" thickBot="1" x14ac:dyDescent="0.25">
      <c r="B11" s="7"/>
      <c r="C11" s="16"/>
      <c r="D11" s="16"/>
      <c r="E11" s="16"/>
      <c r="F11" s="16"/>
      <c r="G11" s="16"/>
      <c r="H11" s="10"/>
      <c r="I11" s="16"/>
    </row>
    <row r="12" spans="2:10" s="2" customFormat="1" ht="33.75" thickBot="1" x14ac:dyDescent="0.25">
      <c r="B12" s="4" t="s">
        <v>2</v>
      </c>
      <c r="C12" s="17" t="s">
        <v>3</v>
      </c>
      <c r="D12" s="20" t="s">
        <v>0</v>
      </c>
      <c r="E12" s="20" t="s">
        <v>4</v>
      </c>
      <c r="F12" s="20" t="s">
        <v>5</v>
      </c>
      <c r="G12" s="20" t="s">
        <v>6</v>
      </c>
      <c r="H12" s="11" t="s">
        <v>1</v>
      </c>
      <c r="I12" s="21" t="s">
        <v>7</v>
      </c>
    </row>
    <row r="13" spans="2:10" ht="13.5" thickBot="1" x14ac:dyDescent="0.25"/>
    <row r="14" spans="2:10" ht="13.5" thickBot="1" x14ac:dyDescent="0.25">
      <c r="B14" s="25" t="s">
        <v>9</v>
      </c>
      <c r="C14" s="30">
        <f>SUM(C15:C18)</f>
        <v>2593122317</v>
      </c>
      <c r="D14" s="30">
        <f>SUM(D15:D18)</f>
        <v>-462417333.13999999</v>
      </c>
      <c r="E14" s="30">
        <f>SUM(E15:E18)</f>
        <v>2130704983.8600001</v>
      </c>
      <c r="F14" s="30">
        <f>SUM(F15:F18)</f>
        <v>2452247584.1299996</v>
      </c>
      <c r="G14" s="30">
        <f>SUM(G15:G18)</f>
        <v>2452247584.1299996</v>
      </c>
      <c r="H14" s="31">
        <f>+G14/C14</f>
        <v>0.94567370310823629</v>
      </c>
      <c r="I14" s="32">
        <f>SUM(G14-C14)</f>
        <v>-140874732.87000036</v>
      </c>
      <c r="J14" s="26"/>
    </row>
    <row r="15" spans="2:10" x14ac:dyDescent="0.2">
      <c r="B15" s="6" t="s">
        <v>16</v>
      </c>
      <c r="C15" s="18">
        <v>68813232</v>
      </c>
      <c r="D15" s="18">
        <v>-55405765.359999999</v>
      </c>
      <c r="E15" s="18">
        <f>SUM(C15+D15)</f>
        <v>13407466.640000001</v>
      </c>
      <c r="F15" s="18">
        <v>12778685.439999999</v>
      </c>
      <c r="G15" s="18">
        <v>12778685.439999999</v>
      </c>
      <c r="H15" s="61">
        <f t="shared" ref="H15:H34" si="0">+G15/C15</f>
        <v>0.1857009919255064</v>
      </c>
      <c r="I15" s="22">
        <f>SUM(G15-C15)</f>
        <v>-56034546.560000002</v>
      </c>
      <c r="J15" s="26"/>
    </row>
    <row r="16" spans="2:10" x14ac:dyDescent="0.2">
      <c r="B16" s="6" t="s">
        <v>17</v>
      </c>
      <c r="C16" s="18">
        <v>1460549916</v>
      </c>
      <c r="D16" s="18">
        <v>-140348038</v>
      </c>
      <c r="E16" s="18">
        <f>SUM(C16+D16)</f>
        <v>1320201878</v>
      </c>
      <c r="F16" s="18">
        <v>1323246930.5899999</v>
      </c>
      <c r="G16" s="57">
        <v>1323246930.5899999</v>
      </c>
      <c r="H16" s="63">
        <f t="shared" si="0"/>
        <v>0.90599226777128505</v>
      </c>
      <c r="I16" s="59">
        <f t="shared" ref="I16:I44" si="1">SUM(G16-C16)</f>
        <v>-137302985.41000009</v>
      </c>
      <c r="J16" s="26"/>
    </row>
    <row r="17" spans="2:10" ht="24.75" customHeight="1" x14ac:dyDescent="0.2">
      <c r="B17" s="6" t="s">
        <v>18</v>
      </c>
      <c r="C17" s="35">
        <v>973236310</v>
      </c>
      <c r="D17" s="35">
        <v>-266663529.78</v>
      </c>
      <c r="E17" s="35">
        <f>SUM(C17+D17)</f>
        <v>706572780.22000003</v>
      </c>
      <c r="F17" s="35">
        <v>993535479.41999996</v>
      </c>
      <c r="G17" s="58">
        <v>993535479.41999996</v>
      </c>
      <c r="H17" s="63">
        <f t="shared" si="0"/>
        <v>1.0208573901440237</v>
      </c>
      <c r="I17" s="60">
        <f t="shared" si="1"/>
        <v>20299169.419999957</v>
      </c>
      <c r="J17" s="26"/>
    </row>
    <row r="18" spans="2:10" ht="13.5" thickBot="1" x14ac:dyDescent="0.25">
      <c r="B18" s="6" t="s">
        <v>19</v>
      </c>
      <c r="C18" s="18">
        <v>90522859</v>
      </c>
      <c r="D18" s="18">
        <v>0</v>
      </c>
      <c r="E18" s="35">
        <f>SUM(C18+D18)</f>
        <v>90522859</v>
      </c>
      <c r="F18" s="18">
        <v>122686488.68000001</v>
      </c>
      <c r="G18" s="18">
        <v>122686488.68000001</v>
      </c>
      <c r="H18" s="62">
        <f t="shared" si="0"/>
        <v>1.3553094769134502</v>
      </c>
      <c r="I18" s="22">
        <f t="shared" si="1"/>
        <v>32163629.680000007</v>
      </c>
      <c r="J18" s="26"/>
    </row>
    <row r="19" spans="2:10" x14ac:dyDescent="0.2">
      <c r="B19" s="24" t="s">
        <v>10</v>
      </c>
      <c r="C19" s="33">
        <f>SUM(C20)</f>
        <v>34778127</v>
      </c>
      <c r="D19" s="33">
        <f>SUM(D20)</f>
        <v>0</v>
      </c>
      <c r="E19" s="33">
        <f>SUM(E20)</f>
        <v>34778127</v>
      </c>
      <c r="F19" s="33">
        <f>SUM(F20)</f>
        <v>101822472.98999999</v>
      </c>
      <c r="G19" s="33">
        <f>SUM(G20)</f>
        <v>101822472.98999999</v>
      </c>
      <c r="H19" s="34">
        <f t="shared" si="0"/>
        <v>2.9277733383974356</v>
      </c>
      <c r="I19" s="32">
        <f>SUM(G19-C19)</f>
        <v>67044345.989999995</v>
      </c>
      <c r="J19" s="26"/>
    </row>
    <row r="20" spans="2:10" ht="21.75" thickBot="1" x14ac:dyDescent="0.25">
      <c r="B20" s="6" t="s">
        <v>20</v>
      </c>
      <c r="C20" s="18">
        <v>34778127</v>
      </c>
      <c r="D20" s="18">
        <v>0</v>
      </c>
      <c r="E20" s="18">
        <f>SUM(C20+D20)</f>
        <v>34778127</v>
      </c>
      <c r="F20" s="18">
        <v>101822472.98999999</v>
      </c>
      <c r="G20" s="18">
        <v>101822472.98999999</v>
      </c>
      <c r="H20" s="12">
        <f t="shared" si="0"/>
        <v>2.9277733383974356</v>
      </c>
      <c r="I20" s="22">
        <f t="shared" si="1"/>
        <v>67044345.989999995</v>
      </c>
      <c r="J20" s="26"/>
    </row>
    <row r="21" spans="2:10" x14ac:dyDescent="0.2">
      <c r="B21" s="24" t="s">
        <v>11</v>
      </c>
      <c r="C21" s="33">
        <f>SUM(C22:C25)</f>
        <v>666562124</v>
      </c>
      <c r="D21" s="33">
        <f>SUM(D22:D25)</f>
        <v>-10192233.359999999</v>
      </c>
      <c r="E21" s="33">
        <f>SUM(E22:E25)</f>
        <v>656369890.63999999</v>
      </c>
      <c r="F21" s="33">
        <f>SUM(F22:F25)</f>
        <v>500350829.16000009</v>
      </c>
      <c r="G21" s="33">
        <f>SUM(G22:G25)</f>
        <v>500350829.16000009</v>
      </c>
      <c r="H21" s="34">
        <f t="shared" si="0"/>
        <v>0.7506439552211942</v>
      </c>
      <c r="I21" s="32">
        <f>SUM(G21-C21)</f>
        <v>-166211294.83999991</v>
      </c>
      <c r="J21" s="26"/>
    </row>
    <row r="22" spans="2:10" ht="42" x14ac:dyDescent="0.2">
      <c r="B22" s="6" t="s">
        <v>21</v>
      </c>
      <c r="C22" s="18">
        <v>58615373</v>
      </c>
      <c r="D22" s="18">
        <v>0</v>
      </c>
      <c r="E22" s="18">
        <f>SUM(C22+D22)</f>
        <v>58615373</v>
      </c>
      <c r="F22" s="18">
        <v>29907578.030000001</v>
      </c>
      <c r="G22" s="18">
        <v>29907578.030000001</v>
      </c>
      <c r="H22" s="40">
        <f t="shared" si="0"/>
        <v>0.51023437196245436</v>
      </c>
      <c r="I22" s="22">
        <f t="shared" si="1"/>
        <v>-28707794.969999999</v>
      </c>
      <c r="J22" s="26"/>
    </row>
    <row r="23" spans="2:10" ht="21" x14ac:dyDescent="0.2">
      <c r="B23" s="6" t="s">
        <v>22</v>
      </c>
      <c r="C23" s="18">
        <v>592081137</v>
      </c>
      <c r="D23" s="18">
        <v>-10192233.359999999</v>
      </c>
      <c r="E23" s="18">
        <f>SUM(C23+D23)</f>
        <v>581888903.63999999</v>
      </c>
      <c r="F23" s="18">
        <v>457819179.04000002</v>
      </c>
      <c r="G23" s="18">
        <v>457819179.04000002</v>
      </c>
      <c r="H23" s="40">
        <f t="shared" si="0"/>
        <v>0.77323723123440768</v>
      </c>
      <c r="I23" s="22">
        <f t="shared" si="1"/>
        <v>-134261957.95999998</v>
      </c>
      <c r="J23" s="26"/>
    </row>
    <row r="24" spans="2:10" x14ac:dyDescent="0.2">
      <c r="B24" s="6" t="s">
        <v>23</v>
      </c>
      <c r="C24" s="18">
        <v>5549172</v>
      </c>
      <c r="D24" s="18">
        <v>0</v>
      </c>
      <c r="E24" s="18">
        <f>SUM(C24+D24)</f>
        <v>5549172</v>
      </c>
      <c r="F24" s="18">
        <v>4338926.8600000003</v>
      </c>
      <c r="G24" s="18">
        <v>4338926.8600000003</v>
      </c>
      <c r="H24" s="40">
        <f t="shared" si="0"/>
        <v>0.7819052752374589</v>
      </c>
      <c r="I24" s="22">
        <f t="shared" si="1"/>
        <v>-1210245.1399999997</v>
      </c>
      <c r="J24" s="26"/>
    </row>
    <row r="25" spans="2:10" ht="13.5" thickBot="1" x14ac:dyDescent="0.25">
      <c r="B25" s="6" t="s">
        <v>24</v>
      </c>
      <c r="C25" s="18">
        <v>10316442</v>
      </c>
      <c r="D25" s="18">
        <v>0</v>
      </c>
      <c r="E25" s="18">
        <f>SUM(C25+D25)</f>
        <v>10316442</v>
      </c>
      <c r="F25" s="18">
        <v>8285145.2300000004</v>
      </c>
      <c r="G25" s="18">
        <v>8285145.2300000004</v>
      </c>
      <c r="H25" s="40">
        <f t="shared" si="0"/>
        <v>0.80310103328259885</v>
      </c>
      <c r="I25" s="22">
        <f t="shared" si="1"/>
        <v>-2031296.7699999996</v>
      </c>
      <c r="J25" s="26"/>
    </row>
    <row r="26" spans="2:10" x14ac:dyDescent="0.2">
      <c r="B26" s="24" t="s">
        <v>12</v>
      </c>
      <c r="C26" s="33">
        <f>SUM(C27)</f>
        <v>91263515</v>
      </c>
      <c r="D26" s="33">
        <f>SUM(D27)</f>
        <v>-76483.199999999997</v>
      </c>
      <c r="E26" s="33">
        <f>SUM(E27)</f>
        <v>91187031.799999997</v>
      </c>
      <c r="F26" s="33">
        <f>SUM(F27:F28)</f>
        <v>92364430.120000005</v>
      </c>
      <c r="G26" s="33">
        <f>SUM(G27:G28)</f>
        <v>92364430.120000005</v>
      </c>
      <c r="H26" s="41">
        <f t="shared" si="0"/>
        <v>1.012063036581486</v>
      </c>
      <c r="I26" s="32">
        <f>SUM(G26-C26)</f>
        <v>1100915.1200000048</v>
      </c>
      <c r="J26" s="26"/>
    </row>
    <row r="27" spans="2:10" x14ac:dyDescent="0.2">
      <c r="B27" s="6" t="s">
        <v>25</v>
      </c>
      <c r="C27" s="18">
        <v>91263515</v>
      </c>
      <c r="D27" s="18">
        <v>-76483.199999999997</v>
      </c>
      <c r="E27" s="18">
        <f>SUM(C27+D27)</f>
        <v>91187031.799999997</v>
      </c>
      <c r="F27" s="18">
        <v>92364430.120000005</v>
      </c>
      <c r="G27" s="18">
        <v>92364430.120000005</v>
      </c>
      <c r="H27" s="40">
        <f t="shared" si="0"/>
        <v>1.012063036581486</v>
      </c>
      <c r="I27" s="22">
        <f t="shared" si="1"/>
        <v>1100915.1200000048</v>
      </c>
      <c r="J27" s="26"/>
    </row>
    <row r="28" spans="2:10" ht="13.5" thickBot="1" x14ac:dyDescent="0.25">
      <c r="B28" s="6" t="s">
        <v>26</v>
      </c>
      <c r="C28" s="18">
        <v>0</v>
      </c>
      <c r="D28" s="18">
        <v>0</v>
      </c>
      <c r="E28" s="18">
        <f>SUM(C28+D28)</f>
        <v>0</v>
      </c>
      <c r="F28" s="18">
        <v>0</v>
      </c>
      <c r="G28" s="18">
        <v>0</v>
      </c>
      <c r="H28" s="40">
        <v>0</v>
      </c>
      <c r="I28" s="22">
        <f t="shared" si="1"/>
        <v>0</v>
      </c>
      <c r="J28" s="26"/>
    </row>
    <row r="29" spans="2:10" x14ac:dyDescent="0.2">
      <c r="B29" s="24" t="s">
        <v>13</v>
      </c>
      <c r="C29" s="33">
        <f>SUM(C30)</f>
        <v>49559022</v>
      </c>
      <c r="D29" s="33">
        <f>SUM(D30:D31)</f>
        <v>272257810.79000002</v>
      </c>
      <c r="E29" s="33">
        <f>SUM(E30)</f>
        <v>321816832.79000002</v>
      </c>
      <c r="F29" s="33">
        <f>SUM(F30:F32)</f>
        <v>437932351.28000003</v>
      </c>
      <c r="G29" s="33">
        <f>SUM(G30:G32)</f>
        <v>437932351.28000003</v>
      </c>
      <c r="H29" s="34">
        <f t="shared" si="0"/>
        <v>8.8365817888819524</v>
      </c>
      <c r="I29" s="32">
        <f>SUM(G29-C29)</f>
        <v>388373329.28000003</v>
      </c>
      <c r="J29" s="26"/>
    </row>
    <row r="30" spans="2:10" ht="21" x14ac:dyDescent="0.2">
      <c r="B30" s="6" t="s">
        <v>27</v>
      </c>
      <c r="C30" s="18">
        <v>49559022</v>
      </c>
      <c r="D30" s="18">
        <v>272257810.79000002</v>
      </c>
      <c r="E30" s="18">
        <f>SUM(C30+D30)</f>
        <v>321816832.79000002</v>
      </c>
      <c r="F30" s="18">
        <v>359243002.94</v>
      </c>
      <c r="G30" s="18">
        <v>359243002.94</v>
      </c>
      <c r="H30" s="12">
        <f t="shared" si="0"/>
        <v>7.248791207784528</v>
      </c>
      <c r="I30" s="22">
        <f t="shared" si="1"/>
        <v>309683980.94</v>
      </c>
      <c r="J30" s="26"/>
    </row>
    <row r="31" spans="2:10" x14ac:dyDescent="0.2">
      <c r="B31" s="6" t="s">
        <v>28</v>
      </c>
      <c r="C31" s="18">
        <v>0</v>
      </c>
      <c r="D31" s="18">
        <v>0</v>
      </c>
      <c r="E31" s="18">
        <f>SUM(C31+D31)</f>
        <v>0</v>
      </c>
      <c r="F31" s="18">
        <v>78689346.120000005</v>
      </c>
      <c r="G31" s="18">
        <v>78689346.120000005</v>
      </c>
      <c r="H31" s="12">
        <v>0</v>
      </c>
      <c r="I31" s="22">
        <f t="shared" si="1"/>
        <v>78689346.120000005</v>
      </c>
      <c r="J31" s="26"/>
    </row>
    <row r="32" spans="2:10" ht="21" x14ac:dyDescent="0.2">
      <c r="B32" s="6" t="s">
        <v>38</v>
      </c>
      <c r="C32" s="18">
        <v>0</v>
      </c>
      <c r="D32" s="18">
        <v>0</v>
      </c>
      <c r="E32" s="18">
        <v>0</v>
      </c>
      <c r="F32" s="18">
        <v>2.2200000000000002</v>
      </c>
      <c r="G32" s="18">
        <v>2.2200000000000002</v>
      </c>
      <c r="H32" s="12">
        <v>0</v>
      </c>
      <c r="I32" s="22">
        <f t="shared" si="1"/>
        <v>2.2200000000000002</v>
      </c>
      <c r="J32" s="26"/>
    </row>
    <row r="33" spans="2:10" ht="48" customHeight="1" x14ac:dyDescent="0.2">
      <c r="B33" s="37" t="s">
        <v>34</v>
      </c>
      <c r="C33" s="39">
        <f>SUM(C34)</f>
        <v>0</v>
      </c>
      <c r="D33" s="39">
        <v>0</v>
      </c>
      <c r="E33" s="39">
        <f>SUM(C33+D33)</f>
        <v>0</v>
      </c>
      <c r="F33" s="39">
        <v>0</v>
      </c>
      <c r="G33" s="39">
        <v>0</v>
      </c>
      <c r="H33" s="39">
        <v>0</v>
      </c>
      <c r="I33" s="22">
        <f t="shared" si="1"/>
        <v>0</v>
      </c>
      <c r="J33" s="26"/>
    </row>
    <row r="34" spans="2:10" ht="63.75" customHeight="1" thickBot="1" x14ac:dyDescent="0.25">
      <c r="B34" s="36" t="s">
        <v>35</v>
      </c>
      <c r="C34" s="38">
        <v>0</v>
      </c>
      <c r="D34" s="38">
        <v>0</v>
      </c>
      <c r="E34" s="39">
        <f>SUM(C34+D34)</f>
        <v>0</v>
      </c>
      <c r="F34" s="38">
        <v>0</v>
      </c>
      <c r="G34" s="38">
        <v>0</v>
      </c>
      <c r="H34" s="39">
        <v>0</v>
      </c>
      <c r="I34" s="22">
        <f t="shared" si="1"/>
        <v>0</v>
      </c>
      <c r="J34" s="26"/>
    </row>
    <row r="35" spans="2:10" ht="21" x14ac:dyDescent="0.2">
      <c r="B35" s="24" t="s">
        <v>14</v>
      </c>
      <c r="C35" s="33">
        <f>SUM(C36:C37)</f>
        <v>4131927358</v>
      </c>
      <c r="D35" s="33">
        <f>SUM(D36:D38)</f>
        <v>92107091.560000002</v>
      </c>
      <c r="E35" s="33">
        <f>SUM(E36:E38)</f>
        <v>4224034449.5599999</v>
      </c>
      <c r="F35" s="33">
        <f>SUM(F36:F38)</f>
        <v>4280150645.25</v>
      </c>
      <c r="G35" s="33">
        <f>SUM(G36:G38)</f>
        <v>4280150645.25</v>
      </c>
      <c r="H35" s="34">
        <f>+G35/C35</f>
        <v>1.0358726750031118</v>
      </c>
      <c r="I35" s="32">
        <f>SUM(G35-C35)</f>
        <v>148223287.25</v>
      </c>
      <c r="J35" s="26"/>
    </row>
    <row r="36" spans="2:10" x14ac:dyDescent="0.2">
      <c r="B36" s="6" t="s">
        <v>29</v>
      </c>
      <c r="C36" s="18">
        <v>3128994765</v>
      </c>
      <c r="D36" s="18">
        <v>-81913873.109999999</v>
      </c>
      <c r="E36" s="18">
        <f>SUM(C36+D36)</f>
        <v>3047080891.8899999</v>
      </c>
      <c r="F36" s="18">
        <v>3104895242.21</v>
      </c>
      <c r="G36" s="18">
        <v>3104895242.21</v>
      </c>
      <c r="H36" s="12">
        <f>+G36/C36</f>
        <v>0.99229799836689725</v>
      </c>
      <c r="I36" s="22">
        <f t="shared" si="1"/>
        <v>-24099522.789999962</v>
      </c>
      <c r="J36" s="26"/>
    </row>
    <row r="37" spans="2:10" x14ac:dyDescent="0.2">
      <c r="B37" s="6" t="s">
        <v>30</v>
      </c>
      <c r="C37" s="18">
        <v>1002932593</v>
      </c>
      <c r="D37" s="18">
        <v>66842336.32</v>
      </c>
      <c r="E37" s="18">
        <f t="shared" ref="E37:E38" si="2">SUM(C37+D37)</f>
        <v>1069774929.3200001</v>
      </c>
      <c r="F37" s="18">
        <v>1068719523.98</v>
      </c>
      <c r="G37" s="18">
        <v>1068719523.98</v>
      </c>
      <c r="H37" s="12">
        <f t="shared" ref="H37:H38" si="3">+G37/C37</f>
        <v>1.0655945688066795</v>
      </c>
      <c r="I37" s="22">
        <f t="shared" si="1"/>
        <v>65786930.980000019</v>
      </c>
      <c r="J37" s="26"/>
    </row>
    <row r="38" spans="2:10" ht="13.5" thickBot="1" x14ac:dyDescent="0.25">
      <c r="B38" s="6" t="s">
        <v>31</v>
      </c>
      <c r="C38" s="18">
        <v>0</v>
      </c>
      <c r="D38" s="18">
        <v>107178628.34999999</v>
      </c>
      <c r="E38" s="18">
        <f t="shared" si="2"/>
        <v>107178628.34999999</v>
      </c>
      <c r="F38" s="18">
        <v>106535879.06</v>
      </c>
      <c r="G38" s="18">
        <v>106535879.06</v>
      </c>
      <c r="H38" s="12">
        <v>0</v>
      </c>
      <c r="I38" s="22">
        <f t="shared" si="1"/>
        <v>106535879.06</v>
      </c>
      <c r="J38" s="26"/>
    </row>
    <row r="39" spans="2:10" ht="31.5" x14ac:dyDescent="0.2">
      <c r="B39" s="24" t="s">
        <v>15</v>
      </c>
      <c r="C39" s="33">
        <v>0</v>
      </c>
      <c r="D39" s="33">
        <v>0</v>
      </c>
      <c r="E39" s="33">
        <v>0</v>
      </c>
      <c r="F39" s="33">
        <f>SUM(F40:F41)</f>
        <v>0</v>
      </c>
      <c r="G39" s="33">
        <f>SUM(G40:G41)</f>
        <v>0</v>
      </c>
      <c r="H39" s="34">
        <v>0</v>
      </c>
      <c r="I39" s="32">
        <f>SUM(G39-C39)</f>
        <v>0</v>
      </c>
      <c r="J39" s="26"/>
    </row>
    <row r="40" spans="2:10" ht="21" x14ac:dyDescent="0.2">
      <c r="B40" s="6" t="s">
        <v>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2">
        <v>0</v>
      </c>
      <c r="I40" s="22">
        <f t="shared" si="1"/>
        <v>0</v>
      </c>
      <c r="J40" s="26"/>
    </row>
    <row r="41" spans="2:10" ht="13.5" thickBot="1" x14ac:dyDescent="0.25">
      <c r="B41" s="6" t="s">
        <v>33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2">
        <v>0</v>
      </c>
      <c r="I41" s="22">
        <f t="shared" si="1"/>
        <v>0</v>
      </c>
      <c r="J41" s="26"/>
    </row>
    <row r="42" spans="2:10" ht="21" x14ac:dyDescent="0.2">
      <c r="B42" s="24" t="s">
        <v>37</v>
      </c>
      <c r="C42" s="33">
        <f>SUM(C43)</f>
        <v>0</v>
      </c>
      <c r="D42" s="33">
        <f>SUM(D43)</f>
        <v>108321147.37</v>
      </c>
      <c r="E42" s="33">
        <f>SUM(C42:D42)</f>
        <v>108321147.37</v>
      </c>
      <c r="F42" s="33">
        <f>SUM(F43)</f>
        <v>108321147.37</v>
      </c>
      <c r="G42" s="33">
        <f>SUM(G43)</f>
        <v>108321147.37</v>
      </c>
      <c r="H42" s="34">
        <v>0</v>
      </c>
      <c r="I42" s="32">
        <f>SUM(I43)</f>
        <v>108321147.37</v>
      </c>
      <c r="J42" s="26"/>
    </row>
    <row r="43" spans="2:10" ht="21" x14ac:dyDescent="0.2">
      <c r="B43" s="6" t="s">
        <v>37</v>
      </c>
      <c r="C43" s="18">
        <v>0</v>
      </c>
      <c r="D43" s="18">
        <v>108321147.37</v>
      </c>
      <c r="E43" s="18">
        <f t="shared" ref="E43" si="4">SUM(C43+D43)</f>
        <v>108321147.37</v>
      </c>
      <c r="F43" s="18">
        <v>108321147.37</v>
      </c>
      <c r="G43" s="18">
        <v>108321147.37</v>
      </c>
      <c r="H43" s="12">
        <v>0</v>
      </c>
      <c r="I43" s="22">
        <f t="shared" si="1"/>
        <v>108321147.37</v>
      </c>
      <c r="J43" s="26"/>
    </row>
    <row r="44" spans="2:10" x14ac:dyDescent="0.2">
      <c r="B44" s="3"/>
      <c r="C44" s="18"/>
      <c r="D44" s="18"/>
      <c r="E44" s="18"/>
      <c r="F44" s="18"/>
      <c r="G44" s="18"/>
      <c r="H44" s="13"/>
      <c r="I44" s="22">
        <f t="shared" si="1"/>
        <v>0</v>
      </c>
    </row>
    <row r="45" spans="2:10" ht="16.5" thickBot="1" x14ac:dyDescent="0.25">
      <c r="B45" s="5" t="s">
        <v>8</v>
      </c>
      <c r="C45" s="19">
        <f>SUM(C14+C19+C21+C26+C29+C33+C35+C39+C42)</f>
        <v>7567212463</v>
      </c>
      <c r="D45" s="19">
        <f>SUM(D14+D19+D21+D26+D29+D33+D35+D39+D42)</f>
        <v>2.0000040531158447E-2</v>
      </c>
      <c r="E45" s="19">
        <f>SUM(E14+E19+E21+E26+E29+E33+E35+E39+E42)</f>
        <v>7567212463.0199995</v>
      </c>
      <c r="F45" s="19">
        <f t="shared" ref="F45:G45" si="5">SUM(F14+F19+F21+F26+F29+F33+F35+F39+F42)</f>
        <v>7973189460.3000002</v>
      </c>
      <c r="G45" s="19">
        <f t="shared" si="5"/>
        <v>7973189460.3000002</v>
      </c>
      <c r="H45" s="14">
        <f t="shared" ref="H45" si="6">+G45/C45</f>
        <v>1.0536494778341472</v>
      </c>
      <c r="I45" s="23">
        <f>SUM(I14+I19+I21+I26+I29+I33+I35+I39+I42)</f>
        <v>405976997.29999977</v>
      </c>
      <c r="J45" s="8"/>
    </row>
    <row r="46" spans="2:10" hidden="1" x14ac:dyDescent="0.2"/>
    <row r="47" spans="2:10" hidden="1" x14ac:dyDescent="0.2">
      <c r="C47" s="15">
        <v>6100000000</v>
      </c>
      <c r="D47" s="27">
        <v>821581773.80999994</v>
      </c>
      <c r="E47" s="27">
        <v>6921581773.8100004</v>
      </c>
      <c r="F47" s="15">
        <v>5181967463.1199999</v>
      </c>
      <c r="G47" s="15">
        <v>5056301891.9499998</v>
      </c>
      <c r="H47" s="9">
        <v>1739614310.6900001</v>
      </c>
    </row>
    <row r="48" spans="2:10" hidden="1" x14ac:dyDescent="0.2">
      <c r="D48" s="15">
        <f>D45-D47</f>
        <v>-821581773.78999996</v>
      </c>
      <c r="E48" s="15">
        <f>E47-E45</f>
        <v>-645630689.20999908</v>
      </c>
    </row>
    <row r="49" spans="2:9" hidden="1" x14ac:dyDescent="0.2"/>
    <row r="50" spans="2:9" hidden="1" x14ac:dyDescent="0.2">
      <c r="E50" s="15">
        <f>E48+D29</f>
        <v>-373372878.41999906</v>
      </c>
    </row>
    <row r="52" spans="2:9" x14ac:dyDescent="0.2">
      <c r="C52" s="28"/>
      <c r="D52" s="28"/>
      <c r="E52" s="28"/>
      <c r="F52" s="28"/>
      <c r="G52" s="28"/>
      <c r="H52" s="29"/>
      <c r="I52" s="28"/>
    </row>
    <row r="56" spans="2:9" x14ac:dyDescent="0.2">
      <c r="B56" t="s">
        <v>36</v>
      </c>
    </row>
    <row r="60" spans="2:9" x14ac:dyDescent="0.2">
      <c r="B60" s="55"/>
      <c r="C60" s="55"/>
      <c r="D60" s="55"/>
      <c r="H60" s="15"/>
      <c r="I60" s="9"/>
    </row>
    <row r="61" spans="2:9" ht="15.75" x14ac:dyDescent="0.25">
      <c r="B61" s="53"/>
      <c r="C61" s="53"/>
      <c r="D61" s="53"/>
      <c r="F61" s="53"/>
      <c r="G61" s="53"/>
      <c r="H61" s="53"/>
      <c r="I61" s="53"/>
    </row>
    <row r="62" spans="2:9" ht="23.25" customHeight="1" x14ac:dyDescent="0.2">
      <c r="B62" s="56"/>
      <c r="C62" s="56"/>
      <c r="D62" s="56"/>
      <c r="F62" s="54"/>
      <c r="G62" s="54"/>
      <c r="H62" s="54"/>
      <c r="I62" s="54"/>
    </row>
    <row r="63" spans="2:9" ht="15.75" x14ac:dyDescent="0.25">
      <c r="B63" s="42"/>
      <c r="C63" s="42"/>
      <c r="D63" s="42"/>
      <c r="F63" s="42"/>
      <c r="G63" s="42"/>
      <c r="H63" s="42"/>
      <c r="I63" s="42"/>
    </row>
    <row r="64" spans="2:9" ht="15.75" x14ac:dyDescent="0.25">
      <c r="B64" s="42"/>
      <c r="C64" s="42"/>
      <c r="D64" s="42"/>
      <c r="F64" s="42"/>
      <c r="G64" s="42"/>
      <c r="H64" s="42"/>
      <c r="I64" s="42"/>
    </row>
    <row r="65" spans="2:9" ht="15.75" x14ac:dyDescent="0.25">
      <c r="B65" s="42"/>
      <c r="C65" s="42"/>
      <c r="D65" s="42"/>
      <c r="F65" s="42"/>
      <c r="G65" s="42"/>
      <c r="H65" s="42"/>
      <c r="I65" s="42"/>
    </row>
    <row r="66" spans="2:9" ht="15.75" x14ac:dyDescent="0.25">
      <c r="B66" s="42"/>
      <c r="C66" s="42"/>
      <c r="D66" s="42"/>
      <c r="F66" s="42"/>
      <c r="G66" s="42"/>
      <c r="H66" s="42"/>
      <c r="I66" s="42"/>
    </row>
    <row r="71" spans="2:9" x14ac:dyDescent="0.2">
      <c r="B71" s="43"/>
    </row>
    <row r="72" spans="2:9" ht="25.5" customHeight="1" x14ac:dyDescent="0.2">
      <c r="B72" s="43"/>
    </row>
    <row r="73" spans="2:9" ht="25.5" customHeight="1" x14ac:dyDescent="0.2">
      <c r="B73" s="43"/>
    </row>
  </sheetData>
  <mergeCells count="6">
    <mergeCell ref="B3:I10"/>
    <mergeCell ref="F61:I61"/>
    <mergeCell ref="F62:I62"/>
    <mergeCell ref="B60:D60"/>
    <mergeCell ref="B61:D61"/>
    <mergeCell ref="B62:D62"/>
  </mergeCells>
  <pageMargins left="0.25" right="0.25" top="0.75" bottom="0.75" header="0.3" footer="0.3"/>
  <pageSetup scale="85" orientation="landscape" r:id="rId1"/>
  <headerFooter alignWithMargins="0"/>
  <rowBreaks count="1" manualBreakCount="1">
    <brk id="33" min="1" max="8" man="1"/>
  </rowBreaks>
  <ignoredErrors>
    <ignoredError sqref="F26:G26 E35:G35 C14:D14 C21 C35 F29:G29" formulaRange="1"/>
    <ignoredError sqref="E19 E21 D29:E29 I4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 2020</vt:lpstr>
      <vt:lpstr>'DICIEMBRE  2020'!Área_de_impresión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Claudia Gloria Bello</cp:lastModifiedBy>
  <cp:lastPrinted>2020-01-22T15:59:59Z</cp:lastPrinted>
  <dcterms:created xsi:type="dcterms:W3CDTF">2017-05-29T20:47:28Z</dcterms:created>
  <dcterms:modified xsi:type="dcterms:W3CDTF">2021-03-05T04:55:53Z</dcterms:modified>
</cp:coreProperties>
</file>