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febrero 2021\armonizados febrero\"/>
    </mc:Choice>
  </mc:AlternateContent>
  <bookViews>
    <workbookView xWindow="-285" yWindow="90" windowWidth="20505" windowHeight="3930"/>
  </bookViews>
  <sheets>
    <sheet name="Zapopan (2)" sheetId="5" r:id="rId1"/>
  </sheets>
  <definedNames>
    <definedName name="_xlnm.Print_Area" localSheetId="0">'Zapopan (2)'!$C$1:$K$48</definedName>
  </definedNames>
  <calcPr calcId="15251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<sst xmlns="http://schemas.openxmlformats.org/spreadsheetml/2006/main" count="33" uniqueCount="33">
  <si>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</si>
  <si>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</si>
  <si>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</si>
  <si>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</si>
  <si>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</si>
  <si>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</si>
  <si>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</si>
  <si>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</si>
  <si>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</si>
  <si>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</si>
  <si>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</si>
  <si>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</si>
  <si>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</si>
  <si>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</si>
  <si>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</si>
  <si>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</si>
  <si>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</si>
  <si>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</si>
  <si>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</si>
  <si>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</si>
  <si>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</si>
  <si>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</si>
  <si>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</si>
  <si>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</si>
  <si>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</si>
  <si>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</si>
  <si>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</si>
  <si>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</si>
  <si>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</si>
  <si>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</si>
  <si>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</si>
  <si>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</si>
  <si>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Febrero al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</si>
</sst>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9525</xdr:rowOff>
    </xdr:from>
    <xdr:to>
      <xdr:col>5</xdr:col>
      <xdr:colOff>57151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"/>
          <a:ext cx="27432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31" zoomScaleNormal="100" workbookViewId="0">
      <selection activeCell="G33" sqref="G33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1354492550.9000001</v>
      </c>
      <c r="G14" s="18">
        <f t="shared" ref="G14:H14" si="0">SUM(G16:G22)</f>
        <v>22939930074.869999</v>
      </c>
      <c r="H14" s="18">
        <f t="shared" si="0"/>
        <v>22371810687.919998</v>
      </c>
      <c r="I14" s="26">
        <f>SUM(F14+G14-H14)</f>
        <v>1922611937.8500023</v>
      </c>
      <c r="J14" s="67">
        <f>SUM(I14-F14)</f>
        <v>568119386.95000219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1075107599.97</v>
      </c>
      <c r="G16" s="22">
        <v>21773759900.709999</v>
      </c>
      <c r="H16" s="22">
        <v>21133819932.84</v>
      </c>
      <c r="I16" s="27">
        <f>SUM(F16+G16-H16)</f>
        <v>1715047567.8400002</v>
      </c>
      <c r="J16" s="51">
        <f t="shared" ref="J16:J22" si="1">SUM(I16-F16)</f>
        <v>639939967.87000012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244297971.25999999</v>
      </c>
      <c r="G17" s="22">
        <v>1165170174.1600001</v>
      </c>
      <c r="H17" s="22">
        <v>1237990755.0799999</v>
      </c>
      <c r="I17" s="27">
        <f>SUM(F17+G17-H17)</f>
        <v>171477390.34000015</v>
      </c>
      <c r="J17" s="51">
        <f t="shared" si="1"/>
        <v>-72820580.919999838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35086979.670000002</v>
      </c>
      <c r="G18" s="22">
        <v>1000000</v>
      </c>
      <c r="H18" s="22">
        <v>0</v>
      </c>
      <c r="I18" s="27">
        <f t="shared" ref="I18:I22" si="2">SUM(F18+G18-H18)</f>
        <v>36086979.670000002</v>
      </c>
      <c r="J18" s="27">
        <f t="shared" si="1"/>
        <v>1000000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39829472130.349602</v>
      </c>
      <c r="G24" s="21">
        <f>SUM(G26:G34)</f>
        <v>147096874.47999999</v>
      </c>
      <c r="H24" s="21">
        <f t="shared" ref="H24" si="3">SUM(H26:H34)</f>
        <v>60854251.019999996</v>
      </c>
      <c r="I24" s="21">
        <f>SUM(F24+G24-H24)</f>
        <v>39915714753.809608</v>
      </c>
      <c r="J24" s="28">
        <f>SUM(I24-F24)</f>
        <v>86242623.460006714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52233602.609999999</v>
      </c>
      <c r="G26" s="22">
        <v>92891974.549999997</v>
      </c>
      <c r="H26" s="22">
        <v>42628201.079999998</v>
      </c>
      <c r="I26" s="29">
        <f t="shared" ref="I26:I34" si="4">SUM(F26+G26-H26)</f>
        <v>102497376.08</v>
      </c>
      <c r="J26" s="29">
        <f t="shared" ref="J26:J34" si="5">SUM(I26-F26)</f>
        <v>50263773.469999999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22979.15</v>
      </c>
      <c r="G27" s="22">
        <v>0</v>
      </c>
      <c r="H27" s="22">
        <v>0</v>
      </c>
      <c r="I27" s="29">
        <f t="shared" si="4"/>
        <v>22979.15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38352434668.044998</v>
      </c>
      <c r="G28" s="22">
        <v>50753421.520000003</v>
      </c>
      <c r="H28" s="22">
        <v>0</v>
      </c>
      <c r="I28" s="29">
        <f t="shared" si="4"/>
        <v>38403188089.564995</v>
      </c>
      <c r="J28" s="29">
        <f t="shared" si="5"/>
        <v>50753421.519996643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1781015691.0420001</v>
      </c>
      <c r="G29" s="22">
        <v>29799.99</v>
      </c>
      <c r="H29" s="22">
        <v>6729257.1500000004</v>
      </c>
      <c r="I29" s="29">
        <f t="shared" si="4"/>
        <v>1774316233.882</v>
      </c>
      <c r="J29" s="29">
        <f t="shared" si="5"/>
        <v>-6699457.1600000858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136099960.91</v>
      </c>
      <c r="G30" s="22">
        <v>0</v>
      </c>
      <c r="H30" s="22">
        <v>109410.64</v>
      </c>
      <c r="I30" s="29">
        <f t="shared" si="4"/>
        <v>135990550.27000001</v>
      </c>
      <c r="J30" s="29">
        <f t="shared" si="5"/>
        <v>-109410.63999998569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-492334771.40739995</v>
      </c>
      <c r="G31" s="22">
        <v>3421678.42</v>
      </c>
      <c r="H31" s="22">
        <v>11387382.15</v>
      </c>
      <c r="I31" s="29">
        <f t="shared" si="4"/>
        <v>-500300475.13739991</v>
      </c>
      <c r="J31" s="29">
        <f t="shared" si="5"/>
        <v>-7965703.7299999595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41183964681.249603</v>
      </c>
      <c r="G36" s="61">
        <f>SUM(G14+G24)</f>
        <v>23087026949.349998</v>
      </c>
      <c r="H36" s="61">
        <f>SUM(H14+H24)</f>
        <v>22432664938.939999</v>
      </c>
      <c r="I36" s="62">
        <f>SUM(F36+G36-H36)</f>
        <v>41838326691.659607</v>
      </c>
      <c r="J36" s="63">
        <f>SUM(I36-F36)</f>
        <v>654362010.41000366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2018-08-01T20:35:31Z</cp:lastPrinted>
  <dcterms:created xsi:type="dcterms:W3CDTF">2014-09-04T18:46:51Z</dcterms:created>
  <dcterms:modified xsi:type="dcterms:W3CDTF">2021-05-07T17:52:08Z</dcterms:modified>
</cp:coreProperties>
</file>