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0" windowWidth="20490" windowHeight="7755"/>
  </bookViews>
  <sheets>
    <sheet name="Estadística Septiembre 2020" sheetId="1" r:id="rId1"/>
  </sheets>
  <externalReferences>
    <externalReference r:id="rId2"/>
  </externalReferences>
  <definedNames>
    <definedName name="_xlnm.Print_Area" localSheetId="0">'Estadística Septiembre 2020'!$A$1:$Q$352</definedName>
  </definedNames>
  <calcPr calcId="152511"/>
</workbook>
</file>

<file path=xl/calcChain.xml><?xml version="1.0" encoding="utf-8"?>
<calcChain xmlns="http://schemas.openxmlformats.org/spreadsheetml/2006/main">
  <c r="J138" i="1" l="1"/>
  <c r="I103" i="1" l="1"/>
  <c r="J97" i="1" s="1"/>
  <c r="J60" i="1"/>
  <c r="M57" i="1" s="1"/>
  <c r="J133" i="1"/>
  <c r="F21" i="1"/>
  <c r="E22" i="1" s="1"/>
  <c r="I218" i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213" i="1" l="1"/>
  <c r="J215" i="1"/>
  <c r="J186" i="1"/>
  <c r="J184" i="1"/>
  <c r="J99" i="1"/>
  <c r="J100" i="1"/>
  <c r="J98" i="1"/>
  <c r="J101" i="1"/>
  <c r="J214" i="1"/>
  <c r="J216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<sst xmlns="http://schemas.openxmlformats.org/spreadsheetml/2006/main" count="126" uniqueCount="98">
  <si>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</si>
  <si>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</si>
  <si>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</si>
  <si>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</si>
  <si>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</si>
  <si>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</si>
  <si>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</si>
  <si>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</si>
  <si>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</si>
  <si>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</si>
  <si>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</si>
  <si>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</si>
  <si>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</si>
  <si>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</si>
  <si>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</si>
  <si>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</si>
  <si>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</si>
  <si>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</si>
  <si>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</si>
  <si>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</si>
  <si>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</si>
  <si>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</si>
  <si>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</si>
  <si>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</si>
  <si>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</si>
  <si>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</si>
  <si>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</si>
  <si>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</si>
  <si>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</si>
  <si>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</si>
  <si>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</si>
  <si>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</si>
  <si>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</si>
  <si>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</si>
  <si>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</si>
  <si>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</si>
  <si>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</si>
  <si>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</si>
  <si>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</si>
  <si>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</si>
  <si>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</si>
  <si>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</si>
  <si>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</si>
  <si>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</si>
  <si>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</si>
  <si>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</si>
  <si>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</si>
  <si>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</si>
  <si>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</si>
  <si>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</si>
  <si>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</si>
  <si>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</si>
  <si>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</si>
  <si>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</si>
  <si>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</si>
  <si>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</si>
  <si>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</si>
  <si>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</si>
  <si>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</si>
  <si>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</si>
  <si>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</si>
  <si>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</si>
  <si>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</si>
  <si>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</si>
  <si>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</si>
  <si>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</si>
  <si>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</si>
  <si>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</si>
  <si>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</si>
  <si>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</si>
  <si>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</si>
  <si>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</si>
  <si>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</si>
  <si>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</si>
  <si>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</si>
  <si>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</si>
  <si>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</si>
  <si>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</si>
  <si>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</si>
  <si>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</si>
  <si>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</si>
  <si>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</si>
  <si>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</si>
  <si>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</si>
  <si>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</si>
  <si>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</si>
  <si>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</si>
  <si>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</si>
  <si>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</si>
  <si>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</si>
  <si>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</si>
  <si>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</si>
  <si>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</si>
  <si>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</si>
  <si>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</si>
  <si>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</si>
  <si>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</si>
  <si>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>INFORMACIÓN ESTADÍSTICA MAYO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</si>
</sst>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0198272"/>
        <c:axId val="60208256"/>
        <c:axId val="0"/>
      </c:bar3DChart>
      <c:catAx>
        <c:axId val="60198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60208256"/>
        <c:crosses val="autoZero"/>
        <c:auto val="1"/>
        <c:lblAlgn val="ctr"/>
        <c:lblOffset val="100"/>
        <c:noMultiLvlLbl val="0"/>
      </c:catAx>
      <c:valAx>
        <c:axId val="60208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019827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2020'!$I$97:$I$101</c:f>
              <c:numCache>
                <c:formatCode>General</c:formatCode>
                <c:ptCount val="5"/>
                <c:pt idx="0">
                  <c:v>284</c:v>
                </c:pt>
                <c:pt idx="1">
                  <c:v>650</c:v>
                </c:pt>
                <c:pt idx="2">
                  <c:v>0</c:v>
                </c:pt>
                <c:pt idx="3">
                  <c:v>0</c:v>
                </c:pt>
                <c:pt idx="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2020'!$J$97:$J$101</c:f>
              <c:numCache>
                <c:formatCode>0%</c:formatCode>
                <c:ptCount val="5"/>
                <c:pt idx="0">
                  <c:v>0.29831932773109243</c:v>
                </c:pt>
                <c:pt idx="1">
                  <c:v>0.6827731092436975</c:v>
                </c:pt>
                <c:pt idx="2">
                  <c:v>0</c:v>
                </c:pt>
                <c:pt idx="3">
                  <c:v>0</c:v>
                </c:pt>
                <c:pt idx="4">
                  <c:v>1.8907563025210083E-2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7374592"/>
        <c:axId val="77376128"/>
        <c:axId val="0"/>
      </c:bar3DChart>
      <c:catAx>
        <c:axId val="7737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376128"/>
        <c:crosses val="autoZero"/>
        <c:auto val="1"/>
        <c:lblAlgn val="ctr"/>
        <c:lblOffset val="100"/>
        <c:noMultiLvlLbl val="0"/>
      </c:catAx>
      <c:valAx>
        <c:axId val="7737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37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2020'!$I$154:$I$157</c:f>
              <c:numCache>
                <c:formatCode>General</c:formatCode>
                <c:ptCount val="4"/>
                <c:pt idx="0">
                  <c:v>754</c:v>
                </c:pt>
                <c:pt idx="1">
                  <c:v>178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2020'!$J$154:$J$157</c:f>
              <c:numCache>
                <c:formatCode>0%</c:formatCode>
                <c:ptCount val="4"/>
                <c:pt idx="0">
                  <c:v>0.79201680672268904</c:v>
                </c:pt>
                <c:pt idx="1">
                  <c:v>0.18697478991596639</c:v>
                </c:pt>
                <c:pt idx="2">
                  <c:v>1.050420168067227E-2</c:v>
                </c:pt>
                <c:pt idx="3">
                  <c:v>1.050420168067227E-2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7788288"/>
        <c:axId val="77789824"/>
        <c:axId val="0"/>
      </c:bar3DChart>
      <c:catAx>
        <c:axId val="777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789824"/>
        <c:crosses val="autoZero"/>
        <c:auto val="1"/>
        <c:lblAlgn val="ctr"/>
        <c:lblOffset val="100"/>
        <c:noMultiLvlLbl val="0"/>
      </c:catAx>
      <c:valAx>
        <c:axId val="77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78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2020'!$I$213:$I$217</c:f>
              <c:numCache>
                <c:formatCode>General</c:formatCode>
                <c:ptCount val="5"/>
                <c:pt idx="0">
                  <c:v>779</c:v>
                </c:pt>
                <c:pt idx="1">
                  <c:v>159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2020'!$J$213:$J$217</c:f>
              <c:numCache>
                <c:formatCode>0%</c:formatCode>
                <c:ptCount val="5"/>
                <c:pt idx="0">
                  <c:v>0.81827731092436973</c:v>
                </c:pt>
                <c:pt idx="1">
                  <c:v>0.16701680672268907</c:v>
                </c:pt>
                <c:pt idx="2">
                  <c:v>6.3025210084033615E-3</c:v>
                </c:pt>
                <c:pt idx="3">
                  <c:v>7.3529411764705881E-3</c:v>
                </c:pt>
                <c:pt idx="4">
                  <c:v>1.0504201680672268E-3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84763776"/>
        <c:axId val="84765312"/>
        <c:axId val="0"/>
      </c:bar3DChart>
      <c:catAx>
        <c:axId val="847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765312"/>
        <c:crosses val="autoZero"/>
        <c:auto val="1"/>
        <c:lblAlgn val="ctr"/>
        <c:lblOffset val="100"/>
        <c:noMultiLvlLbl val="0"/>
      </c:catAx>
      <c:valAx>
        <c:axId val="84765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476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2020'!$C$21:$E$21</c:f>
              <c:numCache>
                <c:formatCode>General</c:formatCode>
                <c:ptCount val="3"/>
                <c:pt idx="0">
                  <c:v>650</c:v>
                </c:pt>
                <c:pt idx="1">
                  <c:v>18</c:v>
                </c:pt>
                <c:pt idx="2">
                  <c:v>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2020'!$C$22:$E$22</c:f>
              <c:numCache>
                <c:formatCode>0%</c:formatCode>
                <c:ptCount val="3"/>
                <c:pt idx="0">
                  <c:v>0.6827731092436975</c:v>
                </c:pt>
                <c:pt idx="1">
                  <c:v>1.8907563025210083E-2</c:v>
                </c:pt>
                <c:pt idx="2">
                  <c:v>0.29831932773109243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8181760"/>
        <c:axId val="88199936"/>
        <c:axId val="0"/>
      </c:bar3DChart>
      <c:catAx>
        <c:axId val="88181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199936"/>
        <c:crosses val="autoZero"/>
        <c:auto val="1"/>
        <c:lblAlgn val="ctr"/>
        <c:lblOffset val="100"/>
        <c:noMultiLvlLbl val="0"/>
      </c:catAx>
      <c:valAx>
        <c:axId val="881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1817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2020'!$H$21:$K$21</c:f>
              <c:numCache>
                <c:formatCode>General</c:formatCode>
                <c:ptCount val="4"/>
                <c:pt idx="0">
                  <c:v>525</c:v>
                </c:pt>
                <c:pt idx="1">
                  <c:v>349</c:v>
                </c:pt>
                <c:pt idx="2">
                  <c:v>31</c:v>
                </c:pt>
                <c:pt idx="3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2020'!$H$22:$K$22</c:f>
              <c:numCache>
                <c:formatCode>0%</c:formatCode>
                <c:ptCount val="4"/>
                <c:pt idx="0">
                  <c:v>0.55147058823529416</c:v>
                </c:pt>
                <c:pt idx="1">
                  <c:v>0.36659663865546216</c:v>
                </c:pt>
                <c:pt idx="2">
                  <c:v>3.2563025210084036E-2</c:v>
                </c:pt>
                <c:pt idx="3">
                  <c:v>4.9369747899159662E-2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8871296"/>
        <c:axId val="88872832"/>
        <c:axId val="0"/>
      </c:bar3DChart>
      <c:catAx>
        <c:axId val="8887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872832"/>
        <c:crosses val="autoZero"/>
        <c:auto val="1"/>
        <c:lblAlgn val="ctr"/>
        <c:lblOffset val="100"/>
        <c:noMultiLvlLbl val="0"/>
      </c:catAx>
      <c:valAx>
        <c:axId val="8887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87129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2020'!$I$183:$I$186</c:f>
              <c:numCache>
                <c:formatCode>General</c:formatCode>
                <c:ptCount val="4"/>
                <c:pt idx="0">
                  <c:v>804</c:v>
                </c:pt>
                <c:pt idx="1">
                  <c:v>79</c:v>
                </c:pt>
                <c:pt idx="2">
                  <c:v>39</c:v>
                </c:pt>
                <c:pt idx="3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2020'!$J$183:$J$186</c:f>
              <c:numCache>
                <c:formatCode>0%</c:formatCode>
                <c:ptCount val="4"/>
                <c:pt idx="0">
                  <c:v>0.84453781512605042</c:v>
                </c:pt>
                <c:pt idx="1">
                  <c:v>8.2983193277310921E-2</c:v>
                </c:pt>
                <c:pt idx="2">
                  <c:v>4.0966386554621849E-2</c:v>
                </c:pt>
                <c:pt idx="3">
                  <c:v>3.1512605042016806E-2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62680448"/>
        <c:axId val="62694528"/>
        <c:axId val="0"/>
      </c:bar3DChart>
      <c:catAx>
        <c:axId val="6268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694528"/>
        <c:crosses val="autoZero"/>
        <c:auto val="1"/>
        <c:lblAlgn val="ctr"/>
        <c:lblOffset val="100"/>
        <c:noMultiLvlLbl val="0"/>
      </c:catAx>
      <c:valAx>
        <c:axId val="62694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268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13</c:v>
                </c:pt>
                <c:pt idx="7">
                  <c:v>4</c:v>
                </c:pt>
                <c:pt idx="8">
                  <c:v>72</c:v>
                </c:pt>
                <c:pt idx="9">
                  <c:v>26</c:v>
                </c:pt>
                <c:pt idx="10">
                  <c:v>32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75</c:v>
                </c:pt>
                <c:pt idx="25">
                  <c:v>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148</c:v>
                </c:pt>
                <c:pt idx="34">
                  <c:v>50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413</c:v>
                </c:pt>
                <c:pt idx="39">
                  <c:v>117</c:v>
                </c:pt>
                <c:pt idx="40">
                  <c:v>130</c:v>
                </c:pt>
                <c:pt idx="41">
                  <c:v>23</c:v>
                </c:pt>
                <c:pt idx="42">
                  <c:v>5</c:v>
                </c:pt>
                <c:pt idx="43">
                  <c:v>33</c:v>
                </c:pt>
                <c:pt idx="44">
                  <c:v>0</c:v>
                </c:pt>
                <c:pt idx="45">
                  <c:v>2</c:v>
                </c:pt>
                <c:pt idx="46">
                  <c:v>12</c:v>
                </c:pt>
                <c:pt idx="47">
                  <c:v>0</c:v>
                </c:pt>
                <c:pt idx="48">
                  <c:v>46</c:v>
                </c:pt>
                <c:pt idx="49">
                  <c:v>0</c:v>
                </c:pt>
                <c:pt idx="50">
                  <c:v>9</c:v>
                </c:pt>
                <c:pt idx="51">
                  <c:v>2</c:v>
                </c:pt>
                <c:pt idx="52">
                  <c:v>18</c:v>
                </c:pt>
                <c:pt idx="53">
                  <c:v>1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65</c:v>
                </c:pt>
                <c:pt idx="58">
                  <c:v>196</c:v>
                </c:pt>
                <c:pt idx="59">
                  <c:v>33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6970368"/>
        <c:axId val="86971904"/>
        <c:axId val="0"/>
      </c:bar3DChart>
      <c:catAx>
        <c:axId val="869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6971904"/>
        <c:crosses val="autoZero"/>
        <c:auto val="1"/>
        <c:lblAlgn val="ctr"/>
        <c:lblOffset val="100"/>
        <c:noMultiLvlLbl val="0"/>
      </c:catAx>
      <c:valAx>
        <c:axId val="8697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697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2020'!$J$43:$J$59</c:f>
              <c:numCache>
                <c:formatCode>General</c:formatCode>
                <c:ptCount val="17"/>
                <c:pt idx="0">
                  <c:v>25</c:v>
                </c:pt>
                <c:pt idx="1">
                  <c:v>0</c:v>
                </c:pt>
                <c:pt idx="2">
                  <c:v>9</c:v>
                </c:pt>
                <c:pt idx="3">
                  <c:v>105</c:v>
                </c:pt>
                <c:pt idx="4">
                  <c:v>2</c:v>
                </c:pt>
                <c:pt idx="5">
                  <c:v>523</c:v>
                </c:pt>
                <c:pt idx="6">
                  <c:v>159</c:v>
                </c:pt>
                <c:pt idx="7">
                  <c:v>0</c:v>
                </c:pt>
                <c:pt idx="8">
                  <c:v>69</c:v>
                </c:pt>
                <c:pt idx="9">
                  <c:v>4</c:v>
                </c:pt>
                <c:pt idx="10">
                  <c:v>28</c:v>
                </c:pt>
                <c:pt idx="11">
                  <c:v>7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805376"/>
        <c:axId val="88806912"/>
        <c:axId val="0"/>
      </c:bar3DChart>
      <c:catAx>
        <c:axId val="888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8806912"/>
        <c:crosses val="autoZero"/>
        <c:auto val="1"/>
        <c:lblAlgn val="ctr"/>
        <c:lblOffset val="100"/>
        <c:noMultiLvlLbl val="0"/>
      </c:catAx>
      <c:valAx>
        <c:axId val="8880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880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topLeftCell="B1" zoomScale="80" zoomScaleNormal="80" workbookViewId="0">
      <selection activeCell="M140" sqref="M140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 x14ac:dyDescent="0.3">
      <c r="A14" s="4"/>
      <c r="B14" s="127" t="s">
        <v>97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8" t="s">
        <v>1</v>
      </c>
      <c r="D19" s="99"/>
      <c r="E19" s="99"/>
      <c r="F19" s="100"/>
      <c r="G19" s="62"/>
      <c r="H19" s="98" t="s">
        <v>2</v>
      </c>
      <c r="I19" s="99"/>
      <c r="J19" s="99"/>
      <c r="K19" s="99"/>
      <c r="L19" s="100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650</v>
      </c>
      <c r="D21" s="14">
        <v>18</v>
      </c>
      <c r="E21" s="14">
        <v>284</v>
      </c>
      <c r="F21" s="8">
        <f>SUM(C21:E21)</f>
        <v>952</v>
      </c>
      <c r="G21" s="5"/>
      <c r="H21" s="8">
        <v>525</v>
      </c>
      <c r="I21" s="8">
        <v>349</v>
      </c>
      <c r="J21" s="8">
        <v>31</v>
      </c>
      <c r="K21" s="8">
        <v>47</v>
      </c>
      <c r="L21" s="8">
        <f>SUM(H21:K21)</f>
        <v>952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0.6827731092436975</v>
      </c>
      <c r="D22" s="17">
        <f>+D21/F21</f>
        <v>1.8907563025210083E-2</v>
      </c>
      <c r="E22" s="18">
        <f>+E21/F21</f>
        <v>0.29831932773109243</v>
      </c>
      <c r="F22" s="66">
        <f>SUM(C22:E22)</f>
        <v>1</v>
      </c>
      <c r="G22" s="5"/>
      <c r="H22" s="16">
        <f>+H21/L21</f>
        <v>0.55147058823529416</v>
      </c>
      <c r="I22" s="16">
        <f>+I21/L21</f>
        <v>0.36659663865546216</v>
      </c>
      <c r="J22" s="16">
        <f>J21/L21</f>
        <v>3.2563025210084036E-2</v>
      </c>
      <c r="K22" s="16">
        <f>+K21/L21</f>
        <v>4.9369747899159662E-2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9" t="s">
        <v>11</v>
      </c>
      <c r="E42" s="129"/>
      <c r="F42" s="129"/>
      <c r="G42" s="129"/>
      <c r="H42" s="129"/>
      <c r="I42" s="129"/>
      <c r="J42" s="129"/>
      <c r="K42" s="129"/>
      <c r="L42" s="129"/>
      <c r="M42" s="129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30">
        <v>25</v>
      </c>
      <c r="K43" s="131"/>
      <c r="L43" s="132"/>
      <c r="M43" s="16">
        <f>+$J43/$J60</f>
        <v>2.6260504201680673E-2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30">
        <v>0</v>
      </c>
      <c r="K44" s="131"/>
      <c r="L44" s="132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30">
        <v>9</v>
      </c>
      <c r="K45" s="131"/>
      <c r="L45" s="132"/>
      <c r="M45" s="16">
        <f>+$J45/$J60</f>
        <v>9.4537815126050414E-3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30">
        <v>105</v>
      </c>
      <c r="K46" s="131"/>
      <c r="L46" s="132"/>
      <c r="M46" s="16">
        <f>+$J46/$J60</f>
        <v>0.11029411764705882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30">
        <v>2</v>
      </c>
      <c r="K47" s="131"/>
      <c r="L47" s="132"/>
      <c r="M47" s="16">
        <f>+$J47/$J60</f>
        <v>2.1008403361344537E-3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30">
        <v>523</v>
      </c>
      <c r="K48" s="131"/>
      <c r="L48" s="132"/>
      <c r="M48" s="16">
        <f>+$J48/J60</f>
        <v>0.54936974789915971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30">
        <v>159</v>
      </c>
      <c r="K49" s="131"/>
      <c r="L49" s="132"/>
      <c r="M49" s="16">
        <f>+$J49/J60</f>
        <v>0.16701680672268907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30">
        <v>0</v>
      </c>
      <c r="K50" s="131"/>
      <c r="L50" s="132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30">
        <v>69</v>
      </c>
      <c r="K51" s="131"/>
      <c r="L51" s="132"/>
      <c r="M51" s="16">
        <f>+$J51/J60</f>
        <v>7.2478991596638662E-2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30">
        <v>4</v>
      </c>
      <c r="K52" s="131"/>
      <c r="L52" s="132"/>
      <c r="M52" s="16">
        <f>+J52/J60</f>
        <v>4.2016806722689074E-3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30">
        <v>28</v>
      </c>
      <c r="K53" s="131"/>
      <c r="L53" s="132"/>
      <c r="M53" s="16">
        <f>+$J53/J60</f>
        <v>2.9411764705882353E-2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30">
        <v>7</v>
      </c>
      <c r="K54" s="131"/>
      <c r="L54" s="132"/>
      <c r="M54" s="16">
        <f>+$J54/J60</f>
        <v>7.3529411764705881E-3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30">
        <v>8</v>
      </c>
      <c r="K55" s="131"/>
      <c r="L55" s="132"/>
      <c r="M55" s="16">
        <f>+$J55/J60</f>
        <v>8.4033613445378148E-3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30">
        <v>2</v>
      </c>
      <c r="K56" s="131"/>
      <c r="L56" s="132"/>
      <c r="M56" s="16">
        <f>+$J56/J60</f>
        <v>2.1008403361344537E-3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30">
        <v>10</v>
      </c>
      <c r="K57" s="131"/>
      <c r="L57" s="132"/>
      <c r="M57" s="16">
        <f>+$J57/J60</f>
        <v>1.050420168067227E-2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30">
        <v>0</v>
      </c>
      <c r="K58" s="131"/>
      <c r="L58" s="132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133">
        <v>1</v>
      </c>
      <c r="K59" s="134"/>
      <c r="L59" s="135"/>
      <c r="M59" s="80">
        <f>+$J59/J60</f>
        <v>1.0504201680672268E-3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4">
        <f>SUM(J43:L59)</f>
        <v>952</v>
      </c>
      <c r="K60" s="105"/>
      <c r="L60" s="106"/>
      <c r="M60" s="77">
        <f>SUM(M43:M59)</f>
        <v>0.99999999999999978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7" t="s">
        <v>12</v>
      </c>
      <c r="E96" s="108"/>
      <c r="F96" s="108"/>
      <c r="G96" s="108"/>
      <c r="H96" s="108"/>
      <c r="I96" s="108"/>
      <c r="J96" s="109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284</v>
      </c>
      <c r="J97" s="29">
        <f>+I97/I103</f>
        <v>0.29831932773109243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650</v>
      </c>
      <c r="J98" s="29">
        <f>I98/I103</f>
        <v>0.6827731092436975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18</v>
      </c>
      <c r="J101" s="36">
        <f>+I101/I103</f>
        <v>1.8907563025210083E-2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952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10"/>
      <c r="E106" s="110"/>
      <c r="F106" s="110"/>
      <c r="G106" s="110"/>
      <c r="H106" s="110"/>
      <c r="I106" s="110"/>
      <c r="J106" s="110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8" t="s">
        <v>14</v>
      </c>
      <c r="F131" s="99"/>
      <c r="G131" s="99"/>
      <c r="H131" s="99"/>
      <c r="I131" s="99"/>
      <c r="J131" s="100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2" t="s">
        <v>15</v>
      </c>
      <c r="F132" s="93"/>
      <c r="G132" s="93"/>
      <c r="H132" s="93"/>
      <c r="I132" s="94"/>
      <c r="J132" s="37">
        <v>1978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1978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8" t="s">
        <v>16</v>
      </c>
      <c r="F136" s="99"/>
      <c r="G136" s="99"/>
      <c r="H136" s="99"/>
      <c r="I136" s="99"/>
      <c r="J136" s="100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2" t="s">
        <v>17</v>
      </c>
      <c r="F137" s="93"/>
      <c r="G137" s="93"/>
      <c r="H137" s="93"/>
      <c r="I137" s="94"/>
      <c r="J137" s="39">
        <v>841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J137</f>
        <v>841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5" t="s">
        <v>18</v>
      </c>
      <c r="F141" s="96"/>
      <c r="G141" s="96"/>
      <c r="H141" s="96"/>
      <c r="I141" s="96"/>
      <c r="J141" s="97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2" t="s">
        <v>19</v>
      </c>
      <c r="F142" s="93"/>
      <c r="G142" s="93"/>
      <c r="H142" s="93"/>
      <c r="I142" s="94"/>
      <c r="J142" s="39">
        <v>19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19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5" t="s">
        <v>20</v>
      </c>
      <c r="F146" s="96"/>
      <c r="G146" s="96"/>
      <c r="H146" s="96"/>
      <c r="I146" s="96"/>
      <c r="J146" s="97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2" t="s">
        <v>20</v>
      </c>
      <c r="F147" s="93"/>
      <c r="G147" s="93"/>
      <c r="H147" s="93"/>
      <c r="I147" s="94"/>
      <c r="J147" s="39">
        <v>8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8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8" t="s">
        <v>21</v>
      </c>
      <c r="E153" s="99"/>
      <c r="F153" s="99"/>
      <c r="G153" s="99"/>
      <c r="H153" s="99"/>
      <c r="I153" s="99"/>
      <c r="J153" s="100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1" t="str">
        <f>+'[1]ACUM-MAYO'!A162</f>
        <v>ORDINARIA</v>
      </c>
      <c r="F154" s="102"/>
      <c r="G154" s="102"/>
      <c r="H154" s="103"/>
      <c r="I154" s="33">
        <v>754</v>
      </c>
      <c r="J154" s="42">
        <f>I154/I159</f>
        <v>0.79201680672268904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1" t="str">
        <f>+'[1]ACUM-MAYO'!A163</f>
        <v>FUNDAMENTAL</v>
      </c>
      <c r="F155" s="102"/>
      <c r="G155" s="102"/>
      <c r="H155" s="103"/>
      <c r="I155" s="33">
        <v>178</v>
      </c>
      <c r="J155" s="44">
        <f>I155/I159</f>
        <v>0.18697478991596639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1" t="str">
        <f>+'[1]ACUM-MAYO'!A165</f>
        <v>RESERVADA</v>
      </c>
      <c r="F156" s="102"/>
      <c r="G156" s="102"/>
      <c r="H156" s="103"/>
      <c r="I156" s="33">
        <v>10</v>
      </c>
      <c r="J156" s="44">
        <f>I156/I159</f>
        <v>1.050420168067227E-2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1" t="s">
        <v>80</v>
      </c>
      <c r="F157" s="102"/>
      <c r="G157" s="102"/>
      <c r="H157" s="103"/>
      <c r="I157" s="33">
        <v>10</v>
      </c>
      <c r="J157" s="46">
        <f>I157/I159</f>
        <v>1.050420168067227E-2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952</v>
      </c>
      <c r="J159" s="46">
        <f>SUM(J154:J157)</f>
        <v>0.99999999999999989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8" t="s">
        <v>22</v>
      </c>
      <c r="E182" s="99"/>
      <c r="F182" s="99"/>
      <c r="G182" s="99"/>
      <c r="H182" s="99"/>
      <c r="I182" s="99"/>
      <c r="J182" s="100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1" t="str">
        <f>+'[1]ACUM-MAYO'!A173</f>
        <v>ECONOMICA ADMINISTRATIVA</v>
      </c>
      <c r="F183" s="102"/>
      <c r="G183" s="102"/>
      <c r="H183" s="103"/>
      <c r="I183" s="33">
        <v>804</v>
      </c>
      <c r="J183" s="29">
        <f>I183/I188</f>
        <v>0.84453781512605042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1" t="str">
        <f>+'[1]ACUM-MAYO'!A174</f>
        <v>TRAMITE</v>
      </c>
      <c r="F184" s="102"/>
      <c r="G184" s="102"/>
      <c r="H184" s="103"/>
      <c r="I184" s="33">
        <v>79</v>
      </c>
      <c r="J184" s="49">
        <f>I184/I188</f>
        <v>8.2983193277310921E-2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1" t="str">
        <f>+'[1]ACUM-MAYO'!A175</f>
        <v>SERV. PUB.</v>
      </c>
      <c r="F185" s="102"/>
      <c r="G185" s="102"/>
      <c r="H185" s="103"/>
      <c r="I185" s="33">
        <v>39</v>
      </c>
      <c r="J185" s="49">
        <f>I185/I188</f>
        <v>4.0966386554621849E-2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1" t="str">
        <f>+'[1]ACUM-MAYO'!A176</f>
        <v>LEGAL</v>
      </c>
      <c r="F186" s="102"/>
      <c r="G186" s="102"/>
      <c r="H186" s="103"/>
      <c r="I186" s="33">
        <v>30</v>
      </c>
      <c r="J186" s="50">
        <f>I186/I188</f>
        <v>3.1512605042016806E-2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952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8" t="s">
        <v>23</v>
      </c>
      <c r="E212" s="99"/>
      <c r="F212" s="99"/>
      <c r="G212" s="99"/>
      <c r="H212" s="99"/>
      <c r="I212" s="99"/>
      <c r="J212" s="100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779</v>
      </c>
      <c r="J213" s="85">
        <f>I213/I218</f>
        <v>0.81827731092436973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159</v>
      </c>
      <c r="J214" s="85">
        <f>I214/I218</f>
        <v>0.16701680672268907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6</v>
      </c>
      <c r="J215" s="85">
        <f>I215/I218</f>
        <v>6.3025210084033615E-3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7</v>
      </c>
      <c r="J216" s="86">
        <f>I216/I218</f>
        <v>7.3529411764705881E-3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1</v>
      </c>
      <c r="J217" s="80">
        <f>I217/I218</f>
        <v>1.0504201680672268E-3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952</v>
      </c>
      <c r="J218" s="87">
        <f>SUM(J213:J217)</f>
        <v>0.99999999999999989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6" t="s">
        <v>24</v>
      </c>
      <c r="E245" s="137"/>
      <c r="F245" s="137"/>
      <c r="G245" s="138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3" t="s">
        <v>26</v>
      </c>
      <c r="F246" s="114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1" t="s">
        <v>27</v>
      </c>
      <c r="F247" s="112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1" t="s">
        <v>29</v>
      </c>
      <c r="F248" s="112"/>
      <c r="G248" s="88">
        <v>2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1" t="s">
        <v>38</v>
      </c>
      <c r="F249" s="112"/>
      <c r="G249" s="88">
        <v>2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1" t="s">
        <v>58</v>
      </c>
      <c r="F250" s="112"/>
      <c r="G250" s="88">
        <v>2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1" t="s">
        <v>63</v>
      </c>
      <c r="F251" s="112"/>
      <c r="G251" s="88">
        <v>6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1" t="s">
        <v>81</v>
      </c>
      <c r="F252" s="112"/>
      <c r="G252" s="88">
        <v>13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1" t="s">
        <v>83</v>
      </c>
      <c r="F253" s="112"/>
      <c r="G253" s="88">
        <v>4</v>
      </c>
      <c r="H253" s="5"/>
      <c r="I253" s="139"/>
      <c r="J253" s="139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1" t="s">
        <v>28</v>
      </c>
      <c r="F254" s="112"/>
      <c r="G254" s="88">
        <v>72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1" t="s">
        <v>30</v>
      </c>
      <c r="F255" s="112"/>
      <c r="G255" s="88">
        <v>26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1" t="s">
        <v>31</v>
      </c>
      <c r="F256" s="112"/>
      <c r="G256" s="88">
        <v>32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1" t="s">
        <v>35</v>
      </c>
      <c r="F257" s="112"/>
      <c r="G257" s="88">
        <v>7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1" t="s">
        <v>37</v>
      </c>
      <c r="F258" s="112"/>
      <c r="G258" s="88">
        <v>4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1" t="s">
        <v>40</v>
      </c>
      <c r="F259" s="112"/>
      <c r="G259" s="88">
        <v>2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1" t="s">
        <v>43</v>
      </c>
      <c r="F260" s="112"/>
      <c r="G260" s="88">
        <v>7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1" t="s">
        <v>46</v>
      </c>
      <c r="F261" s="112"/>
      <c r="G261" s="88">
        <v>1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1" t="s">
        <v>47</v>
      </c>
      <c r="F262" s="112"/>
      <c r="G262" s="88">
        <v>3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1" t="s">
        <v>51</v>
      </c>
      <c r="F263" s="112"/>
      <c r="G263" s="88">
        <v>5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1" t="s">
        <v>52</v>
      </c>
      <c r="F264" s="112"/>
      <c r="G264" s="88">
        <v>1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1" t="s">
        <v>92</v>
      </c>
      <c r="F265" s="112"/>
      <c r="G265" s="88">
        <v>4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1" t="s">
        <v>67</v>
      </c>
      <c r="F266" s="112"/>
      <c r="G266" s="88">
        <v>3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1" t="s">
        <v>82</v>
      </c>
      <c r="F267" s="112"/>
      <c r="G267" s="88" t="s">
        <v>91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3" t="s">
        <v>32</v>
      </c>
      <c r="F268" s="124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1" t="s">
        <v>42</v>
      </c>
      <c r="F269" s="112"/>
      <c r="G269" s="88">
        <v>3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1" t="s">
        <v>93</v>
      </c>
      <c r="F270" s="112"/>
      <c r="G270" s="88">
        <v>75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1" t="s">
        <v>54</v>
      </c>
      <c r="F271" s="112"/>
      <c r="G271" s="88">
        <v>7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1" t="s">
        <v>61</v>
      </c>
      <c r="F272" s="112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1" t="s">
        <v>94</v>
      </c>
      <c r="F273" s="112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1" t="s">
        <v>77</v>
      </c>
      <c r="F274" s="112"/>
      <c r="G274" s="88" t="s">
        <v>91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1" t="s">
        <v>78</v>
      </c>
      <c r="F275" s="112"/>
      <c r="G275" s="88">
        <v>4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1" t="s">
        <v>79</v>
      </c>
      <c r="F276" s="112"/>
      <c r="G276" s="88" t="s">
        <v>91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1" t="s">
        <v>86</v>
      </c>
      <c r="F277" s="112"/>
      <c r="G277" s="88">
        <v>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1" t="s">
        <v>87</v>
      </c>
      <c r="F278" s="112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42.75" customHeight="1" thickBot="1" x14ac:dyDescent="0.3">
      <c r="A279" s="4"/>
      <c r="B279" s="5"/>
      <c r="C279" s="58"/>
      <c r="D279" s="78">
        <v>34</v>
      </c>
      <c r="E279" s="111" t="s">
        <v>33</v>
      </c>
      <c r="F279" s="112"/>
      <c r="G279" s="91">
        <v>148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1" t="s">
        <v>44</v>
      </c>
      <c r="F280" s="112"/>
      <c r="G280" s="88">
        <v>50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1" t="s">
        <v>66</v>
      </c>
      <c r="F281" s="112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1" t="s">
        <v>84</v>
      </c>
      <c r="F282" s="112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1" t="s">
        <v>34</v>
      </c>
      <c r="F283" s="112"/>
      <c r="G283" s="88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1" t="s">
        <v>48</v>
      </c>
      <c r="F284" s="112"/>
      <c r="G284" s="88">
        <v>413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1" t="s">
        <v>49</v>
      </c>
      <c r="F285" s="112"/>
      <c r="G285" s="88">
        <v>117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1" t="s">
        <v>50</v>
      </c>
      <c r="F286" s="112"/>
      <c r="G286" s="88">
        <v>130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1" t="s">
        <v>55</v>
      </c>
      <c r="F287" s="112"/>
      <c r="G287" s="88">
        <v>23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1" t="s">
        <v>62</v>
      </c>
      <c r="F288" s="112"/>
      <c r="G288" s="88">
        <v>5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1" t="s">
        <v>36</v>
      </c>
      <c r="F289" s="112"/>
      <c r="G289" s="88">
        <v>33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1" t="s">
        <v>95</v>
      </c>
      <c r="F290" s="112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7" t="s">
        <v>45</v>
      </c>
      <c r="F291" s="118"/>
      <c r="G291" s="88">
        <v>2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9" t="s">
        <v>56</v>
      </c>
      <c r="F292" s="120"/>
      <c r="G292" s="88">
        <v>12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7" t="s">
        <v>57</v>
      </c>
      <c r="F293" s="118"/>
      <c r="G293" s="88" t="s">
        <v>91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7" t="s">
        <v>75</v>
      </c>
      <c r="F294" s="118"/>
      <c r="G294" s="88">
        <v>46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7" t="s">
        <v>76</v>
      </c>
      <c r="F295" s="118"/>
      <c r="G295" s="88" t="s">
        <v>91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7" t="s">
        <v>73</v>
      </c>
      <c r="F296" s="118"/>
      <c r="G296" s="88">
        <v>9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9" t="s">
        <v>41</v>
      </c>
      <c r="F297" s="120"/>
      <c r="G297" s="88">
        <v>2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7" t="s">
        <v>53</v>
      </c>
      <c r="F298" s="118"/>
      <c r="G298" s="88">
        <v>18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7" t="s">
        <v>59</v>
      </c>
      <c r="F299" s="118"/>
      <c r="G299" s="88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7" t="s">
        <v>60</v>
      </c>
      <c r="F300" s="118"/>
      <c r="G300" s="88" t="s">
        <v>91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7" t="s">
        <v>96</v>
      </c>
      <c r="F301" s="118"/>
      <c r="G301" s="88">
        <v>1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7" t="s">
        <v>90</v>
      </c>
      <c r="F302" s="118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7" t="s">
        <v>64</v>
      </c>
      <c r="F303" s="118"/>
      <c r="G303" s="88">
        <v>65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7" t="s">
        <v>65</v>
      </c>
      <c r="F304" s="118"/>
      <c r="G304" s="88">
        <v>196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7" t="s">
        <v>39</v>
      </c>
      <c r="F305" s="118"/>
      <c r="G305" s="88">
        <v>33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7" t="s">
        <v>74</v>
      </c>
      <c r="F306" s="118"/>
      <c r="G306" s="88">
        <v>1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7" t="s">
        <v>85</v>
      </c>
      <c r="F307" s="118"/>
      <c r="G307" s="88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5" t="s">
        <v>6</v>
      </c>
      <c r="F308" s="116"/>
      <c r="G308" s="74">
        <f>SUM(G246:G307)</f>
        <v>1591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1" t="s">
        <v>25</v>
      </c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2020</vt:lpstr>
      <vt:lpstr>'Estadística Septiembre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2021-06-15T16:24:14Z</dcterms:modified>
</cp:coreProperties>
</file>