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2do. trimestre información Presupuestal\"/>
    </mc:Choice>
  </mc:AlternateContent>
  <bookViews>
    <workbookView xWindow="-15" yWindow="105" windowWidth="20520" windowHeight="4305" firstSheet="1" activeTab="1"/>
  </bookViews>
  <sheets>
    <sheet name="Hoja1" sheetId="1" r:id="rId1"/>
    <sheet name="Zapopan" sheetId="4" r:id="rId2"/>
  </sheets>
  <definedNames>
    <definedName name="_xlnm._FilterDatabase" localSheetId="1" hidden="1">Zapopan!$B$10:$L$83</definedName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52511"/>
</workbook>
</file>

<file path=xl/calcChain.xml><?xml version="1.0" encoding="utf-8"?>
<calcChain xmlns="http://schemas.openxmlformats.org/spreadsheetml/2006/main">
  <c r="F47" i="4" l="1"/>
  <c r="F21" i="4" l="1"/>
  <c r="F22" i="4"/>
  <c r="F23" i="4"/>
  <c r="F24" i="4"/>
  <c r="F25" i="4"/>
  <c r="F26" i="4"/>
  <c r="F27" i="4"/>
  <c r="F28" i="4"/>
  <c r="D29" i="4"/>
  <c r="F40" i="4" l="1"/>
  <c r="F41" i="4"/>
  <c r="F42" i="4"/>
  <c r="F43" i="4"/>
  <c r="E75" i="4" l="1"/>
  <c r="E29" i="4" l="1"/>
  <c r="F20" i="4"/>
  <c r="F80" i="4" l="1"/>
  <c r="F78" i="4"/>
  <c r="F79" i="4"/>
  <c r="E63" i="4" l="1"/>
  <c r="F37" i="4" l="1"/>
  <c r="F38" i="4"/>
  <c r="I44" i="4" l="1"/>
  <c r="I37" i="4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21" i="4"/>
  <c r="I22" i="4"/>
  <c r="I23" i="4"/>
  <c r="I24" i="4"/>
  <c r="I25" i="4"/>
  <c r="I26" i="4"/>
  <c r="I27" i="4"/>
  <c r="I28" i="4"/>
  <c r="I20" i="4" l="1"/>
  <c r="I74" i="4"/>
  <c r="I73" i="4"/>
  <c r="I72" i="4"/>
  <c r="I71" i="4"/>
  <c r="F31" i="4"/>
  <c r="I31" i="4" s="1"/>
  <c r="F32" i="4"/>
  <c r="I32" i="4" s="1"/>
  <c r="F33" i="4"/>
  <c r="I33" i="4" s="1"/>
  <c r="F30" i="4"/>
  <c r="I30" i="4" s="1"/>
  <c r="G29" i="4"/>
  <c r="H29" i="4"/>
  <c r="F15" i="4" l="1"/>
  <c r="I15" i="4" s="1"/>
  <c r="H39" i="4" l="1"/>
  <c r="G39" i="4"/>
  <c r="E39" i="4"/>
  <c r="D39" i="4"/>
  <c r="H11" i="4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D63" i="4"/>
  <c r="H75" i="4"/>
  <c r="G75" i="4"/>
  <c r="F82" i="4"/>
  <c r="I82" i="4" s="1"/>
  <c r="I81" i="4"/>
  <c r="I80" i="4"/>
  <c r="I79" i="4"/>
  <c r="I78" i="4"/>
  <c r="F77" i="4"/>
  <c r="I77" i="4" s="1"/>
  <c r="F76" i="4"/>
  <c r="I76" i="4" s="1"/>
  <c r="D75" i="4"/>
  <c r="H63" i="4"/>
  <c r="G63" i="4"/>
  <c r="F62" i="4"/>
  <c r="I62" i="4" s="1"/>
  <c r="F61" i="4"/>
  <c r="I61" i="4" s="1"/>
  <c r="F60" i="4"/>
  <c r="I60" i="4" s="1"/>
  <c r="H59" i="4"/>
  <c r="G59" i="4"/>
  <c r="E59" i="4"/>
  <c r="D59" i="4"/>
  <c r="H49" i="4"/>
  <c r="G49" i="4"/>
  <c r="E49" i="4"/>
  <c r="D49" i="4"/>
  <c r="F46" i="4"/>
  <c r="I46" i="4" s="1"/>
  <c r="I47" i="4"/>
  <c r="F48" i="4"/>
  <c r="I48" i="4" s="1"/>
  <c r="F45" i="4"/>
  <c r="I45" i="4" s="1"/>
  <c r="I43" i="4"/>
  <c r="I42" i="4"/>
  <c r="I41" i="4"/>
  <c r="I40" i="4"/>
  <c r="I38" i="4"/>
  <c r="F36" i="4"/>
  <c r="I36" i="4" s="1"/>
  <c r="F35" i="4"/>
  <c r="I35" i="4" s="1"/>
  <c r="F34" i="4"/>
  <c r="I34" i="4" s="1"/>
  <c r="H19" i="4"/>
  <c r="G19" i="4"/>
  <c r="E19" i="4"/>
  <c r="D19" i="4"/>
  <c r="G11" i="4"/>
  <c r="E11" i="4"/>
  <c r="D11" i="4"/>
  <c r="F13" i="4"/>
  <c r="I13" i="4" s="1"/>
  <c r="F14" i="4"/>
  <c r="I14" i="4" s="1"/>
  <c r="F16" i="4"/>
  <c r="I16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5" i="1"/>
  <c r="I75" i="1" s="1"/>
  <c r="F74" i="1"/>
  <c r="I74" i="1" s="1"/>
  <c r="F73" i="1"/>
  <c r="I73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30" i="1"/>
  <c r="G20" i="1"/>
  <c r="G12" i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19" i="4" l="1"/>
  <c r="F40" i="1"/>
  <c r="I42" i="1"/>
  <c r="I40" i="1" s="1"/>
  <c r="F60" i="1"/>
  <c r="F29" i="4"/>
  <c r="I29" i="4" s="1"/>
  <c r="G84" i="1"/>
  <c r="H84" i="1"/>
  <c r="F72" i="1"/>
  <c r="I72" i="1"/>
  <c r="F50" i="1"/>
  <c r="F20" i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F39" i="4"/>
  <c r="I39" i="4" s="1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I19" i="4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<sst xmlns="http://schemas.openxmlformats.org/spreadsheetml/2006/main" count="176" uniqueCount="94">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</sst>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27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0" fontId="14" fillId="0" borderId="13" xfId="0" applyFont="1" applyBorder="1" applyAlignment="1">
      <alignment horizontal="center" vertical="top" wrapText="1"/>
    </xf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65" fontId="15" fillId="0" borderId="1" xfId="1" applyNumberFormat="1" applyFont="1" applyBorder="1"/>
    <xf numFmtId="165" fontId="22" fillId="0" borderId="1" xfId="1" applyNumberFormat="1" applyFont="1" applyBorder="1"/>
    <xf numFmtId="43" fontId="22" fillId="0" borderId="1" xfId="1" applyFont="1" applyBorder="1"/>
    <xf numFmtId="41" fontId="22" fillId="0" borderId="1" xfId="1" applyNumberFormat="1" applyFont="1" applyBorder="1"/>
    <xf numFmtId="164" fontId="22" fillId="0" borderId="1" xfId="1" applyNumberFormat="1" applyFont="1" applyBorder="1"/>
    <xf numFmtId="164" fontId="23" fillId="0" borderId="1" xfId="1" applyNumberFormat="1" applyFont="1" applyBorder="1"/>
    <xf numFmtId="164" fontId="23" fillId="0" borderId="1" xfId="0" applyNumberFormat="1" applyFont="1" applyBorder="1"/>
    <xf numFmtId="164" fontId="8" fillId="0" borderId="1" xfId="1" applyNumberFormat="1" applyFont="1" applyBorder="1"/>
    <xf numFmtId="41" fontId="8" fillId="0" borderId="1" xfId="1" applyNumberFormat="1" applyFont="1" applyBorder="1"/>
    <xf numFmtId="165" fontId="9" fillId="0" borderId="1" xfId="1" applyNumberFormat="1" applyFont="1" applyBorder="1"/>
    <xf numFmtId="0" fontId="0" fillId="0" borderId="1" xfId="0" applyBorder="1"/>
    <xf numFmtId="43" fontId="8" fillId="6" borderId="1" xfId="1" applyFont="1" applyFill="1" applyBorder="1"/>
    <xf numFmtId="41" fontId="8" fillId="6" borderId="1" xfId="1" applyNumberFormat="1" applyFont="1" applyFill="1" applyBorder="1"/>
    <xf numFmtId="164" fontId="9" fillId="0" borderId="1" xfId="1" applyNumberFormat="1" applyFont="1" applyBorder="1"/>
    <xf numFmtId="164" fontId="8" fillId="6" borderId="1" xfId="1" applyNumberFormat="1" applyFont="1" applyFill="1" applyBorder="1"/>
    <xf numFmtId="43" fontId="8" fillId="0" borderId="1" xfId="1" applyFont="1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9524</xdr:rowOff>
    </xdr:from>
    <xdr:to>
      <xdr:col>2</xdr:col>
      <xdr:colOff>2019301</xdr:colOff>
      <xdr:row>6</xdr:row>
      <xdr:rowOff>4082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209549"/>
          <a:ext cx="2495550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91" t="s">
        <v>0</v>
      </c>
      <c r="C3" s="92"/>
      <c r="D3" s="92"/>
      <c r="E3" s="92"/>
      <c r="F3" s="92"/>
      <c r="G3" s="92"/>
      <c r="H3" s="92"/>
      <c r="I3" s="93"/>
    </row>
    <row r="4" spans="2:9" x14ac:dyDescent="0.25">
      <c r="B4" s="94" t="s">
        <v>1</v>
      </c>
      <c r="C4" s="95"/>
      <c r="D4" s="95"/>
      <c r="E4" s="95"/>
      <c r="F4" s="95"/>
      <c r="G4" s="95"/>
      <c r="H4" s="95"/>
      <c r="I4" s="96"/>
    </row>
    <row r="5" spans="2:9" x14ac:dyDescent="0.25">
      <c r="B5" s="97" t="s">
        <v>2</v>
      </c>
      <c r="C5" s="98"/>
      <c r="D5" s="98"/>
      <c r="E5" s="98"/>
      <c r="F5" s="98"/>
      <c r="G5" s="98"/>
      <c r="H5" s="98"/>
      <c r="I5" s="99"/>
    </row>
    <row r="6" spans="2:9" x14ac:dyDescent="0.25">
      <c r="B6" s="97" t="s">
        <v>3</v>
      </c>
      <c r="C6" s="98"/>
      <c r="D6" s="98"/>
      <c r="E6" s="98"/>
      <c r="F6" s="98"/>
      <c r="G6" s="98"/>
      <c r="H6" s="98"/>
      <c r="I6" s="99"/>
    </row>
    <row r="7" spans="2:9" x14ac:dyDescent="0.25">
      <c r="B7" s="100" t="s">
        <v>4</v>
      </c>
      <c r="C7" s="101"/>
      <c r="D7" s="101"/>
      <c r="E7" s="101"/>
      <c r="F7" s="101"/>
      <c r="G7" s="101"/>
      <c r="H7" s="101"/>
      <c r="I7" s="10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81" t="s">
        <v>5</v>
      </c>
      <c r="C9" s="82"/>
      <c r="D9" s="87" t="s">
        <v>6</v>
      </c>
      <c r="E9" s="88"/>
      <c r="F9" s="88"/>
      <c r="G9" s="88"/>
      <c r="H9" s="89"/>
      <c r="I9" s="90" t="s">
        <v>7</v>
      </c>
    </row>
    <row r="10" spans="2:9" ht="24.75" x14ac:dyDescent="0.25">
      <c r="B10" s="83"/>
      <c r="C10" s="84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90"/>
    </row>
    <row r="11" spans="2:9" x14ac:dyDescent="0.25">
      <c r="B11" s="85"/>
      <c r="C11" s="86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103" t="s">
        <v>15</v>
      </c>
      <c r="C12" s="104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103" t="s">
        <v>23</v>
      </c>
      <c r="C20" s="104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103" t="s">
        <v>33</v>
      </c>
      <c r="C30" s="104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103" t="s">
        <v>43</v>
      </c>
      <c r="C40" s="104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103" t="s">
        <v>53</v>
      </c>
      <c r="C50" s="104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103" t="s">
        <v>63</v>
      </c>
      <c r="C60" s="104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103" t="s">
        <v>67</v>
      </c>
      <c r="C64" s="104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103" t="s">
        <v>75</v>
      </c>
      <c r="C72" s="104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103" t="s">
        <v>79</v>
      </c>
      <c r="C76" s="104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C83" sqref="C83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50" customWidth="1"/>
    <col min="4" max="4" width="15.7109375" bestFit="1" customWidth="1"/>
    <col min="5" max="5" width="15.5703125" style="42" bestFit="1" customWidth="1"/>
    <col min="6" max="6" width="16.28515625" bestFit="1" customWidth="1"/>
    <col min="7" max="7" width="15.57031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5" t="s">
        <v>88</v>
      </c>
      <c r="C2" s="106"/>
      <c r="D2" s="106"/>
      <c r="E2" s="106"/>
      <c r="F2" s="106"/>
      <c r="G2" s="106"/>
      <c r="H2" s="106"/>
      <c r="I2" s="107"/>
    </row>
    <row r="3" spans="2:9" x14ac:dyDescent="0.25">
      <c r="B3" s="108" t="s">
        <v>2</v>
      </c>
      <c r="C3" s="109"/>
      <c r="D3" s="109"/>
      <c r="E3" s="109"/>
      <c r="F3" s="109"/>
      <c r="G3" s="109"/>
      <c r="H3" s="109"/>
      <c r="I3" s="110"/>
    </row>
    <row r="4" spans="2:9" ht="3" hidden="1" customHeight="1" x14ac:dyDescent="0.25">
      <c r="B4" s="111"/>
      <c r="C4" s="112"/>
      <c r="D4" s="112"/>
      <c r="E4" s="112"/>
      <c r="F4" s="112"/>
      <c r="G4" s="112"/>
      <c r="H4" s="112"/>
      <c r="I4" s="113"/>
    </row>
    <row r="5" spans="2:9" ht="14.25" customHeight="1" x14ac:dyDescent="0.25">
      <c r="B5" s="111" t="s">
        <v>93</v>
      </c>
      <c r="C5" s="112"/>
      <c r="D5" s="112"/>
      <c r="E5" s="112"/>
      <c r="F5" s="112"/>
      <c r="G5" s="112"/>
      <c r="H5" s="112"/>
      <c r="I5" s="113"/>
    </row>
    <row r="6" spans="2:9" ht="15.75" thickBot="1" x14ac:dyDescent="0.3">
      <c r="B6" s="114" t="s">
        <v>89</v>
      </c>
      <c r="C6" s="115"/>
      <c r="D6" s="115"/>
      <c r="E6" s="115"/>
      <c r="F6" s="115"/>
      <c r="G6" s="115"/>
      <c r="H6" s="115"/>
      <c r="I6" s="116"/>
    </row>
    <row r="7" spans="2:9" ht="15.75" thickBot="1" x14ac:dyDescent="0.3">
      <c r="B7" s="16"/>
      <c r="C7" s="16"/>
      <c r="D7" s="16"/>
      <c r="E7" s="43"/>
      <c r="F7" s="16"/>
      <c r="G7" s="16"/>
      <c r="H7" s="16"/>
      <c r="I7" s="16"/>
    </row>
    <row r="8" spans="2:9" ht="15.75" thickBot="1" x14ac:dyDescent="0.3">
      <c r="B8" s="117" t="s">
        <v>90</v>
      </c>
      <c r="C8" s="118"/>
      <c r="D8" s="17"/>
      <c r="E8" s="44"/>
      <c r="F8" s="18"/>
      <c r="G8" s="18"/>
      <c r="H8" s="125" t="s">
        <v>91</v>
      </c>
      <c r="I8" s="126"/>
    </row>
    <row r="9" spans="2:9" ht="24.75" x14ac:dyDescent="0.25">
      <c r="B9" s="119"/>
      <c r="C9" s="120"/>
      <c r="D9" s="19" t="s">
        <v>8</v>
      </c>
      <c r="E9" s="45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119"/>
      <c r="C10" s="120"/>
      <c r="D10" s="28">
        <v>1</v>
      </c>
      <c r="E10" s="46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121" t="s">
        <v>15</v>
      </c>
      <c r="C11" s="122"/>
      <c r="D11" s="29">
        <f>SUM(D12:D18)</f>
        <v>3660295669.75</v>
      </c>
      <c r="E11" s="58">
        <f>SUM(E12:E18)</f>
        <v>-77421123.030000001</v>
      </c>
      <c r="F11" s="29">
        <f>SUM(F12:F18)</f>
        <v>3582874546.7200003</v>
      </c>
      <c r="G11" s="29">
        <f>SUM(G12:G18)</f>
        <v>1723593180.3999999</v>
      </c>
      <c r="H11" s="29">
        <f>SUM(H12:H18)</f>
        <v>1707892989.5899999</v>
      </c>
      <c r="I11" s="30">
        <f>SUM(F11-G11)</f>
        <v>1859281366.3200004</v>
      </c>
    </row>
    <row r="12" spans="2:9" ht="20.25" customHeight="1" x14ac:dyDescent="0.25">
      <c r="B12" s="31"/>
      <c r="C12" s="32" t="s">
        <v>16</v>
      </c>
      <c r="D12" s="33">
        <v>1876401956.98</v>
      </c>
      <c r="E12" s="66">
        <v>-135686465.49000001</v>
      </c>
      <c r="F12" s="33">
        <f>SUM(D12+E12)</f>
        <v>1740715491.49</v>
      </c>
      <c r="G12" s="33">
        <v>844780831.30999994</v>
      </c>
      <c r="H12" s="33">
        <v>844780831.30999994</v>
      </c>
      <c r="I12" s="34">
        <f t="shared" ref="I12:I18" si="0">SUM(F12-G12)</f>
        <v>895934660.18000007</v>
      </c>
    </row>
    <row r="13" spans="2:9" ht="20.25" customHeight="1" x14ac:dyDescent="0.25">
      <c r="B13" s="31"/>
      <c r="C13" s="32" t="s">
        <v>17</v>
      </c>
      <c r="D13" s="33">
        <v>241987104</v>
      </c>
      <c r="E13" s="57">
        <v>23881925.059999999</v>
      </c>
      <c r="F13" s="33">
        <f t="shared" ref="F13:F33" si="1">SUM(D13+E13)</f>
        <v>265869029.06</v>
      </c>
      <c r="G13" s="33">
        <v>140659533.40000001</v>
      </c>
      <c r="H13" s="33">
        <v>140659533.40000001</v>
      </c>
      <c r="I13" s="34">
        <f t="shared" si="0"/>
        <v>125209495.66</v>
      </c>
    </row>
    <row r="14" spans="2:9" ht="20.25" customHeight="1" x14ac:dyDescent="0.25">
      <c r="B14" s="31"/>
      <c r="C14" s="32" t="s">
        <v>18</v>
      </c>
      <c r="D14" s="33">
        <v>375179148.33999997</v>
      </c>
      <c r="E14" s="66">
        <v>-13868448.050000001</v>
      </c>
      <c r="F14" s="33">
        <f t="shared" si="1"/>
        <v>361310700.28999996</v>
      </c>
      <c r="G14" s="33">
        <v>121314306.55</v>
      </c>
      <c r="H14" s="33">
        <v>121314306.55</v>
      </c>
      <c r="I14" s="34">
        <f t="shared" si="0"/>
        <v>239996393.73999995</v>
      </c>
    </row>
    <row r="15" spans="2:9" ht="20.25" customHeight="1" x14ac:dyDescent="0.25">
      <c r="B15" s="31"/>
      <c r="C15" s="32" t="s">
        <v>19</v>
      </c>
      <c r="D15" s="33">
        <v>561837191.16999996</v>
      </c>
      <c r="E15" s="57">
        <v>-157226591.78999999</v>
      </c>
      <c r="F15" s="33">
        <f t="shared" si="1"/>
        <v>404610599.38</v>
      </c>
      <c r="G15" s="33">
        <v>285742388.39999998</v>
      </c>
      <c r="H15" s="33">
        <v>270042197.58999997</v>
      </c>
      <c r="I15" s="34">
        <f t="shared" si="0"/>
        <v>118868210.98000002</v>
      </c>
    </row>
    <row r="16" spans="2:9" ht="20.25" customHeight="1" x14ac:dyDescent="0.25">
      <c r="B16" s="31"/>
      <c r="C16" s="32" t="s">
        <v>20</v>
      </c>
      <c r="D16" s="33">
        <v>549861269.25999999</v>
      </c>
      <c r="E16" s="57">
        <v>201216694.63999999</v>
      </c>
      <c r="F16" s="33">
        <f t="shared" si="1"/>
        <v>751077963.89999998</v>
      </c>
      <c r="G16" s="33">
        <v>306092001.74000001</v>
      </c>
      <c r="H16" s="33">
        <v>306092001.74000001</v>
      </c>
      <c r="I16" s="34">
        <f t="shared" si="0"/>
        <v>444985962.15999997</v>
      </c>
    </row>
    <row r="17" spans="2:9" ht="20.25" customHeight="1" x14ac:dyDescent="0.25">
      <c r="B17" s="31"/>
      <c r="C17" s="32" t="s">
        <v>21</v>
      </c>
      <c r="D17" s="33"/>
      <c r="E17" s="66"/>
      <c r="F17" s="33"/>
      <c r="G17" s="75"/>
      <c r="I17" s="34"/>
    </row>
    <row r="18" spans="2:9" ht="20.25" customHeight="1" x14ac:dyDescent="0.25">
      <c r="B18" s="31"/>
      <c r="C18" s="32" t="s">
        <v>22</v>
      </c>
      <c r="D18" s="33">
        <v>55029000</v>
      </c>
      <c r="E18" s="57">
        <v>4261762.5999999996</v>
      </c>
      <c r="F18" s="33">
        <f t="shared" si="1"/>
        <v>59290762.600000001</v>
      </c>
      <c r="G18" s="33">
        <v>25004119</v>
      </c>
      <c r="H18" s="33">
        <v>25004119</v>
      </c>
      <c r="I18" s="34">
        <f t="shared" si="0"/>
        <v>34286643.600000001</v>
      </c>
    </row>
    <row r="19" spans="2:9" ht="20.25" customHeight="1" x14ac:dyDescent="0.25">
      <c r="B19" s="123" t="s">
        <v>23</v>
      </c>
      <c r="C19" s="124"/>
      <c r="D19" s="35">
        <f>SUM(D20:D28)</f>
        <v>413028730.03999996</v>
      </c>
      <c r="E19" s="74">
        <f>SUM(E20:E28)</f>
        <v>178526205.33999997</v>
      </c>
      <c r="F19" s="65">
        <f>D19+E19</f>
        <v>591554935.37999988</v>
      </c>
      <c r="G19" s="35">
        <f>SUM(G20:G28)</f>
        <v>160820379.34999999</v>
      </c>
      <c r="H19" s="35">
        <f>SUM(H20:H28)</f>
        <v>160820379.34999999</v>
      </c>
      <c r="I19" s="36">
        <f>SUM(F19-G19)</f>
        <v>430734556.02999985</v>
      </c>
    </row>
    <row r="20" spans="2:9" ht="20.25" customHeight="1" x14ac:dyDescent="0.25">
      <c r="B20" s="37"/>
      <c r="C20" s="32" t="s">
        <v>24</v>
      </c>
      <c r="D20" s="33">
        <v>21608502.5</v>
      </c>
      <c r="E20" s="80">
        <v>-7173150.8899999997</v>
      </c>
      <c r="F20" s="33">
        <f t="shared" si="1"/>
        <v>14435351.609999999</v>
      </c>
      <c r="G20" s="33">
        <v>5281793.95</v>
      </c>
      <c r="H20" s="33">
        <v>5281793.95</v>
      </c>
      <c r="I20" s="34">
        <f t="shared" ref="I20:I62" si="2">SUM(F20-G20)</f>
        <v>9153557.6600000001</v>
      </c>
    </row>
    <row r="21" spans="2:9" ht="20.25" customHeight="1" x14ac:dyDescent="0.25">
      <c r="B21" s="37"/>
      <c r="C21" s="32" t="s">
        <v>25</v>
      </c>
      <c r="D21" s="33">
        <v>8824642</v>
      </c>
      <c r="E21" s="67">
        <v>-2422240.4300000002</v>
      </c>
      <c r="F21" s="33">
        <f t="shared" si="1"/>
        <v>6402401.5700000003</v>
      </c>
      <c r="G21" s="33">
        <v>1652932.04</v>
      </c>
      <c r="H21" s="33">
        <v>1652932.04</v>
      </c>
      <c r="I21" s="34">
        <f t="shared" si="2"/>
        <v>4749469.53</v>
      </c>
    </row>
    <row r="22" spans="2:9" ht="20.25" customHeight="1" x14ac:dyDescent="0.25">
      <c r="B22" s="37"/>
      <c r="C22" s="32" t="s">
        <v>26</v>
      </c>
      <c r="D22" s="56">
        <v>0</v>
      </c>
      <c r="E22" s="67">
        <v>0</v>
      </c>
      <c r="F22" s="33">
        <f t="shared" si="1"/>
        <v>0</v>
      </c>
      <c r="G22" s="33">
        <v>0</v>
      </c>
      <c r="H22" s="33">
        <v>0</v>
      </c>
      <c r="I22" s="34">
        <f t="shared" si="2"/>
        <v>0</v>
      </c>
    </row>
    <row r="23" spans="2:9" ht="20.25" customHeight="1" x14ac:dyDescent="0.25">
      <c r="B23" s="37"/>
      <c r="C23" s="32" t="s">
        <v>27</v>
      </c>
      <c r="D23" s="51">
        <v>106019855.2</v>
      </c>
      <c r="E23" s="76">
        <v>13808739.4</v>
      </c>
      <c r="F23" s="33">
        <f t="shared" si="1"/>
        <v>119828594.60000001</v>
      </c>
      <c r="G23" s="33">
        <v>18049405.52</v>
      </c>
      <c r="H23" s="33">
        <v>18049405.52</v>
      </c>
      <c r="I23" s="34">
        <f t="shared" si="2"/>
        <v>101779189.08000001</v>
      </c>
    </row>
    <row r="24" spans="2:9" ht="20.25" customHeight="1" x14ac:dyDescent="0.25">
      <c r="B24" s="37"/>
      <c r="C24" s="32" t="s">
        <v>28</v>
      </c>
      <c r="D24" s="33">
        <v>10974481.98</v>
      </c>
      <c r="E24" s="77">
        <v>-1541001.67</v>
      </c>
      <c r="F24" s="33">
        <f t="shared" si="1"/>
        <v>9433480.3100000005</v>
      </c>
      <c r="G24" s="56">
        <v>2131160.98</v>
      </c>
      <c r="H24" s="56">
        <v>2131160.98</v>
      </c>
      <c r="I24" s="34">
        <f t="shared" si="2"/>
        <v>7302319.3300000001</v>
      </c>
    </row>
    <row r="25" spans="2:9" ht="20.25" customHeight="1" x14ac:dyDescent="0.25">
      <c r="B25" s="37"/>
      <c r="C25" s="32" t="s">
        <v>29</v>
      </c>
      <c r="D25" s="33">
        <v>144640294</v>
      </c>
      <c r="E25" s="59">
        <v>105198842.95999999</v>
      </c>
      <c r="F25" s="33">
        <f t="shared" si="1"/>
        <v>249839136.95999998</v>
      </c>
      <c r="G25" s="33">
        <v>113633487.37</v>
      </c>
      <c r="H25" s="33">
        <v>113633487.37</v>
      </c>
      <c r="I25" s="34">
        <f t="shared" si="2"/>
        <v>136205649.58999997</v>
      </c>
    </row>
    <row r="26" spans="2:9" ht="20.25" customHeight="1" x14ac:dyDescent="0.25">
      <c r="B26" s="37"/>
      <c r="C26" s="32" t="s">
        <v>30</v>
      </c>
      <c r="D26" s="33">
        <v>49379399.979999997</v>
      </c>
      <c r="E26" s="73">
        <v>-548778.41</v>
      </c>
      <c r="F26" s="33">
        <f t="shared" si="1"/>
        <v>48830621.57</v>
      </c>
      <c r="G26" s="33">
        <v>887136.54</v>
      </c>
      <c r="H26" s="33">
        <v>887136.54</v>
      </c>
      <c r="I26" s="34">
        <f t="shared" si="2"/>
        <v>47943485.030000001</v>
      </c>
    </row>
    <row r="27" spans="2:9" ht="20.25" customHeight="1" x14ac:dyDescent="0.25">
      <c r="B27" s="37"/>
      <c r="C27" s="32" t="s">
        <v>31</v>
      </c>
      <c r="D27" s="33">
        <v>4070000</v>
      </c>
      <c r="E27" s="68">
        <v>-4068000</v>
      </c>
      <c r="F27" s="33">
        <f t="shared" si="1"/>
        <v>2000</v>
      </c>
      <c r="G27" s="33">
        <v>2000</v>
      </c>
      <c r="H27" s="33">
        <v>2000</v>
      </c>
      <c r="I27" s="34">
        <f t="shared" si="2"/>
        <v>0</v>
      </c>
    </row>
    <row r="28" spans="2:9" ht="20.25" customHeight="1" x14ac:dyDescent="0.25">
      <c r="B28" s="37"/>
      <c r="C28" s="32" t="s">
        <v>32</v>
      </c>
      <c r="D28" s="33">
        <v>67511554.379999995</v>
      </c>
      <c r="E28" s="73">
        <v>75271794.379999995</v>
      </c>
      <c r="F28" s="33">
        <f t="shared" si="1"/>
        <v>142783348.75999999</v>
      </c>
      <c r="G28" s="33">
        <v>19182462.949999999</v>
      </c>
      <c r="H28" s="33">
        <v>19182462.949999999</v>
      </c>
      <c r="I28" s="34">
        <f t="shared" si="2"/>
        <v>123600885.80999999</v>
      </c>
    </row>
    <row r="29" spans="2:9" ht="20.25" customHeight="1" x14ac:dyDescent="0.25">
      <c r="B29" s="123" t="s">
        <v>33</v>
      </c>
      <c r="C29" s="124"/>
      <c r="D29" s="35">
        <f>SUM(D30:D38)</f>
        <v>1214706281.79</v>
      </c>
      <c r="E29" s="60">
        <f>SUM(E30:E38)</f>
        <v>-26183190.529999994</v>
      </c>
      <c r="F29" s="35">
        <f>SUM(D29+E29)</f>
        <v>1188523091.26</v>
      </c>
      <c r="G29" s="35">
        <f>SUM(G30:G38)</f>
        <v>490887974.45000005</v>
      </c>
      <c r="H29" s="35">
        <f>SUM(H30:H38)</f>
        <v>490814049.78000009</v>
      </c>
      <c r="I29" s="36">
        <f t="shared" ref="I29:I82" si="3">SUM(F29-G29)</f>
        <v>697635116.80999994</v>
      </c>
    </row>
    <row r="30" spans="2:9" ht="20.25" customHeight="1" x14ac:dyDescent="0.25">
      <c r="B30" s="37"/>
      <c r="C30" s="32" t="s">
        <v>34</v>
      </c>
      <c r="D30" s="33">
        <v>285651717</v>
      </c>
      <c r="E30" s="69">
        <v>-23885374.489999998</v>
      </c>
      <c r="F30" s="33">
        <f t="shared" si="1"/>
        <v>261766342.50999999</v>
      </c>
      <c r="G30" s="33">
        <v>125162493.93000001</v>
      </c>
      <c r="H30" s="33">
        <v>125162493.93000001</v>
      </c>
      <c r="I30" s="34">
        <f t="shared" si="2"/>
        <v>136603848.57999998</v>
      </c>
    </row>
    <row r="31" spans="2:9" ht="20.25" customHeight="1" x14ac:dyDescent="0.25">
      <c r="B31" s="37"/>
      <c r="C31" s="32" t="s">
        <v>35</v>
      </c>
      <c r="D31" s="33">
        <v>188130497.28</v>
      </c>
      <c r="E31" s="61">
        <v>6452528.8799999999</v>
      </c>
      <c r="F31" s="33">
        <f t="shared" si="1"/>
        <v>194583026.16</v>
      </c>
      <c r="G31" s="33">
        <v>121327204.84</v>
      </c>
      <c r="H31" s="33">
        <v>121327204.84</v>
      </c>
      <c r="I31" s="34">
        <f t="shared" si="2"/>
        <v>73255821.319999993</v>
      </c>
    </row>
    <row r="32" spans="2:9" ht="20.25" customHeight="1" x14ac:dyDescent="0.25">
      <c r="B32" s="37"/>
      <c r="C32" s="32" t="s">
        <v>36</v>
      </c>
      <c r="D32" s="33">
        <v>213848661.18000001</v>
      </c>
      <c r="E32" s="69">
        <v>-43949833.990000002</v>
      </c>
      <c r="F32" s="33">
        <f t="shared" si="1"/>
        <v>169898827.19</v>
      </c>
      <c r="G32" s="33">
        <v>55011053.140000001</v>
      </c>
      <c r="H32" s="33">
        <v>55011053.140000001</v>
      </c>
      <c r="I32" s="34">
        <f t="shared" si="2"/>
        <v>114887774.05</v>
      </c>
    </row>
    <row r="33" spans="2:9" ht="20.25" customHeight="1" x14ac:dyDescent="0.25">
      <c r="B33" s="37"/>
      <c r="C33" s="32" t="s">
        <v>37</v>
      </c>
      <c r="D33" s="33">
        <v>107852500</v>
      </c>
      <c r="E33" s="61">
        <v>-5135003.49</v>
      </c>
      <c r="F33" s="33">
        <f t="shared" si="1"/>
        <v>102717496.51000001</v>
      </c>
      <c r="G33" s="33">
        <v>68832954.379999995</v>
      </c>
      <c r="H33" s="33">
        <v>68832954.379999995</v>
      </c>
      <c r="I33" s="34">
        <f t="shared" si="2"/>
        <v>33884542.13000001</v>
      </c>
    </row>
    <row r="34" spans="2:9" ht="20.25" customHeight="1" x14ac:dyDescent="0.25">
      <c r="B34" s="37"/>
      <c r="C34" s="32" t="s">
        <v>38</v>
      </c>
      <c r="D34" s="33">
        <v>265108417.72999999</v>
      </c>
      <c r="E34" s="72">
        <v>3360545.4900000049</v>
      </c>
      <c r="F34" s="33">
        <f>SUM(D34+E34)</f>
        <v>268468963.21999997</v>
      </c>
      <c r="G34" s="33">
        <v>42372307.009999998</v>
      </c>
      <c r="H34" s="33">
        <v>42372307.009999998</v>
      </c>
      <c r="I34" s="34">
        <f t="shared" si="2"/>
        <v>226096656.20999998</v>
      </c>
    </row>
    <row r="35" spans="2:9" ht="20.25" customHeight="1" x14ac:dyDescent="0.25">
      <c r="B35" s="37"/>
      <c r="C35" s="32" t="s">
        <v>39</v>
      </c>
      <c r="D35" s="33">
        <v>43122400</v>
      </c>
      <c r="E35" s="69">
        <v>-4224018.93</v>
      </c>
      <c r="F35" s="33">
        <f>SUM(D35+E35)</f>
        <v>38898381.07</v>
      </c>
      <c r="G35" s="33">
        <v>10374479.35</v>
      </c>
      <c r="H35" s="33">
        <v>10374479.35</v>
      </c>
      <c r="I35" s="34">
        <f t="shared" si="2"/>
        <v>28523901.719999999</v>
      </c>
    </row>
    <row r="36" spans="2:9" ht="20.25" customHeight="1" x14ac:dyDescent="0.25">
      <c r="B36" s="37"/>
      <c r="C36" s="32" t="s">
        <v>40</v>
      </c>
      <c r="D36" s="33">
        <v>2115000</v>
      </c>
      <c r="E36" s="69">
        <v>-1998729.78</v>
      </c>
      <c r="F36" s="33">
        <f>SUM(D36+E36)</f>
        <v>116270.21999999997</v>
      </c>
      <c r="G36" s="33">
        <v>48243.22</v>
      </c>
      <c r="H36" s="33">
        <v>48243.22</v>
      </c>
      <c r="I36" s="34">
        <f t="shared" si="2"/>
        <v>68026.999999999971</v>
      </c>
    </row>
    <row r="37" spans="2:9" ht="20.25" customHeight="1" x14ac:dyDescent="0.25">
      <c r="B37" s="37"/>
      <c r="C37" s="32" t="s">
        <v>41</v>
      </c>
      <c r="D37" s="33">
        <v>33066288.600000001</v>
      </c>
      <c r="E37" s="69">
        <v>-6725678.46</v>
      </c>
      <c r="F37" s="33">
        <f t="shared" ref="F37:F38" si="4">SUM(D37+E37)</f>
        <v>26340610.140000001</v>
      </c>
      <c r="G37" s="33">
        <v>12171348.5</v>
      </c>
      <c r="H37" s="33">
        <v>12171348.5</v>
      </c>
      <c r="I37" s="34">
        <f t="shared" si="2"/>
        <v>14169261.640000001</v>
      </c>
    </row>
    <row r="38" spans="2:9" ht="20.25" customHeight="1" x14ac:dyDescent="0.25">
      <c r="B38" s="37"/>
      <c r="C38" s="32" t="s">
        <v>42</v>
      </c>
      <c r="D38" s="33">
        <v>75810800</v>
      </c>
      <c r="E38" s="72">
        <v>49922374.240000002</v>
      </c>
      <c r="F38" s="33">
        <f t="shared" si="4"/>
        <v>125733174.24000001</v>
      </c>
      <c r="G38" s="33">
        <v>55587890.079999998</v>
      </c>
      <c r="H38" s="33">
        <v>55513965.409999996</v>
      </c>
      <c r="I38" s="34">
        <f t="shared" si="2"/>
        <v>70145284.160000011</v>
      </c>
    </row>
    <row r="39" spans="2:9" ht="20.25" customHeight="1" x14ac:dyDescent="0.25">
      <c r="B39" s="123" t="s">
        <v>43</v>
      </c>
      <c r="C39" s="124"/>
      <c r="D39" s="35">
        <f t="shared" ref="D39:H39" si="5">SUM(D40:D48)</f>
        <v>1170964179.76</v>
      </c>
      <c r="E39" s="70">
        <f t="shared" si="5"/>
        <v>97203758.350000009</v>
      </c>
      <c r="F39" s="35">
        <f t="shared" si="5"/>
        <v>1268167938.1100001</v>
      </c>
      <c r="G39" s="35">
        <f t="shared" si="5"/>
        <v>646735008.95999992</v>
      </c>
      <c r="H39" s="35">
        <f t="shared" si="5"/>
        <v>646720008.95999992</v>
      </c>
      <c r="I39" s="36">
        <f t="shared" si="3"/>
        <v>621432929.15000021</v>
      </c>
    </row>
    <row r="40" spans="2:9" ht="20.25" customHeight="1" x14ac:dyDescent="0.25">
      <c r="B40" s="37"/>
      <c r="C40" s="32" t="s">
        <v>44</v>
      </c>
      <c r="D40" s="33">
        <v>19295000</v>
      </c>
      <c r="E40" s="61">
        <v>807000</v>
      </c>
      <c r="F40" s="33">
        <f t="shared" ref="F40:F70" si="6">SUM(D40+E40)</f>
        <v>20102000</v>
      </c>
      <c r="G40" s="33">
        <v>20102000</v>
      </c>
      <c r="H40" s="33">
        <v>20102000</v>
      </c>
      <c r="I40" s="34">
        <f t="shared" si="2"/>
        <v>0</v>
      </c>
    </row>
    <row r="41" spans="2:9" ht="20.25" customHeight="1" x14ac:dyDescent="0.25">
      <c r="B41" s="37"/>
      <c r="C41" s="32" t="s">
        <v>45</v>
      </c>
      <c r="D41" s="33">
        <v>861000000</v>
      </c>
      <c r="E41" s="61">
        <v>112869649.22</v>
      </c>
      <c r="F41" s="33">
        <f t="shared" si="6"/>
        <v>973869649.22000003</v>
      </c>
      <c r="G41" s="33">
        <v>467288604.61000001</v>
      </c>
      <c r="H41" s="33">
        <v>467288604.61000001</v>
      </c>
      <c r="I41" s="34">
        <f t="shared" si="2"/>
        <v>506581044.61000001</v>
      </c>
    </row>
    <row r="42" spans="2:9" ht="20.25" customHeight="1" x14ac:dyDescent="0.25">
      <c r="B42" s="37"/>
      <c r="C42" s="32" t="s">
        <v>46</v>
      </c>
      <c r="D42" s="33">
        <v>11100000</v>
      </c>
      <c r="E42" s="61">
        <v>-117599.97</v>
      </c>
      <c r="F42" s="33">
        <f t="shared" si="6"/>
        <v>10982400.029999999</v>
      </c>
      <c r="G42" s="33">
        <v>10982400.029999999</v>
      </c>
      <c r="H42" s="33">
        <v>10982400.029999999</v>
      </c>
      <c r="I42" s="34">
        <f t="shared" si="2"/>
        <v>0</v>
      </c>
    </row>
    <row r="43" spans="2:9" ht="20.25" customHeight="1" x14ac:dyDescent="0.25">
      <c r="B43" s="37"/>
      <c r="C43" s="32" t="s">
        <v>47</v>
      </c>
      <c r="D43" s="33">
        <v>183116100</v>
      </c>
      <c r="E43" s="72">
        <v>-754370.82</v>
      </c>
      <c r="F43" s="33">
        <f t="shared" si="6"/>
        <v>182361729.18000001</v>
      </c>
      <c r="G43" s="33">
        <v>114275731.40000001</v>
      </c>
      <c r="H43" s="33">
        <v>114260731.40000001</v>
      </c>
      <c r="I43" s="34">
        <f t="shared" si="2"/>
        <v>68085997.780000001</v>
      </c>
    </row>
    <row r="44" spans="2:9" ht="20.25" customHeight="1" x14ac:dyDescent="0.25">
      <c r="B44" s="37"/>
      <c r="C44" s="32" t="s">
        <v>48</v>
      </c>
      <c r="D44" s="33">
        <v>0</v>
      </c>
      <c r="F44" s="33"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1">
        <v>0</v>
      </c>
      <c r="F45" s="33">
        <f t="shared" si="6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1">
        <v>0</v>
      </c>
      <c r="F46" s="33">
        <f t="shared" si="6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96453079.760000005</v>
      </c>
      <c r="E47" s="61">
        <v>-15600920.08</v>
      </c>
      <c r="F47" s="33">
        <f t="shared" si="6"/>
        <v>80852159.680000007</v>
      </c>
      <c r="G47" s="33">
        <v>34086272.920000002</v>
      </c>
      <c r="H47" s="33">
        <v>34086272.920000002</v>
      </c>
      <c r="I47" s="34">
        <f t="shared" si="2"/>
        <v>46765886.760000005</v>
      </c>
    </row>
    <row r="48" spans="2:9" ht="20.25" customHeight="1" x14ac:dyDescent="0.25">
      <c r="B48" s="37"/>
      <c r="C48" s="32" t="s">
        <v>52</v>
      </c>
      <c r="D48" s="33">
        <v>0</v>
      </c>
      <c r="E48" s="61">
        <v>0</v>
      </c>
      <c r="F48" s="33">
        <f t="shared" si="6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123" t="s">
        <v>53</v>
      </c>
      <c r="C49" s="124"/>
      <c r="D49" s="35">
        <f>SUM(D50:D58)</f>
        <v>69201274.689999998</v>
      </c>
      <c r="E49" s="78">
        <f>SUM(E50:E58)</f>
        <v>-12336908.73</v>
      </c>
      <c r="F49" s="35">
        <f t="shared" si="6"/>
        <v>56864365.959999993</v>
      </c>
      <c r="G49" s="35">
        <f>SUM(G50:G58)</f>
        <v>8636146.5899999999</v>
      </c>
      <c r="H49" s="35">
        <f>SUM(H50:H58)</f>
        <v>5467566.1699999999</v>
      </c>
      <c r="I49" s="36">
        <f t="shared" si="3"/>
        <v>48228219.36999999</v>
      </c>
    </row>
    <row r="50" spans="2:9" ht="20.25" customHeight="1" x14ac:dyDescent="0.25">
      <c r="B50" s="37"/>
      <c r="C50" s="32" t="s">
        <v>54</v>
      </c>
      <c r="D50" s="33">
        <v>21491913.600000001</v>
      </c>
      <c r="E50" s="72">
        <v>236137.31</v>
      </c>
      <c r="F50" s="33">
        <f>SUM(D50:E50)</f>
        <v>21728050.91</v>
      </c>
      <c r="G50" s="33">
        <v>3248377.85</v>
      </c>
      <c r="H50" s="33">
        <v>3227470.6</v>
      </c>
      <c r="I50" s="34">
        <f t="shared" si="2"/>
        <v>18479673.059999999</v>
      </c>
    </row>
    <row r="51" spans="2:9" ht="20.25" customHeight="1" x14ac:dyDescent="0.25">
      <c r="B51" s="37"/>
      <c r="C51" s="32" t="s">
        <v>55</v>
      </c>
      <c r="D51" s="33">
        <v>5713123</v>
      </c>
      <c r="E51" s="69">
        <v>-4785179.7</v>
      </c>
      <c r="F51" s="33">
        <f t="shared" ref="F51:F58" si="7">SUM(D51:E51)</f>
        <v>927943.29999999981</v>
      </c>
      <c r="G51" s="33">
        <v>192509.99</v>
      </c>
      <c r="H51" s="33">
        <v>192509.99</v>
      </c>
      <c r="I51" s="34">
        <f t="shared" si="2"/>
        <v>735433.30999999982</v>
      </c>
    </row>
    <row r="52" spans="2:9" ht="20.25" customHeight="1" x14ac:dyDescent="0.25">
      <c r="B52" s="37"/>
      <c r="C52" s="32" t="s">
        <v>56</v>
      </c>
      <c r="D52" s="33">
        <v>1018480</v>
      </c>
      <c r="E52" s="72">
        <v>934411.46</v>
      </c>
      <c r="F52" s="33">
        <f t="shared" si="7"/>
        <v>1952891.46</v>
      </c>
      <c r="G52" s="33">
        <v>0</v>
      </c>
      <c r="H52" s="33">
        <v>0</v>
      </c>
      <c r="I52" s="34">
        <f t="shared" si="2"/>
        <v>1952891.46</v>
      </c>
    </row>
    <row r="53" spans="2:9" ht="20.25" customHeight="1" x14ac:dyDescent="0.25">
      <c r="B53" s="37"/>
      <c r="C53" s="32" t="s">
        <v>57</v>
      </c>
      <c r="D53" s="33">
        <v>1100000</v>
      </c>
      <c r="E53" s="79">
        <v>1048674</v>
      </c>
      <c r="F53" s="33">
        <f t="shared" si="7"/>
        <v>2148674</v>
      </c>
      <c r="G53" s="33">
        <v>0</v>
      </c>
      <c r="H53" s="33">
        <v>0</v>
      </c>
      <c r="I53" s="34">
        <f t="shared" si="2"/>
        <v>2148674</v>
      </c>
    </row>
    <row r="54" spans="2:9" ht="20.25" customHeight="1" x14ac:dyDescent="0.25">
      <c r="B54" s="37"/>
      <c r="C54" s="32" t="s">
        <v>58</v>
      </c>
      <c r="D54" s="33">
        <v>0</v>
      </c>
      <c r="E54" s="61">
        <v>0</v>
      </c>
      <c r="F54" s="33">
        <f t="shared" si="7"/>
        <v>0</v>
      </c>
      <c r="G54" s="33">
        <v>0</v>
      </c>
      <c r="H54" s="33">
        <v>0</v>
      </c>
      <c r="I54" s="34">
        <f t="shared" si="2"/>
        <v>0</v>
      </c>
    </row>
    <row r="55" spans="2:9" ht="20.25" customHeight="1" x14ac:dyDescent="0.25">
      <c r="B55" s="37"/>
      <c r="C55" s="32" t="s">
        <v>59</v>
      </c>
      <c r="D55" s="33">
        <v>28814245.57</v>
      </c>
      <c r="E55" s="72">
        <v>-6715174.3200000003</v>
      </c>
      <c r="F55" s="33">
        <f t="shared" si="7"/>
        <v>22099071.25</v>
      </c>
      <c r="G55" s="33">
        <v>4567658.75</v>
      </c>
      <c r="H55" s="33">
        <v>1419985.58</v>
      </c>
      <c r="I55" s="34">
        <f t="shared" si="2"/>
        <v>17531412.5</v>
      </c>
    </row>
    <row r="56" spans="2:9" ht="20.25" customHeight="1" x14ac:dyDescent="0.25">
      <c r="B56" s="37"/>
      <c r="C56" s="32" t="s">
        <v>60</v>
      </c>
      <c r="D56" s="33">
        <v>1200000</v>
      </c>
      <c r="E56" s="72">
        <v>-93319.5</v>
      </c>
      <c r="F56" s="33">
        <f t="shared" si="7"/>
        <v>1106680.5</v>
      </c>
      <c r="G56" s="33">
        <v>0</v>
      </c>
      <c r="H56" s="33">
        <v>0</v>
      </c>
      <c r="I56" s="34">
        <f t="shared" si="2"/>
        <v>1106680.5</v>
      </c>
    </row>
    <row r="57" spans="2:9" ht="20.25" customHeight="1" x14ac:dyDescent="0.25">
      <c r="B57" s="37"/>
      <c r="C57" s="32" t="s">
        <v>61</v>
      </c>
      <c r="D57" s="33">
        <v>0</v>
      </c>
      <c r="E57" s="72">
        <v>627600</v>
      </c>
      <c r="F57" s="33">
        <f t="shared" si="7"/>
        <v>627600</v>
      </c>
      <c r="G57" s="33">
        <v>627600</v>
      </c>
      <c r="H57" s="33">
        <v>627600</v>
      </c>
      <c r="I57" s="34">
        <f t="shared" si="2"/>
        <v>0</v>
      </c>
    </row>
    <row r="58" spans="2:9" ht="20.25" customHeight="1" x14ac:dyDescent="0.25">
      <c r="B58" s="37"/>
      <c r="C58" s="32" t="s">
        <v>62</v>
      </c>
      <c r="D58" s="33">
        <v>9863512.5199999996</v>
      </c>
      <c r="E58" s="69">
        <v>-3590057.98</v>
      </c>
      <c r="F58" s="33">
        <f t="shared" si="7"/>
        <v>6273454.5399999991</v>
      </c>
      <c r="G58" s="33">
        <v>0</v>
      </c>
      <c r="H58" s="33">
        <v>0</v>
      </c>
      <c r="I58" s="34">
        <f t="shared" si="2"/>
        <v>6273454.5399999991</v>
      </c>
    </row>
    <row r="59" spans="2:9" ht="20.25" customHeight="1" x14ac:dyDescent="0.25">
      <c r="B59" s="123" t="s">
        <v>63</v>
      </c>
      <c r="C59" s="124"/>
      <c r="D59" s="35">
        <f>SUM(D60:D62)</f>
        <v>773798900</v>
      </c>
      <c r="E59" s="60">
        <f>SUM(E60:E62)</f>
        <v>132216684.73999999</v>
      </c>
      <c r="F59" s="35">
        <f t="shared" si="6"/>
        <v>906015584.74000001</v>
      </c>
      <c r="G59" s="35">
        <f>SUM(G60:G62)</f>
        <v>397333391.06999999</v>
      </c>
      <c r="H59" s="35">
        <f>SUM(H60:H62)</f>
        <v>397333391.06999999</v>
      </c>
      <c r="I59" s="36">
        <f t="shared" si="3"/>
        <v>508682193.67000002</v>
      </c>
    </row>
    <row r="60" spans="2:9" ht="20.25" customHeight="1" x14ac:dyDescent="0.25">
      <c r="B60" s="37"/>
      <c r="C60" s="32" t="s">
        <v>64</v>
      </c>
      <c r="D60" s="33">
        <v>589896745.61000001</v>
      </c>
      <c r="E60" s="61">
        <v>69696691.569999993</v>
      </c>
      <c r="F60" s="33">
        <f t="shared" si="6"/>
        <v>659593437.18000007</v>
      </c>
      <c r="G60" s="33">
        <v>284111261.51999998</v>
      </c>
      <c r="H60" s="33">
        <v>284111261.51999998</v>
      </c>
      <c r="I60" s="34">
        <f t="shared" si="2"/>
        <v>375482175.66000009</v>
      </c>
    </row>
    <row r="61" spans="2:9" ht="20.25" customHeight="1" x14ac:dyDescent="0.25">
      <c r="B61" s="37"/>
      <c r="C61" s="32" t="s">
        <v>65</v>
      </c>
      <c r="D61" s="33">
        <v>183902154.38999999</v>
      </c>
      <c r="E61" s="61">
        <v>62519993.170000002</v>
      </c>
      <c r="F61" s="33">
        <f t="shared" si="6"/>
        <v>246422147.56</v>
      </c>
      <c r="G61" s="33">
        <v>113222129.55</v>
      </c>
      <c r="H61" s="33">
        <v>113222129.55</v>
      </c>
      <c r="I61" s="34">
        <f t="shared" si="2"/>
        <v>133200018.01000001</v>
      </c>
    </row>
    <row r="62" spans="2:9" ht="20.25" customHeight="1" x14ac:dyDescent="0.25">
      <c r="B62" s="37"/>
      <c r="C62" s="32" t="s">
        <v>66</v>
      </c>
      <c r="D62" s="33">
        <v>0</v>
      </c>
      <c r="E62" s="61">
        <v>0</v>
      </c>
      <c r="F62" s="33">
        <f t="shared" si="6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123" t="s">
        <v>67</v>
      </c>
      <c r="C63" s="124"/>
      <c r="D63" s="35">
        <f>SUM(D64:D70)</f>
        <v>1000000</v>
      </c>
      <c r="E63" s="71">
        <f>SUM(E64:E70)</f>
        <v>0</v>
      </c>
      <c r="F63" s="35">
        <f t="shared" si="6"/>
        <v>1000000</v>
      </c>
      <c r="G63" s="35">
        <f t="shared" ref="G63:H63" si="8">SUM(G64:G66)</f>
        <v>0</v>
      </c>
      <c r="H63" s="35">
        <f t="shared" si="8"/>
        <v>0</v>
      </c>
      <c r="I63" s="36">
        <f t="shared" si="3"/>
        <v>1000000</v>
      </c>
    </row>
    <row r="64" spans="2:9" ht="20.25" customHeight="1" x14ac:dyDescent="0.25">
      <c r="B64" s="37"/>
      <c r="C64" s="32" t="s">
        <v>68</v>
      </c>
      <c r="D64" s="33">
        <v>0</v>
      </c>
      <c r="E64" s="61">
        <v>0</v>
      </c>
      <c r="F64" s="33">
        <f t="shared" si="6"/>
        <v>0</v>
      </c>
      <c r="G64" s="33">
        <v>0</v>
      </c>
      <c r="H64" s="33">
        <v>0</v>
      </c>
      <c r="I64" s="34">
        <f t="shared" si="3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1">
        <v>0</v>
      </c>
      <c r="F65" s="33">
        <f t="shared" si="6"/>
        <v>0</v>
      </c>
      <c r="G65" s="33">
        <v>0</v>
      </c>
      <c r="H65" s="33">
        <v>0</v>
      </c>
      <c r="I65" s="34">
        <f t="shared" si="3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1">
        <v>0</v>
      </c>
      <c r="F66" s="33">
        <f t="shared" si="6"/>
        <v>0</v>
      </c>
      <c r="G66" s="33">
        <v>0</v>
      </c>
      <c r="H66" s="33">
        <v>0</v>
      </c>
      <c r="I66" s="34">
        <f t="shared" si="3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1">
        <v>0</v>
      </c>
      <c r="F67" s="33">
        <f t="shared" si="6"/>
        <v>0</v>
      </c>
      <c r="G67" s="33">
        <v>0</v>
      </c>
      <c r="H67" s="33">
        <v>0</v>
      </c>
      <c r="I67" s="34">
        <f t="shared" si="3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1">
        <v>0</v>
      </c>
      <c r="F68" s="33">
        <f t="shared" si="6"/>
        <v>0</v>
      </c>
      <c r="G68" s="33">
        <v>0</v>
      </c>
      <c r="H68" s="33">
        <v>0</v>
      </c>
      <c r="I68" s="34">
        <f t="shared" si="3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1">
        <v>0</v>
      </c>
      <c r="F69" s="33">
        <f t="shared" si="6"/>
        <v>0</v>
      </c>
      <c r="G69" s="33">
        <v>0</v>
      </c>
      <c r="H69" s="33">
        <v>0</v>
      </c>
      <c r="I69" s="34">
        <f t="shared" si="3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9">
        <v>0</v>
      </c>
      <c r="F70" s="33">
        <f t="shared" si="6"/>
        <v>1000000</v>
      </c>
      <c r="G70" s="33">
        <v>0</v>
      </c>
      <c r="H70" s="33">
        <v>0</v>
      </c>
      <c r="I70" s="34">
        <f t="shared" si="3"/>
        <v>1000000</v>
      </c>
    </row>
    <row r="71" spans="2:9" ht="20.25" customHeight="1" x14ac:dyDescent="0.25">
      <c r="B71" s="123" t="s">
        <v>75</v>
      </c>
      <c r="C71" s="124"/>
      <c r="D71" s="35">
        <v>0</v>
      </c>
      <c r="E71" s="60">
        <v>0</v>
      </c>
      <c r="F71" s="35">
        <v>0</v>
      </c>
      <c r="G71" s="35">
        <v>0</v>
      </c>
      <c r="H71" s="35">
        <v>0</v>
      </c>
      <c r="I71" s="36">
        <f t="shared" si="3"/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1">
        <v>0</v>
      </c>
      <c r="F72" s="33">
        <v>0</v>
      </c>
      <c r="G72" s="33">
        <v>0</v>
      </c>
      <c r="H72" s="33">
        <v>0</v>
      </c>
      <c r="I72" s="34">
        <f t="shared" si="3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1">
        <v>0</v>
      </c>
      <c r="F73" s="33">
        <v>0</v>
      </c>
      <c r="G73" s="33">
        <v>0</v>
      </c>
      <c r="H73" s="33">
        <v>0</v>
      </c>
      <c r="I73" s="34">
        <f t="shared" si="3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1">
        <v>0</v>
      </c>
      <c r="F74" s="33">
        <v>0</v>
      </c>
      <c r="G74" s="33">
        <v>0</v>
      </c>
      <c r="H74" s="33">
        <v>0</v>
      </c>
      <c r="I74" s="34">
        <f t="shared" si="3"/>
        <v>0</v>
      </c>
    </row>
    <row r="75" spans="2:9" ht="20.25" customHeight="1" x14ac:dyDescent="0.25">
      <c r="B75" s="123" t="s">
        <v>79</v>
      </c>
      <c r="C75" s="124"/>
      <c r="D75" s="35">
        <f>SUM(D76:D82)</f>
        <v>158452332.97</v>
      </c>
      <c r="E75" s="78">
        <f>SUM(E76:E82)</f>
        <v>2292249.4</v>
      </c>
      <c r="F75" s="35">
        <f t="shared" ref="F75:F83" si="9">SUM(D75+E75)</f>
        <v>160744582.37</v>
      </c>
      <c r="G75" s="35">
        <f>SUM(G76:G82)</f>
        <v>71226941.88000001</v>
      </c>
      <c r="H75" s="35">
        <f>SUM(H76:H82)</f>
        <v>71226941.88000001</v>
      </c>
      <c r="I75" s="36">
        <f t="shared" si="3"/>
        <v>89517640.489999995</v>
      </c>
    </row>
    <row r="76" spans="2:9" ht="20.25" customHeight="1" x14ac:dyDescent="0.25">
      <c r="B76" s="37"/>
      <c r="C76" s="32" t="s">
        <v>80</v>
      </c>
      <c r="D76" s="33">
        <v>61463388.369999997</v>
      </c>
      <c r="E76" s="61">
        <v>0</v>
      </c>
      <c r="F76" s="33">
        <f t="shared" si="9"/>
        <v>61463388.369999997</v>
      </c>
      <c r="G76" s="33">
        <v>29291889.75</v>
      </c>
      <c r="H76" s="33">
        <v>29291889.75</v>
      </c>
      <c r="I76" s="34">
        <f t="shared" si="3"/>
        <v>32171498.619999997</v>
      </c>
    </row>
    <row r="77" spans="2:9" ht="20.25" customHeight="1" x14ac:dyDescent="0.25">
      <c r="B77" s="37"/>
      <c r="C77" s="32" t="s">
        <v>81</v>
      </c>
      <c r="D77" s="33">
        <v>79594366.409999996</v>
      </c>
      <c r="E77" s="69">
        <v>0</v>
      </c>
      <c r="F77" s="33">
        <f t="shared" si="9"/>
        <v>79594366.409999996</v>
      </c>
      <c r="G77" s="33">
        <v>29651722.280000001</v>
      </c>
      <c r="H77" s="33">
        <v>29651722.280000001</v>
      </c>
      <c r="I77" s="34">
        <f t="shared" si="3"/>
        <v>49942644.129999995</v>
      </c>
    </row>
    <row r="78" spans="2:9" ht="20.25" customHeight="1" x14ac:dyDescent="0.25">
      <c r="B78" s="37"/>
      <c r="C78" s="32" t="s">
        <v>82</v>
      </c>
      <c r="D78" s="33">
        <v>0</v>
      </c>
      <c r="E78" s="61">
        <v>0</v>
      </c>
      <c r="F78" s="33">
        <f t="shared" si="9"/>
        <v>0</v>
      </c>
      <c r="G78" s="33">
        <v>0</v>
      </c>
      <c r="H78" s="33">
        <v>0</v>
      </c>
      <c r="I78" s="34">
        <f t="shared" si="3"/>
        <v>0</v>
      </c>
    </row>
    <row r="79" spans="2:9" ht="20.25" customHeight="1" x14ac:dyDescent="0.25">
      <c r="B79" s="37"/>
      <c r="C79" s="32" t="s">
        <v>83</v>
      </c>
      <c r="D79" s="33">
        <v>1306486.3899999999</v>
      </c>
      <c r="E79" s="61">
        <v>330000</v>
      </c>
      <c r="F79" s="33">
        <f t="shared" si="9"/>
        <v>1636486.39</v>
      </c>
      <c r="G79" s="33">
        <v>313888.69</v>
      </c>
      <c r="H79" s="33">
        <v>313888.69</v>
      </c>
      <c r="I79" s="34">
        <f t="shared" si="3"/>
        <v>1322597.7</v>
      </c>
    </row>
    <row r="80" spans="2:9" ht="20.25" customHeight="1" x14ac:dyDescent="0.25">
      <c r="B80" s="37"/>
      <c r="C80" s="32" t="s">
        <v>84</v>
      </c>
      <c r="D80" s="33">
        <v>16088091.800000001</v>
      </c>
      <c r="E80" s="61">
        <v>0</v>
      </c>
      <c r="F80" s="33">
        <f t="shared" si="9"/>
        <v>16088091.800000001</v>
      </c>
      <c r="G80" s="33">
        <v>10007192.76</v>
      </c>
      <c r="H80" s="33">
        <v>10007192.76</v>
      </c>
      <c r="I80" s="34">
        <f t="shared" si="3"/>
        <v>6080899.040000001</v>
      </c>
    </row>
    <row r="81" spans="2:10" ht="20.25" customHeight="1" x14ac:dyDescent="0.25">
      <c r="B81" s="37"/>
      <c r="C81" s="32" t="s">
        <v>85</v>
      </c>
      <c r="D81" s="33">
        <v>0</v>
      </c>
      <c r="E81" s="61"/>
      <c r="F81" s="33">
        <v>0</v>
      </c>
      <c r="G81" s="33">
        <v>0</v>
      </c>
      <c r="H81" s="33">
        <v>0</v>
      </c>
      <c r="I81" s="34">
        <f t="shared" si="3"/>
        <v>0</v>
      </c>
    </row>
    <row r="82" spans="2:10" ht="20.25" customHeight="1" x14ac:dyDescent="0.25">
      <c r="B82" s="37"/>
      <c r="C82" s="32" t="s">
        <v>86</v>
      </c>
      <c r="D82" s="33">
        <v>0</v>
      </c>
      <c r="E82" s="61">
        <v>1962249.4</v>
      </c>
      <c r="F82" s="33">
        <f t="shared" si="9"/>
        <v>1962249.4</v>
      </c>
      <c r="G82" s="33">
        <v>1962248.4</v>
      </c>
      <c r="H82" s="33">
        <v>1962248.4</v>
      </c>
      <c r="I82" s="34">
        <f t="shared" si="3"/>
        <v>1</v>
      </c>
    </row>
    <row r="83" spans="2:10" ht="20.25" customHeight="1" thickBot="1" x14ac:dyDescent="0.3">
      <c r="B83" s="38"/>
      <c r="C83" s="39" t="s">
        <v>87</v>
      </c>
      <c r="D83" s="40">
        <f>SUM(D11+D19+D29+D39+D49+D59+D63+D71+D75)</f>
        <v>7461447369</v>
      </c>
      <c r="E83" s="62">
        <f>SUM(E11+E19+E29+E39+E49+E59+E63+E71+E75)</f>
        <v>294297675.53999996</v>
      </c>
      <c r="F83" s="40">
        <f t="shared" si="9"/>
        <v>7755745044.54</v>
      </c>
      <c r="G83" s="40">
        <f>SUM(G11+G19+G29+G39+G49+G59+G63+G71+G75)</f>
        <v>3499233022.7000003</v>
      </c>
      <c r="H83" s="40">
        <f>SUM(H11+H19+H29+H39+H49+H59+H63+H71+H75)</f>
        <v>3480275326.8000002</v>
      </c>
      <c r="I83" s="41">
        <f>SUM(F83-G83)</f>
        <v>4256512021.8399997</v>
      </c>
    </row>
    <row r="84" spans="2:10" x14ac:dyDescent="0.25">
      <c r="B84" s="52"/>
      <c r="C84" s="55"/>
      <c r="D84" s="53"/>
      <c r="E84" s="54"/>
      <c r="F84" s="53"/>
      <c r="G84" s="53"/>
      <c r="H84" s="53"/>
      <c r="I84" s="53"/>
    </row>
    <row r="85" spans="2:10" ht="15" customHeight="1" x14ac:dyDescent="0.25"/>
    <row r="86" spans="2:10" ht="15" customHeight="1" x14ac:dyDescent="0.25">
      <c r="B86" s="26" t="s">
        <v>92</v>
      </c>
      <c r="C86" s="26"/>
      <c r="D86" s="26"/>
      <c r="E86" s="47"/>
      <c r="F86" s="26"/>
      <c r="G86" s="26"/>
      <c r="H86" s="26"/>
      <c r="I86" s="26"/>
      <c r="J86" s="26"/>
    </row>
    <row r="87" spans="2:10" ht="15" customHeight="1" x14ac:dyDescent="0.25">
      <c r="B87" s="11"/>
      <c r="C87" s="11"/>
      <c r="D87" s="11"/>
      <c r="E87" s="48"/>
      <c r="F87" s="11"/>
      <c r="G87" s="11"/>
      <c r="H87" s="11"/>
      <c r="I87" s="11"/>
      <c r="J87" s="11"/>
    </row>
    <row r="88" spans="2:10" ht="15" customHeight="1" x14ac:dyDescent="0.25">
      <c r="B88" s="10"/>
      <c r="C88" s="24"/>
      <c r="D88" s="24"/>
      <c r="E88" s="49"/>
      <c r="F88" s="24"/>
      <c r="G88" s="24"/>
      <c r="H88" s="24"/>
      <c r="I88" s="10"/>
      <c r="J88" s="10"/>
    </row>
    <row r="89" spans="2:10" ht="15" customHeight="1" x14ac:dyDescent="0.25">
      <c r="B89" s="10"/>
      <c r="C89" s="24"/>
      <c r="D89" s="24"/>
      <c r="E89" s="49"/>
      <c r="F89" s="24"/>
      <c r="G89" s="24"/>
      <c r="H89" s="24"/>
      <c r="I89" s="10"/>
      <c r="J89" s="10"/>
    </row>
    <row r="90" spans="2:10" ht="15" customHeight="1" x14ac:dyDescent="0.25">
      <c r="C90" s="22"/>
      <c r="D90" s="23"/>
      <c r="E90" s="50"/>
      <c r="F90" s="64"/>
      <c r="G90" s="64"/>
      <c r="H90" s="64"/>
    </row>
    <row r="91" spans="2:10" ht="15" customHeight="1" x14ac:dyDescent="0.25">
      <c r="C91" s="22"/>
      <c r="D91" s="23"/>
      <c r="E91" s="50"/>
      <c r="F91" s="63"/>
      <c r="G91" s="63"/>
      <c r="H91" s="63"/>
      <c r="I91" s="25"/>
    </row>
    <row r="92" spans="2:10" ht="15" customHeight="1" x14ac:dyDescent="0.25">
      <c r="C92" s="27"/>
      <c r="D92" s="27"/>
      <c r="E92" s="50"/>
      <c r="F92" s="27"/>
      <c r="G92" s="27"/>
      <c r="H92" s="27"/>
    </row>
    <row r="93" spans="2:10" ht="15" customHeight="1" x14ac:dyDescent="0.25">
      <c r="C93" s="27"/>
      <c r="D93" s="27"/>
      <c r="E93" s="50"/>
      <c r="F93" s="27"/>
      <c r="G93" s="27"/>
      <c r="H93" s="27"/>
    </row>
    <row r="94" spans="2:10" ht="15" customHeight="1" x14ac:dyDescent="0.25">
      <c r="C94" s="27"/>
      <c r="D94" s="27"/>
      <c r="E94" s="50"/>
      <c r="F94" s="27"/>
      <c r="G94" s="27"/>
      <c r="H94" s="27"/>
    </row>
  </sheetData>
  <mergeCells count="16">
    <mergeCell ref="B8:C10"/>
    <mergeCell ref="B11:C11"/>
    <mergeCell ref="B19:C19"/>
    <mergeCell ref="H8:I8"/>
    <mergeCell ref="B71:C71"/>
    <mergeCell ref="B75:C75"/>
    <mergeCell ref="B29:C29"/>
    <mergeCell ref="B39:C39"/>
    <mergeCell ref="B49:C49"/>
    <mergeCell ref="B59:C59"/>
    <mergeCell ref="B63:C63"/>
    <mergeCell ref="B2:I2"/>
    <mergeCell ref="B3:I3"/>
    <mergeCell ref="B4:I4"/>
    <mergeCell ref="B5:I5"/>
    <mergeCell ref="B6:I6"/>
  </mergeCells>
  <printOptions horizontalCentered="1" verticalCentered="1"/>
  <pageMargins left="0.25" right="0.25" top="0.75" bottom="0.75" header="0.3" footer="0.3"/>
  <pageSetup scale="79" orientation="landscape" r:id="rId1"/>
  <ignoredErrors>
    <ignoredError sqref="D11:E11 G11 D19 G19:H19 E29 E49 D59 E59 G59:H59 G63:H63 D63 D75 D49 D29" formulaRange="1"/>
    <ignoredError sqref="F29 F49 F83 F39 I29 I39 I4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Blanca Lizette Villa Aceves</cp:lastModifiedBy>
  <cp:revision/>
  <cp:lastPrinted>2021-04-27T15:39:31Z</cp:lastPrinted>
  <dcterms:created xsi:type="dcterms:W3CDTF">2014-09-04T16:46:21Z</dcterms:created>
  <dcterms:modified xsi:type="dcterms:W3CDTF">2021-07-29T21:38:12Z</dcterms:modified>
</cp:coreProperties>
</file>