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villa\Desktop\junio\2do. trimestre información Presupuestal\"/>
    </mc:Choice>
  </mc:AlternateContent>
  <bookViews>
    <workbookView xWindow="-120" yWindow="2145" windowWidth="20520" windowHeight="4305"/>
  </bookViews>
  <sheets>
    <sheet name="JUNIO  2021 " sheetId="5" r:id="rId1"/>
  </sheets>
  <definedNames>
    <definedName name="_xlnm._FilterDatabase" localSheetId="0" hidden="1">'JUNIO  2021 '!$B$12:$J$43</definedName>
    <definedName name="_xlnm.Print_Area" localSheetId="0">'JUNIO  2021 '!$B$1:$I$55</definedName>
  </definedNames>
  <calcPr calcId="152511"/>
</workbook>
</file>

<file path=xl/calcChain.xml><?xml version="1.0" encoding="utf-8"?>
<calcChain xmlns="http://schemas.openxmlformats.org/spreadsheetml/2006/main">
  <c r="D28" i="5" l="1"/>
  <c r="D43" i="5" s="1"/>
  <c r="D13" i="5"/>
  <c r="E16" i="5" l="1"/>
  <c r="E36" i="5" l="1"/>
  <c r="E37" i="5"/>
  <c r="D20" i="5" l="1"/>
  <c r="H14" i="5" l="1"/>
  <c r="H15" i="5"/>
  <c r="H16" i="5"/>
  <c r="H17" i="5"/>
  <c r="H19" i="5"/>
  <c r="H21" i="5"/>
  <c r="H23" i="5"/>
  <c r="H24" i="5"/>
  <c r="H26" i="5"/>
  <c r="H29" i="5"/>
  <c r="H35" i="5"/>
  <c r="H36" i="5"/>
  <c r="H22" i="5" l="1"/>
  <c r="F28" i="5"/>
  <c r="G28" i="5"/>
  <c r="E31" i="5"/>
  <c r="D25" i="5"/>
  <c r="I31" i="5" l="1"/>
  <c r="F18" i="5" l="1"/>
  <c r="G18" i="5"/>
  <c r="G38" i="5" l="1"/>
  <c r="F38" i="5"/>
  <c r="I42" i="5"/>
  <c r="G41" i="5"/>
  <c r="F41" i="5"/>
  <c r="E42" i="5"/>
  <c r="D41" i="5"/>
  <c r="C41" i="5"/>
  <c r="H41" i="5" l="1"/>
  <c r="I41" i="5"/>
  <c r="E41" i="5"/>
  <c r="E21" i="5"/>
  <c r="E33" i="5"/>
  <c r="I40" i="5" l="1"/>
  <c r="I39" i="5"/>
  <c r="I36" i="5"/>
  <c r="I37" i="5"/>
  <c r="I35" i="5"/>
  <c r="I30" i="5"/>
  <c r="I33" i="5"/>
  <c r="I29" i="5"/>
  <c r="I27" i="5"/>
  <c r="I26" i="5"/>
  <c r="I22" i="5"/>
  <c r="I23" i="5"/>
  <c r="I24" i="5"/>
  <c r="I21" i="5"/>
  <c r="I19" i="5"/>
  <c r="I15" i="5"/>
  <c r="I16" i="5"/>
  <c r="I17" i="5"/>
  <c r="I14" i="5"/>
  <c r="E35" i="5" l="1"/>
  <c r="D34" i="5"/>
  <c r="E34" i="5" l="1"/>
  <c r="C34" i="5"/>
  <c r="C28" i="5"/>
  <c r="H28" i="5" s="1"/>
  <c r="C25" i="5"/>
  <c r="C20" i="5"/>
  <c r="C18" i="5"/>
  <c r="C13" i="5"/>
  <c r="G34" i="5"/>
  <c r="F34" i="5"/>
  <c r="G25" i="5"/>
  <c r="F25" i="5"/>
  <c r="G20" i="5"/>
  <c r="F20" i="5"/>
  <c r="G13" i="5"/>
  <c r="F13" i="5"/>
  <c r="E30" i="5"/>
  <c r="E29" i="5"/>
  <c r="E27" i="5"/>
  <c r="E26" i="5"/>
  <c r="E24" i="5"/>
  <c r="E23" i="5"/>
  <c r="E22" i="5"/>
  <c r="E19" i="5"/>
  <c r="E17" i="5"/>
  <c r="E15" i="5"/>
  <c r="E14" i="5"/>
  <c r="E28" i="5" l="1"/>
  <c r="F43" i="5"/>
  <c r="G43" i="5"/>
  <c r="E18" i="5"/>
  <c r="E25" i="5"/>
  <c r="H18" i="5"/>
  <c r="I18" i="5"/>
  <c r="H25" i="5"/>
  <c r="H34" i="5"/>
  <c r="H20" i="5"/>
  <c r="H13" i="5"/>
  <c r="C43" i="5"/>
  <c r="I38" i="5"/>
  <c r="I13" i="5"/>
  <c r="I20" i="5"/>
  <c r="I28" i="5"/>
  <c r="I34" i="5"/>
  <c r="E32" i="5"/>
  <c r="I32" i="5"/>
  <c r="I25" i="5"/>
  <c r="E13" i="5"/>
  <c r="E20" i="5"/>
  <c r="D46" i="5"/>
  <c r="I43" i="5" l="1"/>
  <c r="E43" i="5"/>
  <c r="H43" i="5"/>
  <c r="E46" i="5" l="1"/>
  <c r="E48" i="5" l="1"/>
</calcChain>
</file>

<file path=xl/sharedStrings.xml><?xml version="1.0" encoding="utf-8"?>
<sst xmlns="http://schemas.openxmlformats.org/spreadsheetml/2006/main" count="41" uniqueCount="40">
  <si>
    <t>Ampliaciones y Reducciones</t>
  </si>
  <si>
    <t>% de Avance de la Recaudación</t>
  </si>
  <si>
    <t>FUENTE DE INGRESO</t>
  </si>
  <si>
    <t>Ingresos Estimado</t>
  </si>
  <si>
    <t>Ingresos Modificado</t>
  </si>
  <si>
    <t>Ingresos Devengado</t>
  </si>
  <si>
    <t>Ingresos Recadudado</t>
  </si>
  <si>
    <t>Ingresos Excedentes</t>
  </si>
  <si>
    <t xml:space="preserve">TOTAL 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</si>
  <si>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</si>
  <si>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</si>
  <si>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</si>
  <si>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</si>
  <si>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</si>
  <si>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</si>
  <si>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</si>
  <si>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 xml:space="preserve"> IMPUESTO SOBRE LOS INGRESOS</t>
  </si>
  <si>
    <t xml:space="preserve"> IMPUESTO PREDIAL</t>
  </si>
  <si>
    <t xml:space="preserve"> IMPUESTOS SOBRE LA PRODUCCION, EL CONSUMO Y LAS TRANSACCIONES</t>
  </si>
  <si>
    <t xml:space="preserve"> ACCESORIOS DE LOS IMPUESTOS</t>
  </si>
  <si>
    <t xml:space="preserve"> CONTRIBUCIONES DE MEJORAS POR OBRAS PUBLICAS</t>
  </si>
  <si>
    <t xml:space="preserve"> DERECHOS POR EL USO, GOCE, APROVECHAMIENTO O EXPLOTACION DE BIENES DE DOMINIO PUBLICO</t>
  </si>
  <si>
    <t xml:space="preserve"> DERECHOS POR PRESTACION DE SERVICIOS</t>
  </si>
  <si>
    <t xml:space="preserve"> OTROS DERECHOS</t>
  </si>
  <si>
    <t xml:space="preserve"> ACCESORIOS</t>
  </si>
  <si>
    <t xml:space="preserve"> PRODUCTOS DE TIPO CORRIENTE</t>
  </si>
  <si>
    <t xml:space="preserve"> PRODUCTOS DE CAPITAL</t>
  </si>
  <si>
    <t xml:space="preserve"> APROVECHAMIENTOS DE TIPO CORRIENTE</t>
  </si>
  <si>
    <t xml:space="preserve"> APROVECHAMIENTOS DE CAPITAL</t>
  </si>
  <si>
    <t xml:space="preserve"> PARTICIPACIONES</t>
  </si>
  <si>
    <t xml:space="preserve"> APORTACIONES</t>
  </si>
  <si>
    <t xml:space="preserve"> CONVENIOS</t>
  </si>
  <si>
    <t xml:space="preserve"> TRANSFERENCIAS AL RESTO DEL SECTOR PÚBLICO</t>
  </si>
  <si>
    <t xml:space="preserve"> AYUDAS SOCIALES</t>
  </si>
  <si>
    <t xml:space="preserve"> INGRESOS POR VENTAS DE BIENES Y SERVICIOS DE ORGANISMOS DESCENTRALIZADOS</t>
  </si>
  <si>
    <t>INGRESOS POR VENTA DE BIENES Y PRESTACIÓN DE SERVICIOS DE LOS PODERES LEGISLATIVO Y JUDICIAL, Y DE LOS ÓRGANOS AUTÓNOMOS</t>
  </si>
  <si>
    <t>Bajo protesta de decir verdad declaramos que los Estados Financieros y sus Notas son razonablemente correctos y responsabilidad del emisor.</t>
  </si>
  <si>
    <t xml:space="preserve">INGRESOS DERIVADOS DE FINANCIAMIENTO </t>
  </si>
  <si>
    <t xml:space="preserve">ACCESORIOS DE LOS APROVECHAMIENTOS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</si>
  <si>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ANALITICO DE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</si>
</sst>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#,##0.00_);\-&quot;$&quot;#,##0.00"/>
    <numFmt numFmtId="166" formatCode="0.00%_);\-0.00%"/>
  </numFmts>
  <fonts count="17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7.9"/>
      <color indexed="8"/>
      <name val="Arial"/>
      <family val="2"/>
    </font>
    <font>
      <sz val="8.0500000000000007"/>
      <color indexed="8"/>
      <name val="Arial"/>
      <family val="2"/>
    </font>
    <font>
      <b/>
      <sz val="14"/>
      <color indexed="8"/>
      <name val="Arial Narrow"/>
      <family val="2"/>
    </font>
    <font>
      <b/>
      <sz val="11"/>
      <color indexed="8"/>
      <name val="MS Sans Serif"/>
      <family val="2"/>
    </font>
    <font>
      <b/>
      <sz val="11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7.9"/>
      <color indexed="8"/>
      <name val="Arial"/>
      <family val="2"/>
    </font>
    <font>
      <sz val="10"/>
      <color indexed="8"/>
      <name val="MS Sans Serif"/>
      <family val="2"/>
    </font>
    <font>
      <b/>
      <sz val="8.0500000000000007"/>
      <color indexed="8"/>
      <name val="Arial Narrow"/>
      <family val="2"/>
    </font>
    <font>
      <b/>
      <u/>
      <sz val="7.9"/>
      <color indexed="8"/>
      <name val="Arial"/>
      <family val="2"/>
    </font>
    <font>
      <b/>
      <sz val="11"/>
      <color indexed="8"/>
      <name val="Arial"/>
      <family val="2"/>
    </font>
    <font>
      <b/>
      <sz val="7.9"/>
      <name val="Arial"/>
      <family val="2"/>
    </font>
    <font>
      <sz val="8.0500000000000007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/>
    <xf numFmtId="0" fontId="1" fillId="2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0" fillId="0" borderId="0" xfId="0" applyNumberFormat="1" applyFill="1" applyBorder="1" applyAlignment="1" applyProtection="1"/>
    <xf numFmtId="10" fontId="4" fillId="0" borderId="0" xfId="0" applyNumberFormat="1" applyFont="1" applyBorder="1" applyAlignment="1">
      <alignment horizontal="center" vertical="center" wrapText="1"/>
    </xf>
    <xf numFmtId="10" fontId="6" fillId="2" borderId="11" xfId="0" applyNumberFormat="1" applyFont="1" applyFill="1" applyBorder="1" applyAlignment="1">
      <alignment horizontal="center" vertical="center" wrapText="1"/>
    </xf>
    <xf numFmtId="164" fontId="0" fillId="0" borderId="0" xfId="2" applyNumberFormat="1" applyFont="1" applyFill="1" applyBorder="1" applyAlignment="1" applyProtection="1"/>
    <xf numFmtId="164" fontId="4" fillId="0" borderId="0" xfId="2" applyNumberFormat="1" applyFont="1" applyBorder="1" applyAlignment="1">
      <alignment horizontal="center" vertical="center" wrapText="1"/>
    </xf>
    <xf numFmtId="164" fontId="6" fillId="2" borderId="11" xfId="2" applyNumberFormat="1" applyFont="1" applyFill="1" applyBorder="1" applyAlignment="1">
      <alignment horizontal="center" vertical="center" wrapText="1"/>
    </xf>
    <xf numFmtId="164" fontId="6" fillId="2" borderId="12" xfId="2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 applyProtection="1"/>
    <xf numFmtId="0" fontId="7" fillId="0" borderId="0" xfId="0" applyFont="1" applyFill="1" applyAlignment="1">
      <alignment horizontal="center"/>
    </xf>
    <xf numFmtId="0" fontId="0" fillId="0" borderId="0" xfId="0" applyNumberFormat="1" applyFill="1" applyBorder="1" applyAlignment="1" applyProtection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4" fontId="2" fillId="3" borderId="1" xfId="2" applyFont="1" applyFill="1" applyBorder="1" applyAlignment="1">
      <alignment vertical="center" wrapText="1"/>
    </xf>
    <xf numFmtId="10" fontId="2" fillId="3" borderId="1" xfId="1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44" fontId="13" fillId="3" borderId="1" xfId="2" applyFont="1" applyFill="1" applyBorder="1" applyAlignment="1">
      <alignment vertical="center" wrapText="1"/>
    </xf>
    <xf numFmtId="164" fontId="3" fillId="0" borderId="1" xfId="2" applyNumberFormat="1" applyFont="1" applyBorder="1" applyAlignment="1">
      <alignment horizontal="right" vertical="center" wrapText="1"/>
    </xf>
    <xf numFmtId="164" fontId="14" fillId="0" borderId="1" xfId="2" applyNumberFormat="1" applyFont="1" applyBorder="1" applyAlignment="1">
      <alignment horizontal="right" vertical="center" wrapText="1"/>
    </xf>
    <xf numFmtId="10" fontId="3" fillId="0" borderId="1" xfId="1" applyNumberFormat="1" applyFont="1" applyBorder="1" applyAlignment="1">
      <alignment horizontal="right" vertical="center" wrapText="1"/>
    </xf>
    <xf numFmtId="164" fontId="0" fillId="0" borderId="0" xfId="2" applyNumberFormat="1" applyFont="1" applyFill="1" applyBorder="1" applyAlignment="1" applyProtection="1">
      <alignment wrapText="1"/>
    </xf>
    <xf numFmtId="10" fontId="0" fillId="0" borderId="0" xfId="0" applyNumberFormat="1" applyFill="1" applyBorder="1" applyAlignment="1" applyProtection="1">
      <alignment wrapText="1"/>
    </xf>
    <xf numFmtId="165" fontId="10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6" fontId="11" fillId="0" borderId="0" xfId="0" applyNumberFormat="1" applyFont="1" applyAlignment="1">
      <alignment horizontal="right" vertical="center" wrapText="1"/>
    </xf>
    <xf numFmtId="8" fontId="0" fillId="0" borderId="0" xfId="0" applyNumberFormat="1" applyFill="1" applyBorder="1" applyAlignment="1" applyProtection="1"/>
    <xf numFmtId="44" fontId="0" fillId="0" borderId="0" xfId="0" applyNumberFormat="1" applyFill="1" applyBorder="1" applyAlignment="1" applyProtection="1"/>
    <xf numFmtId="164" fontId="2" fillId="3" borderId="1" xfId="2" applyNumberFormat="1" applyFont="1" applyFill="1" applyBorder="1" applyAlignment="1">
      <alignment vertical="center" wrapText="1"/>
    </xf>
    <xf numFmtId="164" fontId="13" fillId="3" borderId="1" xfId="2" applyNumberFormat="1" applyFont="1" applyFill="1" applyBorder="1" applyAlignment="1">
      <alignment vertical="center" wrapText="1"/>
    </xf>
    <xf numFmtId="43" fontId="0" fillId="0" borderId="0" xfId="3" applyFont="1" applyFill="1" applyBorder="1" applyAlignment="1" applyProtection="1"/>
    <xf numFmtId="164" fontId="15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28574</xdr:rowOff>
    </xdr:from>
    <xdr:to>
      <xdr:col>1</xdr:col>
      <xdr:colOff>2592917</xdr:colOff>
      <xdr:row>9</xdr:row>
      <xdr:rowOff>165100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61949"/>
          <a:ext cx="2571750" cy="1270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tabSelected="1" topLeftCell="B1" zoomScale="96" zoomScaleNormal="96" zoomScaleSheetLayoutView="100" workbookViewId="0">
      <selection activeCell="I34" sqref="I34"/>
    </sheetView>
  </sheetViews>
  <sheetFormatPr baseColWidth="10" defaultRowHeight="12.75" x14ac:dyDescent="0.2"/>
  <cols>
    <col min="1" max="1" width="8.42578125" customWidth="1"/>
    <col min="2" max="2" width="39.140625" style="1" customWidth="1"/>
    <col min="3" max="7" width="18.85546875" style="8" customWidth="1"/>
    <col min="8" max="8" width="13.140625" style="5" customWidth="1"/>
    <col min="9" max="9" width="18.85546875" style="8" customWidth="1"/>
    <col min="10" max="10" width="5.85546875" customWidth="1"/>
    <col min="11" max="11" width="19.28515625" customWidth="1"/>
    <col min="12" max="12" width="17.28515625" bestFit="1" customWidth="1"/>
  </cols>
  <sheetData>
    <row r="1" spans="2:12" ht="6" customHeight="1" x14ac:dyDescent="0.2"/>
    <row r="2" spans="2:12" ht="7.5" customHeight="1" thickBot="1" x14ac:dyDescent="0.25"/>
    <row r="3" spans="2:12" x14ac:dyDescent="0.2">
      <c r="B3" s="36" t="s">
        <v>39</v>
      </c>
      <c r="C3" s="37"/>
      <c r="D3" s="37"/>
      <c r="E3" s="37"/>
      <c r="F3" s="37"/>
      <c r="G3" s="37"/>
      <c r="H3" s="37"/>
      <c r="I3" s="38"/>
    </row>
    <row r="4" spans="2:12" x14ac:dyDescent="0.2">
      <c r="B4" s="39"/>
      <c r="C4" s="40"/>
      <c r="D4" s="40"/>
      <c r="E4" s="40"/>
      <c r="F4" s="40"/>
      <c r="G4" s="40"/>
      <c r="H4" s="40"/>
      <c r="I4" s="41"/>
    </row>
    <row r="5" spans="2:12" x14ac:dyDescent="0.2">
      <c r="B5" s="39"/>
      <c r="C5" s="40"/>
      <c r="D5" s="40"/>
      <c r="E5" s="40"/>
      <c r="F5" s="40"/>
      <c r="G5" s="40"/>
      <c r="H5" s="40"/>
      <c r="I5" s="41"/>
    </row>
    <row r="6" spans="2:12" x14ac:dyDescent="0.2">
      <c r="B6" s="39"/>
      <c r="C6" s="40"/>
      <c r="D6" s="40"/>
      <c r="E6" s="40"/>
      <c r="F6" s="40"/>
      <c r="G6" s="40"/>
      <c r="H6" s="40"/>
      <c r="I6" s="41"/>
    </row>
    <row r="7" spans="2:12" x14ac:dyDescent="0.2">
      <c r="B7" s="39"/>
      <c r="C7" s="40"/>
      <c r="D7" s="40"/>
      <c r="E7" s="40"/>
      <c r="F7" s="40"/>
      <c r="G7" s="40"/>
      <c r="H7" s="40"/>
      <c r="I7" s="41"/>
    </row>
    <row r="8" spans="2:12" x14ac:dyDescent="0.2">
      <c r="B8" s="39"/>
      <c r="C8" s="40"/>
      <c r="D8" s="40"/>
      <c r="E8" s="40"/>
      <c r="F8" s="40"/>
      <c r="G8" s="40"/>
      <c r="H8" s="40"/>
      <c r="I8" s="41"/>
    </row>
    <row r="9" spans="2:12" x14ac:dyDescent="0.2">
      <c r="B9" s="39"/>
      <c r="C9" s="40"/>
      <c r="D9" s="40"/>
      <c r="E9" s="40"/>
      <c r="F9" s="40"/>
      <c r="G9" s="40"/>
      <c r="H9" s="40"/>
      <c r="I9" s="41"/>
    </row>
    <row r="10" spans="2:12" ht="13.5" thickBot="1" x14ac:dyDescent="0.25">
      <c r="B10" s="42"/>
      <c r="C10" s="43"/>
      <c r="D10" s="43"/>
      <c r="E10" s="43"/>
      <c r="F10" s="43"/>
      <c r="G10" s="43"/>
      <c r="H10" s="43"/>
      <c r="I10" s="44"/>
    </row>
    <row r="11" spans="2:12" ht="27" customHeight="1" thickBot="1" x14ac:dyDescent="0.25">
      <c r="B11" s="4"/>
      <c r="C11" s="9"/>
      <c r="D11" s="9"/>
      <c r="E11" s="9"/>
      <c r="F11" s="9"/>
      <c r="G11" s="9"/>
      <c r="H11" s="6"/>
      <c r="I11" s="9"/>
    </row>
    <row r="12" spans="2:12" s="2" customFormat="1" ht="50.25" thickBot="1" x14ac:dyDescent="0.25">
      <c r="B12" s="3" t="s">
        <v>2</v>
      </c>
      <c r="C12" s="10" t="s">
        <v>3</v>
      </c>
      <c r="D12" s="10" t="s">
        <v>0</v>
      </c>
      <c r="E12" s="10" t="s">
        <v>4</v>
      </c>
      <c r="F12" s="10" t="s">
        <v>5</v>
      </c>
      <c r="G12" s="10" t="s">
        <v>6</v>
      </c>
      <c r="H12" s="7" t="s">
        <v>1</v>
      </c>
      <c r="I12" s="11" t="s">
        <v>7</v>
      </c>
    </row>
    <row r="13" spans="2:12" ht="18.75" customHeight="1" x14ac:dyDescent="0.2">
      <c r="B13" s="15" t="s">
        <v>9</v>
      </c>
      <c r="C13" s="31">
        <f>SUM(C14:C17)</f>
        <v>2500422053</v>
      </c>
      <c r="D13" s="32">
        <f>SUM(D14:D17)</f>
        <v>-242380284.34999999</v>
      </c>
      <c r="E13" s="31">
        <f>SUM(E14:E17)</f>
        <v>2258041768.6500001</v>
      </c>
      <c r="F13" s="31">
        <f>SUM(F14:F17)</f>
        <v>2047796841.4000001</v>
      </c>
      <c r="G13" s="31">
        <f>SUM(G14:G17)</f>
        <v>2047796841.4000001</v>
      </c>
      <c r="H13" s="18">
        <f>+G13/C13</f>
        <v>0.81898047529338447</v>
      </c>
      <c r="I13" s="31">
        <f>SUM(G13-C13)</f>
        <v>-452625211.5999999</v>
      </c>
      <c r="J13" s="12"/>
      <c r="K13" s="33"/>
      <c r="L13" s="30"/>
    </row>
    <row r="14" spans="2:12" x14ac:dyDescent="0.2">
      <c r="B14" s="16" t="s">
        <v>16</v>
      </c>
      <c r="C14" s="21">
        <v>40024414</v>
      </c>
      <c r="D14" s="22">
        <v>0</v>
      </c>
      <c r="E14" s="21">
        <f>SUM(C14+D14)</f>
        <v>40024414</v>
      </c>
      <c r="F14" s="21">
        <v>1366955.07</v>
      </c>
      <c r="G14" s="21">
        <v>1366955.07</v>
      </c>
      <c r="H14" s="23">
        <f t="shared" ref="H14:H36" si="0">+G14/C14</f>
        <v>3.415303144725617E-2</v>
      </c>
      <c r="I14" s="21">
        <f>SUM(G14-C14)</f>
        <v>-38657458.93</v>
      </c>
      <c r="J14" s="12"/>
    </row>
    <row r="15" spans="2:12" x14ac:dyDescent="0.2">
      <c r="B15" s="16" t="s">
        <v>17</v>
      </c>
      <c r="C15" s="21">
        <v>1350686896</v>
      </c>
      <c r="D15" s="22">
        <v>0</v>
      </c>
      <c r="E15" s="21">
        <f>SUM(C15+D15)</f>
        <v>1350686896</v>
      </c>
      <c r="F15" s="21">
        <v>1238620911.3099999</v>
      </c>
      <c r="G15" s="21">
        <v>1238620911.3099999</v>
      </c>
      <c r="H15" s="23">
        <f t="shared" si="0"/>
        <v>0.91703037541722021</v>
      </c>
      <c r="I15" s="21">
        <f t="shared" ref="I15:I42" si="1">SUM(G15-C15)</f>
        <v>-112065984.69000006</v>
      </c>
      <c r="J15" s="12"/>
      <c r="K15" s="29"/>
      <c r="L15" s="30"/>
    </row>
    <row r="16" spans="2:12" ht="35.25" customHeight="1" x14ac:dyDescent="0.2">
      <c r="B16" s="16" t="s">
        <v>18</v>
      </c>
      <c r="C16" s="21">
        <v>1021048812</v>
      </c>
      <c r="D16" s="22">
        <v>-242380284.34999999</v>
      </c>
      <c r="E16" s="21">
        <f>SUM(C16+D16)</f>
        <v>778668527.64999998</v>
      </c>
      <c r="F16" s="21">
        <v>708690370.13999999</v>
      </c>
      <c r="G16" s="21">
        <v>708690370.13999999</v>
      </c>
      <c r="H16" s="23">
        <f t="shared" si="0"/>
        <v>0.69408079399440115</v>
      </c>
      <c r="I16" s="21">
        <f t="shared" si="1"/>
        <v>-312358441.86000001</v>
      </c>
      <c r="J16" s="12"/>
    </row>
    <row r="17" spans="2:12" x14ac:dyDescent="0.2">
      <c r="B17" s="16" t="s">
        <v>19</v>
      </c>
      <c r="C17" s="21">
        <v>88661931</v>
      </c>
      <c r="D17" s="22">
        <v>0</v>
      </c>
      <c r="E17" s="21">
        <f>SUM(C17+D17)</f>
        <v>88661931</v>
      </c>
      <c r="F17" s="21">
        <v>99118604.879999995</v>
      </c>
      <c r="G17" s="21">
        <v>99118604.879999995</v>
      </c>
      <c r="H17" s="23">
        <f t="shared" si="0"/>
        <v>1.1179387112604169</v>
      </c>
      <c r="I17" s="21">
        <f t="shared" si="1"/>
        <v>10456673.879999995</v>
      </c>
      <c r="J17" s="12"/>
    </row>
    <row r="18" spans="2:12" x14ac:dyDescent="0.2">
      <c r="B18" s="15" t="s">
        <v>10</v>
      </c>
      <c r="C18" s="31">
        <f>SUM(C19)</f>
        <v>35891027</v>
      </c>
      <c r="D18" s="32">
        <v>0</v>
      </c>
      <c r="E18" s="31">
        <f>SUM(E19)</f>
        <v>35891027</v>
      </c>
      <c r="F18" s="31">
        <f>SUM(F19)</f>
        <v>84556078.439999998</v>
      </c>
      <c r="G18" s="31">
        <f>SUM(G19)</f>
        <v>84556078.439999998</v>
      </c>
      <c r="H18" s="18">
        <f t="shared" si="0"/>
        <v>2.3559113658129647</v>
      </c>
      <c r="I18" s="31">
        <f>G18-C18</f>
        <v>48665051.439999998</v>
      </c>
      <c r="J18" s="12"/>
      <c r="K18" s="33"/>
      <c r="L18" s="30"/>
    </row>
    <row r="19" spans="2:12" ht="21" x14ac:dyDescent="0.2">
      <c r="B19" s="16" t="s">
        <v>20</v>
      </c>
      <c r="C19" s="21">
        <v>35891027</v>
      </c>
      <c r="D19" s="22">
        <v>0</v>
      </c>
      <c r="E19" s="21">
        <f>SUM(C19+D19)</f>
        <v>35891027</v>
      </c>
      <c r="F19" s="21">
        <v>84556078.439999998</v>
      </c>
      <c r="G19" s="21">
        <v>84556078.439999998</v>
      </c>
      <c r="H19" s="23">
        <f t="shared" si="0"/>
        <v>2.3559113658129647</v>
      </c>
      <c r="I19" s="21">
        <f t="shared" si="1"/>
        <v>48665051.439999998</v>
      </c>
      <c r="J19" s="12"/>
    </row>
    <row r="20" spans="2:12" x14ac:dyDescent="0.2">
      <c r="B20" s="15" t="s">
        <v>11</v>
      </c>
      <c r="C20" s="31">
        <f>SUM(C21:C24)</f>
        <v>564973739</v>
      </c>
      <c r="D20" s="31">
        <f>SUM(D21:D24)</f>
        <v>0</v>
      </c>
      <c r="E20" s="31">
        <f>SUM(E21:E24)</f>
        <v>564973739</v>
      </c>
      <c r="F20" s="31">
        <f>SUM(F21:F24)</f>
        <v>355975620.24000001</v>
      </c>
      <c r="G20" s="31">
        <f>SUM(G21:G24)</f>
        <v>355975620.24000001</v>
      </c>
      <c r="H20" s="18">
        <f t="shared" si="0"/>
        <v>0.63007463120334517</v>
      </c>
      <c r="I20" s="31">
        <f>SUM(G20-C20)</f>
        <v>-208998118.75999999</v>
      </c>
      <c r="J20" s="12"/>
      <c r="K20" s="33"/>
      <c r="L20" s="33"/>
    </row>
    <row r="21" spans="2:12" ht="31.5" x14ac:dyDescent="0.2">
      <c r="B21" s="16" t="s">
        <v>21</v>
      </c>
      <c r="C21" s="21">
        <v>59799522</v>
      </c>
      <c r="D21" s="22">
        <v>0</v>
      </c>
      <c r="E21" s="21">
        <f>SUM(C21+D21)</f>
        <v>59799522</v>
      </c>
      <c r="F21" s="21">
        <v>29862364.300000001</v>
      </c>
      <c r="G21" s="21">
        <v>29862364.300000001</v>
      </c>
      <c r="H21" s="23">
        <f t="shared" si="0"/>
        <v>0.4993746321249859</v>
      </c>
      <c r="I21" s="21">
        <f t="shared" si="1"/>
        <v>-29937157.699999999</v>
      </c>
      <c r="J21" s="12"/>
    </row>
    <row r="22" spans="2:12" x14ac:dyDescent="0.2">
      <c r="B22" s="16" t="s">
        <v>22</v>
      </c>
      <c r="C22" s="21">
        <v>487595665</v>
      </c>
      <c r="D22" s="22">
        <v>0</v>
      </c>
      <c r="E22" s="21">
        <f>SUM(C22+D22)</f>
        <v>487595665</v>
      </c>
      <c r="F22" s="21">
        <v>316373653.88999999</v>
      </c>
      <c r="G22" s="21">
        <v>316373653.88999999</v>
      </c>
      <c r="H22" s="23">
        <f t="shared" si="0"/>
        <v>0.6488442711852247</v>
      </c>
      <c r="I22" s="21">
        <f t="shared" si="1"/>
        <v>-171222011.11000001</v>
      </c>
      <c r="J22" s="12"/>
    </row>
    <row r="23" spans="2:12" x14ac:dyDescent="0.2">
      <c r="B23" s="16" t="s">
        <v>23</v>
      </c>
      <c r="C23" s="21">
        <v>5623241</v>
      </c>
      <c r="D23" s="22">
        <v>0</v>
      </c>
      <c r="E23" s="21">
        <f>SUM(C23+D23)</f>
        <v>5623241</v>
      </c>
      <c r="F23" s="21">
        <v>2028167.06</v>
      </c>
      <c r="G23" s="21">
        <v>2028167.06</v>
      </c>
      <c r="H23" s="23">
        <f t="shared" si="0"/>
        <v>0.36067582022538247</v>
      </c>
      <c r="I23" s="21">
        <f t="shared" si="1"/>
        <v>-3595073.94</v>
      </c>
      <c r="J23" s="12"/>
    </row>
    <row r="24" spans="2:12" x14ac:dyDescent="0.2">
      <c r="B24" s="16" t="s">
        <v>24</v>
      </c>
      <c r="C24" s="21">
        <v>11955311</v>
      </c>
      <c r="D24" s="22">
        <v>0</v>
      </c>
      <c r="E24" s="21">
        <f>SUM(C24+D24)</f>
        <v>11955311</v>
      </c>
      <c r="F24" s="21">
        <v>7711434.9900000002</v>
      </c>
      <c r="G24" s="21">
        <v>7711434.9900000002</v>
      </c>
      <c r="H24" s="23">
        <f t="shared" si="0"/>
        <v>0.64502169705162837</v>
      </c>
      <c r="I24" s="21">
        <f t="shared" si="1"/>
        <v>-4243876.01</v>
      </c>
      <c r="J24" s="12"/>
    </row>
    <row r="25" spans="2:12" x14ac:dyDescent="0.2">
      <c r="B25" s="15" t="s">
        <v>12</v>
      </c>
      <c r="C25" s="31">
        <f>SUM(C26)</f>
        <v>67054400</v>
      </c>
      <c r="D25" s="32">
        <f>SUM(D26)</f>
        <v>484253.17</v>
      </c>
      <c r="E25" s="31">
        <f>SUM(E26)</f>
        <v>67538653.170000002</v>
      </c>
      <c r="F25" s="31">
        <f>SUM(F26:F27)</f>
        <v>54608898.880000003</v>
      </c>
      <c r="G25" s="31">
        <f>SUM(G26:G27)</f>
        <v>54608898.880000003</v>
      </c>
      <c r="H25" s="18">
        <f t="shared" si="0"/>
        <v>0.81439695053568451</v>
      </c>
      <c r="I25" s="31">
        <f>SUM(G25-C25)</f>
        <v>-12445501.119999997</v>
      </c>
      <c r="J25" s="12"/>
    </row>
    <row r="26" spans="2:12" x14ac:dyDescent="0.2">
      <c r="B26" s="16" t="s">
        <v>25</v>
      </c>
      <c r="C26" s="21">
        <v>67054400</v>
      </c>
      <c r="D26" s="22">
        <v>484253.17</v>
      </c>
      <c r="E26" s="21">
        <f>SUM(C26+D26)</f>
        <v>67538653.170000002</v>
      </c>
      <c r="F26" s="21">
        <v>54608898.880000003</v>
      </c>
      <c r="G26" s="21">
        <v>54608898.880000003</v>
      </c>
      <c r="H26" s="23">
        <f t="shared" si="0"/>
        <v>0.81439695053568451</v>
      </c>
      <c r="I26" s="21">
        <f t="shared" si="1"/>
        <v>-12445501.119999997</v>
      </c>
      <c r="J26" s="12"/>
    </row>
    <row r="27" spans="2:12" x14ac:dyDescent="0.2">
      <c r="B27" s="16" t="s">
        <v>26</v>
      </c>
      <c r="C27" s="21">
        <v>0</v>
      </c>
      <c r="D27" s="22">
        <v>0</v>
      </c>
      <c r="E27" s="21">
        <f>SUM(C27+D27)</f>
        <v>0</v>
      </c>
      <c r="F27" s="21">
        <v>0</v>
      </c>
      <c r="G27" s="21">
        <v>0</v>
      </c>
      <c r="H27" s="23">
        <v>0</v>
      </c>
      <c r="I27" s="21">
        <f t="shared" si="1"/>
        <v>0</v>
      </c>
      <c r="J27" s="12"/>
    </row>
    <row r="28" spans="2:12" x14ac:dyDescent="0.2">
      <c r="B28" s="15" t="s">
        <v>13</v>
      </c>
      <c r="C28" s="31">
        <f>SUM(C29)</f>
        <v>32610399</v>
      </c>
      <c r="D28" s="32">
        <f>SUM(D29:D31)</f>
        <v>246297675.54000002</v>
      </c>
      <c r="E28" s="31">
        <f>SUM(E29:E31)</f>
        <v>278908074.54000002</v>
      </c>
      <c r="F28" s="31">
        <f>SUM(F29:F31)</f>
        <v>454341156.57999998</v>
      </c>
      <c r="G28" s="31">
        <f>SUM(G29:G31)</f>
        <v>454341156.57999998</v>
      </c>
      <c r="H28" s="18">
        <f>+G28/C28</f>
        <v>13.932401028886522</v>
      </c>
      <c r="I28" s="31">
        <f>SUM(G28-C28)</f>
        <v>421730757.57999998</v>
      </c>
      <c r="J28" s="12"/>
    </row>
    <row r="29" spans="2:12" ht="25.5" customHeight="1" x14ac:dyDescent="0.2">
      <c r="B29" s="16" t="s">
        <v>27</v>
      </c>
      <c r="C29" s="21">
        <v>32610399</v>
      </c>
      <c r="D29" s="22">
        <v>201319139.37</v>
      </c>
      <c r="E29" s="21">
        <f>SUM(C29+D29)</f>
        <v>233929538.37</v>
      </c>
      <c r="F29" s="21">
        <v>241329131.81</v>
      </c>
      <c r="G29" s="21">
        <v>241329131.81</v>
      </c>
      <c r="H29" s="23">
        <f t="shared" si="0"/>
        <v>7.4003734762644271</v>
      </c>
      <c r="I29" s="21">
        <f t="shared" si="1"/>
        <v>208718732.81</v>
      </c>
      <c r="J29" s="12"/>
    </row>
    <row r="30" spans="2:12" ht="25.5" customHeight="1" x14ac:dyDescent="0.2">
      <c r="B30" s="16" t="s">
        <v>28</v>
      </c>
      <c r="C30" s="21">
        <v>0</v>
      </c>
      <c r="D30" s="22">
        <v>44978536.170000002</v>
      </c>
      <c r="E30" s="21">
        <f>SUM(C30+D30)</f>
        <v>44978536.170000002</v>
      </c>
      <c r="F30" s="21">
        <v>213011424.99000001</v>
      </c>
      <c r="G30" s="21">
        <v>213011424.99000001</v>
      </c>
      <c r="H30" s="23">
        <v>0</v>
      </c>
      <c r="I30" s="21">
        <f t="shared" si="1"/>
        <v>213011424.99000001</v>
      </c>
      <c r="J30" s="12"/>
    </row>
    <row r="31" spans="2:12" ht="25.5" customHeight="1" x14ac:dyDescent="0.2">
      <c r="B31" s="16" t="s">
        <v>38</v>
      </c>
      <c r="C31" s="21">
        <v>0</v>
      </c>
      <c r="D31" s="22">
        <v>0</v>
      </c>
      <c r="E31" s="21">
        <f>SUM(C31+D31)</f>
        <v>0</v>
      </c>
      <c r="F31" s="21">
        <v>599.78</v>
      </c>
      <c r="G31" s="21">
        <v>599.78</v>
      </c>
      <c r="H31" s="23">
        <v>0</v>
      </c>
      <c r="I31" s="21">
        <f t="shared" si="1"/>
        <v>599.78</v>
      </c>
      <c r="J31" s="12"/>
    </row>
    <row r="32" spans="2:12" ht="48" customHeight="1" x14ac:dyDescent="0.2">
      <c r="B32" s="15" t="s">
        <v>34</v>
      </c>
      <c r="C32" s="17">
        <v>0</v>
      </c>
      <c r="D32" s="20">
        <v>0</v>
      </c>
      <c r="E32" s="17">
        <f>SUM(C32+D32)</f>
        <v>0</v>
      </c>
      <c r="F32" s="17">
        <v>0</v>
      </c>
      <c r="G32" s="17">
        <v>0</v>
      </c>
      <c r="H32" s="18">
        <v>0</v>
      </c>
      <c r="I32" s="31">
        <f t="shared" si="1"/>
        <v>0</v>
      </c>
      <c r="J32" s="12"/>
    </row>
    <row r="33" spans="2:10" ht="63.75" customHeight="1" x14ac:dyDescent="0.2">
      <c r="B33" s="16" t="s">
        <v>35</v>
      </c>
      <c r="C33" s="21">
        <v>0</v>
      </c>
      <c r="D33" s="22">
        <v>0</v>
      </c>
      <c r="E33" s="21">
        <f>SUM(C33+D33)</f>
        <v>0</v>
      </c>
      <c r="F33" s="21">
        <v>0</v>
      </c>
      <c r="G33" s="21">
        <v>0</v>
      </c>
      <c r="H33" s="23">
        <v>0</v>
      </c>
      <c r="I33" s="21">
        <f t="shared" si="1"/>
        <v>0</v>
      </c>
      <c r="J33" s="12"/>
    </row>
    <row r="34" spans="2:10" ht="27" customHeight="1" x14ac:dyDescent="0.2">
      <c r="B34" s="15" t="s">
        <v>14</v>
      </c>
      <c r="C34" s="31">
        <f>SUM(C35:C36)</f>
        <v>4110495751</v>
      </c>
      <c r="D34" s="32">
        <f>SUM(D35:D37)</f>
        <v>246660300.72</v>
      </c>
      <c r="E34" s="31">
        <f>SUM(E35:E37)</f>
        <v>4357156051.7200003</v>
      </c>
      <c r="F34" s="31">
        <f>SUM(F35:F37)</f>
        <v>2359534339.9699998</v>
      </c>
      <c r="G34" s="31">
        <f>SUM(G35:G37)</f>
        <v>2359534339.9699998</v>
      </c>
      <c r="H34" s="18">
        <f t="shared" si="0"/>
        <v>0.57402670697226077</v>
      </c>
      <c r="I34" s="31">
        <f>SUM(G34-C34)</f>
        <v>-1750961411.0300002</v>
      </c>
      <c r="J34" s="12"/>
    </row>
    <row r="35" spans="2:10" ht="15.75" customHeight="1" x14ac:dyDescent="0.2">
      <c r="B35" s="16" t="s">
        <v>29</v>
      </c>
      <c r="C35" s="21">
        <v>3147058003</v>
      </c>
      <c r="D35" s="22">
        <v>0</v>
      </c>
      <c r="E35" s="21">
        <f>SUM(C35+D35)</f>
        <v>3147058003</v>
      </c>
      <c r="F35" s="21">
        <v>1683881429.1600001</v>
      </c>
      <c r="G35" s="21">
        <v>1683881429.1600001</v>
      </c>
      <c r="H35" s="23">
        <f t="shared" si="0"/>
        <v>0.53506526652982067</v>
      </c>
      <c r="I35" s="21">
        <f t="shared" si="1"/>
        <v>-1463176573.8399999</v>
      </c>
      <c r="J35" s="12"/>
    </row>
    <row r="36" spans="2:10" ht="15.75" customHeight="1" x14ac:dyDescent="0.2">
      <c r="B36" s="16" t="s">
        <v>30</v>
      </c>
      <c r="C36" s="21">
        <v>963437748</v>
      </c>
      <c r="D36" s="22">
        <v>128134249.34</v>
      </c>
      <c r="E36" s="21">
        <f t="shared" ref="E36:E37" si="2">SUM(C36+D36)</f>
        <v>1091571997.3399999</v>
      </c>
      <c r="F36" s="21">
        <v>556989481.78999996</v>
      </c>
      <c r="G36" s="21">
        <v>556989481.78999996</v>
      </c>
      <c r="H36" s="23">
        <f t="shared" si="0"/>
        <v>0.57812711090701419</v>
      </c>
      <c r="I36" s="21">
        <f t="shared" si="1"/>
        <v>-406448266.21000004</v>
      </c>
      <c r="J36" s="12"/>
    </row>
    <row r="37" spans="2:10" ht="15.75" customHeight="1" x14ac:dyDescent="0.2">
      <c r="B37" s="16" t="s">
        <v>31</v>
      </c>
      <c r="C37" s="21">
        <v>0</v>
      </c>
      <c r="D37" s="22">
        <v>118526051.38</v>
      </c>
      <c r="E37" s="21">
        <f t="shared" si="2"/>
        <v>118526051.38</v>
      </c>
      <c r="F37" s="21">
        <v>118663429.02</v>
      </c>
      <c r="G37" s="21">
        <v>118663429.02</v>
      </c>
      <c r="H37" s="23">
        <v>0</v>
      </c>
      <c r="I37" s="21">
        <f t="shared" si="1"/>
        <v>118663429.02</v>
      </c>
      <c r="J37" s="12"/>
    </row>
    <row r="38" spans="2:10" ht="21" x14ac:dyDescent="0.2">
      <c r="B38" s="15" t="s">
        <v>15</v>
      </c>
      <c r="C38" s="17">
        <v>0</v>
      </c>
      <c r="D38" s="20">
        <v>0</v>
      </c>
      <c r="E38" s="17">
        <v>0</v>
      </c>
      <c r="F38" s="17">
        <f>SUM(F39:F40)</f>
        <v>0</v>
      </c>
      <c r="G38" s="17">
        <f>SUM(G39:G40)</f>
        <v>0</v>
      </c>
      <c r="H38" s="18">
        <v>0</v>
      </c>
      <c r="I38" s="31">
        <f>SUM(G38-C38)</f>
        <v>0</v>
      </c>
      <c r="J38" s="12"/>
    </row>
    <row r="39" spans="2:10" ht="22.5" customHeight="1" x14ac:dyDescent="0.2">
      <c r="B39" s="16" t="s">
        <v>32</v>
      </c>
      <c r="C39" s="21">
        <v>0</v>
      </c>
      <c r="D39" s="22">
        <v>0</v>
      </c>
      <c r="E39" s="21">
        <v>0</v>
      </c>
      <c r="F39" s="21">
        <v>0</v>
      </c>
      <c r="G39" s="21">
        <v>0</v>
      </c>
      <c r="H39" s="23">
        <v>0</v>
      </c>
      <c r="I39" s="21">
        <f t="shared" si="1"/>
        <v>0</v>
      </c>
      <c r="J39" s="12"/>
    </row>
    <row r="40" spans="2:10" ht="22.5" customHeight="1" x14ac:dyDescent="0.2">
      <c r="B40" s="16" t="s">
        <v>33</v>
      </c>
      <c r="C40" s="21">
        <v>0</v>
      </c>
      <c r="D40" s="22">
        <v>0</v>
      </c>
      <c r="E40" s="21">
        <v>0</v>
      </c>
      <c r="F40" s="21">
        <v>0</v>
      </c>
      <c r="G40" s="21">
        <v>0</v>
      </c>
      <c r="H40" s="23">
        <v>0</v>
      </c>
      <c r="I40" s="21">
        <f t="shared" si="1"/>
        <v>0</v>
      </c>
      <c r="J40" s="12"/>
    </row>
    <row r="41" spans="2:10" ht="24" customHeight="1" x14ac:dyDescent="0.2">
      <c r="B41" s="15" t="s">
        <v>37</v>
      </c>
      <c r="C41" s="31">
        <f>SUM(C42)</f>
        <v>150000000</v>
      </c>
      <c r="D41" s="32">
        <f>SUM(D42)</f>
        <v>43235730.460000001</v>
      </c>
      <c r="E41" s="31">
        <f>SUM(C41:D41)</f>
        <v>193235730.46000001</v>
      </c>
      <c r="F41" s="31">
        <f>SUM(F42)</f>
        <v>192235236.19999999</v>
      </c>
      <c r="G41" s="31">
        <f>SUM(G42)</f>
        <v>192235236.19999999</v>
      </c>
      <c r="H41" s="18">
        <f>C41/G41</f>
        <v>0.78029399274096245</v>
      </c>
      <c r="I41" s="31">
        <f>SUM(I42)</f>
        <v>42235236.199999988</v>
      </c>
      <c r="J41" s="12"/>
    </row>
    <row r="42" spans="2:10" ht="24" customHeight="1" x14ac:dyDescent="0.2">
      <c r="B42" s="16" t="s">
        <v>37</v>
      </c>
      <c r="C42" s="21">
        <v>150000000</v>
      </c>
      <c r="D42" s="22">
        <v>43235730.460000001</v>
      </c>
      <c r="E42" s="21">
        <f>SUM(C42:D42)</f>
        <v>193235730.46000001</v>
      </c>
      <c r="F42" s="21">
        <v>192235236.19999999</v>
      </c>
      <c r="G42" s="21">
        <v>192235236.19999999</v>
      </c>
      <c r="H42" s="23">
        <v>0</v>
      </c>
      <c r="I42" s="21">
        <f t="shared" si="1"/>
        <v>42235236.199999988</v>
      </c>
      <c r="J42" s="12"/>
    </row>
    <row r="43" spans="2:10" ht="15" x14ac:dyDescent="0.2">
      <c r="B43" s="19" t="s">
        <v>8</v>
      </c>
      <c r="C43" s="31">
        <f>SUM(C13+C18+C20+C25+C28+C32+C34+C38+C41)</f>
        <v>7461447369</v>
      </c>
      <c r="D43" s="31">
        <f>SUM(D13+D18+D20+D25+D28+D32+D34+D38+D41)</f>
        <v>294297675.54000002</v>
      </c>
      <c r="E43" s="31">
        <f>SUM(E13+E18+E20+E25+E28+E32+E34+E38+E41)</f>
        <v>7755745044.54</v>
      </c>
      <c r="F43" s="31">
        <f>SUM(F13+F18+F20+F25+F28+F32+F34+F38+F41)</f>
        <v>5549048171.71</v>
      </c>
      <c r="G43" s="31">
        <f>SUM(G13+G18+G20+G25+G28+G32+G34+G38+G41)</f>
        <v>5549048171.71</v>
      </c>
      <c r="H43" s="18">
        <f>+G43/C43</f>
        <v>0.74369594762064184</v>
      </c>
      <c r="I43" s="31">
        <f>SUM(I13+I18+I20+I25+I28+I32+I34+I38+I41)</f>
        <v>-1912399197.29</v>
      </c>
      <c r="J43" s="12"/>
    </row>
    <row r="44" spans="2:10" hidden="1" x14ac:dyDescent="0.2">
      <c r="C44" s="24"/>
      <c r="D44" s="24"/>
      <c r="E44" s="24"/>
      <c r="F44" s="24"/>
      <c r="G44" s="24"/>
      <c r="H44" s="25"/>
      <c r="I44" s="24"/>
    </row>
    <row r="45" spans="2:10" hidden="1" x14ac:dyDescent="0.2">
      <c r="C45" s="24">
        <v>6100000000</v>
      </c>
      <c r="D45" s="26">
        <v>821581773.80999994</v>
      </c>
      <c r="E45" s="26">
        <v>6921581773.8100004</v>
      </c>
      <c r="F45" s="24">
        <v>5181967463.1199999</v>
      </c>
      <c r="G45" s="24">
        <v>5056301891.9499998</v>
      </c>
      <c r="H45" s="25">
        <v>1739614310.6900001</v>
      </c>
      <c r="I45" s="24"/>
    </row>
    <row r="46" spans="2:10" hidden="1" x14ac:dyDescent="0.2">
      <c r="C46" s="24"/>
      <c r="D46" s="24">
        <f>D43-D45</f>
        <v>-527284098.26999992</v>
      </c>
      <c r="E46" s="24">
        <f>E45-E43</f>
        <v>-834163270.72999954</v>
      </c>
      <c r="F46" s="24"/>
      <c r="G46" s="24"/>
      <c r="H46" s="25"/>
      <c r="I46" s="24"/>
    </row>
    <row r="47" spans="2:10" hidden="1" x14ac:dyDescent="0.2">
      <c r="C47" s="24"/>
      <c r="D47" s="24"/>
      <c r="E47" s="24"/>
      <c r="F47" s="24"/>
      <c r="G47" s="24"/>
      <c r="H47" s="25"/>
      <c r="I47" s="24"/>
    </row>
    <row r="48" spans="2:10" hidden="1" x14ac:dyDescent="0.2">
      <c r="C48" s="24"/>
      <c r="D48" s="24"/>
      <c r="E48" s="24">
        <f>E46+D28</f>
        <v>-587865595.18999958</v>
      </c>
      <c r="F48" s="24"/>
      <c r="G48" s="24"/>
      <c r="H48" s="25"/>
      <c r="I48" s="24"/>
    </row>
    <row r="49" spans="2:9" x14ac:dyDescent="0.2">
      <c r="C49" s="24"/>
      <c r="D49" s="24"/>
      <c r="E49" s="24"/>
      <c r="F49" s="24"/>
      <c r="G49" s="24"/>
      <c r="H49" s="25"/>
      <c r="I49" s="24"/>
    </row>
    <row r="50" spans="2:9" x14ac:dyDescent="0.2">
      <c r="C50" s="27"/>
      <c r="D50" s="27"/>
      <c r="E50" s="27"/>
      <c r="F50" s="34"/>
      <c r="G50" s="27"/>
      <c r="H50" s="28"/>
      <c r="I50" s="27"/>
    </row>
    <row r="51" spans="2:9" ht="15.75" x14ac:dyDescent="0.25">
      <c r="B51" s="13"/>
      <c r="C51" s="13"/>
      <c r="D51" s="13"/>
      <c r="F51" s="13"/>
      <c r="G51" s="13"/>
      <c r="H51" s="13"/>
      <c r="I51" s="13"/>
    </row>
    <row r="52" spans="2:9" ht="15.75" x14ac:dyDescent="0.25">
      <c r="B52" s="13"/>
      <c r="C52" s="13"/>
      <c r="D52" s="13"/>
      <c r="F52" s="13"/>
      <c r="G52" s="13"/>
      <c r="H52" s="13"/>
      <c r="I52" s="13"/>
    </row>
    <row r="54" spans="2:9" x14ac:dyDescent="0.2">
      <c r="B54" s="35" t="s">
        <v>36</v>
      </c>
    </row>
    <row r="57" spans="2:9" x14ac:dyDescent="0.2">
      <c r="B57" s="14"/>
    </row>
    <row r="58" spans="2:9" ht="25.5" customHeight="1" x14ac:dyDescent="0.2">
      <c r="B58" s="14"/>
    </row>
    <row r="59" spans="2:9" ht="25.5" customHeight="1" x14ac:dyDescent="0.2">
      <c r="B59" s="14"/>
    </row>
  </sheetData>
  <mergeCells count="1">
    <mergeCell ref="B3:I10"/>
  </mergeCells>
  <pageMargins left="0.25" right="0.25" top="0.75" bottom="0.75" header="0.3" footer="0.3"/>
  <pageSetup scale="81" orientation="landscape" r:id="rId1"/>
  <headerFooter alignWithMargins="0"/>
  <rowBreaks count="1" manualBreakCount="1">
    <brk id="32" min="1" max="8" man="1"/>
  </rowBreaks>
  <ignoredErrors>
    <ignoredError sqref="F25:G25 G28 E34:G34 C13 C20 C34" formulaRange="1"/>
    <ignoredError sqref="E18 E20 H43 I41 E28 E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 2021 </vt:lpstr>
      <vt:lpstr>'JUNIO  2021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Blanca Lizette Villa Aceves</cp:lastModifiedBy>
  <cp:lastPrinted>2021-06-18T04:25:34Z</cp:lastPrinted>
  <dcterms:created xsi:type="dcterms:W3CDTF">2017-05-29T20:47:28Z</dcterms:created>
  <dcterms:modified xsi:type="dcterms:W3CDTF">2021-07-29T21:59:24Z</dcterms:modified>
</cp:coreProperties>
</file>