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06 Junio 2021\2do trimestre 2021 LDF\2do. trimestre LDF\"/>
    </mc:Choice>
  </mc:AlternateContent>
  <bookViews>
    <workbookView xWindow="-225" yWindow="225" windowWidth="20490" windowHeight="7440"/>
  </bookViews>
  <sheets>
    <sheet name="ENE-JUN" sheetId="2" r:id="rId1"/>
  </sheets>
  <definedNames>
    <definedName name="_xlnm.Print_Area" localSheetId="0">'ENE-JUN'!$A$1:$D$76</definedName>
  </definedNames>
  <calcPr calcId="152511"/>
</workbook>
</file>

<file path=xl/calcChain.xml><?xml version="1.0" encoding="utf-8"?>
<calcChain xmlns="http://schemas.openxmlformats.org/spreadsheetml/2006/main">
  <c r="B66" i="2" l="1"/>
  <c r="C14" i="2" l="1"/>
  <c r="C15" i="2"/>
  <c r="D55" i="2" l="1"/>
  <c r="C55" i="2"/>
  <c r="B55" i="2"/>
  <c r="D53" i="2"/>
  <c r="C53" i="2"/>
  <c r="B12" i="2" l="1"/>
  <c r="D14" i="2" l="1"/>
  <c r="C29" i="2" l="1"/>
  <c r="D29" i="2"/>
  <c r="B51" i="2"/>
  <c r="C72" i="2" l="1"/>
  <c r="B72" i="2"/>
  <c r="D70" i="2"/>
  <c r="C70" i="2"/>
  <c r="D68" i="2"/>
  <c r="C68" i="2"/>
  <c r="C66" i="2" s="1"/>
  <c r="B68" i="2"/>
  <c r="D67" i="2"/>
  <c r="C67" i="2"/>
  <c r="B67" i="2"/>
  <c r="D65" i="2"/>
  <c r="C65" i="2"/>
  <c r="B65" i="2"/>
  <c r="D57" i="2"/>
  <c r="C57" i="2"/>
  <c r="B57" i="2"/>
  <c r="C51" i="2"/>
  <c r="D50" i="2"/>
  <c r="C50" i="2"/>
  <c r="B50" i="2"/>
  <c r="D41" i="2"/>
  <c r="C41" i="2"/>
  <c r="B41" i="2"/>
  <c r="D38" i="2"/>
  <c r="C38" i="2"/>
  <c r="B38" i="2"/>
  <c r="B29" i="2"/>
  <c r="D18" i="2"/>
  <c r="C18" i="2"/>
  <c r="B18" i="2"/>
  <c r="B70" i="2"/>
  <c r="B14" i="2"/>
  <c r="C59" i="2" l="1"/>
  <c r="C60" i="2" s="1"/>
  <c r="D51" i="2"/>
  <c r="D59" i="2" s="1"/>
  <c r="D60" i="2" s="1"/>
  <c r="D66" i="2"/>
  <c r="D74" i="2" s="1"/>
  <c r="D75" i="2" s="1"/>
  <c r="C74" i="2"/>
  <c r="D45" i="2"/>
  <c r="D12" i="2" s="1"/>
  <c r="D9" i="2" s="1"/>
  <c r="D22" i="2" s="1"/>
  <c r="C45" i="2"/>
  <c r="B59" i="2"/>
  <c r="B60" i="2" s="1"/>
  <c r="B45" i="2"/>
  <c r="C12" i="2" l="1"/>
  <c r="C9" i="2" s="1"/>
  <c r="C22" i="2" s="1"/>
  <c r="C23" i="2" s="1"/>
  <c r="D23" i="2"/>
  <c r="D24" i="2" s="1"/>
  <c r="D33" i="2" s="1"/>
  <c r="C75" i="2"/>
  <c r="B74" i="2"/>
  <c r="B75" i="2" s="1"/>
  <c r="C24" i="2" l="1"/>
  <c r="C33" i="2" s="1"/>
  <c r="B9" i="2"/>
  <c r="B22" i="2" s="1"/>
  <c r="B23" i="2" s="1"/>
  <c r="B24" i="2" s="1"/>
  <c r="B33" i="2" s="1"/>
</calcChain>
</file>

<file path=xl/sharedStrings.xml><?xml version="1.0" encoding="utf-8"?>
<sst xmlns="http://schemas.openxmlformats.org/spreadsheetml/2006/main" count="70" uniqueCount="46">
  <si>
    <t>(PESOS)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</si>
  <si>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</si>
  <si>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</si>
  <si>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</si>
  <si>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</si>
  <si>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</si>
  <si>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</si>
  <si>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</si>
  <si>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</si>
  <si>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</si>
  <si>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</si>
  <si>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</si>
  <si>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</si>
  <si>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</si>
  <si>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</si>
  <si>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</si>
  <si>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</si>
  <si>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</si>
  <si>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</si>
  <si>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</si>
  <si>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</si>
  <si>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</si>
  <si>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</si>
  <si>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</si>
  <si>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</si>
  <si>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</si>
  <si>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</si>
  <si>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</si>
  <si>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</si>
  <si>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</si>
  <si>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</si>
  <si>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</si>
  <si>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</si>
  <si>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</si>
  <si>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</si>
  <si>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</si>
  <si>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</si>
  <si>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</si>
  <si>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</si>
  <si>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</si>
  <si>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</si>
  <si>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ZAPOPAM</t>
  </si>
  <si>
    <t>BALANCE PRESUPUESTARIO LDF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</si>
  <si>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</si>
  <si>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Concepto </t>
  </si>
  <si>
    <t>Del 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</si>
</sst>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2" tint="-0.499984740745262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37" fontId="7" fillId="0" borderId="6" xfId="1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 indent="1"/>
    </xf>
    <xf numFmtId="37" fontId="7" fillId="3" borderId="12" xfId="1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3" fontId="4" fillId="0" borderId="6" xfId="0" applyNumberFormat="1" applyFont="1" applyFill="1" applyBorder="1" applyAlignment="1">
      <alignment vertical="center"/>
    </xf>
    <xf numFmtId="43" fontId="4" fillId="0" borderId="6" xfId="1" applyFont="1" applyBorder="1" applyAlignment="1">
      <alignment vertical="center"/>
    </xf>
    <xf numFmtId="43" fontId="3" fillId="0" borderId="0" xfId="0" applyNumberFormat="1" applyFont="1"/>
    <xf numFmtId="43" fontId="3" fillId="0" borderId="0" xfId="1" applyFont="1"/>
    <xf numFmtId="164" fontId="4" fillId="0" borderId="6" xfId="0" applyNumberFormat="1" applyFont="1" applyBorder="1" applyAlignment="1">
      <alignment vertical="center" wrapText="1"/>
    </xf>
    <xf numFmtId="164" fontId="4" fillId="0" borderId="7" xfId="1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6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 wrapText="1"/>
    </xf>
    <xf numFmtId="164" fontId="4" fillId="0" borderId="6" xfId="1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6" xfId="1" applyNumberFormat="1" applyFont="1" applyFill="1" applyBorder="1" applyAlignment="1">
      <alignment vertical="center" wrapText="1"/>
    </xf>
    <xf numFmtId="164" fontId="3" fillId="0" borderId="0" xfId="0" applyNumberFormat="1" applyFont="1"/>
    <xf numFmtId="0" fontId="3" fillId="0" borderId="0" xfId="0" applyNumberFormat="1" applyFont="1"/>
    <xf numFmtId="164" fontId="2" fillId="0" borderId="7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7" fontId="7" fillId="3" borderId="13" xfId="1" applyNumberFormat="1" applyFont="1" applyFill="1" applyBorder="1" applyAlignment="1" applyProtection="1">
      <alignment horizontal="center" vertical="center" wrapText="1"/>
    </xf>
    <xf numFmtId="37" fontId="7" fillId="3" borderId="14" xfId="1" applyNumberFormat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 wrapText="1"/>
    </xf>
    <xf numFmtId="37" fontId="7" fillId="3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28575</xdr:rowOff>
    </xdr:from>
    <xdr:to>
      <xdr:col>0</xdr:col>
      <xdr:colOff>1419226</xdr:colOff>
      <xdr:row>3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5"/>
          <a:ext cx="13716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67" zoomScaleNormal="100" workbookViewId="0">
      <selection activeCell="B66" sqref="B66"/>
    </sheetView>
  </sheetViews>
  <sheetFormatPr baseColWidth="10" defaultRowHeight="12" x14ac:dyDescent="0.2"/>
  <cols>
    <col min="1" max="1" width="44.28515625" style="1" customWidth="1"/>
    <col min="2" max="2" width="15.5703125" style="1" customWidth="1"/>
    <col min="3" max="4" width="14.28515625" style="1" customWidth="1"/>
    <col min="5" max="5" width="11.42578125" style="1"/>
    <col min="6" max="6" width="17.7109375" style="1" customWidth="1"/>
    <col min="7" max="7" width="12" style="1" bestFit="1" customWidth="1"/>
    <col min="8" max="8" width="11.42578125" style="1"/>
    <col min="9" max="9" width="12.28515625" style="1" bestFit="1" customWidth="1"/>
    <col min="10" max="16384" width="11.42578125" style="1"/>
  </cols>
  <sheetData>
    <row r="1" spans="1:9" ht="16.5" customHeight="1" x14ac:dyDescent="0.2">
      <c r="A1" s="69" t="s">
        <v>41</v>
      </c>
      <c r="B1" s="70"/>
      <c r="C1" s="70"/>
      <c r="D1" s="71"/>
    </row>
    <row r="2" spans="1:9" x14ac:dyDescent="0.2">
      <c r="A2" s="72" t="s">
        <v>42</v>
      </c>
      <c r="B2" s="73"/>
      <c r="C2" s="73"/>
      <c r="D2" s="74"/>
    </row>
    <row r="3" spans="1:9" x14ac:dyDescent="0.2">
      <c r="A3" s="72" t="s">
        <v>45</v>
      </c>
      <c r="B3" s="73"/>
      <c r="C3" s="73"/>
      <c r="D3" s="74"/>
    </row>
    <row r="4" spans="1:9" ht="23.25" customHeight="1" thickBot="1" x14ac:dyDescent="0.25">
      <c r="A4" s="75" t="s">
        <v>0</v>
      </c>
      <c r="B4" s="76"/>
      <c r="C4" s="76"/>
      <c r="D4" s="77"/>
    </row>
    <row r="5" spans="1:9" s="4" customFormat="1" ht="12.75" thickBot="1" x14ac:dyDescent="0.25">
      <c r="A5" s="2"/>
      <c r="B5" s="3"/>
      <c r="C5" s="3"/>
      <c r="D5" s="3"/>
    </row>
    <row r="6" spans="1:9" ht="12.75" customHeight="1" x14ac:dyDescent="0.2">
      <c r="A6" s="61" t="s">
        <v>44</v>
      </c>
      <c r="B6" s="20" t="s">
        <v>1</v>
      </c>
      <c r="C6" s="63" t="s">
        <v>3</v>
      </c>
      <c r="D6" s="20" t="s">
        <v>4</v>
      </c>
    </row>
    <row r="7" spans="1:9" ht="15.75" customHeight="1" thickBot="1" x14ac:dyDescent="0.25">
      <c r="A7" s="62"/>
      <c r="B7" s="21" t="s">
        <v>2</v>
      </c>
      <c r="C7" s="64"/>
      <c r="D7" s="21" t="s">
        <v>5</v>
      </c>
    </row>
    <row r="8" spans="1:9" x14ac:dyDescent="0.2">
      <c r="A8" s="5"/>
      <c r="B8" s="6"/>
      <c r="C8" s="7"/>
      <c r="D8" s="7"/>
    </row>
    <row r="9" spans="1:9" ht="17.25" customHeight="1" x14ac:dyDescent="0.2">
      <c r="A9" s="8" t="s">
        <v>6</v>
      </c>
      <c r="B9" s="54">
        <f>SUM(B10:B12)</f>
        <v>7399983980.6300001</v>
      </c>
      <c r="C9" s="54">
        <f>SUM(C10:C12)</f>
        <v>5519756280.96</v>
      </c>
      <c r="D9" s="54">
        <f>SUM(D10:D12)</f>
        <v>5519756281.4499998</v>
      </c>
    </row>
    <row r="10" spans="1:9" ht="15.75" customHeight="1" x14ac:dyDescent="0.2">
      <c r="A10" s="5" t="s">
        <v>7</v>
      </c>
      <c r="B10" s="40">
        <v>6348009621</v>
      </c>
      <c r="C10" s="36">
        <v>4693012490</v>
      </c>
      <c r="D10" s="36">
        <v>4693012490</v>
      </c>
      <c r="F10" s="56"/>
    </row>
    <row r="11" spans="1:9" ht="16.5" customHeight="1" x14ac:dyDescent="0.2">
      <c r="A11" s="5" t="s">
        <v>8</v>
      </c>
      <c r="B11" s="40">
        <v>963437748</v>
      </c>
      <c r="C11" s="36">
        <v>663800445</v>
      </c>
      <c r="D11" s="36">
        <v>663800445</v>
      </c>
    </row>
    <row r="12" spans="1:9" x14ac:dyDescent="0.2">
      <c r="A12" s="9" t="s">
        <v>9</v>
      </c>
      <c r="B12" s="40">
        <f t="shared" ref="B12:D12" si="0">SUM(B45)</f>
        <v>88536611.629999995</v>
      </c>
      <c r="C12" s="40">
        <f t="shared" si="0"/>
        <v>162943345.95999998</v>
      </c>
      <c r="D12" s="40">
        <f t="shared" si="0"/>
        <v>162943346.44999999</v>
      </c>
      <c r="F12" s="33"/>
    </row>
    <row r="13" spans="1:9" x14ac:dyDescent="0.2">
      <c r="A13" s="10"/>
      <c r="B13" s="35"/>
      <c r="C13" s="37"/>
      <c r="D13" s="37"/>
    </row>
    <row r="14" spans="1:9" ht="13.5" x14ac:dyDescent="0.2">
      <c r="A14" s="12" t="s">
        <v>43</v>
      </c>
      <c r="B14" s="54">
        <f>SUM(B15:B16)</f>
        <v>7399983980.6300001</v>
      </c>
      <c r="C14" s="54">
        <f>SUM(C15+C16)</f>
        <v>3469941132.6700001</v>
      </c>
      <c r="D14" s="54">
        <f>SUM(D15+D16)</f>
        <v>3450983437.0500002</v>
      </c>
      <c r="I14" s="56"/>
    </row>
    <row r="15" spans="1:9" ht="24.75" customHeight="1" x14ac:dyDescent="0.2">
      <c r="A15" s="53" t="s">
        <v>10</v>
      </c>
      <c r="B15" s="40">
        <v>6498009621</v>
      </c>
      <c r="C15" s="36">
        <f>2994922354-C42</f>
        <v>2992757710</v>
      </c>
      <c r="D15" s="36">
        <v>2973800014.3800001</v>
      </c>
      <c r="F15" s="56"/>
      <c r="G15" s="56"/>
    </row>
    <row r="16" spans="1:9" ht="24.75" customHeight="1" x14ac:dyDescent="0.2">
      <c r="A16" s="10" t="s">
        <v>11</v>
      </c>
      <c r="B16" s="40">
        <v>901974359.63</v>
      </c>
      <c r="C16" s="36">
        <v>477183422.67000002</v>
      </c>
      <c r="D16" s="36">
        <v>477183422.67000002</v>
      </c>
      <c r="G16" s="56"/>
    </row>
    <row r="17" spans="1:7" x14ac:dyDescent="0.2">
      <c r="A17" s="5"/>
      <c r="B17" s="35"/>
      <c r="C17" s="37"/>
      <c r="D17" s="37"/>
    </row>
    <row r="18" spans="1:7" x14ac:dyDescent="0.2">
      <c r="A18" s="12" t="s">
        <v>12</v>
      </c>
      <c r="B18" s="38">
        <f>B19+B20</f>
        <v>0</v>
      </c>
      <c r="C18" s="55">
        <f>C19+C20</f>
        <v>75895069.670000002</v>
      </c>
      <c r="D18" s="55">
        <f>D19+D20</f>
        <v>75895069.670000002</v>
      </c>
    </row>
    <row r="19" spans="1:7" ht="24" x14ac:dyDescent="0.2">
      <c r="A19" s="9" t="s">
        <v>13</v>
      </c>
      <c r="B19" s="38">
        <v>0</v>
      </c>
      <c r="C19" s="39">
        <v>75895069.670000002</v>
      </c>
      <c r="D19" s="39">
        <v>75895069.670000002</v>
      </c>
    </row>
    <row r="20" spans="1:7" ht="24" x14ac:dyDescent="0.2">
      <c r="A20" s="9" t="s">
        <v>14</v>
      </c>
      <c r="B20" s="38">
        <v>0</v>
      </c>
      <c r="C20" s="39">
        <v>0</v>
      </c>
      <c r="D20" s="39">
        <v>0</v>
      </c>
    </row>
    <row r="21" spans="1:7" x14ac:dyDescent="0.2">
      <c r="A21" s="10"/>
      <c r="B21" s="35"/>
      <c r="C21" s="37"/>
      <c r="D21" s="37"/>
    </row>
    <row r="22" spans="1:7" ht="21.75" customHeight="1" x14ac:dyDescent="0.2">
      <c r="A22" s="12" t="s">
        <v>15</v>
      </c>
      <c r="B22" s="38">
        <f>SUM(B9-B14+B18)</f>
        <v>0</v>
      </c>
      <c r="C22" s="35">
        <f>C9-C14+C18</f>
        <v>2125710217.96</v>
      </c>
      <c r="D22" s="35">
        <f>D9-D14+D18</f>
        <v>2144667914.0699997</v>
      </c>
    </row>
    <row r="23" spans="1:7" ht="29.25" customHeight="1" x14ac:dyDescent="0.2">
      <c r="A23" s="52" t="s">
        <v>16</v>
      </c>
      <c r="B23" s="38">
        <f>SUM(B22-B12)</f>
        <v>-88536611.629999995</v>
      </c>
      <c r="C23" s="35">
        <f>C22-C12</f>
        <v>1962766872</v>
      </c>
      <c r="D23" s="35">
        <f>D22-D12</f>
        <v>1981724567.6199996</v>
      </c>
      <c r="F23" s="33"/>
      <c r="G23" s="33"/>
    </row>
    <row r="24" spans="1:7" ht="24" x14ac:dyDescent="0.2">
      <c r="A24" s="12" t="s">
        <v>17</v>
      </c>
      <c r="B24" s="38">
        <f>B23-B18</f>
        <v>-88536611.629999995</v>
      </c>
      <c r="C24" s="35">
        <f>C23-C18</f>
        <v>1886871802.3299999</v>
      </c>
      <c r="D24" s="35">
        <f>D23-D18</f>
        <v>1905829497.9499996</v>
      </c>
      <c r="F24" s="57"/>
    </row>
    <row r="25" spans="1:7" x14ac:dyDescent="0.2">
      <c r="A25" s="12"/>
      <c r="B25" s="38"/>
      <c r="C25" s="37"/>
      <c r="D25" s="37"/>
    </row>
    <row r="26" spans="1:7" ht="12.75" thickBot="1" x14ac:dyDescent="0.25">
      <c r="A26" s="5"/>
      <c r="B26" s="13"/>
      <c r="C26" s="14"/>
      <c r="D26" s="14"/>
    </row>
    <row r="27" spans="1:7" ht="12.75" customHeight="1" thickBot="1" x14ac:dyDescent="0.25">
      <c r="A27" s="25" t="s">
        <v>18</v>
      </c>
      <c r="B27" s="26" t="s">
        <v>19</v>
      </c>
      <c r="C27" s="26" t="s">
        <v>3</v>
      </c>
      <c r="D27" s="26" t="s">
        <v>20</v>
      </c>
    </row>
    <row r="28" spans="1:7" ht="12" customHeight="1" x14ac:dyDescent="0.2">
      <c r="A28" s="22"/>
      <c r="B28" s="7"/>
      <c r="C28" s="7"/>
      <c r="D28" s="7"/>
    </row>
    <row r="29" spans="1:7" ht="24" x14ac:dyDescent="0.2">
      <c r="A29" s="23" t="s">
        <v>21</v>
      </c>
      <c r="B29" s="36">
        <f>SUM(B30:B31)</f>
        <v>80900852.799999997</v>
      </c>
      <c r="C29" s="36">
        <f>SUM(C30:C31)</f>
        <v>29965610.969999999</v>
      </c>
      <c r="D29" s="36">
        <f>SUM(D30:D31)</f>
        <v>29965610.969999999</v>
      </c>
    </row>
    <row r="30" spans="1:7" ht="24" x14ac:dyDescent="0.2">
      <c r="A30" s="24" t="s">
        <v>22</v>
      </c>
      <c r="B30" s="36">
        <v>0</v>
      </c>
      <c r="C30" s="36">
        <v>6791844.5099999998</v>
      </c>
      <c r="D30" s="36">
        <v>6791844.5099999998</v>
      </c>
    </row>
    <row r="31" spans="1:7" ht="24" x14ac:dyDescent="0.2">
      <c r="A31" s="24" t="s">
        <v>23</v>
      </c>
      <c r="B31" s="36">
        <v>80900852.799999997</v>
      </c>
      <c r="C31" s="36">
        <v>23173766.459999997</v>
      </c>
      <c r="D31" s="36">
        <v>23173766.459999997</v>
      </c>
    </row>
    <row r="32" spans="1:7" x14ac:dyDescent="0.2">
      <c r="A32" s="11"/>
      <c r="B32" s="37"/>
      <c r="C32" s="37"/>
      <c r="D32" s="37"/>
    </row>
    <row r="33" spans="1:7" x14ac:dyDescent="0.2">
      <c r="A33" s="23" t="s">
        <v>24</v>
      </c>
      <c r="B33" s="44">
        <f>SUM(B24+B29)</f>
        <v>-7635758.8299999982</v>
      </c>
      <c r="C33" s="44">
        <f>SUM(C24+C29)</f>
        <v>1916837413.3</v>
      </c>
      <c r="D33" s="44">
        <f>SUM(D24+D29)</f>
        <v>1935795108.9199996</v>
      </c>
      <c r="G33" s="56"/>
    </row>
    <row r="34" spans="1:7" ht="12.75" thickBot="1" x14ac:dyDescent="0.25">
      <c r="A34" s="13"/>
      <c r="B34" s="14"/>
      <c r="C34" s="14"/>
      <c r="D34" s="14"/>
    </row>
    <row r="35" spans="1:7" ht="24" x14ac:dyDescent="0.2">
      <c r="A35" s="61" t="s">
        <v>18</v>
      </c>
      <c r="B35" s="20" t="s">
        <v>25</v>
      </c>
      <c r="C35" s="63" t="s">
        <v>3</v>
      </c>
      <c r="D35" s="20" t="s">
        <v>4</v>
      </c>
    </row>
    <row r="36" spans="1:7" ht="12.75" thickBot="1" x14ac:dyDescent="0.25">
      <c r="A36" s="62"/>
      <c r="B36" s="21"/>
      <c r="C36" s="64"/>
      <c r="D36" s="21" t="s">
        <v>20</v>
      </c>
    </row>
    <row r="37" spans="1:7" x14ac:dyDescent="0.2">
      <c r="A37" s="15"/>
      <c r="B37" s="28"/>
      <c r="C37" s="16"/>
      <c r="D37" s="16"/>
    </row>
    <row r="38" spans="1:7" x14ac:dyDescent="0.2">
      <c r="A38" s="51" t="s">
        <v>26</v>
      </c>
      <c r="B38" s="42">
        <f>SUM(B39:B40)</f>
        <v>150000000</v>
      </c>
      <c r="C38" s="43">
        <f>SUM(C39:C40)</f>
        <v>192235236.19999999</v>
      </c>
      <c r="D38" s="43">
        <f>SUM(D39:D40)</f>
        <v>192235236.19999999</v>
      </c>
    </row>
    <row r="39" spans="1:7" ht="24" x14ac:dyDescent="0.2">
      <c r="A39" s="53" t="s">
        <v>27</v>
      </c>
      <c r="B39" s="42">
        <v>150000000</v>
      </c>
      <c r="C39" s="43">
        <v>192235236.19999999</v>
      </c>
      <c r="D39" s="43">
        <v>192235236.19999999</v>
      </c>
    </row>
    <row r="40" spans="1:7" ht="24" x14ac:dyDescent="0.2">
      <c r="A40" s="53" t="s">
        <v>28</v>
      </c>
      <c r="B40" s="32">
        <v>0</v>
      </c>
      <c r="C40" s="17">
        <v>0</v>
      </c>
      <c r="D40" s="17">
        <v>0</v>
      </c>
    </row>
    <row r="41" spans="1:7" x14ac:dyDescent="0.2">
      <c r="A41" s="51" t="s">
        <v>29</v>
      </c>
      <c r="B41" s="42">
        <f>SUM(B42:B43)</f>
        <v>61463388.369999997</v>
      </c>
      <c r="C41" s="43">
        <f>SUM(C42:C43)</f>
        <v>29291890.239999998</v>
      </c>
      <c r="D41" s="43">
        <f>SUM(D42:D43)</f>
        <v>29291889.75</v>
      </c>
    </row>
    <row r="42" spans="1:7" ht="24" x14ac:dyDescent="0.2">
      <c r="A42" s="53" t="s">
        <v>30</v>
      </c>
      <c r="B42" s="42">
        <v>0</v>
      </c>
      <c r="C42" s="43">
        <v>2164644</v>
      </c>
      <c r="D42" s="43">
        <v>2164643.5099999998</v>
      </c>
    </row>
    <row r="43" spans="1:7" ht="24" x14ac:dyDescent="0.2">
      <c r="A43" s="53" t="s">
        <v>31</v>
      </c>
      <c r="B43" s="42">
        <v>61463388.369999997</v>
      </c>
      <c r="C43" s="43">
        <v>27127246.239999998</v>
      </c>
      <c r="D43" s="43">
        <v>27127246.239999998</v>
      </c>
    </row>
    <row r="44" spans="1:7" x14ac:dyDescent="0.2">
      <c r="A44" s="27"/>
      <c r="B44" s="30"/>
      <c r="C44" s="16"/>
      <c r="D44" s="16"/>
    </row>
    <row r="45" spans="1:7" x14ac:dyDescent="0.2">
      <c r="A45" s="67" t="s">
        <v>32</v>
      </c>
      <c r="B45" s="59">
        <f>B38-B41</f>
        <v>88536611.629999995</v>
      </c>
      <c r="C45" s="59">
        <f>C38-C41</f>
        <v>162943345.95999998</v>
      </c>
      <c r="D45" s="59">
        <f>D38-D41</f>
        <v>162943346.44999999</v>
      </c>
    </row>
    <row r="46" spans="1:7" ht="12.75" thickBot="1" x14ac:dyDescent="0.25">
      <c r="A46" s="68"/>
      <c r="B46" s="60"/>
      <c r="C46" s="60"/>
      <c r="D46" s="60"/>
    </row>
    <row r="47" spans="1:7" x14ac:dyDescent="0.2">
      <c r="A47" s="61" t="s">
        <v>18</v>
      </c>
      <c r="B47" s="20" t="s">
        <v>1</v>
      </c>
      <c r="C47" s="63" t="s">
        <v>3</v>
      </c>
      <c r="D47" s="20" t="s">
        <v>4</v>
      </c>
    </row>
    <row r="48" spans="1:7" ht="12.75" thickBot="1" x14ac:dyDescent="0.25">
      <c r="A48" s="62"/>
      <c r="B48" s="21" t="s">
        <v>19</v>
      </c>
      <c r="C48" s="64"/>
      <c r="D48" s="21" t="s">
        <v>20</v>
      </c>
    </row>
    <row r="49" spans="1:4" x14ac:dyDescent="0.2">
      <c r="A49" s="18"/>
      <c r="B49" s="28"/>
      <c r="C49" s="16"/>
      <c r="D49" s="16"/>
    </row>
    <row r="50" spans="1:4" x14ac:dyDescent="0.2">
      <c r="A50" s="27" t="s">
        <v>33</v>
      </c>
      <c r="B50" s="42">
        <f>B10</f>
        <v>6348009621</v>
      </c>
      <c r="C50" s="43">
        <f>C10</f>
        <v>4693012490</v>
      </c>
      <c r="D50" s="43">
        <f>D10</f>
        <v>4693012490</v>
      </c>
    </row>
    <row r="51" spans="1:4" ht="24" x14ac:dyDescent="0.2">
      <c r="A51" s="53" t="s">
        <v>34</v>
      </c>
      <c r="B51" s="41">
        <f>B39-B42</f>
        <v>150000000</v>
      </c>
      <c r="C51" s="45">
        <f>SUM(C52-C53)</f>
        <v>190070592.19999999</v>
      </c>
      <c r="D51" s="45">
        <f>SUM(D52-D53)</f>
        <v>190070592.69</v>
      </c>
    </row>
    <row r="52" spans="1:4" ht="24" x14ac:dyDescent="0.2">
      <c r="A52" s="53" t="s">
        <v>27</v>
      </c>
      <c r="B52" s="41">
        <v>150000000</v>
      </c>
      <c r="C52" s="45">
        <v>192235236.19999999</v>
      </c>
      <c r="D52" s="45">
        <v>192235236.19999999</v>
      </c>
    </row>
    <row r="53" spans="1:4" ht="24" x14ac:dyDescent="0.2">
      <c r="A53" s="53" t="s">
        <v>30</v>
      </c>
      <c r="B53" s="41">
        <v>0</v>
      </c>
      <c r="C53" s="45">
        <f>SUM(C42)</f>
        <v>2164644</v>
      </c>
      <c r="D53" s="45">
        <f>SUM(D42)</f>
        <v>2164643.5099999998</v>
      </c>
    </row>
    <row r="54" spans="1:4" x14ac:dyDescent="0.2">
      <c r="A54" s="27"/>
      <c r="B54" s="41"/>
      <c r="C54" s="45"/>
      <c r="D54" s="45"/>
    </row>
    <row r="55" spans="1:4" ht="24" x14ac:dyDescent="0.2">
      <c r="A55" s="53" t="s">
        <v>10</v>
      </c>
      <c r="B55" s="41">
        <f>SUM(B15)</f>
        <v>6498009621</v>
      </c>
      <c r="C55" s="45">
        <f>SUM(C15)</f>
        <v>2992757710</v>
      </c>
      <c r="D55" s="45">
        <f>SUM(D15)</f>
        <v>2973800014.3800001</v>
      </c>
    </row>
    <row r="56" spans="1:4" x14ac:dyDescent="0.2">
      <c r="A56" s="27"/>
      <c r="B56" s="41">
        <v>0</v>
      </c>
      <c r="C56" s="45"/>
      <c r="D56" s="45"/>
    </row>
    <row r="57" spans="1:4" ht="24" x14ac:dyDescent="0.2">
      <c r="A57" s="53" t="s">
        <v>13</v>
      </c>
      <c r="B57" s="46">
        <f>B19</f>
        <v>0</v>
      </c>
      <c r="C57" s="58">
        <f>C19</f>
        <v>75895069.670000002</v>
      </c>
      <c r="D57" s="58">
        <f>D19</f>
        <v>75895069.670000002</v>
      </c>
    </row>
    <row r="58" spans="1:4" x14ac:dyDescent="0.2">
      <c r="A58" s="27"/>
      <c r="B58" s="41"/>
      <c r="C58" s="45"/>
      <c r="D58" s="45"/>
    </row>
    <row r="59" spans="1:4" ht="24" x14ac:dyDescent="0.2">
      <c r="A59" s="52" t="s">
        <v>35</v>
      </c>
      <c r="B59" s="50">
        <f>B50+B51-B55+B57</f>
        <v>0</v>
      </c>
      <c r="C59" s="47">
        <f>C50+C51-C55+C57</f>
        <v>1966220441.8699999</v>
      </c>
      <c r="D59" s="47">
        <f>D50+D51-D55+D57</f>
        <v>1985178137.9799995</v>
      </c>
    </row>
    <row r="60" spans="1:4" ht="24" x14ac:dyDescent="0.2">
      <c r="A60" s="52" t="s">
        <v>36</v>
      </c>
      <c r="B60" s="50">
        <f>B59-B51</f>
        <v>-150000000</v>
      </c>
      <c r="C60" s="47">
        <f>C59-C51</f>
        <v>1776149849.6699998</v>
      </c>
      <c r="D60" s="47">
        <f>D59-D51</f>
        <v>1795107545.2899995</v>
      </c>
    </row>
    <row r="61" spans="1:4" ht="12.75" thickBot="1" x14ac:dyDescent="0.25">
      <c r="A61" s="19"/>
      <c r="B61" s="48"/>
      <c r="C61" s="49"/>
      <c r="D61" s="49"/>
    </row>
    <row r="62" spans="1:4" ht="24" x14ac:dyDescent="0.2">
      <c r="A62" s="65" t="s">
        <v>18</v>
      </c>
      <c r="B62" s="20" t="s">
        <v>25</v>
      </c>
      <c r="C62" s="63" t="s">
        <v>3</v>
      </c>
      <c r="D62" s="20" t="s">
        <v>4</v>
      </c>
    </row>
    <row r="63" spans="1:4" ht="12.75" thickBot="1" x14ac:dyDescent="0.25">
      <c r="A63" s="66"/>
      <c r="B63" s="21"/>
      <c r="C63" s="64"/>
      <c r="D63" s="21" t="s">
        <v>20</v>
      </c>
    </row>
    <row r="64" spans="1:4" x14ac:dyDescent="0.2">
      <c r="A64" s="18"/>
      <c r="B64" s="28"/>
      <c r="C64" s="28"/>
      <c r="D64" s="28"/>
    </row>
    <row r="65" spans="1:6" x14ac:dyDescent="0.2">
      <c r="A65" s="27" t="s">
        <v>8</v>
      </c>
      <c r="B65" s="41">
        <f>B11</f>
        <v>963437748</v>
      </c>
      <c r="C65" s="41">
        <f>C11</f>
        <v>663800445</v>
      </c>
      <c r="D65" s="41">
        <f>D11</f>
        <v>663800445</v>
      </c>
    </row>
    <row r="66" spans="1:6" ht="33" customHeight="1" x14ac:dyDescent="0.2">
      <c r="A66" s="53" t="s">
        <v>37</v>
      </c>
      <c r="B66" s="41">
        <f>SUM(B67-B68)</f>
        <v>-61463388.369999997</v>
      </c>
      <c r="C66" s="41">
        <f>SUM(C67-C68)</f>
        <v>-27127246.239999998</v>
      </c>
      <c r="D66" s="41">
        <f>SUM(D67-D68)</f>
        <v>-27127246.239999998</v>
      </c>
    </row>
    <row r="67" spans="1:6" ht="24" x14ac:dyDescent="0.2">
      <c r="A67" s="53" t="s">
        <v>28</v>
      </c>
      <c r="B67" s="41">
        <f>B40</f>
        <v>0</v>
      </c>
      <c r="C67" s="41">
        <f>C40</f>
        <v>0</v>
      </c>
      <c r="D67" s="41">
        <f>D40</f>
        <v>0</v>
      </c>
    </row>
    <row r="68" spans="1:6" ht="24" x14ac:dyDescent="0.2">
      <c r="A68" s="53" t="s">
        <v>31</v>
      </c>
      <c r="B68" s="41">
        <f>B43</f>
        <v>61463388.369999997</v>
      </c>
      <c r="C68" s="41">
        <f>C43</f>
        <v>27127246.239999998</v>
      </c>
      <c r="D68" s="41">
        <f>D43</f>
        <v>27127246.239999998</v>
      </c>
    </row>
    <row r="69" spans="1:6" ht="3" customHeight="1" x14ac:dyDescent="0.2">
      <c r="A69" s="27"/>
      <c r="B69" s="41"/>
      <c r="C69" s="41"/>
      <c r="D69" s="41"/>
    </row>
    <row r="70" spans="1:6" ht="24" x14ac:dyDescent="0.2">
      <c r="A70" s="53" t="s">
        <v>38</v>
      </c>
      <c r="B70" s="41">
        <f>B16</f>
        <v>901974359.63</v>
      </c>
      <c r="C70" s="41">
        <f>C16</f>
        <v>477183422.67000002</v>
      </c>
      <c r="D70" s="41">
        <f>D16</f>
        <v>477183422.67000002</v>
      </c>
    </row>
    <row r="71" spans="1:6" ht="3.75" customHeight="1" x14ac:dyDescent="0.2">
      <c r="A71" s="27"/>
      <c r="B71" s="29"/>
      <c r="C71" s="30"/>
      <c r="D71" s="30"/>
    </row>
    <row r="72" spans="1:6" ht="24" x14ac:dyDescent="0.2">
      <c r="A72" s="53" t="s">
        <v>14</v>
      </c>
      <c r="B72" s="31">
        <f>B20</f>
        <v>0</v>
      </c>
      <c r="C72" s="31">
        <f>C20</f>
        <v>0</v>
      </c>
      <c r="D72" s="31">
        <v>0</v>
      </c>
      <c r="F72" s="56"/>
    </row>
    <row r="73" spans="1:6" ht="5.25" customHeight="1" x14ac:dyDescent="0.2">
      <c r="A73" s="27"/>
      <c r="B73" s="30"/>
      <c r="C73" s="30"/>
      <c r="D73" s="30"/>
    </row>
    <row r="74" spans="1:6" x14ac:dyDescent="0.2">
      <c r="A74" s="51" t="s">
        <v>39</v>
      </c>
      <c r="B74" s="50">
        <f>B65+B66-B70+B72</f>
        <v>0</v>
      </c>
      <c r="C74" s="50">
        <f>C11+C66-C70+C72</f>
        <v>159489776.08999997</v>
      </c>
      <c r="D74" s="50">
        <f>D11+D66-D70+D72</f>
        <v>159489776.08999997</v>
      </c>
    </row>
    <row r="75" spans="1:6" x14ac:dyDescent="0.2">
      <c r="A75" s="67" t="s">
        <v>40</v>
      </c>
      <c r="B75" s="59">
        <f>B74-B66</f>
        <v>61463388.369999997</v>
      </c>
      <c r="C75" s="59">
        <f>C74-C66</f>
        <v>186617022.32999998</v>
      </c>
      <c r="D75" s="59">
        <f>D74-D66</f>
        <v>186617022.32999998</v>
      </c>
    </row>
    <row r="76" spans="1:6" ht="12.75" thickBot="1" x14ac:dyDescent="0.25">
      <c r="A76" s="68"/>
      <c r="B76" s="60"/>
      <c r="C76" s="60"/>
      <c r="D76" s="60"/>
    </row>
    <row r="78" spans="1:6" x14ac:dyDescent="0.2">
      <c r="C78" s="34"/>
    </row>
    <row r="79" spans="1:6" x14ac:dyDescent="0.2">
      <c r="C79" s="34"/>
    </row>
    <row r="80" spans="1:6" x14ac:dyDescent="0.2">
      <c r="C80" s="33"/>
    </row>
  </sheetData>
  <mergeCells count="20">
    <mergeCell ref="D45:D46"/>
    <mergeCell ref="A1:D1"/>
    <mergeCell ref="A2:D2"/>
    <mergeCell ref="A3:D3"/>
    <mergeCell ref="A4:D4"/>
    <mergeCell ref="A6:A7"/>
    <mergeCell ref="C6:C7"/>
    <mergeCell ref="A35:A36"/>
    <mergeCell ref="C35:C36"/>
    <mergeCell ref="A45:A46"/>
    <mergeCell ref="B45:B46"/>
    <mergeCell ref="C45:C46"/>
    <mergeCell ref="D75:D76"/>
    <mergeCell ref="A47:A48"/>
    <mergeCell ref="C47:C48"/>
    <mergeCell ref="A62:A63"/>
    <mergeCell ref="C62:C63"/>
    <mergeCell ref="A75:A76"/>
    <mergeCell ref="B75:B76"/>
    <mergeCell ref="C75:C76"/>
  </mergeCell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ENE-JUN</vt:lpstr>
      <vt:lpstr>'ENE-JUN'!Área_de_impresión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2021-08-02T16:52:32Z</cp:lastPrinted>
  <dcterms:created xsi:type="dcterms:W3CDTF">2018-09-04T19:21:14Z</dcterms:created>
  <dcterms:modified xsi:type="dcterms:W3CDTF">2021-08-02T17:04:38Z</dcterms:modified>
</cp:coreProperties>
</file>