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GLORIA\Desktop\SEPTIEMBRE 2021\3er. trim. Informacion Financiera de LDF\"/>
    </mc:Choice>
  </mc:AlternateContent>
  <bookViews>
    <workbookView xWindow="0" yWindow="390" windowWidth="20115" windowHeight="46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D26" i="1"/>
  <c r="F10" i="1" l="1"/>
  <c r="G10" i="1"/>
  <c r="F79" i="1" l="1"/>
  <c r="F72" i="1" l="1"/>
  <c r="G72" i="1"/>
  <c r="G83" i="1" s="1"/>
  <c r="G67" i="1"/>
  <c r="F67" i="1"/>
  <c r="G61" i="1"/>
  <c r="G43" i="1"/>
  <c r="G32" i="1"/>
  <c r="G28" i="1"/>
  <c r="G24" i="1"/>
  <c r="F24" i="1"/>
  <c r="D38" i="1"/>
  <c r="C38" i="1"/>
  <c r="D61" i="1"/>
  <c r="D10" i="1"/>
  <c r="C61" i="1"/>
  <c r="F61" i="1"/>
  <c r="F43" i="1"/>
  <c r="F32" i="1"/>
  <c r="F28" i="1"/>
  <c r="C18" i="1"/>
  <c r="C10" i="1"/>
  <c r="D48" i="1" l="1"/>
  <c r="D63" i="1" s="1"/>
  <c r="C48" i="1"/>
  <c r="C63" i="1" s="1"/>
  <c r="G48" i="1"/>
  <c r="G63" i="1" s="1"/>
  <c r="G85" i="1" s="1"/>
  <c r="F83" i="1"/>
  <c r="F48" i="1"/>
  <c r="F63" i="1" s="1"/>
  <c r="F85" i="1" l="1"/>
</calcChain>
</file>

<file path=xl/sharedStrings.xml><?xml version="1.0" encoding="utf-8"?>
<sst xmlns="http://schemas.openxmlformats.org/spreadsheetml/2006/main" count="124" uniqueCount="122">
  <si>
    <t>Estado de Situación Financiera Detallado - LDF</t>
  </si>
  <si>
    <t>(PESOS)</t>
  </si>
  <si>
    <t>ACTIVO</t>
  </si>
  <si>
    <t>PASIVO</t>
  </si>
  <si>
    <t>Activo Circulante</t>
  </si>
  <si>
    <t>Pasivo Circulante</t>
  </si>
  <si>
    <t>e. Almacenes</t>
  </si>
  <si>
    <t>Activo No Circulante</t>
  </si>
  <si>
    <t>Pasivo No Circulante</t>
  </si>
  <si>
    <t>HACIENDA PÚBLICA/PATRIMONIO</t>
  </si>
  <si>
    <t>MUNICIPIO DE ZAPOPAN</t>
  </si>
  <si>
    <t xml:space="preserve">Efectivo y Equivalentes 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</si>
  <si>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</si>
  <si>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</si>
  <si>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</si>
  <si>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</si>
  <si>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</si>
  <si>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</si>
  <si>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</si>
  <si>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 xml:space="preserve">Derechos a Recibir Efectivo o Equivalentes 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</si>
  <si>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</si>
  <si>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</si>
  <si>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</si>
  <si>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</si>
  <si>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</si>
  <si>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</si>
  <si>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</si>
  <si>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</si>
  <si>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</si>
  <si>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</si>
  <si>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</si>
  <si>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</si>
  <si>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</si>
  <si>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</si>
  <si>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</si>
  <si>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</si>
  <si>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</si>
  <si>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</si>
  <si>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</si>
  <si>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</si>
  <si>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</si>
  <si>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</si>
  <si>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</si>
  <si>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</si>
  <si>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</si>
  <si>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</si>
  <si>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No Circulantes</t>
  </si>
  <si>
    <t xml:space="preserve">Total del Activo </t>
  </si>
  <si>
    <t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</si>
  <si>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</si>
  <si>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</si>
  <si>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</si>
  <si>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</si>
  <si>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</si>
  <si>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>Activos Diferidos</t>
  </si>
  <si>
    <t>Estimación por Pérdida o Deterioro de Activos no Circulantes</t>
  </si>
  <si>
    <t>Otros Activos no Circulantes</t>
  </si>
  <si>
    <t>CONCEPTO</t>
  </si>
  <si>
    <t xml:space="preserve">Cuentas por Pagar a Corto Plazo </t>
  </si>
  <si>
    <t>Servicios Personales por Pagar a Corto Plazo</t>
  </si>
  <si>
    <t>Contratistas por Obras Públicas por Pagar a Corto Plazo</t>
  </si>
  <si>
    <t xml:space="preserve"> Proveedores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</si>
  <si>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</si>
  <si>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</si>
  <si>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</si>
  <si>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</si>
  <si>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 xml:space="preserve"> 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</si>
  <si>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</si>
  <si>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</si>
  <si>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</si>
  <si>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</si>
  <si>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</si>
  <si>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 xml:space="preserve">Porción a Corto Plazo de la Deuda Pública a Largo Plazo </t>
  </si>
  <si>
    <t>Porción a Corto Plazo de la Deuda Pública</t>
  </si>
  <si>
    <t>Porción a Corto Plazo de Arrendamiento Financiero</t>
  </si>
  <si>
    <t>Títulos y Valores a Corto Plazo</t>
  </si>
  <si>
    <t xml:space="preserve">Pasivos Diferidos a Corto Plazo </t>
  </si>
  <si>
    <t>Ingresos Cobrados por Adelantado a Corto Plazo</t>
  </si>
  <si>
    <t>Intereses Cobrados por Adelantado a Corto Plazo</t>
  </si>
  <si>
    <t>Otros Pasivos Diferidos a Corto Plazo</t>
  </si>
  <si>
    <t xml:space="preserve">Fondos y Bienes de Terceros en Garantía y/o Administración a Corto Plazo 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</si>
  <si>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</si>
  <si>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</si>
  <si>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</si>
  <si>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</si>
  <si>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</si>
  <si>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</si>
  <si>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</si>
  <si>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</si>
  <si>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</si>
  <si>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</si>
  <si>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 xml:space="preserve">Otros Pasivos a Corto Plazo </t>
  </si>
  <si>
    <t>Ingresos por Clasificar</t>
  </si>
  <si>
    <t>Recaudación por Participar</t>
  </si>
  <si>
    <t>Otros Pasivos Circulantes</t>
  </si>
  <si>
    <t xml:space="preserve">IIA. Total de Pasivos Circulantes </t>
  </si>
  <si>
    <t xml:space="preserve">IA. Total de Activos Circulantes 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</si>
  <si>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</si>
  <si>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</si>
  <si>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</si>
  <si>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</si>
  <si>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</si>
  <si>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</si>
  <si>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 xml:space="preserve">Total de Pasivos No Circulantes </t>
  </si>
  <si>
    <t>Total del Pasivo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</si>
  <si>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</si>
  <si>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</si>
  <si>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</si>
  <si>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</si>
  <si>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</si>
  <si>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</si>
  <si>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</si>
  <si>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</si>
  <si>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</si>
  <si>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</si>
  <si>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</si>
  <si>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</si>
  <si>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</si>
  <si>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 xml:space="preserve">Total Hacienda Pública/Patrimonio </t>
  </si>
  <si>
    <t xml:space="preserve">Total del Pasivo y Hacienda Pública/Patrimonio </t>
  </si>
  <si>
    <t xml:space="preserve">Almacen de Materiales y Suministros de Consumo </t>
  </si>
  <si>
    <t>Del 01 de Enero al 30 de Septiembre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</si>
</sst>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;[Red]\-&quot;$&quot;#,##0"/>
    <numFmt numFmtId="8" formatCode="&quot;$&quot;#,##0.00;[Red]\-&quot;$&quot;#,##0.00"/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name val="Arial"/>
      <family val="2"/>
    </font>
    <font>
      <b/>
      <sz val="10"/>
      <color theme="2" tint="-0.499984740745262"/>
      <name val="Arial"/>
      <family val="2"/>
    </font>
    <font>
      <b/>
      <sz val="10"/>
      <color indexed="9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8AED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8" fillId="0" borderId="0"/>
  </cellStyleXfs>
  <cellXfs count="66">
    <xf numFmtId="0" fontId="0" fillId="0" borderId="0" xfId="0"/>
    <xf numFmtId="0" fontId="5" fillId="0" borderId="0" xfId="0" applyFont="1"/>
    <xf numFmtId="0" fontId="6" fillId="0" borderId="9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3" fontId="3" fillId="0" borderId="4" xfId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/>
    </xf>
    <xf numFmtId="0" fontId="10" fillId="0" borderId="0" xfId="1" applyNumberFormat="1" applyFont="1" applyFill="1" applyBorder="1" applyAlignment="1" applyProtection="1">
      <alignment vertical="center"/>
    </xf>
    <xf numFmtId="37" fontId="10" fillId="0" borderId="0" xfId="1" applyNumberFormat="1" applyFont="1" applyFill="1" applyBorder="1" applyAlignment="1" applyProtection="1">
      <alignment vertical="center"/>
    </xf>
    <xf numFmtId="0" fontId="4" fillId="0" borderId="0" xfId="0" applyFont="1" applyBorder="1" applyAlignment="1">
      <alignment horizontal="justify" vertical="center" wrapText="1"/>
    </xf>
    <xf numFmtId="43" fontId="4" fillId="0" borderId="0" xfId="1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10" fillId="0" borderId="11" xfId="1" applyNumberFormat="1" applyFont="1" applyFill="1" applyBorder="1" applyAlignment="1" applyProtection="1">
      <alignment vertical="center"/>
    </xf>
    <xf numFmtId="43" fontId="6" fillId="0" borderId="4" xfId="1" applyFont="1" applyBorder="1" applyAlignment="1">
      <alignment horizontal="justify" vertical="center" wrapText="1"/>
    </xf>
    <xf numFmtId="37" fontId="10" fillId="0" borderId="11" xfId="1" applyNumberFormat="1" applyFont="1" applyFill="1" applyBorder="1" applyAlignment="1" applyProtection="1">
      <alignment vertical="center"/>
    </xf>
    <xf numFmtId="0" fontId="6" fillId="0" borderId="4" xfId="0" applyFont="1" applyBorder="1" applyAlignment="1">
      <alignment horizontal="justify" vertical="center" wrapText="1"/>
    </xf>
    <xf numFmtId="0" fontId="5" fillId="0" borderId="0" xfId="0" applyFont="1" applyBorder="1"/>
    <xf numFmtId="43" fontId="1" fillId="0" borderId="0" xfId="1" applyFont="1" applyBorder="1"/>
    <xf numFmtId="43" fontId="5" fillId="0" borderId="0" xfId="1" applyFont="1" applyBorder="1"/>
    <xf numFmtId="0" fontId="6" fillId="0" borderId="0" xfId="0" applyFont="1" applyBorder="1" applyAlignment="1">
      <alignment horizontal="justify" vertical="center" wrapText="1"/>
    </xf>
    <xf numFmtId="0" fontId="7" fillId="0" borderId="9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justify" vertical="center" wrapText="1"/>
    </xf>
    <xf numFmtId="43" fontId="4" fillId="0" borderId="11" xfId="1" applyFont="1" applyBorder="1" applyAlignment="1">
      <alignment horizontal="justify" vertical="center" wrapText="1"/>
    </xf>
    <xf numFmtId="43" fontId="6" fillId="0" borderId="7" xfId="1" applyFont="1" applyBorder="1" applyAlignment="1">
      <alignment horizontal="justify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37" fontId="10" fillId="4" borderId="12" xfId="1" applyNumberFormat="1" applyFont="1" applyFill="1" applyBorder="1" applyAlignment="1" applyProtection="1">
      <alignment horizontal="center" vertical="center" wrapText="1"/>
    </xf>
    <xf numFmtId="0" fontId="10" fillId="3" borderId="12" xfId="1" applyNumberFormat="1" applyFont="1" applyFill="1" applyBorder="1" applyAlignment="1" applyProtection="1">
      <alignment horizontal="center" vertical="center"/>
    </xf>
    <xf numFmtId="37" fontId="10" fillId="4" borderId="13" xfId="1" applyNumberFormat="1" applyFont="1" applyFill="1" applyBorder="1" applyAlignment="1" applyProtection="1">
      <alignment horizontal="center" vertical="center" wrapText="1"/>
    </xf>
    <xf numFmtId="37" fontId="10" fillId="0" borderId="5" xfId="1" applyNumberFormat="1" applyFont="1" applyFill="1" applyBorder="1" applyAlignment="1" applyProtection="1">
      <alignment vertical="center" wrapText="1"/>
    </xf>
    <xf numFmtId="0" fontId="4" fillId="0" borderId="6" xfId="0" applyFont="1" applyBorder="1" applyAlignment="1">
      <alignment horizontal="justify" vertical="center" wrapText="1"/>
    </xf>
    <xf numFmtId="3" fontId="6" fillId="0" borderId="4" xfId="1" applyNumberFormat="1" applyFont="1" applyBorder="1" applyAlignment="1">
      <alignment horizontal="right" vertical="center" wrapText="1"/>
    </xf>
    <xf numFmtId="3" fontId="4" fillId="0" borderId="4" xfId="1" applyNumberFormat="1" applyFont="1" applyBorder="1" applyAlignment="1">
      <alignment horizontal="right" vertical="center" wrapText="1"/>
    </xf>
    <xf numFmtId="3" fontId="3" fillId="0" borderId="4" xfId="1" applyNumberFormat="1" applyFont="1" applyBorder="1" applyAlignment="1">
      <alignment horizontal="right" vertical="center" wrapText="1"/>
    </xf>
    <xf numFmtId="3" fontId="3" fillId="0" borderId="7" xfId="1" applyNumberFormat="1" applyFont="1" applyBorder="1" applyAlignment="1">
      <alignment horizontal="right" vertical="center" wrapText="1"/>
    </xf>
    <xf numFmtId="3" fontId="6" fillId="0" borderId="7" xfId="1" applyNumberFormat="1" applyFont="1" applyBorder="1" applyAlignment="1">
      <alignment horizontal="right" vertical="center" wrapText="1"/>
    </xf>
    <xf numFmtId="3" fontId="3" fillId="0" borderId="11" xfId="1" applyNumberFormat="1" applyFont="1" applyBorder="1" applyAlignment="1">
      <alignment horizontal="right" vertical="center" wrapText="1"/>
    </xf>
    <xf numFmtId="3" fontId="11" fillId="0" borderId="4" xfId="1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10" xfId="0" applyFont="1" applyBorder="1" applyAlignment="1">
      <alignment horizontal="justify" vertical="center" wrapText="1"/>
    </xf>
    <xf numFmtId="3" fontId="4" fillId="0" borderId="6" xfId="1" applyNumberFormat="1" applyFont="1" applyBorder="1" applyAlignment="1">
      <alignment horizontal="right" vertical="center" wrapText="1"/>
    </xf>
    <xf numFmtId="3" fontId="6" fillId="0" borderId="6" xfId="1" applyNumberFormat="1" applyFont="1" applyBorder="1" applyAlignment="1">
      <alignment horizontal="right" vertical="center" wrapText="1"/>
    </xf>
    <xf numFmtId="3" fontId="6" fillId="0" borderId="6" xfId="0" applyNumberFormat="1" applyFont="1" applyBorder="1" applyAlignment="1">
      <alignment horizontal="right" vertical="center" wrapText="1"/>
    </xf>
    <xf numFmtId="3" fontId="5" fillId="0" borderId="4" xfId="0" applyNumberFormat="1" applyFont="1" applyBorder="1" applyAlignment="1">
      <alignment horizontal="right"/>
    </xf>
    <xf numFmtId="3" fontId="5" fillId="0" borderId="6" xfId="0" applyNumberFormat="1" applyFont="1" applyBorder="1" applyAlignment="1">
      <alignment horizontal="right"/>
    </xf>
    <xf numFmtId="3" fontId="6" fillId="0" borderId="10" xfId="0" applyNumberFormat="1" applyFont="1" applyBorder="1" applyAlignment="1">
      <alignment horizontal="right" vertical="center" wrapText="1"/>
    </xf>
    <xf numFmtId="8" fontId="6" fillId="0" borderId="4" xfId="1" applyNumberFormat="1" applyFont="1" applyBorder="1" applyAlignment="1">
      <alignment horizontal="right" vertical="center" wrapText="1"/>
    </xf>
    <xf numFmtId="6" fontId="6" fillId="0" borderId="4" xfId="1" applyNumberFormat="1" applyFont="1" applyBorder="1" applyAlignment="1">
      <alignment horizontal="right" vertical="center" wrapText="1"/>
    </xf>
    <xf numFmtId="3" fontId="12" fillId="0" borderId="6" xfId="1" applyNumberFormat="1" applyFont="1" applyBorder="1" applyAlignment="1">
      <alignment horizontal="right" vertical="center" wrapText="1"/>
    </xf>
    <xf numFmtId="164" fontId="6" fillId="0" borderId="4" xfId="1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horizontal="right" vertical="center" wrapText="1"/>
    </xf>
    <xf numFmtId="164" fontId="6" fillId="0" borderId="4" xfId="1" applyNumberFormat="1" applyFont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2457450</xdr:colOff>
      <xdr:row>3</xdr:row>
      <xdr:rowOff>495300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8100"/>
          <a:ext cx="2457450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6"/>
  <sheetViews>
    <sheetView tabSelected="1" topLeftCell="C59" zoomScaleNormal="100" workbookViewId="0">
      <selection activeCell="F77" sqref="F77"/>
    </sheetView>
  </sheetViews>
  <sheetFormatPr baseColWidth="10" defaultRowHeight="12.75" x14ac:dyDescent="0.2"/>
  <cols>
    <col min="1" max="1" width="2.85546875" style="19" customWidth="1"/>
    <col min="2" max="2" width="62.42578125" style="19" customWidth="1"/>
    <col min="3" max="3" width="18.5703125" style="20" bestFit="1" customWidth="1"/>
    <col min="4" max="4" width="19.42578125" style="19" customWidth="1"/>
    <col min="5" max="5" width="50.28515625" style="19" customWidth="1"/>
    <col min="6" max="6" width="18.42578125" style="21" customWidth="1"/>
    <col min="7" max="7" width="18.7109375" style="19" customWidth="1"/>
    <col min="8" max="16384" width="11.42578125" style="19"/>
  </cols>
  <sheetData>
    <row r="1" spans="2:7" s="1" customFormat="1" ht="30" customHeight="1" x14ac:dyDescent="0.2">
      <c r="B1" s="57" t="s">
        <v>10</v>
      </c>
      <c r="C1" s="58"/>
      <c r="D1" s="58"/>
      <c r="E1" s="58"/>
      <c r="F1" s="58"/>
      <c r="G1" s="59"/>
    </row>
    <row r="2" spans="2:7" s="1" customFormat="1" ht="12.75" customHeight="1" x14ac:dyDescent="0.2">
      <c r="B2" s="60" t="s">
        <v>0</v>
      </c>
      <c r="C2" s="61"/>
      <c r="D2" s="61"/>
      <c r="E2" s="61"/>
      <c r="F2" s="61"/>
      <c r="G2" s="62"/>
    </row>
    <row r="3" spans="2:7" s="1" customFormat="1" ht="12" customHeight="1" x14ac:dyDescent="0.2">
      <c r="B3" s="60" t="s">
        <v>121</v>
      </c>
      <c r="C3" s="61"/>
      <c r="D3" s="61"/>
      <c r="E3" s="61"/>
      <c r="F3" s="61"/>
      <c r="G3" s="62"/>
    </row>
    <row r="4" spans="2:7" s="1" customFormat="1" ht="41.25" customHeight="1" thickBot="1" x14ac:dyDescent="0.25">
      <c r="B4" s="63" t="s">
        <v>1</v>
      </c>
      <c r="C4" s="64"/>
      <c r="D4" s="64"/>
      <c r="E4" s="64"/>
      <c r="F4" s="64"/>
      <c r="G4" s="65"/>
    </row>
    <row r="5" spans="2:7" s="1" customFormat="1" ht="14.25" customHeight="1" x14ac:dyDescent="0.2">
      <c r="B5" s="27"/>
      <c r="C5" s="28"/>
      <c r="D5" s="28"/>
      <c r="E5" s="28"/>
      <c r="F5" s="28"/>
      <c r="G5" s="29"/>
    </row>
    <row r="6" spans="2:7" s="1" customFormat="1" ht="37.5" customHeight="1" x14ac:dyDescent="0.2">
      <c r="B6" s="32" t="s">
        <v>57</v>
      </c>
      <c r="C6" s="31">
        <v>2021</v>
      </c>
      <c r="D6" s="31">
        <v>2020</v>
      </c>
      <c r="E6" s="30" t="s">
        <v>57</v>
      </c>
      <c r="F6" s="31">
        <v>2021</v>
      </c>
      <c r="G6" s="31">
        <v>2020</v>
      </c>
    </row>
    <row r="7" spans="2:7" s="1" customFormat="1" ht="13.5" thickBot="1" x14ac:dyDescent="0.25">
      <c r="B7" s="33" t="s">
        <v>2</v>
      </c>
      <c r="C7" s="10"/>
      <c r="D7" s="11"/>
      <c r="E7" s="19"/>
      <c r="F7" s="13"/>
      <c r="G7" s="34"/>
    </row>
    <row r="8" spans="2:7" s="1" customFormat="1" x14ac:dyDescent="0.2">
      <c r="B8" s="6" t="s">
        <v>2</v>
      </c>
      <c r="C8" s="15"/>
      <c r="D8" s="17"/>
      <c r="E8" s="14" t="s">
        <v>3</v>
      </c>
      <c r="F8" s="25"/>
      <c r="G8" s="42"/>
    </row>
    <row r="9" spans="2:7" s="1" customFormat="1" x14ac:dyDescent="0.2">
      <c r="B9" s="4" t="s">
        <v>4</v>
      </c>
      <c r="C9" s="8"/>
      <c r="D9" s="18"/>
      <c r="E9" s="12" t="s">
        <v>5</v>
      </c>
      <c r="F9" s="16"/>
      <c r="G9" s="43"/>
    </row>
    <row r="10" spans="2:7" s="1" customFormat="1" x14ac:dyDescent="0.2">
      <c r="B10" s="4" t="s">
        <v>11</v>
      </c>
      <c r="C10" s="36">
        <f>SUM(C11:C17)</f>
        <v>1997169260.4099998</v>
      </c>
      <c r="D10" s="36">
        <f>SUM(D11:D17)</f>
        <v>657270305.68000007</v>
      </c>
      <c r="E10" s="22" t="s">
        <v>58</v>
      </c>
      <c r="F10" s="36">
        <f>SUM(F11:F19)</f>
        <v>139823121.75</v>
      </c>
      <c r="G10" s="45">
        <f>SUM(G11:G19)</f>
        <v>148830426.78</v>
      </c>
    </row>
    <row r="11" spans="2:7" s="1" customFormat="1" ht="12.75" customHeight="1" x14ac:dyDescent="0.2">
      <c r="B11" s="3" t="s">
        <v>12</v>
      </c>
      <c r="C11" s="35">
        <v>543900</v>
      </c>
      <c r="D11" s="35">
        <v>551000</v>
      </c>
      <c r="E11" s="22" t="s">
        <v>59</v>
      </c>
      <c r="F11" s="35">
        <v>35204808.710000001</v>
      </c>
      <c r="G11" s="46">
        <v>47148.22</v>
      </c>
    </row>
    <row r="12" spans="2:7" s="1" customFormat="1" x14ac:dyDescent="0.2">
      <c r="B12" s="3" t="s">
        <v>13</v>
      </c>
      <c r="C12" s="35">
        <v>1170535144.3199999</v>
      </c>
      <c r="D12" s="35">
        <v>510043044.97000003</v>
      </c>
      <c r="E12" s="22" t="s">
        <v>61</v>
      </c>
      <c r="F12" s="35">
        <v>20889549.440000001</v>
      </c>
      <c r="G12" s="46">
        <v>8618131.0299999993</v>
      </c>
    </row>
    <row r="13" spans="2:7" s="1" customFormat="1" x14ac:dyDescent="0.2">
      <c r="B13" s="3" t="s">
        <v>14</v>
      </c>
      <c r="C13" s="51">
        <v>0</v>
      </c>
      <c r="D13" s="51">
        <v>0</v>
      </c>
      <c r="E13" s="22" t="s">
        <v>60</v>
      </c>
      <c r="F13" s="35">
        <v>2837135.93</v>
      </c>
      <c r="G13" s="52">
        <v>40753311.280000001</v>
      </c>
    </row>
    <row r="14" spans="2:7" s="1" customFormat="1" x14ac:dyDescent="0.2">
      <c r="B14" s="3" t="s">
        <v>15</v>
      </c>
      <c r="C14" s="35">
        <v>825995834.24000001</v>
      </c>
      <c r="D14" s="35">
        <v>143816893.21000001</v>
      </c>
      <c r="E14" s="22" t="s">
        <v>62</v>
      </c>
      <c r="F14" s="51">
        <v>0</v>
      </c>
      <c r="G14" s="51">
        <v>0</v>
      </c>
    </row>
    <row r="15" spans="2:7" s="1" customFormat="1" x14ac:dyDescent="0.2">
      <c r="B15" s="3" t="s">
        <v>16</v>
      </c>
      <c r="C15" s="35">
        <v>42.23</v>
      </c>
      <c r="D15" s="35">
        <v>2765027.88</v>
      </c>
      <c r="E15" s="22" t="s">
        <v>63</v>
      </c>
      <c r="F15" s="35">
        <v>214488.8</v>
      </c>
      <c r="G15" s="46">
        <v>256733.8</v>
      </c>
    </row>
    <row r="16" spans="2:7" s="1" customFormat="1" ht="25.5" x14ac:dyDescent="0.2">
      <c r="B16" s="3" t="s">
        <v>17</v>
      </c>
      <c r="C16" s="35">
        <v>94339.62</v>
      </c>
      <c r="D16" s="35">
        <v>94339.62</v>
      </c>
      <c r="E16" s="22" t="s">
        <v>64</v>
      </c>
      <c r="F16" s="16">
        <v>536929.96</v>
      </c>
      <c r="G16" s="47">
        <v>0</v>
      </c>
    </row>
    <row r="17" spans="2:7" s="1" customFormat="1" x14ac:dyDescent="0.2">
      <c r="B17" s="3" t="s">
        <v>18</v>
      </c>
      <c r="C17" s="51">
        <v>0</v>
      </c>
      <c r="D17" s="51">
        <v>0</v>
      </c>
      <c r="E17" s="22" t="s">
        <v>65</v>
      </c>
      <c r="F17" s="35">
        <v>55143452.280000001</v>
      </c>
      <c r="G17" s="46">
        <v>71890759.819999993</v>
      </c>
    </row>
    <row r="18" spans="2:7" s="1" customFormat="1" ht="25.5" x14ac:dyDescent="0.2">
      <c r="B18" s="9" t="s">
        <v>19</v>
      </c>
      <c r="C18" s="36">
        <f>SUM(C19:C25)</f>
        <v>16358191.199999999</v>
      </c>
      <c r="D18" s="36">
        <v>241018139.77000001</v>
      </c>
      <c r="E18" s="22" t="s">
        <v>66</v>
      </c>
      <c r="F18" s="35">
        <v>9373016.4100000001</v>
      </c>
      <c r="G18" s="46">
        <v>10529049.09</v>
      </c>
    </row>
    <row r="19" spans="2:7" s="1" customFormat="1" x14ac:dyDescent="0.2">
      <c r="B19" s="3" t="s">
        <v>20</v>
      </c>
      <c r="C19" s="51">
        <v>0</v>
      </c>
      <c r="D19" s="51">
        <v>0</v>
      </c>
      <c r="E19" s="22" t="s">
        <v>67</v>
      </c>
      <c r="F19" s="35">
        <v>15623740.220000001</v>
      </c>
      <c r="G19" s="46">
        <v>16735293.539999999</v>
      </c>
    </row>
    <row r="20" spans="2:7" s="1" customFormat="1" x14ac:dyDescent="0.2">
      <c r="B20" s="3" t="s">
        <v>21</v>
      </c>
      <c r="C20" s="35">
        <v>8263738.7400000002</v>
      </c>
      <c r="D20" s="35">
        <v>225572603.65000001</v>
      </c>
      <c r="E20" s="22" t="s">
        <v>68</v>
      </c>
      <c r="F20" s="16">
        <v>0</v>
      </c>
      <c r="G20" s="47"/>
    </row>
    <row r="21" spans="2:7" s="1" customFormat="1" x14ac:dyDescent="0.2">
      <c r="B21" s="3" t="s">
        <v>22</v>
      </c>
      <c r="C21" s="35">
        <v>7994452.46</v>
      </c>
      <c r="D21" s="35">
        <v>15345536.119999999</v>
      </c>
      <c r="E21" s="22" t="s">
        <v>69</v>
      </c>
      <c r="F21" s="16">
        <v>0</v>
      </c>
      <c r="G21" s="47"/>
    </row>
    <row r="22" spans="2:7" s="1" customFormat="1" ht="25.5" x14ac:dyDescent="0.2">
      <c r="B22" s="3" t="s">
        <v>23</v>
      </c>
      <c r="C22" s="51">
        <v>0</v>
      </c>
      <c r="D22" s="51">
        <v>0</v>
      </c>
      <c r="E22" s="22" t="s">
        <v>70</v>
      </c>
      <c r="F22" s="16">
        <v>0</v>
      </c>
      <c r="G22" s="47"/>
    </row>
    <row r="23" spans="2:7" s="1" customFormat="1" x14ac:dyDescent="0.2">
      <c r="B23" s="3" t="s">
        <v>24</v>
      </c>
      <c r="C23" s="35">
        <v>100000</v>
      </c>
      <c r="D23" s="35">
        <v>100000</v>
      </c>
      <c r="E23" s="22" t="s">
        <v>71</v>
      </c>
      <c r="F23" s="16">
        <v>0</v>
      </c>
      <c r="G23" s="47"/>
    </row>
    <row r="24" spans="2:7" s="1" customFormat="1" x14ac:dyDescent="0.2">
      <c r="B24" s="3" t="s">
        <v>25</v>
      </c>
      <c r="C24" s="16">
        <v>0</v>
      </c>
      <c r="D24" s="35">
        <v>0</v>
      </c>
      <c r="E24" s="22" t="s">
        <v>72</v>
      </c>
      <c r="F24" s="36">
        <f>SUM(F25)</f>
        <v>16103302.960000001</v>
      </c>
      <c r="G24" s="45">
        <f>SUM(G25)</f>
        <v>0</v>
      </c>
    </row>
    <row r="25" spans="2:7" s="1" customFormat="1" x14ac:dyDescent="0.2">
      <c r="B25" s="3" t="s">
        <v>26</v>
      </c>
      <c r="C25" s="16">
        <v>0</v>
      </c>
      <c r="D25" s="35">
        <v>0</v>
      </c>
      <c r="E25" s="22" t="s">
        <v>73</v>
      </c>
      <c r="F25" s="35">
        <v>16103302.960000001</v>
      </c>
      <c r="G25" s="46">
        <v>0</v>
      </c>
    </row>
    <row r="26" spans="2:7" s="1" customFormat="1" x14ac:dyDescent="0.2">
      <c r="B26" s="4" t="s">
        <v>27</v>
      </c>
      <c r="C26" s="36">
        <f>SUM(C27:C37)</f>
        <v>204992940.25999999</v>
      </c>
      <c r="D26" s="36">
        <f>SUM(D27:D37)</f>
        <v>27325260.66</v>
      </c>
      <c r="E26" s="22" t="s">
        <v>74</v>
      </c>
      <c r="F26" s="16">
        <v>0</v>
      </c>
      <c r="G26" s="47"/>
    </row>
    <row r="27" spans="2:7" s="1" customFormat="1" ht="25.5" x14ac:dyDescent="0.2">
      <c r="B27" s="3" t="s">
        <v>28</v>
      </c>
      <c r="C27" s="35">
        <v>308175.25</v>
      </c>
      <c r="D27" s="35">
        <v>522345.27</v>
      </c>
      <c r="E27" s="22" t="s">
        <v>75</v>
      </c>
      <c r="F27" s="16">
        <v>0</v>
      </c>
      <c r="G27" s="47"/>
    </row>
    <row r="28" spans="2:7" s="1" customFormat="1" ht="25.5" x14ac:dyDescent="0.2">
      <c r="B28" s="3" t="s">
        <v>29</v>
      </c>
      <c r="C28" s="16">
        <v>2962313.75</v>
      </c>
      <c r="D28" s="35">
        <v>0</v>
      </c>
      <c r="E28" s="12" t="s">
        <v>76</v>
      </c>
      <c r="F28" s="36">
        <f>SUM(F29:F31)</f>
        <v>0</v>
      </c>
      <c r="G28" s="45">
        <f>SUM(G29:G31)</f>
        <v>2372131.77</v>
      </c>
    </row>
    <row r="29" spans="2:7" s="1" customFormat="1" ht="25.5" x14ac:dyDescent="0.2">
      <c r="B29" s="3" t="s">
        <v>30</v>
      </c>
      <c r="C29" s="16">
        <v>0</v>
      </c>
      <c r="D29" s="35">
        <v>0</v>
      </c>
      <c r="E29" s="22" t="s">
        <v>77</v>
      </c>
      <c r="F29" s="35"/>
      <c r="G29" s="47"/>
    </row>
    <row r="30" spans="2:7" s="1" customFormat="1" x14ac:dyDescent="0.2">
      <c r="B30" s="3" t="s">
        <v>31</v>
      </c>
      <c r="C30" s="16">
        <v>0</v>
      </c>
      <c r="D30" s="35">
        <v>0</v>
      </c>
      <c r="E30" s="22" t="s">
        <v>78</v>
      </c>
      <c r="F30" s="35"/>
      <c r="G30" s="47"/>
    </row>
    <row r="31" spans="2:7" s="1" customFormat="1" x14ac:dyDescent="0.2">
      <c r="B31" s="3" t="s">
        <v>32</v>
      </c>
      <c r="C31" s="56">
        <v>201722451.25999999</v>
      </c>
      <c r="D31" s="35">
        <v>26802915.390000001</v>
      </c>
      <c r="E31" s="22" t="s">
        <v>79</v>
      </c>
      <c r="F31" s="35">
        <v>0</v>
      </c>
      <c r="G31" s="46">
        <v>2372131.77</v>
      </c>
    </row>
    <row r="32" spans="2:7" s="1" customFormat="1" ht="25.5" x14ac:dyDescent="0.2">
      <c r="B32" s="4" t="s">
        <v>33</v>
      </c>
      <c r="C32" s="16">
        <v>0</v>
      </c>
      <c r="D32" s="35">
        <v>0</v>
      </c>
      <c r="E32" s="22" t="s">
        <v>80</v>
      </c>
      <c r="F32" s="36">
        <f>SUM(F33:F38)</f>
        <v>42.23</v>
      </c>
      <c r="G32" s="53">
        <f>SUM(G33:G38)</f>
        <v>-1284956.04</v>
      </c>
    </row>
    <row r="33" spans="2:7" s="1" customFormat="1" x14ac:dyDescent="0.2">
      <c r="B33" s="3" t="s">
        <v>34</v>
      </c>
      <c r="C33" s="16">
        <v>0</v>
      </c>
      <c r="D33" s="35">
        <v>0</v>
      </c>
      <c r="E33" s="22" t="s">
        <v>81</v>
      </c>
      <c r="F33" s="35">
        <v>0</v>
      </c>
      <c r="G33" s="46">
        <v>0</v>
      </c>
    </row>
    <row r="34" spans="2:7" s="1" customFormat="1" x14ac:dyDescent="0.2">
      <c r="B34" s="3" t="s">
        <v>35</v>
      </c>
      <c r="C34" s="16">
        <v>0</v>
      </c>
      <c r="D34" s="35">
        <v>0</v>
      </c>
      <c r="E34" s="22" t="s">
        <v>82</v>
      </c>
      <c r="F34" s="35">
        <v>42.23</v>
      </c>
      <c r="G34" s="46">
        <v>-1284956.04</v>
      </c>
    </row>
    <row r="35" spans="2:7" s="1" customFormat="1" x14ac:dyDescent="0.2">
      <c r="B35" s="3" t="s">
        <v>36</v>
      </c>
      <c r="C35" s="16">
        <v>0</v>
      </c>
      <c r="D35" s="35">
        <v>0</v>
      </c>
      <c r="E35" s="22" t="s">
        <v>83</v>
      </c>
      <c r="F35" s="48"/>
      <c r="G35" s="49"/>
    </row>
    <row r="36" spans="2:7" s="1" customFormat="1" ht="25.5" x14ac:dyDescent="0.2">
      <c r="B36" s="3" t="s">
        <v>37</v>
      </c>
      <c r="C36" s="16">
        <v>0</v>
      </c>
      <c r="D36" s="35">
        <v>0</v>
      </c>
      <c r="E36" s="22" t="s">
        <v>84</v>
      </c>
      <c r="F36" s="16">
        <v>0</v>
      </c>
      <c r="G36" s="47"/>
    </row>
    <row r="37" spans="2:7" s="1" customFormat="1" ht="25.5" x14ac:dyDescent="0.2">
      <c r="B37" s="3" t="s">
        <v>38</v>
      </c>
      <c r="C37" s="16">
        <v>0</v>
      </c>
      <c r="D37" s="35">
        <v>0</v>
      </c>
      <c r="E37" s="22" t="s">
        <v>85</v>
      </c>
      <c r="F37" s="16">
        <v>0</v>
      </c>
      <c r="G37" s="47"/>
    </row>
    <row r="38" spans="2:7" s="1" customFormat="1" x14ac:dyDescent="0.2">
      <c r="B38" s="4" t="s">
        <v>6</v>
      </c>
      <c r="C38" s="36">
        <f>SUM(C39:C41)</f>
        <v>0</v>
      </c>
      <c r="D38" s="36">
        <f>SUM(D39:D41)</f>
        <v>0</v>
      </c>
      <c r="E38" s="22" t="s">
        <v>86</v>
      </c>
      <c r="F38" s="16">
        <v>0</v>
      </c>
      <c r="G38" s="47"/>
    </row>
    <row r="39" spans="2:7" s="1" customFormat="1" x14ac:dyDescent="0.2">
      <c r="B39" s="3" t="s">
        <v>120</v>
      </c>
      <c r="C39" s="52">
        <v>0</v>
      </c>
      <c r="D39" s="35">
        <v>0</v>
      </c>
      <c r="E39" s="12" t="s">
        <v>87</v>
      </c>
      <c r="F39" s="16">
        <v>0</v>
      </c>
      <c r="G39" s="47"/>
    </row>
    <row r="40" spans="2:7" s="1" customFormat="1" ht="25.5" x14ac:dyDescent="0.2">
      <c r="B40" s="3" t="s">
        <v>39</v>
      </c>
      <c r="C40" s="16">
        <v>0</v>
      </c>
      <c r="D40" s="16">
        <v>0</v>
      </c>
      <c r="E40" s="22" t="s">
        <v>88</v>
      </c>
      <c r="F40" s="16">
        <v>0</v>
      </c>
      <c r="G40" s="47"/>
    </row>
    <row r="41" spans="2:7" s="1" customFormat="1" x14ac:dyDescent="0.2">
      <c r="B41" s="3" t="s">
        <v>40</v>
      </c>
      <c r="C41" s="16">
        <v>0</v>
      </c>
      <c r="D41" s="35"/>
      <c r="E41" s="22" t="s">
        <v>89</v>
      </c>
      <c r="F41" s="16">
        <v>0</v>
      </c>
      <c r="G41" s="47"/>
    </row>
    <row r="42" spans="2:7" s="1" customFormat="1" x14ac:dyDescent="0.2">
      <c r="B42" s="4" t="s">
        <v>41</v>
      </c>
      <c r="C42" s="16">
        <v>0</v>
      </c>
      <c r="D42" s="35"/>
      <c r="E42" s="22" t="s">
        <v>90</v>
      </c>
      <c r="F42" s="16">
        <v>0</v>
      </c>
      <c r="G42" s="47"/>
    </row>
    <row r="43" spans="2:7" s="1" customFormat="1" x14ac:dyDescent="0.2">
      <c r="B43" s="3" t="s">
        <v>42</v>
      </c>
      <c r="C43" s="16">
        <v>0</v>
      </c>
      <c r="D43" s="35"/>
      <c r="E43" s="12" t="s">
        <v>91</v>
      </c>
      <c r="F43" s="36">
        <f>SUM(F44:F46)</f>
        <v>167175725.84</v>
      </c>
      <c r="G43" s="45">
        <f>SUM(G44:G46)</f>
        <v>71131892.280000001</v>
      </c>
    </row>
    <row r="44" spans="2:7" s="1" customFormat="1" x14ac:dyDescent="0.2">
      <c r="B44" s="3" t="s">
        <v>43</v>
      </c>
      <c r="C44" s="16">
        <v>0</v>
      </c>
      <c r="D44" s="35"/>
      <c r="E44" s="22" t="s">
        <v>92</v>
      </c>
      <c r="F44" s="35">
        <v>1031754.62</v>
      </c>
      <c r="G44" s="46">
        <v>8375705.2400000002</v>
      </c>
    </row>
    <row r="45" spans="2:7" s="1" customFormat="1" ht="25.5" x14ac:dyDescent="0.2">
      <c r="B45" s="3" t="s">
        <v>44</v>
      </c>
      <c r="C45" s="16">
        <v>0</v>
      </c>
      <c r="D45" s="35"/>
      <c r="E45" s="22" t="s">
        <v>93</v>
      </c>
      <c r="F45" s="35">
        <v>0</v>
      </c>
      <c r="G45" s="46">
        <v>0</v>
      </c>
    </row>
    <row r="46" spans="2:7" s="1" customFormat="1" x14ac:dyDescent="0.2">
      <c r="B46" s="3" t="s">
        <v>45</v>
      </c>
      <c r="C46" s="16">
        <v>0</v>
      </c>
      <c r="D46" s="35"/>
      <c r="E46" s="22" t="s">
        <v>94</v>
      </c>
      <c r="F46" s="35">
        <v>166143971.22</v>
      </c>
      <c r="G46" s="46">
        <v>62756187.039999999</v>
      </c>
    </row>
    <row r="47" spans="2:7" s="1" customFormat="1" x14ac:dyDescent="0.2">
      <c r="B47" s="3"/>
      <c r="C47" s="37"/>
      <c r="D47" s="35"/>
      <c r="E47" s="22"/>
      <c r="F47" s="35"/>
      <c r="G47" s="47"/>
    </row>
    <row r="48" spans="2:7" s="1" customFormat="1" x14ac:dyDescent="0.2">
      <c r="B48" s="4" t="s">
        <v>96</v>
      </c>
      <c r="C48" s="36">
        <f>SUM(C10+C18+C26+C32+C38+C42)</f>
        <v>2218520391.8699999</v>
      </c>
      <c r="D48" s="36">
        <f>SUM(D10+D18+D26+D32+D38+D42)</f>
        <v>925613706.11000001</v>
      </c>
      <c r="E48" s="12" t="s">
        <v>95</v>
      </c>
      <c r="F48" s="36">
        <f>F10+F20+F24+F28+F32+F39+F43</f>
        <v>323102192.77999997</v>
      </c>
      <c r="G48" s="45">
        <f>G10+G20+G24+G28+G32+G39+G43</f>
        <v>221049494.79000002</v>
      </c>
    </row>
    <row r="49" spans="2:7" s="1" customFormat="1" ht="13.5" thickBot="1" x14ac:dyDescent="0.25">
      <c r="B49" s="5"/>
      <c r="C49" s="38"/>
      <c r="D49" s="39"/>
      <c r="E49" s="23"/>
      <c r="F49" s="39"/>
      <c r="G49" s="50"/>
    </row>
    <row r="50" spans="2:7" s="1" customFormat="1" x14ac:dyDescent="0.2">
      <c r="B50" s="6" t="s">
        <v>7</v>
      </c>
      <c r="C50" s="40"/>
      <c r="D50" s="35"/>
      <c r="E50" s="14" t="s">
        <v>8</v>
      </c>
      <c r="F50" s="16">
        <v>0</v>
      </c>
      <c r="G50" s="16">
        <v>0</v>
      </c>
    </row>
    <row r="51" spans="2:7" s="1" customFormat="1" ht="12.75" customHeight="1" x14ac:dyDescent="0.2">
      <c r="B51" s="3" t="s">
        <v>48</v>
      </c>
      <c r="C51" s="35">
        <v>140480362.03</v>
      </c>
      <c r="D51" s="35">
        <v>51323720</v>
      </c>
      <c r="E51" s="22" t="s">
        <v>97</v>
      </c>
      <c r="F51" s="16">
        <v>938349.35</v>
      </c>
      <c r="G51" s="16">
        <v>0</v>
      </c>
    </row>
    <row r="52" spans="2:7" s="1" customFormat="1" x14ac:dyDescent="0.2">
      <c r="B52" s="3" t="s">
        <v>49</v>
      </c>
      <c r="C52" s="35">
        <v>22979.15</v>
      </c>
      <c r="D52" s="35">
        <v>22979.15</v>
      </c>
      <c r="E52" s="22" t="s">
        <v>98</v>
      </c>
      <c r="F52" s="16">
        <v>0</v>
      </c>
      <c r="G52" s="16">
        <v>0</v>
      </c>
    </row>
    <row r="53" spans="2:7" s="1" customFormat="1" x14ac:dyDescent="0.2">
      <c r="B53" s="3" t="s">
        <v>50</v>
      </c>
      <c r="C53" s="35">
        <v>38499886880.580002</v>
      </c>
      <c r="D53" s="35">
        <v>38321394341.080002</v>
      </c>
      <c r="E53" s="22" t="s">
        <v>99</v>
      </c>
      <c r="F53" s="35">
        <v>1142875824.1099999</v>
      </c>
      <c r="G53" s="46">
        <v>1012660359.85</v>
      </c>
    </row>
    <row r="54" spans="2:7" s="1" customFormat="1" x14ac:dyDescent="0.2">
      <c r="B54" s="3" t="s">
        <v>51</v>
      </c>
      <c r="C54" s="35">
        <v>1783842588.1099999</v>
      </c>
      <c r="D54" s="35">
        <v>1780958941.0599999</v>
      </c>
      <c r="E54" s="22" t="s">
        <v>100</v>
      </c>
      <c r="F54" s="16">
        <v>2284.9699999999998</v>
      </c>
      <c r="G54" s="46">
        <v>2284.9699999999998</v>
      </c>
    </row>
    <row r="55" spans="2:7" s="1" customFormat="1" ht="25.5" x14ac:dyDescent="0.2">
      <c r="B55" s="3" t="s">
        <v>52</v>
      </c>
      <c r="C55" s="35">
        <v>131005307.5</v>
      </c>
      <c r="D55" s="35">
        <v>136099960.91</v>
      </c>
      <c r="E55" s="22" t="s">
        <v>101</v>
      </c>
      <c r="F55" s="16">
        <v>0</v>
      </c>
      <c r="G55" s="47"/>
    </row>
    <row r="56" spans="2:7" s="1" customFormat="1" x14ac:dyDescent="0.2">
      <c r="B56" s="3" t="s">
        <v>53</v>
      </c>
      <c r="C56" s="41">
        <v>-558372155</v>
      </c>
      <c r="D56" s="41">
        <v>-480736277.37</v>
      </c>
      <c r="E56" s="22" t="s">
        <v>102</v>
      </c>
      <c r="F56" s="16">
        <v>0</v>
      </c>
      <c r="G56" s="47"/>
    </row>
    <row r="57" spans="2:7" s="1" customFormat="1" x14ac:dyDescent="0.2">
      <c r="B57" s="3" t="s">
        <v>54</v>
      </c>
      <c r="C57" s="16">
        <v>0</v>
      </c>
      <c r="D57" s="35">
        <v>0</v>
      </c>
      <c r="E57" s="12"/>
      <c r="F57" s="35"/>
      <c r="G57" s="47"/>
    </row>
    <row r="58" spans="2:7" s="1" customFormat="1" x14ac:dyDescent="0.2">
      <c r="B58" s="3" t="s">
        <v>55</v>
      </c>
      <c r="C58" s="16">
        <v>0</v>
      </c>
      <c r="D58" s="35">
        <v>0</v>
      </c>
      <c r="E58" s="19"/>
      <c r="F58" s="48"/>
      <c r="G58" s="49"/>
    </row>
    <row r="59" spans="2:7" s="1" customFormat="1" x14ac:dyDescent="0.2">
      <c r="B59" s="3" t="s">
        <v>56</v>
      </c>
      <c r="C59" s="16">
        <v>0</v>
      </c>
      <c r="D59" s="35">
        <v>0</v>
      </c>
      <c r="E59" s="19"/>
      <c r="F59" s="48"/>
      <c r="G59" s="49"/>
    </row>
    <row r="60" spans="2:7" s="1" customFormat="1" x14ac:dyDescent="0.2">
      <c r="B60" s="3"/>
      <c r="C60" s="35"/>
      <c r="D60" s="35"/>
      <c r="E60" s="19"/>
      <c r="F60" s="48"/>
      <c r="G60" s="49"/>
    </row>
    <row r="61" spans="2:7" s="1" customFormat="1" x14ac:dyDescent="0.2">
      <c r="B61" s="4" t="s">
        <v>46</v>
      </c>
      <c r="C61" s="36">
        <f>SUM(C51+C52+C53+C54+C55+C56)</f>
        <v>39996865962.370003</v>
      </c>
      <c r="D61" s="36">
        <f>SUM(D51+D52+D53+D54+D55+D56)</f>
        <v>39809063664.830002</v>
      </c>
      <c r="E61" s="12" t="s">
        <v>103</v>
      </c>
      <c r="F61" s="36">
        <f>SUM(F51:F56)</f>
        <v>1143816458.4299998</v>
      </c>
      <c r="G61" s="45">
        <f>SUM(G51:G56)</f>
        <v>1012662644.8200001</v>
      </c>
    </row>
    <row r="62" spans="2:7" s="1" customFormat="1" x14ac:dyDescent="0.2">
      <c r="B62" s="3"/>
      <c r="C62" s="35"/>
      <c r="D62" s="35"/>
      <c r="E62" s="24"/>
      <c r="F62" s="35"/>
      <c r="G62" s="47"/>
    </row>
    <row r="63" spans="2:7" s="1" customFormat="1" x14ac:dyDescent="0.2">
      <c r="B63" s="4" t="s">
        <v>47</v>
      </c>
      <c r="C63" s="36">
        <f>SUM(C48+C61)</f>
        <v>42215386354.240005</v>
      </c>
      <c r="D63" s="36">
        <f>SUM(D48+D61)</f>
        <v>40734677370.940002</v>
      </c>
      <c r="E63" s="12" t="s">
        <v>104</v>
      </c>
      <c r="F63" s="36">
        <f>SUM(F48+F61)</f>
        <v>1466918651.2099998</v>
      </c>
      <c r="G63" s="45">
        <f>SUM(G48+G61)</f>
        <v>1233712139.6100001</v>
      </c>
    </row>
    <row r="64" spans="2:7" s="1" customFormat="1" x14ac:dyDescent="0.2">
      <c r="B64" s="3"/>
      <c r="C64" s="37"/>
      <c r="D64" s="35"/>
      <c r="E64" s="22"/>
      <c r="F64" s="35"/>
      <c r="G64" s="47"/>
    </row>
    <row r="65" spans="2:7" s="1" customFormat="1" x14ac:dyDescent="0.2">
      <c r="B65" s="3"/>
      <c r="C65" s="37"/>
      <c r="D65" s="35"/>
      <c r="E65" s="12" t="s">
        <v>9</v>
      </c>
      <c r="F65" s="35"/>
      <c r="G65" s="47"/>
    </row>
    <row r="66" spans="2:7" s="1" customFormat="1" x14ac:dyDescent="0.2">
      <c r="B66" s="3"/>
      <c r="C66" s="37"/>
      <c r="D66" s="35"/>
      <c r="E66" s="12"/>
      <c r="F66" s="35"/>
      <c r="G66" s="47"/>
    </row>
    <row r="67" spans="2:7" s="1" customFormat="1" x14ac:dyDescent="0.2">
      <c r="B67" s="3"/>
      <c r="C67" s="37"/>
      <c r="D67" s="35"/>
      <c r="E67" s="12" t="s">
        <v>105</v>
      </c>
      <c r="F67" s="36">
        <f>SUM(F68:F70)</f>
        <v>1633882527.24</v>
      </c>
      <c r="G67" s="45">
        <f>SUM(G68:G70)</f>
        <v>1602937444.6400001</v>
      </c>
    </row>
    <row r="68" spans="2:7" s="1" customFormat="1" x14ac:dyDescent="0.2">
      <c r="B68" s="3"/>
      <c r="C68" s="37"/>
      <c r="D68" s="35"/>
      <c r="E68" s="22" t="s">
        <v>106</v>
      </c>
      <c r="F68" s="35"/>
      <c r="G68" s="47"/>
    </row>
    <row r="69" spans="2:7" s="1" customFormat="1" x14ac:dyDescent="0.2">
      <c r="B69" s="3"/>
      <c r="C69" s="37"/>
      <c r="D69" s="35"/>
      <c r="E69" s="22" t="s">
        <v>107</v>
      </c>
      <c r="F69" s="35">
        <v>1633882527.24</v>
      </c>
      <c r="G69" s="46">
        <v>1602937444.6400001</v>
      </c>
    </row>
    <row r="70" spans="2:7" s="1" customFormat="1" x14ac:dyDescent="0.2">
      <c r="B70" s="3"/>
      <c r="C70" s="37"/>
      <c r="D70" s="35"/>
      <c r="E70" s="22" t="s">
        <v>108</v>
      </c>
      <c r="F70" s="35"/>
      <c r="G70" s="47"/>
    </row>
    <row r="71" spans="2:7" s="1" customFormat="1" x14ac:dyDescent="0.2">
      <c r="B71" s="3"/>
      <c r="C71" s="37"/>
      <c r="D71" s="35"/>
      <c r="E71" s="22"/>
      <c r="F71" s="35"/>
      <c r="G71" s="47"/>
    </row>
    <row r="72" spans="2:7" s="1" customFormat="1" x14ac:dyDescent="0.2">
      <c r="B72" s="3"/>
      <c r="C72" s="37"/>
      <c r="D72" s="35"/>
      <c r="E72" s="12" t="s">
        <v>109</v>
      </c>
      <c r="F72" s="36">
        <f>F73+F74+F75+F76+F77</f>
        <v>39114585175.789993</v>
      </c>
      <c r="G72" s="45">
        <f>G73+G74+G75+G76+G77</f>
        <v>37898027786.690002</v>
      </c>
    </row>
    <row r="73" spans="2:7" s="1" customFormat="1" x14ac:dyDescent="0.2">
      <c r="B73" s="3"/>
      <c r="C73" s="37"/>
      <c r="D73" s="35"/>
      <c r="E73" s="22" t="s">
        <v>110</v>
      </c>
      <c r="F73" s="35">
        <v>1151992630.3099999</v>
      </c>
      <c r="G73" s="46">
        <v>503447484.72000003</v>
      </c>
    </row>
    <row r="74" spans="2:7" s="1" customFormat="1" x14ac:dyDescent="0.2">
      <c r="B74" s="3"/>
      <c r="C74" s="37"/>
      <c r="D74" s="35"/>
      <c r="E74" s="22" t="s">
        <v>111</v>
      </c>
      <c r="F74" s="35">
        <v>4243084184.9200001</v>
      </c>
      <c r="G74" s="46">
        <v>3779534538.6399999</v>
      </c>
    </row>
    <row r="75" spans="2:7" s="1" customFormat="1" x14ac:dyDescent="0.2">
      <c r="B75" s="3"/>
      <c r="C75" s="37"/>
      <c r="D75" s="35"/>
      <c r="E75" s="22" t="s">
        <v>112</v>
      </c>
      <c r="F75" s="35">
        <v>31820266692.419998</v>
      </c>
      <c r="G75" s="54">
        <v>31820266692.419998</v>
      </c>
    </row>
    <row r="76" spans="2:7" s="1" customFormat="1" x14ac:dyDescent="0.2">
      <c r="B76" s="3"/>
      <c r="C76" s="37"/>
      <c r="D76" s="35"/>
      <c r="E76" s="22" t="s">
        <v>113</v>
      </c>
      <c r="F76" s="16">
        <v>106781875.98999999</v>
      </c>
      <c r="G76" s="16">
        <v>1380929.41</v>
      </c>
    </row>
    <row r="77" spans="2:7" s="1" customFormat="1" x14ac:dyDescent="0.2">
      <c r="B77" s="3"/>
      <c r="C77" s="37"/>
      <c r="D77" s="35"/>
      <c r="E77" s="22" t="s">
        <v>114</v>
      </c>
      <c r="F77" s="35">
        <v>1792459792.1500001</v>
      </c>
      <c r="G77" s="46">
        <v>1793398141.5</v>
      </c>
    </row>
    <row r="78" spans="2:7" s="1" customFormat="1" x14ac:dyDescent="0.2">
      <c r="B78" s="3"/>
      <c r="C78" s="37"/>
      <c r="D78" s="35"/>
      <c r="E78" s="22"/>
      <c r="F78" s="35"/>
      <c r="G78" s="47"/>
    </row>
    <row r="79" spans="2:7" s="1" customFormat="1" ht="25.5" x14ac:dyDescent="0.2">
      <c r="B79" s="3"/>
      <c r="C79" s="37"/>
      <c r="D79" s="35"/>
      <c r="E79" s="12" t="s">
        <v>115</v>
      </c>
      <c r="F79" s="16">
        <f>SUM(F80:F81)</f>
        <v>0</v>
      </c>
      <c r="G79" s="47"/>
    </row>
    <row r="80" spans="2:7" s="1" customFormat="1" x14ac:dyDescent="0.2">
      <c r="B80" s="3"/>
      <c r="C80" s="37"/>
      <c r="D80" s="35"/>
      <c r="E80" s="22" t="s">
        <v>116</v>
      </c>
      <c r="F80" s="16">
        <v>0</v>
      </c>
      <c r="G80" s="47"/>
    </row>
    <row r="81" spans="2:7" s="1" customFormat="1" x14ac:dyDescent="0.2">
      <c r="B81" s="3"/>
      <c r="C81" s="37"/>
      <c r="D81" s="35"/>
      <c r="E81" s="22" t="s">
        <v>117</v>
      </c>
      <c r="F81" s="16">
        <v>0</v>
      </c>
      <c r="G81" s="47"/>
    </row>
    <row r="82" spans="2:7" s="1" customFormat="1" x14ac:dyDescent="0.2">
      <c r="B82" s="3"/>
      <c r="C82" s="37"/>
      <c r="D82" s="35"/>
      <c r="E82" s="22"/>
      <c r="F82" s="35"/>
      <c r="G82" s="47"/>
    </row>
    <row r="83" spans="2:7" s="1" customFormat="1" x14ac:dyDescent="0.2">
      <c r="B83" s="3"/>
      <c r="C83" s="37"/>
      <c r="D83" s="35"/>
      <c r="E83" s="12" t="s">
        <v>118</v>
      </c>
      <c r="F83" s="36">
        <f>F72+F79+F69</f>
        <v>40748467703.029991</v>
      </c>
      <c r="G83" s="45">
        <f>G72+G79+G69</f>
        <v>39500965231.330002</v>
      </c>
    </row>
    <row r="84" spans="2:7" s="1" customFormat="1" x14ac:dyDescent="0.2">
      <c r="B84" s="3"/>
      <c r="C84" s="37"/>
      <c r="D84" s="35"/>
      <c r="E84" s="22"/>
      <c r="F84" s="36"/>
      <c r="G84" s="55"/>
    </row>
    <row r="85" spans="2:7" s="1" customFormat="1" x14ac:dyDescent="0.2">
      <c r="B85" s="3"/>
      <c r="C85" s="37"/>
      <c r="D85" s="35"/>
      <c r="E85" s="12" t="s">
        <v>119</v>
      </c>
      <c r="F85" s="36">
        <f>F63+F83</f>
        <v>42215386354.23999</v>
      </c>
      <c r="G85" s="45">
        <f>G63+G83</f>
        <v>40734677370.940002</v>
      </c>
    </row>
    <row r="86" spans="2:7" s="1" customFormat="1" ht="13.5" thickBot="1" x14ac:dyDescent="0.25">
      <c r="B86" s="7"/>
      <c r="C86" s="38"/>
      <c r="D86" s="39"/>
      <c r="E86" s="2"/>
      <c r="F86" s="26"/>
      <c r="G86" s="44"/>
    </row>
  </sheetData>
  <mergeCells count="4">
    <mergeCell ref="B1:G1"/>
    <mergeCell ref="B2:G2"/>
    <mergeCell ref="B3:G3"/>
    <mergeCell ref="B4:G4"/>
  </mergeCells>
  <pageMargins left="0.7" right="0.7" top="0.75" bottom="0.75" header="0.3" footer="0.3"/>
  <pageSetup scale="62" orientation="landscape" r:id="rId1"/>
  <rowBreaks count="1" manualBreakCount="1">
    <brk id="49" max="16383" man="1"/>
  </rowBreaks>
  <ignoredErrors>
    <ignoredError sqref="C38:D38 F61:G63 F10:G10 C1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Claudia Gloria Bello</cp:lastModifiedBy>
  <cp:lastPrinted>2021-06-30T21:16:37Z</cp:lastPrinted>
  <dcterms:created xsi:type="dcterms:W3CDTF">2018-09-04T19:09:03Z</dcterms:created>
  <dcterms:modified xsi:type="dcterms:W3CDTF">2021-10-25T16:50:56Z</dcterms:modified>
</cp:coreProperties>
</file>