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SEPTIEMBRE 2021\3er. trim. Informacion Financiera de LDF\"/>
    </mc:Choice>
  </mc:AlternateContent>
  <bookViews>
    <workbookView xWindow="-285" yWindow="270" windowWidth="20505" windowHeight="37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F38" i="1"/>
  <c r="G38" i="1"/>
  <c r="I151" i="1" l="1"/>
  <c r="I77" i="1"/>
  <c r="G85" i="1" l="1"/>
  <c r="F85" i="1"/>
  <c r="D85" i="1"/>
  <c r="E152" i="1" l="1"/>
  <c r="E153" i="1"/>
  <c r="E154" i="1"/>
  <c r="E155" i="1"/>
  <c r="E156" i="1"/>
  <c r="E157" i="1"/>
  <c r="E100" i="1"/>
  <c r="E101" i="1"/>
  <c r="E102" i="1"/>
  <c r="E98" i="1"/>
  <c r="E130" i="1" l="1"/>
  <c r="E131" i="1"/>
  <c r="E132" i="1"/>
  <c r="E94" i="1"/>
  <c r="H155" i="1" l="1"/>
  <c r="D62" i="1"/>
  <c r="E46" i="1" l="1"/>
  <c r="E24" i="1" l="1"/>
  <c r="E96" i="1" l="1"/>
  <c r="D10" i="1"/>
  <c r="E135" i="1" l="1"/>
  <c r="H135" i="1" s="1"/>
  <c r="E89" i="1"/>
  <c r="H89" i="1" s="1"/>
  <c r="H86" i="1"/>
  <c r="H87" i="1"/>
  <c r="H88" i="1"/>
  <c r="E77" i="1"/>
  <c r="H77" i="1" s="1"/>
  <c r="E76" i="1"/>
  <c r="H76" i="1" s="1"/>
  <c r="H136" i="1" l="1"/>
  <c r="E111" i="1"/>
  <c r="H111" i="1" s="1"/>
  <c r="E112" i="1"/>
  <c r="H112" i="1" s="1"/>
  <c r="H94" i="1"/>
  <c r="C38" i="1"/>
  <c r="E31" i="1"/>
  <c r="E12" i="1" l="1"/>
  <c r="E134" i="1"/>
  <c r="E125" i="1"/>
  <c r="H125" i="1" s="1"/>
  <c r="E126" i="1"/>
  <c r="H126" i="1" s="1"/>
  <c r="E127" i="1"/>
  <c r="H127" i="1" s="1"/>
  <c r="E128" i="1"/>
  <c r="H128" i="1" s="1"/>
  <c r="E129" i="1"/>
  <c r="H129" i="1" s="1"/>
  <c r="H130" i="1"/>
  <c r="H132" i="1"/>
  <c r="H131" i="1"/>
  <c r="E124" i="1"/>
  <c r="H124" i="1" s="1"/>
  <c r="E122" i="1"/>
  <c r="E121" i="1"/>
  <c r="E120" i="1"/>
  <c r="E119" i="1"/>
  <c r="E118" i="1"/>
  <c r="E117" i="1"/>
  <c r="H117" i="1" s="1"/>
  <c r="E116" i="1"/>
  <c r="E115" i="1"/>
  <c r="H115" i="1" s="1"/>
  <c r="E114" i="1"/>
  <c r="E107" i="1"/>
  <c r="H107" i="1" s="1"/>
  <c r="E108" i="1"/>
  <c r="H108" i="1" s="1"/>
  <c r="E109" i="1"/>
  <c r="H109" i="1" s="1"/>
  <c r="E110" i="1"/>
  <c r="H110" i="1" s="1"/>
  <c r="E106" i="1"/>
  <c r="H106" i="1" s="1"/>
  <c r="E97" i="1"/>
  <c r="H97" i="1" s="1"/>
  <c r="H98" i="1"/>
  <c r="E99" i="1"/>
  <c r="H99" i="1" s="1"/>
  <c r="H100" i="1"/>
  <c r="H101" i="1"/>
  <c r="H102" i="1"/>
  <c r="H96" i="1"/>
  <c r="E95" i="1"/>
  <c r="H95" i="1" s="1"/>
  <c r="E90" i="1"/>
  <c r="H90" i="1" s="1"/>
  <c r="E91" i="1"/>
  <c r="H91" i="1" s="1"/>
  <c r="E92" i="1"/>
  <c r="H92" i="1" s="1"/>
  <c r="E80" i="1"/>
  <c r="E81" i="1"/>
  <c r="E82" i="1"/>
  <c r="E79" i="1"/>
  <c r="E70" i="1"/>
  <c r="G28" i="1"/>
  <c r="F28" i="1"/>
  <c r="D28" i="1"/>
  <c r="C28" i="1"/>
  <c r="F18" i="1"/>
  <c r="G18" i="1"/>
  <c r="E27" i="1"/>
  <c r="H27" i="1" s="1"/>
  <c r="E26" i="1"/>
  <c r="H26" i="1" s="1"/>
  <c r="E25" i="1"/>
  <c r="H25" i="1" s="1"/>
  <c r="H24" i="1"/>
  <c r="E23" i="1"/>
  <c r="H23" i="1" s="1"/>
  <c r="E22" i="1"/>
  <c r="H22" i="1" s="1"/>
  <c r="E21" i="1"/>
  <c r="H21" i="1" s="1"/>
  <c r="E20" i="1"/>
  <c r="H20" i="1" s="1"/>
  <c r="E19" i="1"/>
  <c r="C18" i="1"/>
  <c r="H70" i="1" l="1"/>
  <c r="E62" i="1"/>
  <c r="E93" i="1"/>
  <c r="E18" i="1"/>
  <c r="H18" i="1" s="1"/>
  <c r="G10" i="1"/>
  <c r="F10" i="1"/>
  <c r="E49" i="1"/>
  <c r="H49" i="1" s="1"/>
  <c r="H134" i="1" l="1"/>
  <c r="H133" i="1" s="1"/>
  <c r="E105" i="1"/>
  <c r="H105" i="1" s="1"/>
  <c r="E104" i="1"/>
  <c r="H104" i="1" s="1"/>
  <c r="H80" i="1"/>
  <c r="H81" i="1"/>
  <c r="H82" i="1"/>
  <c r="H79" i="1"/>
  <c r="H61" i="1"/>
  <c r="E60" i="1"/>
  <c r="H60" i="1" s="1"/>
  <c r="E59" i="1"/>
  <c r="H59" i="1" s="1"/>
  <c r="E30" i="1"/>
  <c r="H30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29" i="1"/>
  <c r="H153" i="1"/>
  <c r="H152" i="1"/>
  <c r="E151" i="1"/>
  <c r="H151" i="1" s="1"/>
  <c r="H154" i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E47" i="1"/>
  <c r="H47" i="1" s="1"/>
  <c r="E45" i="1"/>
  <c r="H45" i="1" s="1"/>
  <c r="E44" i="1"/>
  <c r="E43" i="1"/>
  <c r="E42" i="1"/>
  <c r="H42" i="1" s="1"/>
  <c r="E41" i="1"/>
  <c r="H41" i="1" s="1"/>
  <c r="E40" i="1"/>
  <c r="H40" i="1" s="1"/>
  <c r="E39" i="1"/>
  <c r="H39" i="1" s="1"/>
  <c r="H46" i="1"/>
  <c r="H44" i="1"/>
  <c r="H43" i="1"/>
  <c r="H31" i="1"/>
  <c r="H19" i="1"/>
  <c r="H12" i="1"/>
  <c r="E13" i="1"/>
  <c r="H13" i="1" s="1"/>
  <c r="E14" i="1"/>
  <c r="H14" i="1" s="1"/>
  <c r="E15" i="1"/>
  <c r="H15" i="1" s="1"/>
  <c r="E16" i="1"/>
  <c r="H16" i="1" s="1"/>
  <c r="E17" i="1"/>
  <c r="H17" i="1" s="1"/>
  <c r="E11" i="1"/>
  <c r="D150" i="1"/>
  <c r="F150" i="1"/>
  <c r="G150" i="1"/>
  <c r="C150" i="1"/>
  <c r="D146" i="1"/>
  <c r="E146" i="1"/>
  <c r="F146" i="1"/>
  <c r="G146" i="1"/>
  <c r="H146" i="1"/>
  <c r="C146" i="1"/>
  <c r="D137" i="1"/>
  <c r="E137" i="1"/>
  <c r="F137" i="1"/>
  <c r="G137" i="1"/>
  <c r="H137" i="1"/>
  <c r="C137" i="1"/>
  <c r="D133" i="1"/>
  <c r="F133" i="1"/>
  <c r="G133" i="1"/>
  <c r="C133" i="1"/>
  <c r="D123" i="1"/>
  <c r="F123" i="1"/>
  <c r="G123" i="1"/>
  <c r="C123" i="1"/>
  <c r="D113" i="1"/>
  <c r="F113" i="1"/>
  <c r="G113" i="1"/>
  <c r="C113" i="1"/>
  <c r="D103" i="1"/>
  <c r="F103" i="1"/>
  <c r="G103" i="1"/>
  <c r="C103" i="1"/>
  <c r="D93" i="1"/>
  <c r="F93" i="1"/>
  <c r="G93" i="1"/>
  <c r="H93" i="1"/>
  <c r="C93" i="1"/>
  <c r="E85" i="1"/>
  <c r="C85" i="1"/>
  <c r="D38" i="1"/>
  <c r="C71" i="1"/>
  <c r="D75" i="1"/>
  <c r="E75" i="1"/>
  <c r="F75" i="1"/>
  <c r="G75" i="1"/>
  <c r="C75" i="1"/>
  <c r="F62" i="1"/>
  <c r="G62" i="1"/>
  <c r="C62" i="1"/>
  <c r="C58" i="1"/>
  <c r="D58" i="1"/>
  <c r="F58" i="1"/>
  <c r="G58" i="1"/>
  <c r="D48" i="1"/>
  <c r="F48" i="1"/>
  <c r="G48" i="1"/>
  <c r="C48" i="1"/>
  <c r="E58" i="1" l="1"/>
  <c r="H58" i="1" s="1"/>
  <c r="E133" i="1"/>
  <c r="E113" i="1"/>
  <c r="H113" i="1" s="1"/>
  <c r="H85" i="1"/>
  <c r="E150" i="1"/>
  <c r="H103" i="1"/>
  <c r="H75" i="1"/>
  <c r="D9" i="1"/>
  <c r="E28" i="1"/>
  <c r="H28" i="1" s="1"/>
  <c r="H29" i="1"/>
  <c r="E10" i="1"/>
  <c r="G9" i="1"/>
  <c r="F84" i="1"/>
  <c r="D84" i="1"/>
  <c r="H62" i="1"/>
  <c r="F9" i="1"/>
  <c r="G84" i="1"/>
  <c r="E103" i="1"/>
  <c r="E123" i="1"/>
  <c r="H123" i="1" s="1"/>
  <c r="H11" i="1"/>
  <c r="H10" i="1" s="1"/>
  <c r="E48" i="1"/>
  <c r="H48" i="1" s="1"/>
  <c r="E38" i="1"/>
  <c r="H38" i="1" s="1"/>
  <c r="H150" i="1"/>
  <c r="H50" i="1"/>
  <c r="C84" i="1"/>
  <c r="C10" i="1"/>
  <c r="C9" i="1" s="1"/>
  <c r="H84" i="1" l="1"/>
  <c r="E84" i="1"/>
  <c r="C159" i="1"/>
  <c r="H9" i="1"/>
  <c r="E9" i="1"/>
  <c r="D159" i="1"/>
  <c r="G159" i="1"/>
  <c r="F159" i="1"/>
  <c r="E159" i="1" l="1"/>
  <c r="H159" i="1" s="1"/>
</calcChain>
</file>

<file path=xl/sharedStrings.xml><?xml version="1.0" encoding="utf-8"?>
<sst xmlns="http://schemas.openxmlformats.org/spreadsheetml/2006/main" count="163" uniqueCount="90">
  <si>
    <t>(PESOS)</t>
  </si>
  <si>
    <t>Aprobado (d)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</si>
  <si>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</si>
  <si>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</si>
  <si>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</si>
  <si>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</si>
  <si>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</si>
  <si>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</si>
  <si>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</si>
  <si>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</si>
  <si>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</si>
  <si>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</si>
  <si>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</si>
  <si>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</si>
  <si>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</si>
  <si>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</si>
  <si>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</si>
  <si>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</si>
  <si>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</si>
  <si>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</si>
  <si>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</si>
  <si>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</si>
  <si>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</si>
  <si>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</si>
  <si>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</si>
  <si>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</si>
  <si>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</si>
  <si>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</si>
  <si>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</si>
  <si>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</si>
  <si>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</si>
  <si>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</si>
  <si>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</si>
  <si>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</si>
  <si>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</si>
  <si>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</si>
  <si>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</si>
  <si>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</si>
  <si>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</si>
  <si>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</si>
  <si>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</si>
  <si>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</si>
  <si>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</si>
  <si>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</si>
  <si>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</si>
  <si>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</si>
  <si>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</si>
  <si>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</si>
  <si>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</si>
  <si>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</si>
  <si>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</si>
  <si>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</si>
  <si>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</si>
  <si>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</si>
  <si>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</si>
  <si>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</si>
  <si>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</si>
  <si>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</si>
  <si>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</si>
  <si>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</si>
  <si>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</si>
  <si>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</si>
  <si>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</si>
  <si>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</si>
  <si>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</si>
  <si>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</si>
  <si>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</si>
  <si>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</si>
  <si>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</si>
  <si>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</si>
  <si>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</si>
  <si>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</si>
  <si>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</si>
  <si>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</si>
  <si>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</si>
  <si>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</si>
  <si>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</si>
  <si>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</si>
  <si>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</si>
  <si>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</si>
  <si>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</si>
  <si>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</si>
  <si>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</si>
  <si>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</si>
  <si>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</si>
  <si>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Concepto </t>
  </si>
  <si>
    <t>MUNICIPIO DE ZAPOPAN</t>
  </si>
  <si>
    <t xml:space="preserve">                                                                                                                                                                                                                          </t>
  </si>
  <si>
    <t xml:space="preserve">devengado </t>
  </si>
  <si>
    <t>Del 01 de Enero al 30 de Septiembre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</si>
</sst>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b/>
      <sz val="9"/>
      <color theme="2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3" fontId="4" fillId="0" borderId="1" xfId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0" fontId="5" fillId="0" borderId="0" xfId="0" applyFont="1"/>
    <xf numFmtId="0" fontId="2" fillId="0" borderId="10" xfId="0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43" fontId="3" fillId="0" borderId="0" xfId="0" applyNumberFormat="1" applyFont="1"/>
    <xf numFmtId="43" fontId="5" fillId="0" borderId="0" xfId="1" applyFont="1"/>
    <xf numFmtId="43" fontId="5" fillId="0" borderId="0" xfId="0" applyNumberFormat="1" applyFont="1"/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3" fontId="2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6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2" fillId="0" borderId="4" xfId="1" applyNumberFormat="1" applyFont="1" applyBorder="1" applyAlignment="1">
      <alignment horizontal="right" vertical="center"/>
    </xf>
    <xf numFmtId="3" fontId="3" fillId="0" borderId="0" xfId="0" applyNumberFormat="1" applyFont="1"/>
    <xf numFmtId="43" fontId="3" fillId="0" borderId="0" xfId="1" applyFont="1"/>
    <xf numFmtId="3" fontId="2" fillId="0" borderId="7" xfId="1" applyNumberFormat="1" applyFont="1" applyBorder="1" applyAlignment="1">
      <alignment horizontal="righ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37" fontId="6" fillId="2" borderId="8" xfId="1" applyNumberFormat="1" applyFont="1" applyFill="1" applyBorder="1" applyAlignment="1" applyProtection="1">
      <alignment horizontal="center" vertical="center" wrapText="1"/>
    </xf>
    <xf numFmtId="37" fontId="6" fillId="2" borderId="9" xfId="1" applyNumberFormat="1" applyFont="1" applyFill="1" applyBorder="1" applyAlignment="1" applyProtection="1">
      <alignment horizontal="center" vertical="center" wrapText="1"/>
    </xf>
    <xf numFmtId="37" fontId="6" fillId="2" borderId="2" xfId="1" applyNumberFormat="1" applyFont="1" applyFill="1" applyBorder="1" applyAlignment="1" applyProtection="1">
      <alignment horizontal="center" vertical="center" wrapText="1"/>
    </xf>
    <xf numFmtId="37" fontId="6" fillId="2" borderId="4" xfId="1" applyNumberFormat="1" applyFont="1" applyFill="1" applyBorder="1" applyAlignment="1" applyProtection="1">
      <alignment horizontal="center" vertical="center" wrapText="1"/>
    </xf>
    <xf numFmtId="37" fontId="6" fillId="2" borderId="11" xfId="1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3" borderId="7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0</xdr:rowOff>
    </xdr:from>
    <xdr:to>
      <xdr:col>1</xdr:col>
      <xdr:colOff>923925</xdr:colOff>
      <xdr:row>4</xdr:row>
      <xdr:rowOff>85725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0"/>
          <a:ext cx="1552574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abSelected="1" zoomScaleNormal="100" workbookViewId="0">
      <selection activeCell="F126" sqref="F126"/>
    </sheetView>
  </sheetViews>
  <sheetFormatPr baseColWidth="10" defaultRowHeight="12" x14ac:dyDescent="0.2"/>
  <cols>
    <col min="1" max="1" width="9.85546875" style="1" customWidth="1"/>
    <col min="2" max="2" width="43.28515625" style="1" customWidth="1"/>
    <col min="3" max="3" width="12.28515625" style="1" bestFit="1" customWidth="1"/>
    <col min="4" max="4" width="12.7109375" style="1" bestFit="1" customWidth="1"/>
    <col min="5" max="5" width="12.28515625" style="1" bestFit="1" customWidth="1"/>
    <col min="6" max="6" width="15.140625" style="1" customWidth="1"/>
    <col min="7" max="7" width="13.5703125" style="1" customWidth="1"/>
    <col min="8" max="8" width="13.42578125" style="1" customWidth="1"/>
    <col min="9" max="9" width="14.140625" style="1" bestFit="1" customWidth="1"/>
    <col min="10" max="11" width="12.85546875" style="1" bestFit="1" customWidth="1"/>
    <col min="12" max="12" width="14.42578125" style="1" customWidth="1"/>
    <col min="13" max="16384" width="11.42578125" style="1"/>
  </cols>
  <sheetData>
    <row r="1" spans="1:9" ht="13.5" customHeight="1" x14ac:dyDescent="0.2">
      <c r="A1" s="30" t="s">
        <v>86</v>
      </c>
      <c r="B1" s="31"/>
      <c r="C1" s="31"/>
      <c r="D1" s="31"/>
      <c r="E1" s="31"/>
      <c r="F1" s="31"/>
      <c r="G1" s="31"/>
      <c r="H1" s="32"/>
    </row>
    <row r="2" spans="1:9" ht="15.75" customHeight="1" x14ac:dyDescent="0.2">
      <c r="A2" s="33" t="s">
        <v>3</v>
      </c>
      <c r="B2" s="34"/>
      <c r="C2" s="34"/>
      <c r="D2" s="34"/>
      <c r="E2" s="34"/>
      <c r="F2" s="34"/>
      <c r="G2" s="34"/>
      <c r="H2" s="35"/>
    </row>
    <row r="3" spans="1:9" ht="11.25" customHeight="1" x14ac:dyDescent="0.2">
      <c r="A3" s="33" t="s">
        <v>4</v>
      </c>
      <c r="B3" s="34"/>
      <c r="C3" s="34"/>
      <c r="D3" s="34"/>
      <c r="E3" s="34"/>
      <c r="F3" s="34"/>
      <c r="G3" s="34"/>
      <c r="H3" s="35"/>
    </row>
    <row r="4" spans="1:9" x14ac:dyDescent="0.2">
      <c r="A4" s="33" t="s">
        <v>89</v>
      </c>
      <c r="B4" s="34"/>
      <c r="C4" s="34"/>
      <c r="D4" s="34"/>
      <c r="E4" s="34"/>
      <c r="F4" s="34"/>
      <c r="G4" s="34"/>
      <c r="H4" s="35"/>
    </row>
    <row r="5" spans="1:9" ht="9.75" customHeight="1" thickBot="1" x14ac:dyDescent="0.25">
      <c r="A5" s="36" t="s">
        <v>0</v>
      </c>
      <c r="B5" s="37"/>
      <c r="C5" s="37"/>
      <c r="D5" s="37"/>
      <c r="E5" s="37"/>
      <c r="F5" s="37"/>
      <c r="G5" s="37"/>
      <c r="H5" s="38"/>
    </row>
    <row r="6" spans="1:9" s="9" customFormat="1" ht="6" customHeight="1" thickBot="1" x14ac:dyDescent="0.25">
      <c r="A6" s="8"/>
      <c r="B6" s="10"/>
      <c r="C6" s="13"/>
      <c r="D6" s="13"/>
      <c r="E6" s="13"/>
      <c r="F6" s="13"/>
      <c r="G6" s="13"/>
      <c r="H6" s="10"/>
    </row>
    <row r="7" spans="1:9" ht="15.75" customHeight="1" thickBot="1" x14ac:dyDescent="0.25">
      <c r="A7" s="39" t="s">
        <v>85</v>
      </c>
      <c r="B7" s="40"/>
      <c r="C7" s="43" t="s">
        <v>5</v>
      </c>
      <c r="D7" s="43"/>
      <c r="E7" s="43"/>
      <c r="F7" s="43"/>
      <c r="G7" s="40"/>
      <c r="H7" s="46" t="s">
        <v>6</v>
      </c>
    </row>
    <row r="8" spans="1:9" ht="23.25" customHeight="1" thickBot="1" x14ac:dyDescent="0.25">
      <c r="A8" s="41"/>
      <c r="B8" s="42"/>
      <c r="C8" s="19" t="s">
        <v>1</v>
      </c>
      <c r="D8" s="18" t="s">
        <v>7</v>
      </c>
      <c r="E8" s="17" t="s">
        <v>8</v>
      </c>
      <c r="F8" s="17" t="s">
        <v>88</v>
      </c>
      <c r="G8" s="17" t="s">
        <v>2</v>
      </c>
      <c r="H8" s="47"/>
    </row>
    <row r="9" spans="1:9" ht="12.75" customHeight="1" x14ac:dyDescent="0.2">
      <c r="A9" s="48" t="s">
        <v>9</v>
      </c>
      <c r="B9" s="49"/>
      <c r="C9" s="20">
        <f>SUM(C10+C18+C28+C38+C48+C58+C62+C75)</f>
        <v>6498009620.999999</v>
      </c>
      <c r="D9" s="20">
        <f t="shared" ref="D9" si="0">SUM(D10+D18+D28+D38+D48+D58+D62+D75)</f>
        <v>472183832.56999999</v>
      </c>
      <c r="E9" s="20">
        <f t="shared" ref="E9" si="1">SUM(E10+E18+E28+E38+E48+E58+E62+E75)</f>
        <v>6970193453.5700006</v>
      </c>
      <c r="F9" s="20">
        <f t="shared" ref="F9" si="2">SUM(F10+F18+F28+F38+F48+F58+F62+F75)</f>
        <v>4828322385.4899998</v>
      </c>
      <c r="G9" s="20">
        <f t="shared" ref="G9:H9" si="3">SUM(G10+G18+G28+G38+G48+G58+G62+G75)</f>
        <v>4804071475.0299997</v>
      </c>
      <c r="H9" s="20">
        <f t="shared" si="3"/>
        <v>2141871068.0799999</v>
      </c>
    </row>
    <row r="10" spans="1:9" s="7" customFormat="1" x14ac:dyDescent="0.2">
      <c r="A10" s="44" t="s">
        <v>10</v>
      </c>
      <c r="B10" s="45"/>
      <c r="C10" s="21">
        <f t="shared" ref="C10" si="4">SUM(C11:C17)</f>
        <v>3660295669.75</v>
      </c>
      <c r="D10" s="21">
        <f>SUM(D11:D17)</f>
        <v>-9142015.8300000038</v>
      </c>
      <c r="E10" s="21">
        <f>SUM(E11:E17)</f>
        <v>3651153653.9200001</v>
      </c>
      <c r="F10" s="21">
        <f>SUM(F11:F17)</f>
        <v>2587968315.9400001</v>
      </c>
      <c r="G10" s="21">
        <f>SUM(G11:G17)</f>
        <v>2575576274.02</v>
      </c>
      <c r="H10" s="21">
        <f>SUM(H11:H17)</f>
        <v>1063185337.9799999</v>
      </c>
    </row>
    <row r="11" spans="1:9" x14ac:dyDescent="0.2">
      <c r="A11" s="50" t="s">
        <v>11</v>
      </c>
      <c r="B11" s="51"/>
      <c r="C11" s="22">
        <v>1876401956.98</v>
      </c>
      <c r="D11" s="23">
        <v>-18672155.07</v>
      </c>
      <c r="E11" s="23">
        <f>SUM(C11:D11)</f>
        <v>1857729801.9100001</v>
      </c>
      <c r="F11" s="23">
        <v>1278576827.28</v>
      </c>
      <c r="G11" s="23">
        <v>1278576827.28</v>
      </c>
      <c r="H11" s="23">
        <f>SUM(E11-F11)</f>
        <v>579152974.63000011</v>
      </c>
      <c r="I11" s="14"/>
    </row>
    <row r="12" spans="1:9" x14ac:dyDescent="0.2">
      <c r="A12" s="2" t="s">
        <v>12</v>
      </c>
      <c r="B12" s="11"/>
      <c r="C12" s="22">
        <v>241987104</v>
      </c>
      <c r="D12" s="23">
        <v>35334671.57</v>
      </c>
      <c r="E12" s="23">
        <f>SUM(C12:D12)</f>
        <v>277321775.56999999</v>
      </c>
      <c r="F12" s="23">
        <v>214218385.41999999</v>
      </c>
      <c r="G12" s="23">
        <v>214218385.41999999</v>
      </c>
      <c r="H12" s="23">
        <f t="shared" ref="H12:H62" si="5">SUM(E12-F12)</f>
        <v>63103390.150000006</v>
      </c>
      <c r="I12" s="14"/>
    </row>
    <row r="13" spans="1:9" x14ac:dyDescent="0.2">
      <c r="A13" s="2" t="s">
        <v>13</v>
      </c>
      <c r="B13" s="11"/>
      <c r="C13" s="22">
        <v>375179148.33999997</v>
      </c>
      <c r="D13" s="23">
        <v>-129596387.67</v>
      </c>
      <c r="E13" s="23">
        <f t="shared" ref="E13:E17" si="6">SUM(C13:D13)</f>
        <v>245582760.66999996</v>
      </c>
      <c r="F13" s="23">
        <v>168031819.21000001</v>
      </c>
      <c r="G13" s="23">
        <v>168031819.21000001</v>
      </c>
      <c r="H13" s="23">
        <f t="shared" si="5"/>
        <v>77550941.459999949</v>
      </c>
    </row>
    <row r="14" spans="1:9" x14ac:dyDescent="0.2">
      <c r="A14" s="2" t="s">
        <v>14</v>
      </c>
      <c r="B14" s="11"/>
      <c r="C14" s="22">
        <v>561837191.16999996</v>
      </c>
      <c r="D14" s="23">
        <v>-99813469.989999995</v>
      </c>
      <c r="E14" s="23">
        <f t="shared" si="6"/>
        <v>462023721.17999995</v>
      </c>
      <c r="F14" s="23">
        <v>400281279.64999998</v>
      </c>
      <c r="G14" s="23">
        <v>387889237.73000002</v>
      </c>
      <c r="H14" s="23">
        <f t="shared" si="5"/>
        <v>61742441.529999971</v>
      </c>
    </row>
    <row r="15" spans="1:9" x14ac:dyDescent="0.2">
      <c r="A15" s="2" t="s">
        <v>15</v>
      </c>
      <c r="B15" s="11"/>
      <c r="C15" s="22">
        <v>549861269.25999999</v>
      </c>
      <c r="D15" s="23">
        <v>209083922.56999999</v>
      </c>
      <c r="E15" s="23">
        <f t="shared" si="6"/>
        <v>758945191.82999992</v>
      </c>
      <c r="F15" s="23">
        <v>494436087.48000002</v>
      </c>
      <c r="G15" s="23">
        <v>494436087.48000002</v>
      </c>
      <c r="H15" s="23">
        <f t="shared" si="5"/>
        <v>264509104.3499999</v>
      </c>
    </row>
    <row r="16" spans="1:9" x14ac:dyDescent="0.2">
      <c r="A16" s="2" t="s">
        <v>16</v>
      </c>
      <c r="B16" s="11"/>
      <c r="C16" s="22">
        <v>0</v>
      </c>
      <c r="D16" s="23">
        <v>0</v>
      </c>
      <c r="E16" s="23">
        <f t="shared" si="6"/>
        <v>0</v>
      </c>
      <c r="F16" s="23">
        <v>0</v>
      </c>
      <c r="G16" s="23">
        <v>0</v>
      </c>
      <c r="H16" s="23">
        <f t="shared" si="5"/>
        <v>0</v>
      </c>
    </row>
    <row r="17" spans="1:10" x14ac:dyDescent="0.2">
      <c r="A17" s="2" t="s">
        <v>17</v>
      </c>
      <c r="B17" s="11"/>
      <c r="C17" s="22">
        <v>55029000</v>
      </c>
      <c r="D17" s="23">
        <v>-5478597.2400000002</v>
      </c>
      <c r="E17" s="23">
        <f t="shared" si="6"/>
        <v>49550402.759999998</v>
      </c>
      <c r="F17" s="23">
        <v>32423916.899999999</v>
      </c>
      <c r="G17" s="23">
        <v>32423916.899999999</v>
      </c>
      <c r="H17" s="23">
        <f t="shared" si="5"/>
        <v>17126485.859999999</v>
      </c>
    </row>
    <row r="18" spans="1:10" s="7" customFormat="1" x14ac:dyDescent="0.2">
      <c r="A18" s="44" t="s">
        <v>18</v>
      </c>
      <c r="B18" s="45"/>
      <c r="C18" s="21">
        <f>SUM(C19:C27)</f>
        <v>410028730.03999996</v>
      </c>
      <c r="D18" s="21">
        <f>SUM(D19:D27)</f>
        <v>95232860.450000003</v>
      </c>
      <c r="E18" s="21">
        <f>SUM(C18+D18)</f>
        <v>505261590.48999995</v>
      </c>
      <c r="F18" s="21">
        <f>SUM(F19:F27)</f>
        <v>314239411.44</v>
      </c>
      <c r="G18" s="21">
        <f>SUM(G19:G27)</f>
        <v>314239411.44</v>
      </c>
      <c r="H18" s="24">
        <f t="shared" si="5"/>
        <v>191022179.04999995</v>
      </c>
      <c r="I18" s="15"/>
      <c r="J18" s="16"/>
    </row>
    <row r="19" spans="1:10" ht="25.5" customHeight="1" x14ac:dyDescent="0.2">
      <c r="A19" s="50" t="s">
        <v>19</v>
      </c>
      <c r="B19" s="51"/>
      <c r="C19" s="22">
        <v>21608502.5</v>
      </c>
      <c r="D19" s="23">
        <v>-6604458.3700000001</v>
      </c>
      <c r="E19" s="23">
        <f t="shared" ref="E19:E27" si="7">SUM(C19+D19)</f>
        <v>15004044.129999999</v>
      </c>
      <c r="F19" s="23">
        <v>12624634.119999999</v>
      </c>
      <c r="G19" s="23">
        <v>12624634.119999999</v>
      </c>
      <c r="H19" s="23">
        <f t="shared" si="5"/>
        <v>2379410.0099999998</v>
      </c>
    </row>
    <row r="20" spans="1:10" x14ac:dyDescent="0.2">
      <c r="A20" s="2" t="s">
        <v>20</v>
      </c>
      <c r="B20" s="11"/>
      <c r="C20" s="22">
        <v>8824642</v>
      </c>
      <c r="D20" s="23">
        <v>-1713850.92</v>
      </c>
      <c r="E20" s="23">
        <f t="shared" si="7"/>
        <v>7110791.0800000001</v>
      </c>
      <c r="F20" s="23">
        <v>4448833.62</v>
      </c>
      <c r="G20" s="23">
        <v>4448833.62</v>
      </c>
      <c r="H20" s="23">
        <f t="shared" si="5"/>
        <v>2661957.46</v>
      </c>
    </row>
    <row r="21" spans="1:10" x14ac:dyDescent="0.2">
      <c r="A21" s="2" t="s">
        <v>21</v>
      </c>
      <c r="B21" s="11"/>
      <c r="C21" s="22">
        <v>0</v>
      </c>
      <c r="D21" s="23">
        <v>0</v>
      </c>
      <c r="E21" s="23">
        <f t="shared" si="7"/>
        <v>0</v>
      </c>
      <c r="F21" s="23">
        <v>0</v>
      </c>
      <c r="G21" s="23">
        <v>0</v>
      </c>
      <c r="H21" s="23">
        <f t="shared" si="5"/>
        <v>0</v>
      </c>
    </row>
    <row r="22" spans="1:10" x14ac:dyDescent="0.2">
      <c r="A22" s="2" t="s">
        <v>22</v>
      </c>
      <c r="B22" s="11"/>
      <c r="C22" s="22">
        <v>106019855.2</v>
      </c>
      <c r="D22" s="23">
        <v>-12811818.51</v>
      </c>
      <c r="E22" s="23">
        <f t="shared" si="7"/>
        <v>93208036.689999998</v>
      </c>
      <c r="F22" s="23">
        <v>31178103.760000002</v>
      </c>
      <c r="G22" s="23">
        <v>31178103.760000002</v>
      </c>
      <c r="H22" s="23">
        <f t="shared" si="5"/>
        <v>62029932.929999992</v>
      </c>
    </row>
    <row r="23" spans="1:10" x14ac:dyDescent="0.2">
      <c r="A23" s="2" t="s">
        <v>23</v>
      </c>
      <c r="B23" s="11"/>
      <c r="C23" s="22">
        <v>10974481.98</v>
      </c>
      <c r="D23" s="23">
        <v>-1142998.03</v>
      </c>
      <c r="E23" s="23">
        <f t="shared" si="7"/>
        <v>9831483.9500000011</v>
      </c>
      <c r="F23" s="23">
        <v>8677343.1199999992</v>
      </c>
      <c r="G23" s="23">
        <v>8677343.1199999992</v>
      </c>
      <c r="H23" s="23">
        <f t="shared" si="5"/>
        <v>1154140.8300000019</v>
      </c>
      <c r="J23" s="1" t="s">
        <v>87</v>
      </c>
    </row>
    <row r="24" spans="1:10" x14ac:dyDescent="0.2">
      <c r="A24" s="2" t="s">
        <v>24</v>
      </c>
      <c r="B24" s="11"/>
      <c r="C24" s="22">
        <v>144640294</v>
      </c>
      <c r="D24" s="23">
        <v>105380518.53</v>
      </c>
      <c r="E24" s="23">
        <f>SUM(C24+D24)</f>
        <v>250020812.53</v>
      </c>
      <c r="F24" s="23">
        <v>178807320.66</v>
      </c>
      <c r="G24" s="23">
        <v>178807320.66</v>
      </c>
      <c r="H24" s="23">
        <f t="shared" si="5"/>
        <v>71213491.870000005</v>
      </c>
    </row>
    <row r="25" spans="1:10" ht="21.75" customHeight="1" x14ac:dyDescent="0.2">
      <c r="A25" s="50" t="s">
        <v>25</v>
      </c>
      <c r="B25" s="51"/>
      <c r="C25" s="22">
        <v>49379399.979999997</v>
      </c>
      <c r="D25" s="23">
        <v>-24883397.719999999</v>
      </c>
      <c r="E25" s="23">
        <f t="shared" si="7"/>
        <v>24496002.259999998</v>
      </c>
      <c r="F25" s="23">
        <v>13666009.43</v>
      </c>
      <c r="G25" s="23">
        <v>13666009.43</v>
      </c>
      <c r="H25" s="23">
        <f t="shared" si="5"/>
        <v>10829992.829999998</v>
      </c>
    </row>
    <row r="26" spans="1:10" x14ac:dyDescent="0.2">
      <c r="A26" s="2" t="s">
        <v>26</v>
      </c>
      <c r="B26" s="11"/>
      <c r="C26" s="22">
        <v>1070000</v>
      </c>
      <c r="D26" s="23">
        <v>-1068000</v>
      </c>
      <c r="E26" s="23">
        <f t="shared" si="7"/>
        <v>2000</v>
      </c>
      <c r="F26" s="23">
        <v>2000</v>
      </c>
      <c r="G26" s="23">
        <v>2000</v>
      </c>
      <c r="H26" s="23">
        <f t="shared" si="5"/>
        <v>0</v>
      </c>
    </row>
    <row r="27" spans="1:10" x14ac:dyDescent="0.2">
      <c r="A27" s="2" t="s">
        <v>27</v>
      </c>
      <c r="B27" s="11"/>
      <c r="C27" s="22">
        <v>67511554.379999995</v>
      </c>
      <c r="D27" s="23">
        <v>38076865.469999999</v>
      </c>
      <c r="E27" s="23">
        <f t="shared" si="7"/>
        <v>105588419.84999999</v>
      </c>
      <c r="F27" s="23">
        <v>64835166.729999997</v>
      </c>
      <c r="G27" s="23">
        <v>64835166.729999997</v>
      </c>
      <c r="H27" s="23">
        <f t="shared" si="5"/>
        <v>40753253.119999997</v>
      </c>
    </row>
    <row r="28" spans="1:10" s="7" customFormat="1" x14ac:dyDescent="0.2">
      <c r="A28" s="52" t="s">
        <v>28</v>
      </c>
      <c r="B28" s="53"/>
      <c r="C28" s="21">
        <f>SUM(C29:C37)</f>
        <v>780304695.69000006</v>
      </c>
      <c r="D28" s="21">
        <f>SUM(D29:D37)</f>
        <v>155996962.03</v>
      </c>
      <c r="E28" s="21">
        <f>SUM(E29:E37)</f>
        <v>936301657.71999991</v>
      </c>
      <c r="F28" s="21">
        <f>SUM(F29:F37)</f>
        <v>494930514.19999999</v>
      </c>
      <c r="G28" s="21">
        <f>SUM(G29:G37)</f>
        <v>494793781.43000001</v>
      </c>
      <c r="H28" s="21">
        <f t="shared" si="5"/>
        <v>441371143.51999992</v>
      </c>
    </row>
    <row r="29" spans="1:10" x14ac:dyDescent="0.2">
      <c r="A29" s="2" t="s">
        <v>29</v>
      </c>
      <c r="B29" s="11"/>
      <c r="C29" s="22">
        <v>23935488.18</v>
      </c>
      <c r="D29" s="23">
        <v>-9143068.8800000008</v>
      </c>
      <c r="E29" s="23">
        <f>SUM(C29:D29)</f>
        <v>14792419.299999999</v>
      </c>
      <c r="F29" s="23">
        <v>8010285.9000000004</v>
      </c>
      <c r="G29" s="23">
        <v>7967368.3300000001</v>
      </c>
      <c r="H29" s="23">
        <f t="shared" si="5"/>
        <v>6782133.3999999985</v>
      </c>
    </row>
    <row r="30" spans="1:10" x14ac:dyDescent="0.2">
      <c r="A30" s="2" t="s">
        <v>30</v>
      </c>
      <c r="B30" s="11"/>
      <c r="C30" s="22">
        <v>39445140</v>
      </c>
      <c r="D30" s="23">
        <v>8552886.3800000008</v>
      </c>
      <c r="E30" s="23">
        <f t="shared" ref="E30:E37" si="8">SUM(C30:D30)</f>
        <v>47998026.380000003</v>
      </c>
      <c r="F30" s="23">
        <v>21585564.780000001</v>
      </c>
      <c r="G30" s="23">
        <v>21585564.780000001</v>
      </c>
      <c r="H30" s="23">
        <f t="shared" si="5"/>
        <v>26412461.600000001</v>
      </c>
    </row>
    <row r="31" spans="1:10" x14ac:dyDescent="0.2">
      <c r="A31" s="2" t="s">
        <v>31</v>
      </c>
      <c r="B31" s="11"/>
      <c r="C31" s="22">
        <v>189848661.18000001</v>
      </c>
      <c r="D31" s="23">
        <v>-29250158.82</v>
      </c>
      <c r="E31" s="23">
        <f t="shared" si="8"/>
        <v>160598502.36000001</v>
      </c>
      <c r="F31" s="23">
        <v>81910856.340000004</v>
      </c>
      <c r="G31" s="23">
        <v>81910856.340000004</v>
      </c>
      <c r="H31" s="23">
        <f t="shared" si="5"/>
        <v>78687646.020000011</v>
      </c>
    </row>
    <row r="32" spans="1:10" x14ac:dyDescent="0.2">
      <c r="A32" s="2" t="s">
        <v>32</v>
      </c>
      <c r="B32" s="11"/>
      <c r="C32" s="22">
        <v>107852500</v>
      </c>
      <c r="D32" s="23">
        <v>-4593689.63</v>
      </c>
      <c r="E32" s="23">
        <f t="shared" si="8"/>
        <v>103258810.37</v>
      </c>
      <c r="F32" s="23">
        <v>84806576.840000004</v>
      </c>
      <c r="G32" s="23">
        <v>84806576.840000004</v>
      </c>
      <c r="H32" s="23">
        <f t="shared" si="5"/>
        <v>18452233.530000001</v>
      </c>
    </row>
    <row r="33" spans="1:8" ht="24" customHeight="1" x14ac:dyDescent="0.2">
      <c r="A33" s="50" t="s">
        <v>33</v>
      </c>
      <c r="B33" s="51"/>
      <c r="C33" s="22">
        <v>265108417.72999999</v>
      </c>
      <c r="D33" s="23">
        <v>11296899.4</v>
      </c>
      <c r="E33" s="23">
        <f t="shared" si="8"/>
        <v>276405317.13</v>
      </c>
      <c r="F33" s="23">
        <v>145211085.88</v>
      </c>
      <c r="G33" s="23">
        <v>145211085.88</v>
      </c>
      <c r="H33" s="23">
        <f t="shared" si="5"/>
        <v>131194231.25</v>
      </c>
    </row>
    <row r="34" spans="1:8" x14ac:dyDescent="0.2">
      <c r="A34" s="2" t="s">
        <v>34</v>
      </c>
      <c r="B34" s="11"/>
      <c r="C34" s="22">
        <v>43122400</v>
      </c>
      <c r="D34" s="23">
        <v>16966282.920000002</v>
      </c>
      <c r="E34" s="23">
        <f t="shared" si="8"/>
        <v>60088682.920000002</v>
      </c>
      <c r="F34" s="23">
        <v>31177783.800000001</v>
      </c>
      <c r="G34" s="23">
        <v>31177783.800000001</v>
      </c>
      <c r="H34" s="23">
        <f t="shared" si="5"/>
        <v>28910899.120000001</v>
      </c>
    </row>
    <row r="35" spans="1:8" x14ac:dyDescent="0.2">
      <c r="A35" s="2" t="s">
        <v>35</v>
      </c>
      <c r="B35" s="11"/>
      <c r="C35" s="22">
        <v>2115000</v>
      </c>
      <c r="D35" s="23">
        <v>-1825076.02</v>
      </c>
      <c r="E35" s="23">
        <f t="shared" si="8"/>
        <v>289923.98</v>
      </c>
      <c r="F35" s="23">
        <v>161890.51999999999</v>
      </c>
      <c r="G35" s="23">
        <v>161890.51999999999</v>
      </c>
      <c r="H35" s="23">
        <f t="shared" si="5"/>
        <v>128033.45999999999</v>
      </c>
    </row>
    <row r="36" spans="1:8" x14ac:dyDescent="0.2">
      <c r="A36" s="2" t="s">
        <v>36</v>
      </c>
      <c r="B36" s="11"/>
      <c r="C36" s="22">
        <v>33066288.600000001</v>
      </c>
      <c r="D36" s="23">
        <v>-8672641.4700000007</v>
      </c>
      <c r="E36" s="23">
        <f t="shared" si="8"/>
        <v>24393647.130000003</v>
      </c>
      <c r="F36" s="23">
        <v>17394541.77</v>
      </c>
      <c r="G36" s="23">
        <v>17394541.77</v>
      </c>
      <c r="H36" s="23">
        <f t="shared" si="5"/>
        <v>6999105.3600000031</v>
      </c>
    </row>
    <row r="37" spans="1:8" x14ac:dyDescent="0.2">
      <c r="A37" s="2" t="s">
        <v>37</v>
      </c>
      <c r="B37" s="11"/>
      <c r="C37" s="22">
        <v>75810800</v>
      </c>
      <c r="D37" s="23">
        <v>172665528.15000001</v>
      </c>
      <c r="E37" s="23">
        <f t="shared" si="8"/>
        <v>248476328.15000001</v>
      </c>
      <c r="F37" s="23">
        <v>104671928.37</v>
      </c>
      <c r="G37" s="23">
        <v>104578113.17</v>
      </c>
      <c r="H37" s="23">
        <f t="shared" si="5"/>
        <v>143804399.78</v>
      </c>
    </row>
    <row r="38" spans="1:8" s="7" customFormat="1" ht="23.25" customHeight="1" x14ac:dyDescent="0.2">
      <c r="A38" s="44" t="s">
        <v>38</v>
      </c>
      <c r="B38" s="45"/>
      <c r="C38" s="21">
        <f>SUM(C39:C47)</f>
        <v>1170964179.76</v>
      </c>
      <c r="D38" s="21">
        <f t="shared" ref="D38:G38" si="9">SUM(D39:D47)</f>
        <v>183414684.35999998</v>
      </c>
      <c r="E38" s="21">
        <f t="shared" si="9"/>
        <v>1354378864.1200001</v>
      </c>
      <c r="F38" s="21">
        <f t="shared" si="9"/>
        <v>1033103393.97</v>
      </c>
      <c r="G38" s="21">
        <f t="shared" si="9"/>
        <v>1033103393.97</v>
      </c>
      <c r="H38" s="21">
        <f t="shared" si="5"/>
        <v>321275470.1500001</v>
      </c>
    </row>
    <row r="39" spans="1:8" x14ac:dyDescent="0.2">
      <c r="A39" s="2" t="s">
        <v>39</v>
      </c>
      <c r="B39" s="11"/>
      <c r="C39" s="22">
        <v>19295000</v>
      </c>
      <c r="D39" s="23">
        <v>17810350</v>
      </c>
      <c r="E39" s="23">
        <f t="shared" ref="E39:E60" si="10">SUM(C39:D39)</f>
        <v>37105350</v>
      </c>
      <c r="F39" s="23">
        <v>37105350</v>
      </c>
      <c r="G39" s="23">
        <v>37105350</v>
      </c>
      <c r="H39" s="23">
        <f t="shared" si="5"/>
        <v>0</v>
      </c>
    </row>
    <row r="40" spans="1:8" x14ac:dyDescent="0.2">
      <c r="A40" s="2" t="s">
        <v>40</v>
      </c>
      <c r="B40" s="11"/>
      <c r="C40" s="22">
        <v>861000000</v>
      </c>
      <c r="D40" s="23">
        <v>171888388.75</v>
      </c>
      <c r="E40" s="23">
        <f t="shared" si="10"/>
        <v>1032888388.75</v>
      </c>
      <c r="F40" s="23">
        <v>770333442.75</v>
      </c>
      <c r="G40" s="23">
        <v>770333442.75</v>
      </c>
      <c r="H40" s="23">
        <f t="shared" si="5"/>
        <v>262554946</v>
      </c>
    </row>
    <row r="41" spans="1:8" x14ac:dyDescent="0.2">
      <c r="A41" s="2" t="s">
        <v>41</v>
      </c>
      <c r="B41" s="11"/>
      <c r="C41" s="22">
        <v>11100000</v>
      </c>
      <c r="D41" s="23">
        <v>-117599.97</v>
      </c>
      <c r="E41" s="23">
        <f t="shared" si="10"/>
        <v>10982400.029999999</v>
      </c>
      <c r="F41" s="23">
        <v>10982400.029999999</v>
      </c>
      <c r="G41" s="23">
        <v>10982400.029999999</v>
      </c>
      <c r="H41" s="23">
        <f>SUM(E41-F41)</f>
        <v>0</v>
      </c>
    </row>
    <row r="42" spans="1:8" x14ac:dyDescent="0.2">
      <c r="A42" s="2" t="s">
        <v>42</v>
      </c>
      <c r="B42" s="11"/>
      <c r="C42" s="22">
        <v>183116100</v>
      </c>
      <c r="D42" s="23">
        <v>4318822.1399999997</v>
      </c>
      <c r="E42" s="23">
        <f t="shared" si="10"/>
        <v>187434922.13999999</v>
      </c>
      <c r="F42" s="23">
        <v>169232446.75</v>
      </c>
      <c r="G42" s="23">
        <v>169232446.75</v>
      </c>
      <c r="H42" s="23">
        <f t="shared" si="5"/>
        <v>18202475.389999986</v>
      </c>
    </row>
    <row r="43" spans="1:8" x14ac:dyDescent="0.2">
      <c r="A43" s="2" t="s">
        <v>43</v>
      </c>
      <c r="B43" s="11"/>
      <c r="C43" s="22">
        <v>0</v>
      </c>
      <c r="D43" s="23">
        <v>0</v>
      </c>
      <c r="E43" s="23">
        <f t="shared" si="10"/>
        <v>0</v>
      </c>
      <c r="F43" s="23">
        <v>0</v>
      </c>
      <c r="G43" s="23">
        <v>0</v>
      </c>
      <c r="H43" s="23">
        <f t="shared" si="5"/>
        <v>0</v>
      </c>
    </row>
    <row r="44" spans="1:8" x14ac:dyDescent="0.2">
      <c r="A44" s="2" t="s">
        <v>44</v>
      </c>
      <c r="B44" s="11"/>
      <c r="C44" s="22">
        <v>0</v>
      </c>
      <c r="D44" s="23">
        <v>0</v>
      </c>
      <c r="E44" s="23">
        <f t="shared" si="10"/>
        <v>0</v>
      </c>
      <c r="F44" s="23">
        <v>0</v>
      </c>
      <c r="G44" s="23">
        <v>0</v>
      </c>
      <c r="H44" s="23">
        <f t="shared" si="5"/>
        <v>0</v>
      </c>
    </row>
    <row r="45" spans="1:8" x14ac:dyDescent="0.2">
      <c r="A45" s="2" t="s">
        <v>45</v>
      </c>
      <c r="B45" s="11"/>
      <c r="C45" s="22">
        <v>0</v>
      </c>
      <c r="D45" s="23">
        <v>0</v>
      </c>
      <c r="E45" s="23">
        <f t="shared" si="10"/>
        <v>0</v>
      </c>
      <c r="F45" s="23">
        <v>0</v>
      </c>
      <c r="G45" s="23">
        <v>0</v>
      </c>
      <c r="H45" s="23">
        <f t="shared" si="5"/>
        <v>0</v>
      </c>
    </row>
    <row r="46" spans="1:8" x14ac:dyDescent="0.2">
      <c r="A46" s="2" t="s">
        <v>46</v>
      </c>
      <c r="B46" s="11"/>
      <c r="C46" s="22">
        <v>96453079.760000005</v>
      </c>
      <c r="D46" s="23">
        <v>-10485276.560000001</v>
      </c>
      <c r="E46" s="23">
        <f t="shared" si="10"/>
        <v>85967803.200000003</v>
      </c>
      <c r="F46" s="23">
        <v>45449754.439999998</v>
      </c>
      <c r="G46" s="23">
        <v>45449754.439999998</v>
      </c>
      <c r="H46" s="23">
        <f t="shared" si="5"/>
        <v>40518048.760000005</v>
      </c>
    </row>
    <row r="47" spans="1:8" x14ac:dyDescent="0.2">
      <c r="A47" s="2" t="s">
        <v>47</v>
      </c>
      <c r="B47" s="11"/>
      <c r="C47" s="22">
        <v>0</v>
      </c>
      <c r="D47" s="23">
        <v>0</v>
      </c>
      <c r="E47" s="23">
        <f t="shared" si="10"/>
        <v>0</v>
      </c>
      <c r="F47" s="23">
        <v>0</v>
      </c>
      <c r="G47" s="23">
        <v>0</v>
      </c>
      <c r="H47" s="23">
        <f t="shared" si="5"/>
        <v>0</v>
      </c>
    </row>
    <row r="48" spans="1:8" s="7" customFormat="1" ht="24.75" customHeight="1" x14ac:dyDescent="0.2">
      <c r="A48" s="44" t="s">
        <v>48</v>
      </c>
      <c r="B48" s="45"/>
      <c r="C48" s="21">
        <f>SUM(C49:C57)</f>
        <v>62944653.150000006</v>
      </c>
      <c r="D48" s="21">
        <f t="shared" ref="D48:G48" si="11">SUM(D49:D57)</f>
        <v>6705652.4000000004</v>
      </c>
      <c r="E48" s="21">
        <f t="shared" si="11"/>
        <v>69650305.550000012</v>
      </c>
      <c r="F48" s="21">
        <f t="shared" si="11"/>
        <v>27043790.190000001</v>
      </c>
      <c r="G48" s="21">
        <f t="shared" si="11"/>
        <v>15858584.379999999</v>
      </c>
      <c r="H48" s="21">
        <f t="shared" si="5"/>
        <v>42606515.360000014</v>
      </c>
    </row>
    <row r="49" spans="1:8" x14ac:dyDescent="0.2">
      <c r="A49" s="2" t="s">
        <v>49</v>
      </c>
      <c r="B49" s="11"/>
      <c r="C49" s="22">
        <v>21491913.600000001</v>
      </c>
      <c r="D49" s="23">
        <v>-17132108.82</v>
      </c>
      <c r="E49" s="23">
        <f t="shared" si="10"/>
        <v>4359804.7800000012</v>
      </c>
      <c r="F49" s="23">
        <v>3966572.31</v>
      </c>
      <c r="G49" s="23">
        <v>3909732.31</v>
      </c>
      <c r="H49" s="23">
        <f t="shared" si="5"/>
        <v>393232.47000000114</v>
      </c>
    </row>
    <row r="50" spans="1:8" x14ac:dyDescent="0.2">
      <c r="A50" s="2" t="s">
        <v>50</v>
      </c>
      <c r="B50" s="11"/>
      <c r="C50" s="22">
        <v>5713123</v>
      </c>
      <c r="D50" s="23">
        <v>-4942065.34</v>
      </c>
      <c r="E50" s="23">
        <f t="shared" si="10"/>
        <v>771057.66000000015</v>
      </c>
      <c r="F50" s="23">
        <v>771057.67</v>
      </c>
      <c r="G50" s="23">
        <v>771057.67</v>
      </c>
      <c r="H50" s="23">
        <f t="shared" si="5"/>
        <v>-9.9999998928979039E-3</v>
      </c>
    </row>
    <row r="51" spans="1:8" x14ac:dyDescent="0.2">
      <c r="A51" s="2" t="s">
        <v>51</v>
      </c>
      <c r="B51" s="11"/>
      <c r="C51" s="22">
        <v>1018480</v>
      </c>
      <c r="D51" s="23">
        <v>851711.46</v>
      </c>
      <c r="E51" s="23">
        <f t="shared" si="10"/>
        <v>1870191.46</v>
      </c>
      <c r="F51" s="23">
        <v>1472891.46</v>
      </c>
      <c r="G51" s="23">
        <v>1186390</v>
      </c>
      <c r="H51" s="23">
        <f t="shared" si="5"/>
        <v>397300</v>
      </c>
    </row>
    <row r="52" spans="1:8" x14ac:dyDescent="0.2">
      <c r="A52" s="2" t="s">
        <v>52</v>
      </c>
      <c r="B52" s="11"/>
      <c r="C52" s="22">
        <v>1100000</v>
      </c>
      <c r="D52" s="23">
        <v>17288633.359999999</v>
      </c>
      <c r="E52" s="23">
        <f t="shared" si="10"/>
        <v>18388633.359999999</v>
      </c>
      <c r="F52" s="23">
        <v>469858</v>
      </c>
      <c r="G52" s="23">
        <v>469858</v>
      </c>
      <c r="H52" s="23">
        <f t="shared" si="5"/>
        <v>17918775.359999999</v>
      </c>
    </row>
    <row r="53" spans="1:8" x14ac:dyDescent="0.2">
      <c r="A53" s="2" t="s">
        <v>53</v>
      </c>
      <c r="B53" s="11"/>
      <c r="C53" s="22">
        <v>0</v>
      </c>
      <c r="D53" s="23">
        <v>0</v>
      </c>
      <c r="E53" s="23">
        <f t="shared" si="10"/>
        <v>0</v>
      </c>
      <c r="F53" s="23">
        <v>0</v>
      </c>
      <c r="G53" s="23">
        <v>0</v>
      </c>
      <c r="H53" s="23">
        <f t="shared" si="5"/>
        <v>0</v>
      </c>
    </row>
    <row r="54" spans="1:8" x14ac:dyDescent="0.2">
      <c r="A54" s="2" t="s">
        <v>54</v>
      </c>
      <c r="B54" s="11"/>
      <c r="C54" s="22">
        <v>23757624.030000001</v>
      </c>
      <c r="D54" s="23">
        <v>16127798.42</v>
      </c>
      <c r="E54" s="23">
        <f t="shared" si="10"/>
        <v>39885422.450000003</v>
      </c>
      <c r="F54" s="23">
        <v>16939267.91</v>
      </c>
      <c r="G54" s="23">
        <v>6097403.5599999996</v>
      </c>
      <c r="H54" s="23">
        <f t="shared" si="5"/>
        <v>22946154.540000003</v>
      </c>
    </row>
    <row r="55" spans="1:8" x14ac:dyDescent="0.2">
      <c r="A55" s="2" t="s">
        <v>55</v>
      </c>
      <c r="B55" s="11"/>
      <c r="C55" s="22">
        <v>0</v>
      </c>
      <c r="D55" s="23">
        <v>0</v>
      </c>
      <c r="E55" s="23">
        <f t="shared" si="10"/>
        <v>0</v>
      </c>
      <c r="F55" s="23">
        <v>0</v>
      </c>
      <c r="G55" s="23">
        <v>0</v>
      </c>
      <c r="H55" s="23">
        <f t="shared" si="5"/>
        <v>0</v>
      </c>
    </row>
    <row r="56" spans="1:8" x14ac:dyDescent="0.2">
      <c r="A56" s="2" t="s">
        <v>56</v>
      </c>
      <c r="B56" s="11"/>
      <c r="C56" s="22">
        <v>0</v>
      </c>
      <c r="D56" s="23">
        <v>1146030.3</v>
      </c>
      <c r="E56" s="23">
        <f t="shared" si="10"/>
        <v>1146030.3</v>
      </c>
      <c r="F56" s="23">
        <v>1146030.3</v>
      </c>
      <c r="G56" s="23">
        <v>1146030.3</v>
      </c>
      <c r="H56" s="23">
        <f t="shared" si="5"/>
        <v>0</v>
      </c>
    </row>
    <row r="57" spans="1:8" x14ac:dyDescent="0.2">
      <c r="A57" s="2" t="s">
        <v>57</v>
      </c>
      <c r="B57" s="11"/>
      <c r="C57" s="22">
        <v>9863512.5199999996</v>
      </c>
      <c r="D57" s="23">
        <v>-6634346.9800000004</v>
      </c>
      <c r="E57" s="23">
        <f t="shared" si="10"/>
        <v>3229165.5399999991</v>
      </c>
      <c r="F57" s="23">
        <v>2278112.54</v>
      </c>
      <c r="G57" s="23">
        <v>2278112.54</v>
      </c>
      <c r="H57" s="23">
        <f t="shared" si="5"/>
        <v>951052.99999999907</v>
      </c>
    </row>
    <row r="58" spans="1:8" s="7" customFormat="1" x14ac:dyDescent="0.2">
      <c r="A58" s="52" t="s">
        <v>58</v>
      </c>
      <c r="B58" s="53"/>
      <c r="C58" s="21">
        <f>SUM(C59:C61)</f>
        <v>412471692.61000001</v>
      </c>
      <c r="D58" s="21">
        <f t="shared" ref="D58:G58" si="12">SUM(D59:D61)</f>
        <v>18575372.479999997</v>
      </c>
      <c r="E58" s="21">
        <f t="shared" si="12"/>
        <v>431047065.08999997</v>
      </c>
      <c r="F58" s="21">
        <f t="shared" si="12"/>
        <v>353316573.36000001</v>
      </c>
      <c r="G58" s="21">
        <f t="shared" si="12"/>
        <v>353316573.36000001</v>
      </c>
      <c r="H58" s="24">
        <f t="shared" si="5"/>
        <v>77730491.729999959</v>
      </c>
    </row>
    <row r="59" spans="1:8" x14ac:dyDescent="0.2">
      <c r="A59" s="2" t="s">
        <v>59</v>
      </c>
      <c r="B59" s="11"/>
      <c r="C59" s="22">
        <v>407471692.61000001</v>
      </c>
      <c r="D59" s="23">
        <v>-41025636.090000004</v>
      </c>
      <c r="E59" s="23">
        <f t="shared" si="10"/>
        <v>366446056.51999998</v>
      </c>
      <c r="F59" s="23">
        <v>302112880.06999999</v>
      </c>
      <c r="G59" s="23">
        <v>302112880.06999999</v>
      </c>
      <c r="H59" s="23">
        <f t="shared" si="5"/>
        <v>64333176.449999988</v>
      </c>
    </row>
    <row r="60" spans="1:8" x14ac:dyDescent="0.2">
      <c r="A60" s="2" t="s">
        <v>60</v>
      </c>
      <c r="B60" s="11"/>
      <c r="C60" s="22">
        <v>5000000</v>
      </c>
      <c r="D60" s="23">
        <v>59601008.57</v>
      </c>
      <c r="E60" s="23">
        <f t="shared" si="10"/>
        <v>64601008.57</v>
      </c>
      <c r="F60" s="23">
        <v>51203693.289999999</v>
      </c>
      <c r="G60" s="23">
        <v>51203693.289999999</v>
      </c>
      <c r="H60" s="23">
        <f t="shared" si="5"/>
        <v>13397315.280000001</v>
      </c>
    </row>
    <row r="61" spans="1:8" x14ac:dyDescent="0.2">
      <c r="A61" s="2" t="s">
        <v>61</v>
      </c>
      <c r="B61" s="11"/>
      <c r="C61" s="22"/>
      <c r="D61" s="23"/>
      <c r="E61" s="23"/>
      <c r="F61" s="23"/>
      <c r="G61" s="23"/>
      <c r="H61" s="23">
        <f t="shared" si="5"/>
        <v>0</v>
      </c>
    </row>
    <row r="62" spans="1:8" s="7" customFormat="1" ht="23.25" customHeight="1" x14ac:dyDescent="0.2">
      <c r="A62" s="44" t="s">
        <v>62</v>
      </c>
      <c r="B62" s="45"/>
      <c r="C62" s="21">
        <f>SUM(C63:C70)</f>
        <v>1000000</v>
      </c>
      <c r="D62" s="21">
        <f t="shared" ref="D62:G62" si="13">SUM(D63:D70)</f>
        <v>0</v>
      </c>
      <c r="E62" s="21">
        <f t="shared" si="13"/>
        <v>1000000</v>
      </c>
      <c r="F62" s="21">
        <f t="shared" si="13"/>
        <v>0</v>
      </c>
      <c r="G62" s="21">
        <f t="shared" si="13"/>
        <v>0</v>
      </c>
      <c r="H62" s="21">
        <f t="shared" si="5"/>
        <v>1000000</v>
      </c>
    </row>
    <row r="63" spans="1:8" x14ac:dyDescent="0.2">
      <c r="A63" s="2" t="s">
        <v>63</v>
      </c>
      <c r="B63" s="11"/>
      <c r="C63" s="22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</row>
    <row r="64" spans="1:8" x14ac:dyDescent="0.2">
      <c r="A64" s="2" t="s">
        <v>64</v>
      </c>
      <c r="B64" s="11"/>
      <c r="C64" s="22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</row>
    <row r="65" spans="1:10" x14ac:dyDescent="0.2">
      <c r="A65" s="2" t="s">
        <v>65</v>
      </c>
      <c r="B65" s="11"/>
      <c r="C65" s="22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</row>
    <row r="66" spans="1:10" x14ac:dyDescent="0.2">
      <c r="A66" s="2" t="s">
        <v>66</v>
      </c>
      <c r="B66" s="11"/>
      <c r="C66" s="22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</row>
    <row r="67" spans="1:10" x14ac:dyDescent="0.2">
      <c r="A67" s="2" t="s">
        <v>67</v>
      </c>
      <c r="B67" s="11"/>
      <c r="C67" s="22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</row>
    <row r="68" spans="1:10" x14ac:dyDescent="0.2">
      <c r="A68" s="2" t="s">
        <v>68</v>
      </c>
      <c r="B68" s="11"/>
      <c r="C68" s="22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</row>
    <row r="69" spans="1:10" x14ac:dyDescent="0.2">
      <c r="A69" s="2" t="s">
        <v>69</v>
      </c>
      <c r="B69" s="11"/>
      <c r="C69" s="22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</row>
    <row r="70" spans="1:10" x14ac:dyDescent="0.2">
      <c r="A70" s="50" t="s">
        <v>70</v>
      </c>
      <c r="B70" s="51"/>
      <c r="C70" s="22">
        <v>1000000</v>
      </c>
      <c r="D70" s="23">
        <v>0</v>
      </c>
      <c r="E70" s="23">
        <f>SUM(C70:D70)</f>
        <v>1000000</v>
      </c>
      <c r="F70" s="23">
        <v>0</v>
      </c>
      <c r="G70" s="23">
        <v>0</v>
      </c>
      <c r="H70" s="23">
        <f>SUM(E70)</f>
        <v>1000000</v>
      </c>
    </row>
    <row r="71" spans="1:10" s="7" customFormat="1" x14ac:dyDescent="0.2">
      <c r="A71" s="52" t="s">
        <v>71</v>
      </c>
      <c r="B71" s="53"/>
      <c r="C71" s="21">
        <f>SUM(C72:C74)</f>
        <v>0</v>
      </c>
      <c r="D71" s="21"/>
      <c r="E71" s="21">
        <v>0</v>
      </c>
      <c r="F71" s="21">
        <v>0</v>
      </c>
      <c r="G71" s="21">
        <v>0</v>
      </c>
      <c r="H71" s="21">
        <v>0</v>
      </c>
    </row>
    <row r="72" spans="1:10" x14ac:dyDescent="0.2">
      <c r="A72" s="2" t="s">
        <v>72</v>
      </c>
      <c r="B72" s="11"/>
      <c r="C72" s="22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</row>
    <row r="73" spans="1:10" x14ac:dyDescent="0.2">
      <c r="A73" s="2" t="s">
        <v>73</v>
      </c>
      <c r="B73" s="11"/>
      <c r="C73" s="22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</row>
    <row r="74" spans="1:10" x14ac:dyDescent="0.2">
      <c r="A74" s="2" t="s">
        <v>74</v>
      </c>
      <c r="B74" s="11"/>
      <c r="C74" s="22">
        <v>0</v>
      </c>
      <c r="D74" s="23"/>
      <c r="E74" s="23"/>
      <c r="F74" s="23"/>
      <c r="G74" s="23"/>
      <c r="H74" s="23"/>
    </row>
    <row r="75" spans="1:10" s="7" customFormat="1" x14ac:dyDescent="0.2">
      <c r="A75" s="52" t="s">
        <v>75</v>
      </c>
      <c r="B75" s="53"/>
      <c r="C75" s="21">
        <f>SUM(C76:C82)</f>
        <v>0</v>
      </c>
      <c r="D75" s="21">
        <f t="shared" ref="D75:G75" si="14">SUM(D76:D82)</f>
        <v>21400316.68</v>
      </c>
      <c r="E75" s="21">
        <f t="shared" si="14"/>
        <v>21400316.68</v>
      </c>
      <c r="F75" s="21">
        <f t="shared" si="14"/>
        <v>17720386.390000001</v>
      </c>
      <c r="G75" s="21">
        <f t="shared" si="14"/>
        <v>17183456.43</v>
      </c>
      <c r="H75" s="21">
        <f t="shared" ref="H75:H77" si="15">SUM(E75-F75)</f>
        <v>3679930.2899999991</v>
      </c>
    </row>
    <row r="76" spans="1:10" x14ac:dyDescent="0.2">
      <c r="A76" s="2" t="s">
        <v>76</v>
      </c>
      <c r="B76" s="11"/>
      <c r="C76" s="22">
        <v>0</v>
      </c>
      <c r="D76" s="23">
        <v>5023000</v>
      </c>
      <c r="E76" s="23">
        <f>SUM(C76:D76)</f>
        <v>5023000</v>
      </c>
      <c r="F76" s="23">
        <v>3860193.95</v>
      </c>
      <c r="G76" s="23">
        <v>3860193.95</v>
      </c>
      <c r="H76" s="22">
        <f t="shared" si="15"/>
        <v>1162806.0499999998</v>
      </c>
    </row>
    <row r="77" spans="1:10" x14ac:dyDescent="0.2">
      <c r="A77" s="2" t="s">
        <v>77</v>
      </c>
      <c r="B77" s="11"/>
      <c r="C77" s="22">
        <v>0</v>
      </c>
      <c r="D77" s="23">
        <v>14085067.279999999</v>
      </c>
      <c r="E77" s="23">
        <f>SUM(C77:D77)</f>
        <v>14085067.279999999</v>
      </c>
      <c r="F77" s="23">
        <v>11116149.279999999</v>
      </c>
      <c r="G77" s="23">
        <v>11116149.279999999</v>
      </c>
      <c r="H77" s="22">
        <f t="shared" si="15"/>
        <v>2968918</v>
      </c>
      <c r="I77" s="27">
        <f>SUM(F77:F79)</f>
        <v>11361014.08</v>
      </c>
    </row>
    <row r="78" spans="1:10" x14ac:dyDescent="0.2">
      <c r="A78" s="2" t="s">
        <v>78</v>
      </c>
      <c r="B78" s="11"/>
      <c r="C78" s="22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</row>
    <row r="79" spans="1:10" x14ac:dyDescent="0.2">
      <c r="A79" s="2" t="s">
        <v>79</v>
      </c>
      <c r="B79" s="11"/>
      <c r="C79" s="22">
        <v>0</v>
      </c>
      <c r="D79" s="23">
        <v>330000</v>
      </c>
      <c r="E79" s="23">
        <f>SUM(C79:D79)</f>
        <v>330000</v>
      </c>
      <c r="F79" s="23">
        <v>244864.8</v>
      </c>
      <c r="G79" s="23">
        <v>244864.8</v>
      </c>
      <c r="H79" s="23">
        <f>SUM(E79-F79)</f>
        <v>85135.200000000012</v>
      </c>
      <c r="J79" s="28"/>
    </row>
    <row r="80" spans="1:10" x14ac:dyDescent="0.2">
      <c r="A80" s="2" t="s">
        <v>80</v>
      </c>
      <c r="B80" s="11"/>
      <c r="C80" s="22">
        <v>0</v>
      </c>
      <c r="D80" s="23">
        <v>0</v>
      </c>
      <c r="E80" s="23">
        <f t="shared" ref="E80:E82" si="16">SUM(C80:D80)</f>
        <v>0</v>
      </c>
      <c r="F80" s="23">
        <v>536929.96</v>
      </c>
      <c r="G80" s="23">
        <v>0</v>
      </c>
      <c r="H80" s="23">
        <f t="shared" ref="H80:H82" si="17">SUM(E80-F80)</f>
        <v>-536929.96</v>
      </c>
    </row>
    <row r="81" spans="1:8" x14ac:dyDescent="0.2">
      <c r="A81" s="2" t="s">
        <v>81</v>
      </c>
      <c r="B81" s="11"/>
      <c r="C81" s="22">
        <v>0</v>
      </c>
      <c r="D81" s="23">
        <v>0</v>
      </c>
      <c r="E81" s="23">
        <f t="shared" si="16"/>
        <v>0</v>
      </c>
      <c r="F81" s="23">
        <v>0</v>
      </c>
      <c r="G81" s="23">
        <v>0</v>
      </c>
      <c r="H81" s="23">
        <f t="shared" si="17"/>
        <v>0</v>
      </c>
    </row>
    <row r="82" spans="1:8" x14ac:dyDescent="0.2">
      <c r="A82" s="2" t="s">
        <v>82</v>
      </c>
      <c r="B82" s="11"/>
      <c r="C82" s="22">
        <v>0</v>
      </c>
      <c r="D82" s="23">
        <v>1962249.4</v>
      </c>
      <c r="E82" s="23">
        <f t="shared" si="16"/>
        <v>1962249.4</v>
      </c>
      <c r="F82" s="23">
        <v>1962248.4</v>
      </c>
      <c r="G82" s="23">
        <v>1962248.4</v>
      </c>
      <c r="H82" s="23">
        <f t="shared" si="17"/>
        <v>1</v>
      </c>
    </row>
    <row r="83" spans="1:8" ht="3" customHeight="1" thickBot="1" x14ac:dyDescent="0.25">
      <c r="A83" s="58"/>
      <c r="B83" s="59"/>
      <c r="C83" s="25"/>
      <c r="D83" s="26"/>
      <c r="E83" s="26"/>
      <c r="F83" s="26"/>
      <c r="G83" s="26"/>
      <c r="H83" s="26"/>
    </row>
    <row r="84" spans="1:8" x14ac:dyDescent="0.2">
      <c r="A84" s="48" t="s">
        <v>83</v>
      </c>
      <c r="B84" s="49"/>
      <c r="C84" s="29">
        <f>SUM(C93+C103+C113+C123+C133+C137+C146+C150)</f>
        <v>963437748</v>
      </c>
      <c r="D84" s="29">
        <f>SUM(D93+D103+D113+D123+D133+D137+D146+D150+D85)</f>
        <v>253563174.33000001</v>
      </c>
      <c r="E84" s="29">
        <f>SUM(E93+E103+E113+E123+E133+E137+E146+E150+E85)</f>
        <v>1217000922.3299999</v>
      </c>
      <c r="F84" s="29">
        <f>SUM(F93+F103+F113+F123+F133+F137+F146+F150+F85)</f>
        <v>871048524.56000006</v>
      </c>
      <c r="G84" s="29">
        <f>SUM(G93+G103+G113+G123+G133+G137+G146+G150+G85)</f>
        <v>862349766.01000011</v>
      </c>
      <c r="H84" s="29">
        <f>SUM(H93+H103+H113+H123+H133+H137+H146+H150+H85)</f>
        <v>345952397.76999998</v>
      </c>
    </row>
    <row r="85" spans="1:8" x14ac:dyDescent="0.2">
      <c r="A85" s="56" t="s">
        <v>10</v>
      </c>
      <c r="B85" s="57"/>
      <c r="C85" s="22">
        <f>SUM(C86:C92)</f>
        <v>0</v>
      </c>
      <c r="D85" s="22">
        <f>SUM(D86:D92)</f>
        <v>9142015.8300000001</v>
      </c>
      <c r="E85" s="22">
        <f t="shared" ref="E85:G85" si="18">SUM(E86:E92)</f>
        <v>9142015.8300000001</v>
      </c>
      <c r="F85" s="22">
        <f t="shared" si="18"/>
        <v>8584246.1099999994</v>
      </c>
      <c r="G85" s="22">
        <f t="shared" si="18"/>
        <v>8584246.1099999994</v>
      </c>
      <c r="H85" s="22">
        <f t="shared" ref="H85:H89" si="19">SUM(E85-F85)</f>
        <v>557769.72000000067</v>
      </c>
    </row>
    <row r="86" spans="1:8" x14ac:dyDescent="0.2">
      <c r="A86" s="2" t="s">
        <v>11</v>
      </c>
      <c r="B86" s="11"/>
      <c r="C86" s="22">
        <v>0</v>
      </c>
      <c r="D86" s="23">
        <v>0</v>
      </c>
      <c r="E86" s="23">
        <v>0</v>
      </c>
      <c r="F86" s="23">
        <v>0</v>
      </c>
      <c r="G86" s="23">
        <v>0</v>
      </c>
      <c r="H86" s="22">
        <f t="shared" si="19"/>
        <v>0</v>
      </c>
    </row>
    <row r="87" spans="1:8" x14ac:dyDescent="0.2">
      <c r="A87" s="2" t="s">
        <v>12</v>
      </c>
      <c r="B87" s="11"/>
      <c r="C87" s="22">
        <v>0</v>
      </c>
      <c r="D87" s="23">
        <v>0</v>
      </c>
      <c r="E87" s="23">
        <v>0</v>
      </c>
      <c r="F87" s="23">
        <v>0</v>
      </c>
      <c r="G87" s="23">
        <v>0</v>
      </c>
      <c r="H87" s="22">
        <f t="shared" si="19"/>
        <v>0</v>
      </c>
    </row>
    <row r="88" spans="1:8" x14ac:dyDescent="0.2">
      <c r="A88" s="2" t="s">
        <v>13</v>
      </c>
      <c r="B88" s="11"/>
      <c r="C88" s="22">
        <v>0</v>
      </c>
      <c r="D88" s="23">
        <v>0</v>
      </c>
      <c r="E88" s="23">
        <v>0</v>
      </c>
      <c r="F88" s="23">
        <v>0</v>
      </c>
      <c r="G88" s="23">
        <v>0</v>
      </c>
      <c r="H88" s="22">
        <f t="shared" si="19"/>
        <v>0</v>
      </c>
    </row>
    <row r="89" spans="1:8" x14ac:dyDescent="0.2">
      <c r="A89" s="2" t="s">
        <v>14</v>
      </c>
      <c r="B89" s="11"/>
      <c r="C89" s="22">
        <v>0</v>
      </c>
      <c r="D89" s="23">
        <v>637835.11</v>
      </c>
      <c r="E89" s="23">
        <f>SUM(C89+D89)</f>
        <v>637835.11</v>
      </c>
      <c r="F89" s="23">
        <v>95396.68</v>
      </c>
      <c r="G89" s="23">
        <v>95396.68</v>
      </c>
      <c r="H89" s="22">
        <f t="shared" si="19"/>
        <v>542438.42999999993</v>
      </c>
    </row>
    <row r="90" spans="1:8" x14ac:dyDescent="0.2">
      <c r="A90" s="2" t="s">
        <v>15</v>
      </c>
      <c r="B90" s="11"/>
      <c r="C90" s="22">
        <v>0</v>
      </c>
      <c r="D90" s="23">
        <v>0</v>
      </c>
      <c r="E90" s="23">
        <f t="shared" ref="E90:E92" si="20">SUM(C90:D90)</f>
        <v>0</v>
      </c>
      <c r="F90" s="23">
        <v>0</v>
      </c>
      <c r="G90" s="23">
        <v>0</v>
      </c>
      <c r="H90" s="23">
        <f t="shared" ref="H90:H92" si="21">SUM(E90-F90)</f>
        <v>0</v>
      </c>
    </row>
    <row r="91" spans="1:8" x14ac:dyDescent="0.2">
      <c r="A91" s="2" t="s">
        <v>16</v>
      </c>
      <c r="B91" s="11"/>
      <c r="C91" s="22">
        <v>0</v>
      </c>
      <c r="D91" s="23">
        <v>0</v>
      </c>
      <c r="E91" s="23">
        <f t="shared" si="20"/>
        <v>0</v>
      </c>
      <c r="F91" s="23">
        <v>0</v>
      </c>
      <c r="G91" s="23">
        <v>0</v>
      </c>
      <c r="H91" s="23">
        <f t="shared" si="21"/>
        <v>0</v>
      </c>
    </row>
    <row r="92" spans="1:8" x14ac:dyDescent="0.2">
      <c r="A92" s="2" t="s">
        <v>17</v>
      </c>
      <c r="B92" s="11"/>
      <c r="C92" s="22">
        <v>0</v>
      </c>
      <c r="D92" s="23">
        <v>8504180.7200000007</v>
      </c>
      <c r="E92" s="23">
        <f t="shared" si="20"/>
        <v>8504180.7200000007</v>
      </c>
      <c r="F92" s="23">
        <v>8488849.4299999997</v>
      </c>
      <c r="G92" s="23">
        <v>8488849.4299999997</v>
      </c>
      <c r="H92" s="23">
        <f t="shared" si="21"/>
        <v>15331.290000000969</v>
      </c>
    </row>
    <row r="93" spans="1:8" s="7" customFormat="1" x14ac:dyDescent="0.2">
      <c r="A93" s="52" t="s">
        <v>18</v>
      </c>
      <c r="B93" s="53"/>
      <c r="C93" s="21">
        <f>SUM(C94:C102)</f>
        <v>3000000</v>
      </c>
      <c r="D93" s="21">
        <f t="shared" ref="D93:H93" si="22">SUM(D94:D102)</f>
        <v>52708502.209999993</v>
      </c>
      <c r="E93" s="21">
        <f>SUM(E94:E102)</f>
        <v>55708502.209999993</v>
      </c>
      <c r="F93" s="21">
        <f t="shared" si="22"/>
        <v>25691746.990000002</v>
      </c>
      <c r="G93" s="21">
        <f t="shared" si="22"/>
        <v>25691746.990000002</v>
      </c>
      <c r="H93" s="21">
        <f t="shared" si="22"/>
        <v>30016755.219999999</v>
      </c>
    </row>
    <row r="94" spans="1:8" ht="26.25" customHeight="1" x14ac:dyDescent="0.2">
      <c r="A94" s="50" t="s">
        <v>19</v>
      </c>
      <c r="B94" s="51"/>
      <c r="C94" s="22">
        <v>0</v>
      </c>
      <c r="D94" s="23">
        <v>3600</v>
      </c>
      <c r="E94" s="23">
        <f>SUM(C94:D94)</f>
        <v>3600</v>
      </c>
      <c r="F94" s="23">
        <v>3596.03</v>
      </c>
      <c r="G94" s="23">
        <v>3596.03</v>
      </c>
      <c r="H94" s="23">
        <f t="shared" ref="H94:H102" si="23">SUM(E94-F94)</f>
        <v>3.9699999999997999</v>
      </c>
    </row>
    <row r="95" spans="1:8" x14ac:dyDescent="0.2">
      <c r="A95" s="2" t="s">
        <v>20</v>
      </c>
      <c r="B95" s="11"/>
      <c r="C95" s="22">
        <v>0</v>
      </c>
      <c r="D95" s="23">
        <v>0</v>
      </c>
      <c r="E95" s="23">
        <f>SUM(C95:D95)</f>
        <v>0</v>
      </c>
      <c r="F95" s="23">
        <v>0</v>
      </c>
      <c r="G95" s="23">
        <v>0</v>
      </c>
      <c r="H95" s="23">
        <f t="shared" si="23"/>
        <v>0</v>
      </c>
    </row>
    <row r="96" spans="1:8" x14ac:dyDescent="0.2">
      <c r="A96" s="54" t="s">
        <v>21</v>
      </c>
      <c r="B96" s="55"/>
      <c r="C96" s="22">
        <v>0</v>
      </c>
      <c r="D96" s="23">
        <v>0</v>
      </c>
      <c r="E96" s="23">
        <f>SUM(C96:D96)</f>
        <v>0</v>
      </c>
      <c r="F96" s="23">
        <v>0</v>
      </c>
      <c r="G96" s="23">
        <v>0</v>
      </c>
      <c r="H96" s="23">
        <f t="shared" si="23"/>
        <v>0</v>
      </c>
    </row>
    <row r="97" spans="1:8" x14ac:dyDescent="0.2">
      <c r="A97" s="2" t="s">
        <v>22</v>
      </c>
      <c r="B97" s="11"/>
      <c r="C97" s="22">
        <v>0</v>
      </c>
      <c r="D97" s="23">
        <v>30471426.879999999</v>
      </c>
      <c r="E97" s="23">
        <f t="shared" ref="E97:E102" si="24">SUM(C97:D97)</f>
        <v>30471426.879999999</v>
      </c>
      <c r="F97" s="23">
        <v>13375926.880000001</v>
      </c>
      <c r="G97" s="23">
        <v>13375926.880000001</v>
      </c>
      <c r="H97" s="23">
        <f t="shared" si="23"/>
        <v>17095500</v>
      </c>
    </row>
    <row r="98" spans="1:8" x14ac:dyDescent="0.2">
      <c r="A98" s="2" t="s">
        <v>23</v>
      </c>
      <c r="B98" s="11"/>
      <c r="C98" s="22">
        <v>0</v>
      </c>
      <c r="D98" s="23">
        <v>0</v>
      </c>
      <c r="E98" s="23">
        <f t="shared" si="24"/>
        <v>0</v>
      </c>
      <c r="F98" s="23">
        <v>0</v>
      </c>
      <c r="G98" s="23">
        <v>0</v>
      </c>
      <c r="H98" s="23">
        <f t="shared" si="23"/>
        <v>0</v>
      </c>
    </row>
    <row r="99" spans="1:8" x14ac:dyDescent="0.2">
      <c r="A99" s="2" t="s">
        <v>24</v>
      </c>
      <c r="B99" s="11"/>
      <c r="C99" s="22">
        <v>0</v>
      </c>
      <c r="D99" s="23">
        <v>0</v>
      </c>
      <c r="E99" s="23">
        <f t="shared" si="24"/>
        <v>0</v>
      </c>
      <c r="F99" s="23">
        <v>0</v>
      </c>
      <c r="G99" s="23">
        <v>0</v>
      </c>
      <c r="H99" s="23">
        <f t="shared" si="23"/>
        <v>0</v>
      </c>
    </row>
    <row r="100" spans="1:8" ht="21.75" customHeight="1" x14ac:dyDescent="0.2">
      <c r="A100" s="50" t="s">
        <v>25</v>
      </c>
      <c r="B100" s="51"/>
      <c r="C100" s="22">
        <v>0</v>
      </c>
      <c r="D100" s="23">
        <v>23735440.920000002</v>
      </c>
      <c r="E100" s="23">
        <f t="shared" si="24"/>
        <v>23735440.920000002</v>
      </c>
      <c r="F100" s="23">
        <v>11257487.960000001</v>
      </c>
      <c r="G100" s="23">
        <v>11257487.960000001</v>
      </c>
      <c r="H100" s="23">
        <f t="shared" si="23"/>
        <v>12477952.960000001</v>
      </c>
    </row>
    <row r="101" spans="1:8" x14ac:dyDescent="0.2">
      <c r="A101" s="2" t="s">
        <v>26</v>
      </c>
      <c r="B101" s="11"/>
      <c r="C101" s="22">
        <v>3000000</v>
      </c>
      <c r="D101" s="23">
        <v>-3000000</v>
      </c>
      <c r="E101" s="23">
        <f t="shared" si="24"/>
        <v>0</v>
      </c>
      <c r="F101" s="23">
        <v>0</v>
      </c>
      <c r="G101" s="23">
        <v>0</v>
      </c>
      <c r="H101" s="23">
        <f t="shared" si="23"/>
        <v>0</v>
      </c>
    </row>
    <row r="102" spans="1:8" x14ac:dyDescent="0.2">
      <c r="A102" s="2" t="s">
        <v>27</v>
      </c>
      <c r="B102" s="11"/>
      <c r="C102" s="22">
        <v>0</v>
      </c>
      <c r="D102" s="23">
        <v>1498034.41</v>
      </c>
      <c r="E102" s="23">
        <f t="shared" si="24"/>
        <v>1498034.41</v>
      </c>
      <c r="F102" s="23">
        <v>1054736.1200000001</v>
      </c>
      <c r="G102" s="23">
        <v>1054736.1200000001</v>
      </c>
      <c r="H102" s="23">
        <f t="shared" si="23"/>
        <v>443298.2899999998</v>
      </c>
    </row>
    <row r="103" spans="1:8" s="7" customFormat="1" x14ac:dyDescent="0.2">
      <c r="A103" s="52" t="s">
        <v>28</v>
      </c>
      <c r="B103" s="53"/>
      <c r="C103" s="21">
        <f>SUM(C104:C112)</f>
        <v>434401586.10000002</v>
      </c>
      <c r="D103" s="21">
        <f t="shared" ref="D103:H103" si="25">SUM(D104:D112)</f>
        <v>16235624.520000003</v>
      </c>
      <c r="E103" s="21">
        <f>SUM(C103:D103)</f>
        <v>450637210.62</v>
      </c>
      <c r="F103" s="21">
        <f t="shared" si="25"/>
        <v>366919401.30000001</v>
      </c>
      <c r="G103" s="21">
        <f t="shared" si="25"/>
        <v>366919401.30000001</v>
      </c>
      <c r="H103" s="21">
        <f t="shared" si="25"/>
        <v>83717809.319999993</v>
      </c>
    </row>
    <row r="104" spans="1:8" x14ac:dyDescent="0.2">
      <c r="A104" s="2" t="s">
        <v>29</v>
      </c>
      <c r="B104" s="11"/>
      <c r="C104" s="22">
        <v>261716228.81999999</v>
      </c>
      <c r="D104" s="23">
        <v>-16116782.9</v>
      </c>
      <c r="E104" s="23">
        <f>SUM(C104:D104)</f>
        <v>245599445.91999999</v>
      </c>
      <c r="F104" s="23">
        <v>182997503.69999999</v>
      </c>
      <c r="G104" s="23">
        <v>182997503.69999999</v>
      </c>
      <c r="H104" s="23">
        <f>SUM(E104-F104)</f>
        <v>62601942.219999999</v>
      </c>
    </row>
    <row r="105" spans="1:8" x14ac:dyDescent="0.2">
      <c r="A105" s="2" t="s">
        <v>30</v>
      </c>
      <c r="B105" s="11"/>
      <c r="C105" s="22">
        <v>148685357.28</v>
      </c>
      <c r="D105" s="23">
        <v>5107235.63</v>
      </c>
      <c r="E105" s="23">
        <f>SUM(C105:D105)</f>
        <v>153792592.91</v>
      </c>
      <c r="F105" s="23">
        <v>153792592.91</v>
      </c>
      <c r="G105" s="23">
        <v>153792592.91</v>
      </c>
      <c r="H105" s="23">
        <f>SUM(E105-F105)</f>
        <v>0</v>
      </c>
    </row>
    <row r="106" spans="1:8" x14ac:dyDescent="0.2">
      <c r="A106" s="2" t="s">
        <v>31</v>
      </c>
      <c r="B106" s="11"/>
      <c r="C106" s="22">
        <v>24000000</v>
      </c>
      <c r="D106" s="23">
        <v>-18378579.449999999</v>
      </c>
      <c r="E106" s="23">
        <f>SUM(C106:D106)</f>
        <v>5621420.5500000007</v>
      </c>
      <c r="F106" s="23">
        <v>4972723.29</v>
      </c>
      <c r="G106" s="23">
        <v>4972723.29</v>
      </c>
      <c r="H106" s="23">
        <f>SUM(E106-F106)</f>
        <v>648697.26000000071</v>
      </c>
    </row>
    <row r="107" spans="1:8" x14ac:dyDescent="0.2">
      <c r="A107" s="2" t="s">
        <v>32</v>
      </c>
      <c r="B107" s="11"/>
      <c r="C107" s="22">
        <v>0</v>
      </c>
      <c r="D107" s="23">
        <v>0</v>
      </c>
      <c r="E107" s="23">
        <f t="shared" ref="E107:E112" si="26">SUM(C107:D107)</f>
        <v>0</v>
      </c>
      <c r="F107" s="23">
        <v>0</v>
      </c>
      <c r="G107" s="23">
        <v>0</v>
      </c>
      <c r="H107" s="23">
        <f t="shared" ref="H107:H112" si="27">SUM(E107-F107)</f>
        <v>0</v>
      </c>
    </row>
    <row r="108" spans="1:8" ht="23.25" customHeight="1" x14ac:dyDescent="0.2">
      <c r="A108" s="50" t="s">
        <v>33</v>
      </c>
      <c r="B108" s="51"/>
      <c r="C108" s="22">
        <v>0</v>
      </c>
      <c r="D108" s="23">
        <v>44438476.240000002</v>
      </c>
      <c r="E108" s="23">
        <f t="shared" si="26"/>
        <v>44438476.240000002</v>
      </c>
      <c r="F108" s="23">
        <v>23971306.399999999</v>
      </c>
      <c r="G108" s="23">
        <v>23971306.399999999</v>
      </c>
      <c r="H108" s="23">
        <f t="shared" si="27"/>
        <v>20467169.840000004</v>
      </c>
    </row>
    <row r="109" spans="1:8" x14ac:dyDescent="0.2">
      <c r="A109" s="2" t="s">
        <v>34</v>
      </c>
      <c r="B109" s="11"/>
      <c r="C109" s="22">
        <v>0</v>
      </c>
      <c r="D109" s="23">
        <v>0</v>
      </c>
      <c r="E109" s="23">
        <f t="shared" si="26"/>
        <v>0</v>
      </c>
      <c r="F109" s="23">
        <v>0</v>
      </c>
      <c r="G109" s="23">
        <v>0</v>
      </c>
      <c r="H109" s="23">
        <f t="shared" si="27"/>
        <v>0</v>
      </c>
    </row>
    <row r="110" spans="1:8" x14ac:dyDescent="0.2">
      <c r="A110" s="2" t="s">
        <v>35</v>
      </c>
      <c r="B110" s="11"/>
      <c r="C110" s="22">
        <v>0</v>
      </c>
      <c r="D110" s="23">
        <v>0</v>
      </c>
      <c r="E110" s="23">
        <f t="shared" si="26"/>
        <v>0</v>
      </c>
      <c r="F110" s="23">
        <v>0</v>
      </c>
      <c r="G110" s="23">
        <v>0</v>
      </c>
      <c r="H110" s="23">
        <f t="shared" si="27"/>
        <v>0</v>
      </c>
    </row>
    <row r="111" spans="1:8" x14ac:dyDescent="0.2">
      <c r="A111" s="2" t="s">
        <v>36</v>
      </c>
      <c r="B111" s="11"/>
      <c r="C111" s="22">
        <v>0</v>
      </c>
      <c r="D111" s="23">
        <v>0</v>
      </c>
      <c r="E111" s="23">
        <f t="shared" si="26"/>
        <v>0</v>
      </c>
      <c r="F111" s="23">
        <v>0</v>
      </c>
      <c r="G111" s="23">
        <v>0</v>
      </c>
      <c r="H111" s="23">
        <f t="shared" si="27"/>
        <v>0</v>
      </c>
    </row>
    <row r="112" spans="1:8" x14ac:dyDescent="0.2">
      <c r="A112" s="2" t="s">
        <v>37</v>
      </c>
      <c r="B112" s="11"/>
      <c r="C112" s="22">
        <v>0</v>
      </c>
      <c r="D112" s="23">
        <v>1185275</v>
      </c>
      <c r="E112" s="23">
        <f t="shared" si="26"/>
        <v>1185275</v>
      </c>
      <c r="F112" s="23">
        <v>1185275</v>
      </c>
      <c r="G112" s="23">
        <v>1185275</v>
      </c>
      <c r="H112" s="23">
        <f t="shared" si="27"/>
        <v>0</v>
      </c>
    </row>
    <row r="113" spans="1:8" s="7" customFormat="1" ht="23.25" customHeight="1" x14ac:dyDescent="0.2">
      <c r="A113" s="44" t="s">
        <v>38</v>
      </c>
      <c r="B113" s="45"/>
      <c r="C113" s="21">
        <f>SUM(C114:C122)</f>
        <v>0</v>
      </c>
      <c r="D113" s="21">
        <f t="shared" ref="D113:G113" si="28">SUM(D114:D122)</f>
        <v>0</v>
      </c>
      <c r="E113" s="21">
        <f>SUM(C113:D113)</f>
        <v>0</v>
      </c>
      <c r="F113" s="21">
        <f t="shared" si="28"/>
        <v>0</v>
      </c>
      <c r="G113" s="21">
        <f t="shared" si="28"/>
        <v>0</v>
      </c>
      <c r="H113" s="21">
        <f t="shared" ref="H113" si="29">SUM(E113-F113)</f>
        <v>0</v>
      </c>
    </row>
    <row r="114" spans="1:8" x14ac:dyDescent="0.2">
      <c r="A114" s="2" t="s">
        <v>39</v>
      </c>
      <c r="B114" s="11"/>
      <c r="C114" s="22">
        <v>0</v>
      </c>
      <c r="D114" s="23">
        <v>0</v>
      </c>
      <c r="E114" s="22">
        <f t="shared" ref="E114:E122" si="30">SUM(C114:D114)</f>
        <v>0</v>
      </c>
      <c r="F114" s="23">
        <v>0</v>
      </c>
      <c r="G114" s="23">
        <v>0</v>
      </c>
      <c r="H114" s="23">
        <v>0</v>
      </c>
    </row>
    <row r="115" spans="1:8" x14ac:dyDescent="0.2">
      <c r="A115" s="2" t="s">
        <v>40</v>
      </c>
      <c r="B115" s="11"/>
      <c r="C115" s="22">
        <v>0</v>
      </c>
      <c r="D115" s="23">
        <v>0</v>
      </c>
      <c r="E115" s="22">
        <f t="shared" si="30"/>
        <v>0</v>
      </c>
      <c r="F115" s="23">
        <v>0</v>
      </c>
      <c r="G115" s="23">
        <v>0</v>
      </c>
      <c r="H115" s="23">
        <f t="shared" ref="H115:H117" si="31">SUM(E115-F115)</f>
        <v>0</v>
      </c>
    </row>
    <row r="116" spans="1:8" x14ac:dyDescent="0.2">
      <c r="A116" s="2" t="s">
        <v>41</v>
      </c>
      <c r="B116" s="11"/>
      <c r="C116" s="22">
        <v>0</v>
      </c>
      <c r="D116" s="23">
        <v>0</v>
      </c>
      <c r="E116" s="22">
        <f t="shared" si="30"/>
        <v>0</v>
      </c>
      <c r="F116" s="23">
        <v>0</v>
      </c>
      <c r="G116" s="23">
        <v>0</v>
      </c>
      <c r="H116" s="23">
        <v>0</v>
      </c>
    </row>
    <row r="117" spans="1:8" x14ac:dyDescent="0.2">
      <c r="A117" s="2" t="s">
        <v>42</v>
      </c>
      <c r="B117" s="11"/>
      <c r="C117" s="22">
        <v>0</v>
      </c>
      <c r="D117" s="23">
        <v>0</v>
      </c>
      <c r="E117" s="22">
        <f t="shared" si="30"/>
        <v>0</v>
      </c>
      <c r="F117" s="23">
        <v>0</v>
      </c>
      <c r="G117" s="23">
        <v>0</v>
      </c>
      <c r="H117" s="23">
        <f t="shared" si="31"/>
        <v>0</v>
      </c>
    </row>
    <row r="118" spans="1:8" x14ac:dyDescent="0.2">
      <c r="A118" s="2" t="s">
        <v>43</v>
      </c>
      <c r="B118" s="11"/>
      <c r="C118" s="22">
        <v>0</v>
      </c>
      <c r="D118" s="23">
        <v>0</v>
      </c>
      <c r="E118" s="23">
        <f t="shared" si="30"/>
        <v>0</v>
      </c>
      <c r="F118" s="23">
        <v>0</v>
      </c>
      <c r="G118" s="23">
        <v>0</v>
      </c>
      <c r="H118" s="23">
        <v>0</v>
      </c>
    </row>
    <row r="119" spans="1:8" x14ac:dyDescent="0.2">
      <c r="A119" s="2" t="s">
        <v>44</v>
      </c>
      <c r="B119" s="11"/>
      <c r="C119" s="22">
        <v>0</v>
      </c>
      <c r="D119" s="23">
        <v>0</v>
      </c>
      <c r="E119" s="23">
        <f t="shared" si="30"/>
        <v>0</v>
      </c>
      <c r="F119" s="23">
        <v>0</v>
      </c>
      <c r="G119" s="23">
        <v>0</v>
      </c>
      <c r="H119" s="23">
        <v>0</v>
      </c>
    </row>
    <row r="120" spans="1:8" x14ac:dyDescent="0.2">
      <c r="A120" s="2" t="s">
        <v>45</v>
      </c>
      <c r="B120" s="11"/>
      <c r="C120" s="22">
        <v>0</v>
      </c>
      <c r="D120" s="23">
        <v>0</v>
      </c>
      <c r="E120" s="23">
        <f t="shared" si="30"/>
        <v>0</v>
      </c>
      <c r="F120" s="23">
        <v>0</v>
      </c>
      <c r="G120" s="23">
        <v>0</v>
      </c>
      <c r="H120" s="23">
        <v>0</v>
      </c>
    </row>
    <row r="121" spans="1:8" x14ac:dyDescent="0.2">
      <c r="A121" s="2" t="s">
        <v>46</v>
      </c>
      <c r="B121" s="11"/>
      <c r="C121" s="22">
        <v>0</v>
      </c>
      <c r="D121" s="23">
        <v>0</v>
      </c>
      <c r="E121" s="23">
        <f t="shared" si="30"/>
        <v>0</v>
      </c>
      <c r="F121" s="23">
        <v>0</v>
      </c>
      <c r="G121" s="23">
        <v>0</v>
      </c>
      <c r="H121" s="23">
        <v>0</v>
      </c>
    </row>
    <row r="122" spans="1:8" x14ac:dyDescent="0.2">
      <c r="A122" s="2" t="s">
        <v>47</v>
      </c>
      <c r="B122" s="11"/>
      <c r="C122" s="22">
        <v>0</v>
      </c>
      <c r="D122" s="23">
        <v>0</v>
      </c>
      <c r="E122" s="23">
        <f t="shared" si="30"/>
        <v>0</v>
      </c>
      <c r="F122" s="23">
        <v>0</v>
      </c>
      <c r="G122" s="23">
        <v>0</v>
      </c>
      <c r="H122" s="23">
        <v>0</v>
      </c>
    </row>
    <row r="123" spans="1:8" s="7" customFormat="1" ht="24" customHeight="1" x14ac:dyDescent="0.2">
      <c r="A123" s="44" t="s">
        <v>48</v>
      </c>
      <c r="B123" s="45"/>
      <c r="C123" s="21">
        <f>SUM(C124:C131)</f>
        <v>6256621.54</v>
      </c>
      <c r="D123" s="21">
        <f>SUM(D124:D131)</f>
        <v>11305280.15</v>
      </c>
      <c r="E123" s="21">
        <f>SUM(C123:D123)</f>
        <v>17561901.690000001</v>
      </c>
      <c r="F123" s="21">
        <f t="shared" ref="F123:G123" si="32">SUM(F124:F132)</f>
        <v>11549081.73</v>
      </c>
      <c r="G123" s="21">
        <f t="shared" si="32"/>
        <v>4048455.96</v>
      </c>
      <c r="H123" s="21">
        <f t="shared" ref="H123" si="33">SUM(E123-F123)</f>
        <v>6012819.9600000009</v>
      </c>
    </row>
    <row r="124" spans="1:8" x14ac:dyDescent="0.2">
      <c r="A124" s="2" t="s">
        <v>49</v>
      </c>
      <c r="B124" s="11"/>
      <c r="C124" s="22">
        <v>0</v>
      </c>
      <c r="D124" s="22">
        <v>7514153.0899999999</v>
      </c>
      <c r="E124" s="22">
        <f>SUM(C124:D124)</f>
        <v>7514153.0899999999</v>
      </c>
      <c r="F124" s="22">
        <v>6348815.3700000001</v>
      </c>
      <c r="G124" s="22">
        <v>0</v>
      </c>
      <c r="H124" s="22">
        <f t="shared" ref="H124:H132" si="34">SUM(E124-F124)</f>
        <v>1165337.7199999997</v>
      </c>
    </row>
    <row r="125" spans="1:8" x14ac:dyDescent="0.2">
      <c r="A125" s="2" t="s">
        <v>50</v>
      </c>
      <c r="B125" s="11"/>
      <c r="C125" s="22">
        <v>0</v>
      </c>
      <c r="D125" s="22">
        <v>0</v>
      </c>
      <c r="E125" s="22">
        <f t="shared" ref="E125:E132" si="35">SUM(C125:D125)</f>
        <v>0</v>
      </c>
      <c r="F125" s="22">
        <v>0</v>
      </c>
      <c r="G125" s="22">
        <v>0</v>
      </c>
      <c r="H125" s="22">
        <f t="shared" si="34"/>
        <v>0</v>
      </c>
    </row>
    <row r="126" spans="1:8" x14ac:dyDescent="0.2">
      <c r="A126" s="2" t="s">
        <v>51</v>
      </c>
      <c r="B126" s="11"/>
      <c r="C126" s="22">
        <v>0</v>
      </c>
      <c r="D126" s="22">
        <v>0</v>
      </c>
      <c r="E126" s="22">
        <f t="shared" si="35"/>
        <v>0</v>
      </c>
      <c r="F126" s="22">
        <v>0</v>
      </c>
      <c r="G126" s="22">
        <v>0</v>
      </c>
      <c r="H126" s="22">
        <f t="shared" si="34"/>
        <v>0</v>
      </c>
    </row>
    <row r="127" spans="1:8" x14ac:dyDescent="0.2">
      <c r="A127" s="2" t="s">
        <v>52</v>
      </c>
      <c r="B127" s="11"/>
      <c r="C127" s="22">
        <v>0</v>
      </c>
      <c r="D127" s="23">
        <v>1711650.06</v>
      </c>
      <c r="E127" s="22">
        <f t="shared" si="35"/>
        <v>1711650.06</v>
      </c>
      <c r="F127" s="23">
        <v>1706800</v>
      </c>
      <c r="G127" s="23">
        <v>1706800</v>
      </c>
      <c r="H127" s="22">
        <f t="shared" si="34"/>
        <v>4850.0600000000559</v>
      </c>
    </row>
    <row r="128" spans="1:8" x14ac:dyDescent="0.2">
      <c r="A128" s="2" t="s">
        <v>53</v>
      </c>
      <c r="B128" s="11"/>
      <c r="C128" s="22">
        <v>0</v>
      </c>
      <c r="D128" s="22">
        <v>0</v>
      </c>
      <c r="E128" s="22">
        <f t="shared" si="35"/>
        <v>0</v>
      </c>
      <c r="F128" s="22">
        <v>0</v>
      </c>
      <c r="G128" s="22">
        <v>0</v>
      </c>
      <c r="H128" s="22">
        <f t="shared" si="34"/>
        <v>0</v>
      </c>
    </row>
    <row r="129" spans="1:12" x14ac:dyDescent="0.2">
      <c r="A129" s="2" t="s">
        <v>54</v>
      </c>
      <c r="B129" s="11"/>
      <c r="C129" s="22">
        <v>5056621.54</v>
      </c>
      <c r="D129" s="22">
        <v>2343357</v>
      </c>
      <c r="E129" s="22">
        <f t="shared" si="35"/>
        <v>7399978.54</v>
      </c>
      <c r="F129" s="22">
        <v>2557346.36</v>
      </c>
      <c r="G129" s="22">
        <v>1405535.96</v>
      </c>
      <c r="H129" s="22">
        <f t="shared" si="34"/>
        <v>4842632.18</v>
      </c>
    </row>
    <row r="130" spans="1:12" x14ac:dyDescent="0.2">
      <c r="A130" s="2" t="s">
        <v>55</v>
      </c>
      <c r="B130" s="11"/>
      <c r="C130" s="22">
        <v>1200000</v>
      </c>
      <c r="D130" s="22">
        <v>-263880</v>
      </c>
      <c r="E130" s="22">
        <f t="shared" si="35"/>
        <v>936120</v>
      </c>
      <c r="F130" s="22">
        <v>936120</v>
      </c>
      <c r="G130" s="22">
        <v>936120</v>
      </c>
      <c r="H130" s="22">
        <f t="shared" si="34"/>
        <v>0</v>
      </c>
    </row>
    <row r="131" spans="1:12" x14ac:dyDescent="0.2">
      <c r="A131" s="2" t="s">
        <v>56</v>
      </c>
      <c r="B131" s="11"/>
      <c r="C131" s="22">
        <v>0</v>
      </c>
      <c r="D131" s="22">
        <v>0</v>
      </c>
      <c r="E131" s="22">
        <f t="shared" si="35"/>
        <v>0</v>
      </c>
      <c r="F131" s="22">
        <v>0</v>
      </c>
      <c r="G131" s="22">
        <v>0</v>
      </c>
      <c r="H131" s="22">
        <f t="shared" si="34"/>
        <v>0</v>
      </c>
    </row>
    <row r="132" spans="1:12" x14ac:dyDescent="0.2">
      <c r="A132" s="2" t="s">
        <v>57</v>
      </c>
      <c r="B132" s="11"/>
      <c r="C132" s="1">
        <v>0</v>
      </c>
      <c r="D132" s="1">
        <v>0</v>
      </c>
      <c r="E132" s="22">
        <f t="shared" si="35"/>
        <v>0</v>
      </c>
      <c r="F132" s="22">
        <v>0</v>
      </c>
      <c r="G132" s="22">
        <v>0</v>
      </c>
      <c r="H132" s="22">
        <f t="shared" si="34"/>
        <v>0</v>
      </c>
    </row>
    <row r="133" spans="1:12" s="7" customFormat="1" x14ac:dyDescent="0.2">
      <c r="A133" s="52" t="s">
        <v>58</v>
      </c>
      <c r="B133" s="53"/>
      <c r="C133" s="21">
        <f>SUM(C134:C136)</f>
        <v>361327207.38999999</v>
      </c>
      <c r="D133" s="21">
        <f t="shared" ref="D133:H133" si="36">SUM(D134:D136)</f>
        <v>183722463.28</v>
      </c>
      <c r="E133" s="21">
        <f>SUM(C133:D133)</f>
        <v>545049670.66999996</v>
      </c>
      <c r="F133" s="21">
        <f t="shared" si="36"/>
        <v>366508759.45999998</v>
      </c>
      <c r="G133" s="21">
        <f t="shared" si="36"/>
        <v>365310626.68000001</v>
      </c>
      <c r="H133" s="21">
        <f t="shared" si="36"/>
        <v>178540911.20999998</v>
      </c>
    </row>
    <row r="134" spans="1:12" x14ac:dyDescent="0.2">
      <c r="A134" s="2" t="s">
        <v>59</v>
      </c>
      <c r="B134" s="11"/>
      <c r="C134" s="22">
        <v>182425053</v>
      </c>
      <c r="D134" s="23">
        <v>198411214.88</v>
      </c>
      <c r="E134" s="23">
        <f>SUM(C134:D134)</f>
        <v>380836267.88</v>
      </c>
      <c r="F134" s="23">
        <v>235327474.28999999</v>
      </c>
      <c r="G134" s="23">
        <v>234129341.50999999</v>
      </c>
      <c r="H134" s="23">
        <f>SUM(E134-F134)</f>
        <v>145508793.59</v>
      </c>
    </row>
    <row r="135" spans="1:12" x14ac:dyDescent="0.2">
      <c r="A135" s="2" t="s">
        <v>60</v>
      </c>
      <c r="B135" s="11"/>
      <c r="C135" s="22">
        <v>178902154.38999999</v>
      </c>
      <c r="D135" s="23">
        <v>-14688751.6</v>
      </c>
      <c r="E135" s="23">
        <f>SUM(C135:D135)</f>
        <v>164213402.78999999</v>
      </c>
      <c r="F135" s="23">
        <v>131181285.17</v>
      </c>
      <c r="G135" s="23">
        <v>131181285.17</v>
      </c>
      <c r="H135" s="23">
        <f>SUM(E135-F135)</f>
        <v>33032117.61999999</v>
      </c>
    </row>
    <row r="136" spans="1:12" x14ac:dyDescent="0.2">
      <c r="A136" s="2" t="s">
        <v>61</v>
      </c>
      <c r="B136" s="11"/>
      <c r="C136" s="22">
        <v>0</v>
      </c>
      <c r="D136" s="23">
        <v>0</v>
      </c>
      <c r="E136" s="23">
        <v>0</v>
      </c>
      <c r="F136" s="23">
        <v>0</v>
      </c>
      <c r="G136" s="23">
        <v>0</v>
      </c>
      <c r="H136" s="23">
        <f t="shared" ref="H136" si="37">SUM(E136-F136)</f>
        <v>0</v>
      </c>
    </row>
    <row r="137" spans="1:12" s="7" customFormat="1" ht="21.75" customHeight="1" x14ac:dyDescent="0.2">
      <c r="A137" s="44" t="s">
        <v>62</v>
      </c>
      <c r="B137" s="45"/>
      <c r="C137" s="21">
        <f>SUM(C138:C145)</f>
        <v>0</v>
      </c>
      <c r="D137" s="21">
        <f t="shared" ref="D137:H137" si="38">SUM(D138:D145)</f>
        <v>0</v>
      </c>
      <c r="E137" s="21">
        <f t="shared" si="38"/>
        <v>0</v>
      </c>
      <c r="F137" s="21">
        <f t="shared" si="38"/>
        <v>0</v>
      </c>
      <c r="G137" s="21">
        <f t="shared" si="38"/>
        <v>0</v>
      </c>
      <c r="H137" s="21">
        <f t="shared" si="38"/>
        <v>0</v>
      </c>
    </row>
    <row r="138" spans="1:12" x14ac:dyDescent="0.2">
      <c r="A138" s="2" t="s">
        <v>63</v>
      </c>
      <c r="B138" s="11"/>
      <c r="C138" s="22">
        <v>0</v>
      </c>
      <c r="D138" s="23">
        <v>0</v>
      </c>
      <c r="E138" s="23">
        <v>0</v>
      </c>
      <c r="F138" s="23">
        <v>0</v>
      </c>
      <c r="G138" s="23">
        <v>0</v>
      </c>
      <c r="H138" s="23">
        <v>0</v>
      </c>
    </row>
    <row r="139" spans="1:12" x14ac:dyDescent="0.2">
      <c r="A139" s="2" t="s">
        <v>64</v>
      </c>
      <c r="B139" s="11"/>
      <c r="C139" s="22">
        <v>0</v>
      </c>
      <c r="D139" s="23">
        <v>0</v>
      </c>
      <c r="E139" s="23">
        <v>0</v>
      </c>
      <c r="F139" s="23">
        <v>0</v>
      </c>
      <c r="G139" s="23">
        <v>0</v>
      </c>
      <c r="H139" s="23">
        <v>0</v>
      </c>
    </row>
    <row r="140" spans="1:12" x14ac:dyDescent="0.2">
      <c r="A140" s="2" t="s">
        <v>65</v>
      </c>
      <c r="B140" s="11"/>
      <c r="C140" s="22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0</v>
      </c>
      <c r="K140" s="14"/>
    </row>
    <row r="141" spans="1:12" x14ac:dyDescent="0.2">
      <c r="A141" s="2" t="s">
        <v>66</v>
      </c>
      <c r="B141" s="11"/>
      <c r="C141" s="22">
        <v>0</v>
      </c>
      <c r="D141" s="23">
        <v>0</v>
      </c>
      <c r="E141" s="23">
        <v>0</v>
      </c>
      <c r="F141" s="23">
        <v>0</v>
      </c>
      <c r="G141" s="23">
        <v>0</v>
      </c>
      <c r="H141" s="23">
        <v>0</v>
      </c>
    </row>
    <row r="142" spans="1:12" x14ac:dyDescent="0.2">
      <c r="A142" s="2" t="s">
        <v>67</v>
      </c>
      <c r="B142" s="11"/>
      <c r="C142" s="22">
        <v>0</v>
      </c>
      <c r="D142" s="23">
        <v>0</v>
      </c>
      <c r="E142" s="23">
        <v>0</v>
      </c>
      <c r="F142" s="23">
        <v>0</v>
      </c>
      <c r="G142" s="23">
        <v>0</v>
      </c>
      <c r="H142" s="23">
        <v>0</v>
      </c>
      <c r="J142" s="14"/>
      <c r="K142" s="14"/>
      <c r="L142" s="14"/>
    </row>
    <row r="143" spans="1:12" x14ac:dyDescent="0.2">
      <c r="A143" s="2" t="s">
        <v>68</v>
      </c>
      <c r="B143" s="11"/>
      <c r="C143" s="22">
        <v>0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</row>
    <row r="144" spans="1:12" x14ac:dyDescent="0.2">
      <c r="A144" s="2" t="s">
        <v>69</v>
      </c>
      <c r="B144" s="11"/>
      <c r="C144" s="22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v>0</v>
      </c>
    </row>
    <row r="145" spans="1:10" x14ac:dyDescent="0.2">
      <c r="A145" s="50" t="s">
        <v>70</v>
      </c>
      <c r="B145" s="51"/>
      <c r="C145" s="22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v>0</v>
      </c>
    </row>
    <row r="146" spans="1:10" s="7" customFormat="1" x14ac:dyDescent="0.2">
      <c r="A146" s="52" t="s">
        <v>71</v>
      </c>
      <c r="B146" s="53"/>
      <c r="C146" s="21">
        <f>SUM(C147:C149)</f>
        <v>0</v>
      </c>
      <c r="D146" s="21">
        <f t="shared" ref="D146:H146" si="39">SUM(D147:D149)</f>
        <v>0</v>
      </c>
      <c r="E146" s="21">
        <f t="shared" si="39"/>
        <v>0</v>
      </c>
      <c r="F146" s="21">
        <f t="shared" si="39"/>
        <v>0</v>
      </c>
      <c r="G146" s="21">
        <f t="shared" si="39"/>
        <v>0</v>
      </c>
      <c r="H146" s="21">
        <f t="shared" si="39"/>
        <v>0</v>
      </c>
    </row>
    <row r="147" spans="1:10" x14ac:dyDescent="0.2">
      <c r="A147" s="2" t="s">
        <v>72</v>
      </c>
      <c r="B147" s="11"/>
      <c r="C147" s="22">
        <v>0</v>
      </c>
      <c r="D147" s="23">
        <v>0</v>
      </c>
      <c r="E147" s="23">
        <v>0</v>
      </c>
      <c r="F147" s="23">
        <v>0</v>
      </c>
      <c r="G147" s="23">
        <v>0</v>
      </c>
      <c r="H147" s="23">
        <v>0</v>
      </c>
    </row>
    <row r="148" spans="1:10" x14ac:dyDescent="0.2">
      <c r="A148" s="2" t="s">
        <v>73</v>
      </c>
      <c r="B148" s="11"/>
      <c r="C148" s="22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v>0</v>
      </c>
    </row>
    <row r="149" spans="1:10" x14ac:dyDescent="0.2">
      <c r="A149" s="2" t="s">
        <v>74</v>
      </c>
      <c r="B149" s="11"/>
      <c r="C149" s="22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v>0</v>
      </c>
    </row>
    <row r="150" spans="1:10" s="7" customFormat="1" x14ac:dyDescent="0.2">
      <c r="A150" s="52" t="s">
        <v>75</v>
      </c>
      <c r="B150" s="53"/>
      <c r="C150" s="21">
        <f>SUM(C151:C157)</f>
        <v>158452332.97</v>
      </c>
      <c r="D150" s="21">
        <f t="shared" ref="D150:H150" si="40">SUM(D151:D157)</f>
        <v>-19550711.66</v>
      </c>
      <c r="E150" s="21">
        <f t="shared" si="40"/>
        <v>138901621.31</v>
      </c>
      <c r="F150" s="21">
        <f t="shared" si="40"/>
        <v>91795288.969999999</v>
      </c>
      <c r="G150" s="21">
        <f t="shared" si="40"/>
        <v>91795288.969999999</v>
      </c>
      <c r="H150" s="21">
        <f t="shared" si="40"/>
        <v>47106332.339999989</v>
      </c>
    </row>
    <row r="151" spans="1:10" x14ac:dyDescent="0.2">
      <c r="A151" s="2" t="s">
        <v>76</v>
      </c>
      <c r="B151" s="11"/>
      <c r="C151" s="22">
        <v>61463388.369999997</v>
      </c>
      <c r="D151" s="23">
        <v>-5023000</v>
      </c>
      <c r="E151" s="23">
        <f>SUM(C151:D151)</f>
        <v>56440388.369999997</v>
      </c>
      <c r="F151" s="23">
        <v>41499891.460000001</v>
      </c>
      <c r="G151" s="23">
        <v>41499891.460000001</v>
      </c>
      <c r="H151" s="23">
        <f>SUM(E151-F151)</f>
        <v>14940496.909999996</v>
      </c>
      <c r="I151" s="27">
        <f>SUM(F152:F154)</f>
        <v>35555861.369999997</v>
      </c>
    </row>
    <row r="152" spans="1:10" x14ac:dyDescent="0.2">
      <c r="A152" s="2" t="s">
        <v>77</v>
      </c>
      <c r="B152" s="11"/>
      <c r="C152" s="22">
        <v>79594366.409999996</v>
      </c>
      <c r="D152" s="23">
        <v>-14527711.66</v>
      </c>
      <c r="E152" s="23">
        <f t="shared" ref="E152:E157" si="41">SUM(C152:D152)</f>
        <v>65066654.75</v>
      </c>
      <c r="F152" s="23">
        <v>34772339.460000001</v>
      </c>
      <c r="G152" s="23">
        <v>34772339.460000001</v>
      </c>
      <c r="H152" s="23">
        <f>SUM(E152-F152)</f>
        <v>30294315.289999999</v>
      </c>
    </row>
    <row r="153" spans="1:10" x14ac:dyDescent="0.2">
      <c r="A153" s="2" t="s">
        <v>78</v>
      </c>
      <c r="B153" s="11"/>
      <c r="C153" s="22">
        <v>0</v>
      </c>
      <c r="D153" s="23">
        <v>0</v>
      </c>
      <c r="E153" s="23">
        <f t="shared" si="41"/>
        <v>0</v>
      </c>
      <c r="F153" s="23">
        <v>0</v>
      </c>
      <c r="G153" s="23">
        <v>0</v>
      </c>
      <c r="H153" s="23">
        <f t="shared" ref="H153:H155" si="42">SUM(E153-F153)</f>
        <v>0</v>
      </c>
    </row>
    <row r="154" spans="1:10" x14ac:dyDescent="0.2">
      <c r="A154" s="2" t="s">
        <v>79</v>
      </c>
      <c r="B154" s="11"/>
      <c r="C154" s="22">
        <v>1306486.3899999999</v>
      </c>
      <c r="D154" s="23">
        <v>0</v>
      </c>
      <c r="E154" s="23">
        <f t="shared" si="41"/>
        <v>1306486.3899999999</v>
      </c>
      <c r="F154" s="23">
        <v>783521.91</v>
      </c>
      <c r="G154" s="23">
        <v>783521.91</v>
      </c>
      <c r="H154" s="23">
        <f t="shared" si="42"/>
        <v>522964.47999999986</v>
      </c>
      <c r="J154" s="27"/>
    </row>
    <row r="155" spans="1:10" x14ac:dyDescent="0.2">
      <c r="A155" s="2" t="s">
        <v>80</v>
      </c>
      <c r="B155" s="11"/>
      <c r="C155" s="22">
        <v>16088091.800000001</v>
      </c>
      <c r="D155" s="22">
        <v>0</v>
      </c>
      <c r="E155" s="23">
        <f t="shared" si="41"/>
        <v>16088091.800000001</v>
      </c>
      <c r="F155" s="22">
        <v>14739536.140000001</v>
      </c>
      <c r="G155" s="22">
        <v>14739536.140000001</v>
      </c>
      <c r="H155" s="23">
        <f t="shared" si="42"/>
        <v>1348555.6600000001</v>
      </c>
    </row>
    <row r="156" spans="1:10" x14ac:dyDescent="0.2">
      <c r="A156" s="2" t="s">
        <v>81</v>
      </c>
      <c r="B156" s="11"/>
      <c r="C156" s="22">
        <v>0</v>
      </c>
      <c r="D156" s="22">
        <v>0</v>
      </c>
      <c r="E156" s="23">
        <f t="shared" si="41"/>
        <v>0</v>
      </c>
      <c r="F156" s="22">
        <v>0</v>
      </c>
      <c r="G156" s="22">
        <v>0</v>
      </c>
      <c r="H156" s="22">
        <v>0</v>
      </c>
      <c r="J156" s="28"/>
    </row>
    <row r="157" spans="1:10" x14ac:dyDescent="0.2">
      <c r="A157" s="2" t="s">
        <v>82</v>
      </c>
      <c r="B157" s="11"/>
      <c r="C157" s="22">
        <v>0</v>
      </c>
      <c r="D157" s="22">
        <v>0</v>
      </c>
      <c r="E157" s="23">
        <f t="shared" si="41"/>
        <v>0</v>
      </c>
      <c r="F157" s="22">
        <v>0</v>
      </c>
      <c r="G157" s="22">
        <v>0</v>
      </c>
      <c r="H157" s="22">
        <v>0</v>
      </c>
    </row>
    <row r="158" spans="1:10" x14ac:dyDescent="0.2">
      <c r="A158" s="2"/>
      <c r="B158" s="12"/>
      <c r="C158" s="22"/>
      <c r="D158" s="23"/>
      <c r="E158" s="23"/>
      <c r="F158" s="23"/>
      <c r="G158" s="23"/>
      <c r="H158" s="23"/>
      <c r="J158" s="14"/>
    </row>
    <row r="159" spans="1:10" x14ac:dyDescent="0.2">
      <c r="A159" s="52" t="s">
        <v>84</v>
      </c>
      <c r="B159" s="53"/>
      <c r="C159" s="21">
        <f>C84+C9</f>
        <v>7461447368.999999</v>
      </c>
      <c r="D159" s="21">
        <f>D84+D9</f>
        <v>725747006.89999998</v>
      </c>
      <c r="E159" s="21">
        <f t="shared" ref="E159:G159" si="43">E84+E9</f>
        <v>8187194375.9000006</v>
      </c>
      <c r="F159" s="21">
        <f t="shared" si="43"/>
        <v>5699370910.0500002</v>
      </c>
      <c r="G159" s="21">
        <f t="shared" si="43"/>
        <v>5666421241.04</v>
      </c>
      <c r="H159" s="21">
        <f>SUM(E159-F159)</f>
        <v>2487823465.8500004</v>
      </c>
      <c r="I159" s="14"/>
    </row>
    <row r="160" spans="1:10" ht="12.75" thickBot="1" x14ac:dyDescent="0.25">
      <c r="A160" s="3"/>
      <c r="B160" s="4"/>
      <c r="C160" s="5"/>
      <c r="D160" s="6"/>
      <c r="E160" s="6"/>
      <c r="F160" s="6"/>
      <c r="G160" s="6"/>
      <c r="H160" s="6"/>
    </row>
  </sheetData>
  <mergeCells count="40">
    <mergeCell ref="A100:B100"/>
    <mergeCell ref="A96:B96"/>
    <mergeCell ref="A94:B94"/>
    <mergeCell ref="A33:B33"/>
    <mergeCell ref="A25:B25"/>
    <mergeCell ref="A85:B85"/>
    <mergeCell ref="A93:B93"/>
    <mergeCell ref="A84:B84"/>
    <mergeCell ref="A83:B83"/>
    <mergeCell ref="A58:B58"/>
    <mergeCell ref="A62:B62"/>
    <mergeCell ref="A71:B71"/>
    <mergeCell ref="A75:B75"/>
    <mergeCell ref="A70:B70"/>
    <mergeCell ref="A146:B146"/>
    <mergeCell ref="A150:B150"/>
    <mergeCell ref="A159:B159"/>
    <mergeCell ref="A103:B103"/>
    <mergeCell ref="A113:B113"/>
    <mergeCell ref="A123:B123"/>
    <mergeCell ref="A133:B133"/>
    <mergeCell ref="A137:B137"/>
    <mergeCell ref="A145:B145"/>
    <mergeCell ref="A108:B108"/>
    <mergeCell ref="A7:B8"/>
    <mergeCell ref="C7:G7"/>
    <mergeCell ref="A18:B18"/>
    <mergeCell ref="H7:H8"/>
    <mergeCell ref="A48:B48"/>
    <mergeCell ref="A9:B9"/>
    <mergeCell ref="A10:B10"/>
    <mergeCell ref="A11:B11"/>
    <mergeCell ref="A19:B19"/>
    <mergeCell ref="A28:B28"/>
    <mergeCell ref="A38:B38"/>
    <mergeCell ref="A1:H1"/>
    <mergeCell ref="A2:H2"/>
    <mergeCell ref="A3:H3"/>
    <mergeCell ref="A4:H4"/>
    <mergeCell ref="A5:H5"/>
  </mergeCells>
  <pageMargins left="0.7" right="0.7" top="0.75" bottom="0.75" header="0.3" footer="0.3"/>
  <pageSetup scale="88" orientation="landscape" r:id="rId1"/>
  <ignoredErrors>
    <ignoredError sqref="E58 E48 E18 E103 E113 E123 E133 H133 E38 E93 H93 H103" formula="1"/>
    <ignoredError sqref="D62:G6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2021-07-29T05:38:10Z</cp:lastPrinted>
  <dcterms:created xsi:type="dcterms:W3CDTF">2018-09-04T19:21:14Z</dcterms:created>
  <dcterms:modified xsi:type="dcterms:W3CDTF">2021-10-25T21:37:42Z</dcterms:modified>
</cp:coreProperties>
</file>