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. LDF\"/>
    </mc:Choice>
  </mc:AlternateContent>
  <bookViews>
    <workbookView xWindow="0" yWindow="0" windowWidth="20490" windowHeight="6855"/>
  </bookViews>
  <sheets>
    <sheet name="Ene-Dic 2021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'Ene-Dic 2021'!$A$1:$I$158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51" i="1"/>
  <c r="H52" i="1"/>
  <c r="H54" i="1"/>
  <c r="H56" i="1"/>
  <c r="H57" i="1"/>
  <c r="H49" i="1"/>
  <c r="H79" i="1"/>
  <c r="H80" i="1"/>
  <c r="H59" i="1"/>
  <c r="H60" i="1"/>
  <c r="H148" i="1"/>
  <c r="H149" i="1"/>
  <c r="H147" i="1"/>
  <c r="H135" i="1"/>
  <c r="H97" i="1"/>
  <c r="H73" i="1"/>
  <c r="H74" i="1"/>
  <c r="H72" i="1"/>
  <c r="H152" i="1"/>
  <c r="E153" i="1"/>
  <c r="H153" i="1"/>
  <c r="H154" i="1"/>
  <c r="H155" i="1"/>
  <c r="E156" i="1"/>
  <c r="H156" i="1"/>
  <c r="E157" i="1"/>
  <c r="H157" i="1"/>
  <c r="H151" i="1"/>
  <c r="E139" i="1"/>
  <c r="H139" i="1"/>
  <c r="E140" i="1"/>
  <c r="H140" i="1"/>
  <c r="E141" i="1"/>
  <c r="H141" i="1"/>
  <c r="E142" i="1"/>
  <c r="H142" i="1"/>
  <c r="E143" i="1"/>
  <c r="H143" i="1"/>
  <c r="E144" i="1"/>
  <c r="H144" i="1"/>
  <c r="E145" i="1"/>
  <c r="H145" i="1"/>
  <c r="E138" i="1"/>
  <c r="H138" i="1"/>
  <c r="E136" i="1"/>
  <c r="H136" i="1"/>
  <c r="H134" i="1"/>
  <c r="E125" i="1"/>
  <c r="H125" i="1"/>
  <c r="E126" i="1"/>
  <c r="H126" i="1"/>
  <c r="H127" i="1"/>
  <c r="E128" i="1"/>
  <c r="H128" i="1"/>
  <c r="H129" i="1"/>
  <c r="H130" i="1"/>
  <c r="E131" i="1"/>
  <c r="H131" i="1"/>
  <c r="E132" i="1"/>
  <c r="H132" i="1"/>
  <c r="H124" i="1"/>
  <c r="E115" i="1"/>
  <c r="H115" i="1"/>
  <c r="E116" i="1"/>
  <c r="H116" i="1"/>
  <c r="E117" i="1"/>
  <c r="H117" i="1"/>
  <c r="E118" i="1"/>
  <c r="H118" i="1"/>
  <c r="E119" i="1"/>
  <c r="H119" i="1"/>
  <c r="E120" i="1"/>
  <c r="H120" i="1"/>
  <c r="E121" i="1"/>
  <c r="H121" i="1"/>
  <c r="E122" i="1"/>
  <c r="H122" i="1"/>
  <c r="E114" i="1"/>
  <c r="H114" i="1"/>
  <c r="H105" i="1"/>
  <c r="H106" i="1"/>
  <c r="E107" i="1"/>
  <c r="H107" i="1"/>
  <c r="H108" i="1"/>
  <c r="E109" i="1"/>
  <c r="H109" i="1"/>
  <c r="E110" i="1"/>
  <c r="H110" i="1"/>
  <c r="E111" i="1"/>
  <c r="H111" i="1"/>
  <c r="H112" i="1"/>
  <c r="H104" i="1"/>
  <c r="E95" i="1"/>
  <c r="H95" i="1"/>
  <c r="E96" i="1"/>
  <c r="H96" i="1"/>
  <c r="E98" i="1"/>
  <c r="H98" i="1"/>
  <c r="E99" i="1"/>
  <c r="H99" i="1"/>
  <c r="H100" i="1"/>
  <c r="E101" i="1"/>
  <c r="H101" i="1"/>
  <c r="H102" i="1"/>
  <c r="H94" i="1"/>
  <c r="E87" i="1"/>
  <c r="H87" i="1"/>
  <c r="E88" i="1"/>
  <c r="H88" i="1"/>
  <c r="H89" i="1"/>
  <c r="E90" i="1"/>
  <c r="H90" i="1"/>
  <c r="E91" i="1"/>
  <c r="H91" i="1"/>
  <c r="H92" i="1"/>
  <c r="E86" i="1"/>
  <c r="H86" i="1"/>
  <c r="H77" i="1"/>
  <c r="E78" i="1"/>
  <c r="H78" i="1" s="1"/>
  <c r="E81" i="1"/>
  <c r="H81" i="1" s="1"/>
  <c r="H82" i="1"/>
  <c r="H76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63" i="1"/>
  <c r="H63" i="1"/>
  <c r="E61" i="1"/>
  <c r="H61" i="1"/>
  <c r="E53" i="1"/>
  <c r="H53" i="1" s="1"/>
  <c r="H48" i="1" s="1"/>
  <c r="E55" i="1"/>
  <c r="H55" i="1" s="1"/>
  <c r="H40" i="1"/>
  <c r="H41" i="1"/>
  <c r="H42" i="1"/>
  <c r="E43" i="1"/>
  <c r="H43" i="1" s="1"/>
  <c r="H44" i="1"/>
  <c r="E45" i="1"/>
  <c r="H45" i="1" s="1"/>
  <c r="H46" i="1"/>
  <c r="E47" i="1"/>
  <c r="H47" i="1"/>
  <c r="H39" i="1"/>
  <c r="H30" i="1"/>
  <c r="H31" i="1"/>
  <c r="H32" i="1"/>
  <c r="H28" i="1" s="1"/>
  <c r="H33" i="1"/>
  <c r="H34" i="1"/>
  <c r="H35" i="1"/>
  <c r="H36" i="1"/>
  <c r="H37" i="1"/>
  <c r="H29" i="1"/>
  <c r="H20" i="1"/>
  <c r="E21" i="1"/>
  <c r="H21" i="1" s="1"/>
  <c r="H18" i="1" s="1"/>
  <c r="H22" i="1"/>
  <c r="H23" i="1"/>
  <c r="H24" i="1"/>
  <c r="H25" i="1"/>
  <c r="H26" i="1"/>
  <c r="H27" i="1"/>
  <c r="H19" i="1"/>
  <c r="E16" i="1"/>
  <c r="H16" i="1" s="1"/>
  <c r="H12" i="1"/>
  <c r="H13" i="1"/>
  <c r="H14" i="1"/>
  <c r="H15" i="1"/>
  <c r="H17" i="1"/>
  <c r="H11" i="1"/>
  <c r="D10" i="1"/>
  <c r="D18" i="1"/>
  <c r="D28" i="1"/>
  <c r="D38" i="1"/>
  <c r="D48" i="1"/>
  <c r="D58" i="1"/>
  <c r="D62" i="1"/>
  <c r="D75" i="1"/>
  <c r="D93" i="1"/>
  <c r="D103" i="1"/>
  <c r="D113" i="1"/>
  <c r="D123" i="1"/>
  <c r="D133" i="1"/>
  <c r="D137" i="1"/>
  <c r="D146" i="1"/>
  <c r="D150" i="1"/>
  <c r="E28" i="1"/>
  <c r="E58" i="1"/>
  <c r="E62" i="1"/>
  <c r="E75" i="1"/>
  <c r="E93" i="1"/>
  <c r="E103" i="1"/>
  <c r="E113" i="1"/>
  <c r="E123" i="1"/>
  <c r="E133" i="1"/>
  <c r="E137" i="1"/>
  <c r="E146" i="1"/>
  <c r="E150" i="1"/>
  <c r="F10" i="1"/>
  <c r="F18" i="1"/>
  <c r="F28" i="1"/>
  <c r="F38" i="1"/>
  <c r="F48" i="1"/>
  <c r="F58" i="1"/>
  <c r="F62" i="1"/>
  <c r="F75" i="1"/>
  <c r="F93" i="1"/>
  <c r="F103" i="1"/>
  <c r="F113" i="1"/>
  <c r="F123" i="1"/>
  <c r="F133" i="1"/>
  <c r="F137" i="1"/>
  <c r="F146" i="1"/>
  <c r="F150" i="1"/>
  <c r="G10" i="1"/>
  <c r="G18" i="1"/>
  <c r="G28" i="1"/>
  <c r="G38" i="1"/>
  <c r="G48" i="1"/>
  <c r="G58" i="1"/>
  <c r="G62" i="1"/>
  <c r="G75" i="1"/>
  <c r="G93" i="1"/>
  <c r="G103" i="1"/>
  <c r="G113" i="1"/>
  <c r="G123" i="1"/>
  <c r="G133" i="1"/>
  <c r="G137" i="1"/>
  <c r="G146" i="1"/>
  <c r="G150" i="1"/>
  <c r="H62" i="1"/>
  <c r="H93" i="1"/>
  <c r="H103" i="1"/>
  <c r="H113" i="1"/>
  <c r="H123" i="1"/>
  <c r="H133" i="1"/>
  <c r="H137" i="1"/>
  <c r="H146" i="1"/>
  <c r="H150" i="1"/>
  <c r="D85" i="1"/>
  <c r="E85" i="1"/>
  <c r="F85" i="1"/>
  <c r="G85" i="1"/>
  <c r="H85" i="1"/>
  <c r="D71" i="1"/>
  <c r="E71" i="1"/>
  <c r="F71" i="1"/>
  <c r="G71" i="1"/>
  <c r="H71" i="1"/>
  <c r="C93" i="1"/>
  <c r="C103" i="1"/>
  <c r="C113" i="1"/>
  <c r="C123" i="1"/>
  <c r="C133" i="1"/>
  <c r="C137" i="1"/>
  <c r="C146" i="1"/>
  <c r="C150" i="1"/>
  <c r="C10" i="1"/>
  <c r="C18" i="1"/>
  <c r="C28" i="1"/>
  <c r="C38" i="1"/>
  <c r="C48" i="1"/>
  <c r="C58" i="1"/>
  <c r="C62" i="1"/>
  <c r="C75" i="1"/>
  <c r="G113" i="2"/>
  <c r="G229" i="2"/>
  <c r="G227" i="2"/>
  <c r="G228" i="2"/>
  <c r="G226" i="2"/>
  <c r="G225" i="2"/>
  <c r="G216" i="2"/>
  <c r="G217" i="2"/>
  <c r="G213" i="2"/>
  <c r="G211" i="2"/>
  <c r="G207" i="2"/>
  <c r="G203" i="2"/>
  <c r="G202" i="2"/>
  <c r="G201" i="2"/>
  <c r="G196" i="2"/>
  <c r="G193" i="2"/>
  <c r="G191" i="2"/>
  <c r="G189" i="2"/>
  <c r="G188" i="2"/>
  <c r="G187" i="2"/>
  <c r="G185" i="2"/>
  <c r="G183" i="2"/>
  <c r="G180" i="2"/>
  <c r="G178" i="2"/>
  <c r="G136" i="2"/>
  <c r="G137" i="2"/>
  <c r="G135" i="2"/>
  <c r="G132" i="2"/>
  <c r="G131" i="2"/>
  <c r="G129" i="2"/>
  <c r="G128" i="2"/>
  <c r="G125" i="2"/>
  <c r="G122" i="2"/>
  <c r="G119" i="2"/>
  <c r="G116" i="2"/>
  <c r="G112" i="2"/>
  <c r="G111" i="2"/>
  <c r="G110" i="2"/>
  <c r="G105" i="2"/>
  <c r="G102" i="2"/>
  <c r="G97" i="2"/>
  <c r="G92" i="2"/>
  <c r="G85" i="2"/>
  <c r="G78" i="2"/>
  <c r="G72" i="2"/>
  <c r="G66" i="2"/>
  <c r="G59" i="2"/>
  <c r="G50" i="2"/>
  <c r="G49" i="2"/>
  <c r="G44" i="2"/>
  <c r="G43" i="2"/>
  <c r="G36" i="2"/>
  <c r="G16" i="2"/>
  <c r="G23" i="2"/>
  <c r="G27" i="2"/>
  <c r="G26" i="2"/>
  <c r="G15" i="2"/>
  <c r="G14" i="2"/>
  <c r="G12" i="2"/>
  <c r="G8" i="2"/>
  <c r="G6" i="2"/>
  <c r="G5" i="2"/>
  <c r="G3" i="2"/>
  <c r="C85" i="1"/>
  <c r="C71" i="1"/>
  <c r="H83" i="1"/>
  <c r="E83" i="1"/>
  <c r="D83" i="1"/>
  <c r="F83" i="1"/>
  <c r="G83" i="1"/>
  <c r="C83" i="1"/>
  <c r="H75" i="1" l="1"/>
  <c r="H58" i="1"/>
  <c r="G8" i="1"/>
  <c r="G158" i="1" s="1"/>
  <c r="F8" i="1"/>
  <c r="F158" i="1" s="1"/>
  <c r="H10" i="1"/>
  <c r="H38" i="1"/>
  <c r="E38" i="1"/>
  <c r="E18" i="1"/>
  <c r="E10" i="1"/>
  <c r="E48" i="1"/>
  <c r="C8" i="1"/>
  <c r="C158" i="1" s="1"/>
  <c r="D8" i="1"/>
  <c r="D158" i="1" s="1"/>
  <c r="H8" i="1"/>
  <c r="H158" i="1" s="1"/>
  <c r="E8" i="1" l="1"/>
  <c r="E158" i="1" s="1"/>
</calcChain>
</file>

<file path=xl/sharedStrings.xml><?xml version="1.0" encoding="utf-8"?>
<sst xmlns="http://schemas.openxmlformats.org/spreadsheetml/2006/main" count="584" uniqueCount="248">
  <si>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</si>
  <si>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</si>
  <si>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</si>
  <si>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</si>
  <si>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</si>
  <si>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</si>
  <si>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</si>
  <si>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</si>
  <si>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</si>
  <si>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</si>
  <si>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</si>
  <si>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</si>
  <si>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</si>
  <si>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</si>
  <si>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</si>
  <si>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</si>
  <si>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</si>
  <si>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</si>
  <si>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</si>
  <si>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</si>
  <si>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</si>
  <si>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</si>
  <si>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</si>
  <si>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</si>
  <si>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</si>
  <si>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</si>
  <si>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</si>
  <si>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</si>
  <si>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</si>
  <si>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</si>
  <si>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</si>
  <si>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</si>
  <si>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</si>
  <si>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</si>
  <si>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</si>
  <si>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</si>
  <si>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</si>
  <si>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</si>
  <si>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</si>
  <si>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</si>
  <si>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</si>
  <si>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</si>
  <si>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</si>
  <si>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</si>
  <si>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</si>
  <si>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</si>
  <si>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</si>
  <si>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</si>
  <si>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</si>
  <si>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</si>
  <si>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</si>
  <si>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</si>
  <si>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</si>
  <si>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</si>
  <si>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</si>
  <si>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</si>
  <si>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</si>
  <si>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</si>
  <si>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</si>
  <si>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</si>
  <si>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</si>
  <si>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</si>
  <si>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</si>
  <si>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</si>
  <si>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</si>
  <si>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</si>
  <si>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</si>
  <si>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</si>
  <si>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</si>
  <si>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</si>
  <si>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</si>
  <si>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</si>
  <si>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</si>
  <si>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</si>
  <si>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</si>
  <si>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</si>
  <si>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</si>
  <si>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</si>
  <si>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</si>
  <si>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</si>
  <si>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</si>
  <si>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</si>
  <si>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</si>
  <si>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</si>
  <si>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</si>
  <si>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</si>
  <si>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</si>
  <si>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</si>
  <si>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</si>
  <si>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</si>
  <si>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</si>
  <si>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</si>
  <si>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</si>
  <si>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</si>
  <si>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</si>
  <si>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</si>
  <si>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</si>
  <si>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</si>
  <si>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</si>
  <si>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</si>
  <si>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</si>
  <si>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</si>
  <si>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</si>
  <si>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</si>
  <si>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</si>
  <si>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</si>
  <si>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</si>
  <si>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</si>
  <si>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</si>
  <si>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</si>
  <si>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</si>
  <si>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</si>
  <si>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</si>
  <si>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</si>
  <si>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</si>
  <si>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</si>
  <si>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</si>
  <si>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</si>
  <si>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</si>
  <si>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</si>
  <si>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</si>
  <si>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</si>
  <si>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</si>
  <si>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</si>
  <si>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</si>
  <si>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</si>
  <si>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</si>
  <si>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</si>
  <si>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</si>
  <si>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</si>
  <si>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</si>
  <si>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</si>
  <si>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</si>
  <si>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</si>
  <si>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</si>
  <si>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</si>
  <si>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</si>
  <si>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</si>
  <si>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</si>
  <si>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</si>
  <si>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</si>
  <si>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</si>
  <si>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</si>
  <si>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</si>
  <si>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</si>
  <si>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</si>
  <si>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</si>
  <si>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</si>
  <si>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</si>
  <si>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</si>
  <si>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</si>
  <si>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</si>
  <si>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</si>
  <si>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</si>
  <si>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</si>
  <si>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</si>
  <si>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</si>
  <si>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</si>
  <si>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</si>
  <si>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</si>
  <si>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</si>
  <si>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</si>
  <si>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</si>
  <si>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</si>
  <si>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</si>
  <si>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</si>
  <si>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</si>
  <si>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</si>
  <si>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</si>
  <si>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</si>
  <si>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</si>
  <si>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</si>
  <si>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</si>
  <si>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</si>
  <si>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</si>
  <si>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</si>
  <si>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</si>
  <si>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</si>
  <si>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</si>
  <si>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</si>
  <si>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</si>
  <si>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</si>
  <si>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</si>
  <si>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</si>
  <si>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</si>
  <si>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</si>
  <si>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</si>
  <si>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</si>
  <si>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</si>
  <si>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</si>
  <si>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</si>
  <si>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</si>
  <si>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</si>
  <si>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</si>
  <si>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</si>
  <si>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</si>
  <si>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</si>
  <si>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</si>
  <si>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</si>
  <si>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</si>
  <si>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</si>
  <si>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</si>
  <si>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</si>
  <si>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</si>
  <si>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</si>
  <si>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</si>
  <si>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</si>
  <si>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</si>
  <si>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</si>
  <si>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</si>
  <si>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</si>
  <si>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</si>
  <si>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</si>
  <si>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</si>
  <si>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</si>
  <si>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</si>
  <si>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</si>
  <si>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</si>
  <si>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</si>
  <si>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</si>
  <si>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</si>
  <si>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</si>
  <si>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</si>
  <si>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</si>
  <si>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</si>
  <si>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</si>
  <si>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</si>
  <si>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</si>
  <si>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</si>
  <si>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</si>
  <si>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</si>
  <si>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</si>
  <si>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</si>
  <si>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</si>
  <si>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</si>
  <si>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</si>
  <si>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</si>
  <si>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</si>
  <si>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</si>
  <si>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</si>
  <si>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</si>
  <si>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</si>
  <si>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</si>
  <si>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</si>
  <si>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</si>
  <si>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Del 01 de Enero al 31 de Diciembre del 2021</t>
  </si>
  <si>
    <t>Municipio de Zapopan, Jalisco.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</si>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</sst>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3" borderId="0" xfId="0" applyFont="1" applyFill="1"/>
    <xf numFmtId="164" fontId="2" fillId="3" borderId="0" xfId="0" applyNumberFormat="1" applyFont="1" applyFill="1"/>
    <xf numFmtId="0" fontId="3" fillId="3" borderId="0" xfId="0" applyFont="1" applyFill="1"/>
    <xf numFmtId="43" fontId="2" fillId="3" borderId="0" xfId="0" applyNumberFormat="1" applyFont="1" applyFill="1"/>
    <xf numFmtId="43" fontId="3" fillId="3" borderId="0" xfId="1" applyFont="1" applyFill="1"/>
    <xf numFmtId="43" fontId="3" fillId="3" borderId="0" xfId="0" applyNumberFormat="1" applyFont="1" applyFill="1"/>
    <xf numFmtId="43" fontId="2" fillId="3" borderId="0" xfId="1" applyFont="1" applyFill="1"/>
    <xf numFmtId="3" fontId="2" fillId="3" borderId="0" xfId="0" applyNumberFormat="1" applyFont="1" applyFill="1"/>
    <xf numFmtId="0" fontId="2" fillId="3" borderId="0" xfId="0" applyFont="1" applyFill="1" applyAlignment="1">
      <alignment wrapText="1"/>
    </xf>
    <xf numFmtId="165" fontId="9" fillId="0" borderId="0" xfId="0" applyNumberFormat="1" applyFont="1" applyAlignment="1">
      <alignment horizontal="right" vertical="center"/>
    </xf>
    <xf numFmtId="7" fontId="2" fillId="3" borderId="0" xfId="0" applyNumberFormat="1" applyFont="1" applyFill="1"/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8" fontId="6" fillId="3" borderId="3" xfId="1" applyNumberFormat="1" applyFont="1" applyFill="1" applyBorder="1" applyAlignment="1">
      <alignment horizontal="right" vertical="center"/>
    </xf>
    <xf numFmtId="8" fontId="6" fillId="3" borderId="8" xfId="1" applyNumberFormat="1" applyFont="1" applyFill="1" applyBorder="1" applyAlignment="1">
      <alignment horizontal="right" vertical="center"/>
    </xf>
    <xf numFmtId="8" fontId="6" fillId="3" borderId="0" xfId="1" applyNumberFormat="1" applyFont="1" applyFill="1" applyBorder="1" applyAlignment="1">
      <alignment horizontal="right" vertical="center"/>
    </xf>
    <xf numFmtId="8" fontId="6" fillId="3" borderId="9" xfId="1" applyNumberFormat="1" applyFont="1" applyFill="1" applyBorder="1" applyAlignment="1">
      <alignment horizontal="right" vertical="center"/>
    </xf>
    <xf numFmtId="8" fontId="8" fillId="3" borderId="0" xfId="1" applyNumberFormat="1" applyFont="1" applyFill="1" applyBorder="1" applyAlignment="1">
      <alignment horizontal="right" vertical="center"/>
    </xf>
    <xf numFmtId="8" fontId="8" fillId="3" borderId="9" xfId="1" applyNumberFormat="1" applyFont="1" applyFill="1" applyBorder="1" applyAlignment="1">
      <alignment horizontal="right" vertical="center"/>
    </xf>
    <xf numFmtId="8" fontId="6" fillId="3" borderId="3" xfId="1" applyNumberFormat="1" applyFont="1" applyFill="1" applyBorder="1" applyAlignment="1">
      <alignment vertical="center"/>
    </xf>
    <xf numFmtId="8" fontId="6" fillId="3" borderId="8" xfId="1" applyNumberFormat="1" applyFont="1" applyFill="1" applyBorder="1" applyAlignment="1">
      <alignment vertical="center"/>
    </xf>
    <xf numFmtId="8" fontId="6" fillId="3" borderId="0" xfId="1" applyNumberFormat="1" applyFont="1" applyFill="1" applyBorder="1" applyAlignment="1">
      <alignment vertical="center"/>
    </xf>
    <xf numFmtId="8" fontId="6" fillId="3" borderId="9" xfId="1" applyNumberFormat="1" applyFont="1" applyFill="1" applyBorder="1" applyAlignment="1">
      <alignment vertical="center"/>
    </xf>
    <xf numFmtId="8" fontId="8" fillId="3" borderId="0" xfId="0" applyNumberFormat="1" applyFont="1" applyFill="1" applyBorder="1"/>
    <xf numFmtId="8" fontId="8" fillId="3" borderId="9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left" vertical="center" wrapText="1"/>
    </xf>
    <xf numFmtId="8" fontId="8" fillId="3" borderId="7" xfId="1" applyNumberFormat="1" applyFont="1" applyFill="1" applyBorder="1" applyAlignment="1">
      <alignment horizontal="right" vertical="center"/>
    </xf>
    <xf numFmtId="8" fontId="8" fillId="3" borderId="10" xfId="1" applyNumberFormat="1" applyFont="1" applyFill="1" applyBorder="1" applyAlignment="1">
      <alignment horizontal="right" vertical="center"/>
    </xf>
    <xf numFmtId="37" fontId="7" fillId="2" borderId="1" xfId="1" applyNumberFormat="1" applyFont="1" applyFill="1" applyBorder="1" applyAlignment="1" applyProtection="1">
      <alignment horizontal="center" vertical="center" wrapText="1"/>
    </xf>
    <xf numFmtId="37" fontId="6" fillId="4" borderId="1" xfId="1" applyNumberFormat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topLeftCell="C58" zoomScaleNormal="100" workbookViewId="0">
      <selection activeCell="H10" activeCellId="1" sqref="H85 H10"/>
    </sheetView>
  </sheetViews>
  <sheetFormatPr baseColWidth="10" defaultColWidth="0" defaultRowHeight="12" zeroHeight="1" x14ac:dyDescent="0.2"/>
  <cols>
    <col min="1" max="1" width="5.28515625" style="13" customWidth="1"/>
    <col min="2" max="2" width="64.140625" style="21" bestFit="1" customWidth="1"/>
    <col min="3" max="3" width="16.42578125" style="14" bestFit="1" customWidth="1"/>
    <col min="4" max="7" width="16.42578125" style="13" bestFit="1" customWidth="1"/>
    <col min="8" max="8" width="17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 x14ac:dyDescent="0.2">
      <c r="B1" s="54" t="s">
        <v>246</v>
      </c>
      <c r="C1" s="55"/>
      <c r="D1" s="55"/>
      <c r="E1" s="55"/>
      <c r="F1" s="55"/>
      <c r="G1" s="55"/>
      <c r="H1" s="56"/>
    </row>
    <row r="2" spans="2:9" ht="18.75" customHeight="1" x14ac:dyDescent="0.2">
      <c r="B2" s="57" t="s">
        <v>1</v>
      </c>
      <c r="C2" s="58"/>
      <c r="D2" s="58"/>
      <c r="E2" s="58"/>
      <c r="F2" s="58"/>
      <c r="G2" s="58"/>
      <c r="H2" s="59"/>
    </row>
    <row r="3" spans="2:9" ht="19.5" customHeight="1" x14ac:dyDescent="0.2">
      <c r="B3" s="57" t="s">
        <v>2</v>
      </c>
      <c r="C3" s="58"/>
      <c r="D3" s="58"/>
      <c r="E3" s="58"/>
      <c r="F3" s="58"/>
      <c r="G3" s="58"/>
      <c r="H3" s="59"/>
    </row>
    <row r="4" spans="2:9" ht="18" customHeight="1" x14ac:dyDescent="0.2">
      <c r="B4" s="57" t="s">
        <v>245</v>
      </c>
      <c r="C4" s="58"/>
      <c r="D4" s="58"/>
      <c r="E4" s="58"/>
      <c r="F4" s="58"/>
      <c r="G4" s="58"/>
      <c r="H4" s="59"/>
    </row>
    <row r="5" spans="2:9" ht="23.25" customHeight="1" x14ac:dyDescent="0.2">
      <c r="B5" s="57" t="s">
        <v>247</v>
      </c>
      <c r="C5" s="58"/>
      <c r="D5" s="58"/>
      <c r="E5" s="58"/>
      <c r="F5" s="58"/>
      <c r="G5" s="58"/>
      <c r="H5" s="59"/>
    </row>
    <row r="6" spans="2:9" ht="26.25" customHeight="1" x14ac:dyDescent="0.2">
      <c r="B6" s="51" t="s">
        <v>81</v>
      </c>
      <c r="C6" s="52" t="s">
        <v>3</v>
      </c>
      <c r="D6" s="52"/>
      <c r="E6" s="52"/>
      <c r="F6" s="52"/>
      <c r="G6" s="52"/>
      <c r="H6" s="53" t="s">
        <v>243</v>
      </c>
    </row>
    <row r="7" spans="2:9" ht="28.5" customHeight="1" x14ac:dyDescent="0.2">
      <c r="B7" s="51"/>
      <c r="C7" s="24" t="s">
        <v>242</v>
      </c>
      <c r="D7" s="25" t="s">
        <v>244</v>
      </c>
      <c r="E7" s="26" t="s">
        <v>4</v>
      </c>
      <c r="F7" s="26" t="s">
        <v>241</v>
      </c>
      <c r="G7" s="26" t="s">
        <v>0</v>
      </c>
      <c r="H7" s="53"/>
    </row>
    <row r="8" spans="2:9" ht="12.75" customHeight="1" x14ac:dyDescent="0.2">
      <c r="B8" s="27" t="s">
        <v>5</v>
      </c>
      <c r="C8" s="33">
        <f>SUM(C10+C18+C28+C38+C48+C58+C62+C75)</f>
        <v>6498009620.999999</v>
      </c>
      <c r="D8" s="34">
        <f t="shared" ref="D8:G8" si="0">SUM(D10+D18+D28+D38+D48+D58+D62+D75)</f>
        <v>973011477.01999998</v>
      </c>
      <c r="E8" s="33">
        <f t="shared" si="0"/>
        <v>7471021098.0199986</v>
      </c>
      <c r="F8" s="34">
        <f t="shared" si="0"/>
        <v>7176682383.8300009</v>
      </c>
      <c r="G8" s="33">
        <f t="shared" si="0"/>
        <v>7132988141.0700006</v>
      </c>
      <c r="H8" s="34">
        <f>SUM(H10+H18+H28+H38+H48+H58+H62+H71+H75)</f>
        <v>294338714.19000006</v>
      </c>
    </row>
    <row r="9" spans="2:9" ht="12.75" customHeight="1" x14ac:dyDescent="0.2">
      <c r="B9" s="28"/>
      <c r="C9" s="35"/>
      <c r="D9" s="36"/>
      <c r="E9" s="35"/>
      <c r="F9" s="36"/>
      <c r="G9" s="35"/>
      <c r="H9" s="36"/>
    </row>
    <row r="10" spans="2:9" s="15" customFormat="1" ht="12.75" x14ac:dyDescent="0.2">
      <c r="B10" s="28" t="s">
        <v>6</v>
      </c>
      <c r="C10" s="35">
        <f>SUM(C11:C17)</f>
        <v>3660295669.75</v>
      </c>
      <c r="D10" s="36">
        <f t="shared" ref="D10:H10" si="1">SUM(D11:D17)</f>
        <v>5741450.099999995</v>
      </c>
      <c r="E10" s="35">
        <f t="shared" si="1"/>
        <v>3666037119.8499999</v>
      </c>
      <c r="F10" s="36">
        <f t="shared" si="1"/>
        <v>3577214935.8700004</v>
      </c>
      <c r="G10" s="35">
        <f t="shared" si="1"/>
        <v>3577202483.7800002</v>
      </c>
      <c r="H10" s="36">
        <f t="shared" si="1"/>
        <v>88822183.980000019</v>
      </c>
    </row>
    <row r="11" spans="2:9" ht="12.75" x14ac:dyDescent="0.2">
      <c r="B11" s="29" t="s">
        <v>7</v>
      </c>
      <c r="C11" s="37">
        <v>1876401956.98</v>
      </c>
      <c r="D11" s="38">
        <v>-92146166.790000007</v>
      </c>
      <c r="E11" s="37">
        <v>1784255790.1900001</v>
      </c>
      <c r="F11" s="38">
        <v>1701678450.72</v>
      </c>
      <c r="G11" s="37">
        <v>1701678450.72</v>
      </c>
      <c r="H11" s="38">
        <f>E11-F11</f>
        <v>82577339.470000029</v>
      </c>
      <c r="I11" s="16"/>
    </row>
    <row r="12" spans="2:9" ht="12.75" x14ac:dyDescent="0.2">
      <c r="B12" s="29" t="s">
        <v>8</v>
      </c>
      <c r="C12" s="37">
        <v>241987104</v>
      </c>
      <c r="D12" s="38">
        <v>40376515.009999998</v>
      </c>
      <c r="E12" s="37">
        <v>282363619.00999999</v>
      </c>
      <c r="F12" s="38">
        <v>282244234.05000001</v>
      </c>
      <c r="G12" s="37">
        <v>282244234.05000001</v>
      </c>
      <c r="H12" s="38">
        <f t="shared" ref="H12:H17" si="2">E12-F12</f>
        <v>119384.95999997854</v>
      </c>
      <c r="I12" s="16"/>
    </row>
    <row r="13" spans="2:9" ht="12.75" x14ac:dyDescent="0.2">
      <c r="B13" s="29" t="s">
        <v>9</v>
      </c>
      <c r="C13" s="37">
        <v>375179148.33999997</v>
      </c>
      <c r="D13" s="38">
        <v>-28419976.100000001</v>
      </c>
      <c r="E13" s="37">
        <v>346759172.24000001</v>
      </c>
      <c r="F13" s="38">
        <v>346505114.99000001</v>
      </c>
      <c r="G13" s="37">
        <v>346505114.99000001</v>
      </c>
      <c r="H13" s="38">
        <f t="shared" si="2"/>
        <v>254057.25</v>
      </c>
    </row>
    <row r="14" spans="2:9" ht="12.75" x14ac:dyDescent="0.2">
      <c r="B14" s="29" t="s">
        <v>10</v>
      </c>
      <c r="C14" s="37">
        <v>561837191.16999996</v>
      </c>
      <c r="D14" s="38">
        <v>-1202541.1299999999</v>
      </c>
      <c r="E14" s="37">
        <v>560634650.03999996</v>
      </c>
      <c r="F14" s="38">
        <v>560634650.03999996</v>
      </c>
      <c r="G14" s="37">
        <v>560622197.95000005</v>
      </c>
      <c r="H14" s="38">
        <f t="shared" si="2"/>
        <v>0</v>
      </c>
    </row>
    <row r="15" spans="2:9" ht="12.75" x14ac:dyDescent="0.2">
      <c r="B15" s="29" t="s">
        <v>11</v>
      </c>
      <c r="C15" s="37">
        <v>549861269.25999999</v>
      </c>
      <c r="D15" s="38">
        <v>93476572.25</v>
      </c>
      <c r="E15" s="37">
        <v>643337841.50999999</v>
      </c>
      <c r="F15" s="38">
        <v>639309641.51999998</v>
      </c>
      <c r="G15" s="37">
        <v>639309641.51999998</v>
      </c>
      <c r="H15" s="38">
        <f t="shared" si="2"/>
        <v>4028199.9900000095</v>
      </c>
    </row>
    <row r="16" spans="2:9" ht="12.75" x14ac:dyDescent="0.2">
      <c r="B16" s="29" t="s">
        <v>12</v>
      </c>
      <c r="C16" s="37">
        <v>0</v>
      </c>
      <c r="D16" s="38">
        <v>0</v>
      </c>
      <c r="E16" s="37">
        <f>C16+D16</f>
        <v>0</v>
      </c>
      <c r="F16" s="38">
        <v>0</v>
      </c>
      <c r="G16" s="37">
        <v>0</v>
      </c>
      <c r="H16" s="38">
        <f t="shared" si="2"/>
        <v>0</v>
      </c>
    </row>
    <row r="17" spans="2:10" ht="12.75" x14ac:dyDescent="0.2">
      <c r="B17" s="29" t="s">
        <v>13</v>
      </c>
      <c r="C17" s="37">
        <v>55029000</v>
      </c>
      <c r="D17" s="38">
        <v>-6342953.1399999997</v>
      </c>
      <c r="E17" s="37">
        <v>48686046.859999999</v>
      </c>
      <c r="F17" s="38">
        <v>46842844.549999997</v>
      </c>
      <c r="G17" s="37">
        <v>46842844.549999997</v>
      </c>
      <c r="H17" s="38">
        <f t="shared" si="2"/>
        <v>1843202.3100000024</v>
      </c>
    </row>
    <row r="18" spans="2:10" s="15" customFormat="1" ht="12.75" x14ac:dyDescent="0.2">
      <c r="B18" s="28" t="s">
        <v>14</v>
      </c>
      <c r="C18" s="35">
        <f>SUM(C19:C27)</f>
        <v>410028730.03999996</v>
      </c>
      <c r="D18" s="36">
        <f t="shared" ref="D18:H18" si="3">SUM(D19:D27)</f>
        <v>94763154.929999992</v>
      </c>
      <c r="E18" s="35">
        <f t="shared" si="3"/>
        <v>504791884.97000003</v>
      </c>
      <c r="F18" s="36">
        <f t="shared" si="3"/>
        <v>483387505.12000006</v>
      </c>
      <c r="G18" s="35">
        <f t="shared" si="3"/>
        <v>449136269.88000005</v>
      </c>
      <c r="H18" s="36">
        <f t="shared" si="3"/>
        <v>21404379.850000016</v>
      </c>
      <c r="I18" s="17"/>
      <c r="J18" s="18"/>
    </row>
    <row r="19" spans="2:10" ht="25.5" x14ac:dyDescent="0.2">
      <c r="B19" s="29" t="s">
        <v>15</v>
      </c>
      <c r="C19" s="37">
        <v>21608502.5</v>
      </c>
      <c r="D19" s="38">
        <v>-5086748.07</v>
      </c>
      <c r="E19" s="37">
        <v>16521754.43</v>
      </c>
      <c r="F19" s="38">
        <v>14807753.310000001</v>
      </c>
      <c r="G19" s="37">
        <v>14807753.310000001</v>
      </c>
      <c r="H19" s="38">
        <f>E19-F19</f>
        <v>1714001.1199999992</v>
      </c>
    </row>
    <row r="20" spans="2:10" ht="12.75" x14ac:dyDescent="0.2">
      <c r="B20" s="29" t="s">
        <v>16</v>
      </c>
      <c r="C20" s="37">
        <v>8824642</v>
      </c>
      <c r="D20" s="38">
        <v>-456846.27</v>
      </c>
      <c r="E20" s="37">
        <v>8367795.7300000004</v>
      </c>
      <c r="F20" s="38">
        <v>7938303.2699999996</v>
      </c>
      <c r="G20" s="37">
        <v>7938303.2699999996</v>
      </c>
      <c r="H20" s="38">
        <f t="shared" ref="H20:H27" si="4">E20-F20</f>
        <v>429492.46000000089</v>
      </c>
    </row>
    <row r="21" spans="2:10" ht="12.75" x14ac:dyDescent="0.2">
      <c r="B21" s="29" t="s">
        <v>17</v>
      </c>
      <c r="C21" s="37">
        <v>0</v>
      </c>
      <c r="D21" s="38">
        <v>0</v>
      </c>
      <c r="E21" s="37">
        <f t="shared" ref="E21" si="5">C21+D21</f>
        <v>0</v>
      </c>
      <c r="F21" s="38">
        <v>0</v>
      </c>
      <c r="G21" s="37">
        <v>0</v>
      </c>
      <c r="H21" s="38">
        <f t="shared" si="4"/>
        <v>0</v>
      </c>
    </row>
    <row r="22" spans="2:10" ht="12.75" x14ac:dyDescent="0.2">
      <c r="B22" s="29" t="s">
        <v>18</v>
      </c>
      <c r="C22" s="37">
        <v>106019855.2</v>
      </c>
      <c r="D22" s="38">
        <v>-6730989.9299999997</v>
      </c>
      <c r="E22" s="37">
        <v>99288865.269999996</v>
      </c>
      <c r="F22" s="38">
        <v>94473673.709999993</v>
      </c>
      <c r="G22" s="37">
        <v>63377474.829999998</v>
      </c>
      <c r="H22" s="38">
        <f t="shared" si="4"/>
        <v>4815191.5600000024</v>
      </c>
    </row>
    <row r="23" spans="2:10" ht="12.75" x14ac:dyDescent="0.2">
      <c r="B23" s="29" t="s">
        <v>19</v>
      </c>
      <c r="C23" s="37">
        <v>10974481.98</v>
      </c>
      <c r="D23" s="38">
        <v>-898952.63</v>
      </c>
      <c r="E23" s="37">
        <v>10075529.35</v>
      </c>
      <c r="F23" s="38">
        <v>9556052.4299999997</v>
      </c>
      <c r="G23" s="37">
        <v>9556052.4299999997</v>
      </c>
      <c r="H23" s="38">
        <f t="shared" si="4"/>
        <v>519476.91999999993</v>
      </c>
      <c r="J23" s="13" t="s">
        <v>82</v>
      </c>
    </row>
    <row r="24" spans="2:10" ht="12.75" x14ac:dyDescent="0.2">
      <c r="B24" s="29" t="s">
        <v>20</v>
      </c>
      <c r="C24" s="37">
        <v>144640294</v>
      </c>
      <c r="D24" s="38">
        <v>106980707.05</v>
      </c>
      <c r="E24" s="37">
        <v>251621001.05000001</v>
      </c>
      <c r="F24" s="38">
        <v>247611521</v>
      </c>
      <c r="G24" s="37">
        <v>247611521</v>
      </c>
      <c r="H24" s="38">
        <f t="shared" si="4"/>
        <v>4009480.0500000119</v>
      </c>
    </row>
    <row r="25" spans="2:10" ht="12.75" x14ac:dyDescent="0.2">
      <c r="B25" s="29" t="s">
        <v>21</v>
      </c>
      <c r="C25" s="37">
        <v>49379399.979999997</v>
      </c>
      <c r="D25" s="38">
        <v>-24371671.25</v>
      </c>
      <c r="E25" s="37">
        <v>25007728.73</v>
      </c>
      <c r="F25" s="38">
        <v>24665943.66</v>
      </c>
      <c r="G25" s="37">
        <v>24665943.66</v>
      </c>
      <c r="H25" s="38">
        <f t="shared" si="4"/>
        <v>341785.0700000003</v>
      </c>
    </row>
    <row r="26" spans="2:10" ht="12.75" x14ac:dyDescent="0.2">
      <c r="B26" s="29" t="s">
        <v>22</v>
      </c>
      <c r="C26" s="37">
        <v>1070000</v>
      </c>
      <c r="D26" s="38">
        <v>-1068000</v>
      </c>
      <c r="E26" s="37">
        <v>2000</v>
      </c>
      <c r="F26" s="38">
        <v>2000</v>
      </c>
      <c r="G26" s="37">
        <v>2000</v>
      </c>
      <c r="H26" s="38">
        <f t="shared" si="4"/>
        <v>0</v>
      </c>
    </row>
    <row r="27" spans="2:10" ht="12.75" x14ac:dyDescent="0.2">
      <c r="B27" s="29" t="s">
        <v>23</v>
      </c>
      <c r="C27" s="37">
        <v>67511554.379999995</v>
      </c>
      <c r="D27" s="38">
        <v>26395656.030000001</v>
      </c>
      <c r="E27" s="37">
        <v>93907210.409999996</v>
      </c>
      <c r="F27" s="38">
        <v>84332257.739999995</v>
      </c>
      <c r="G27" s="37">
        <v>81177221.379999995</v>
      </c>
      <c r="H27" s="38">
        <f t="shared" si="4"/>
        <v>9574952.6700000018</v>
      </c>
    </row>
    <row r="28" spans="2:10" s="15" customFormat="1" ht="12.75" x14ac:dyDescent="0.2">
      <c r="B28" s="28" t="s">
        <v>24</v>
      </c>
      <c r="C28" s="35">
        <f>SUM(C29:C37)</f>
        <v>780304695.69000006</v>
      </c>
      <c r="D28" s="36">
        <f t="shared" ref="D28:H28" si="6">SUM(D29:D37)</f>
        <v>204028583.09999999</v>
      </c>
      <c r="E28" s="35">
        <f t="shared" si="6"/>
        <v>984333278.78999984</v>
      </c>
      <c r="F28" s="36">
        <f t="shared" si="6"/>
        <v>909057792.50000012</v>
      </c>
      <c r="G28" s="35">
        <f t="shared" si="6"/>
        <v>904327051.07999992</v>
      </c>
      <c r="H28" s="36">
        <f t="shared" si="6"/>
        <v>75275486.289999962</v>
      </c>
    </row>
    <row r="29" spans="2:10" ht="12.75" x14ac:dyDescent="0.2">
      <c r="B29" s="29" t="s">
        <v>25</v>
      </c>
      <c r="C29" s="37">
        <v>23935488.18</v>
      </c>
      <c r="D29" s="38">
        <v>-11622421.449999999</v>
      </c>
      <c r="E29" s="37">
        <v>12313066.73</v>
      </c>
      <c r="F29" s="38">
        <v>10297173.99</v>
      </c>
      <c r="G29" s="37">
        <v>10254256.42</v>
      </c>
      <c r="H29" s="38">
        <f>E29-F29</f>
        <v>2015892.7400000002</v>
      </c>
    </row>
    <row r="30" spans="2:10" ht="12.75" x14ac:dyDescent="0.2">
      <c r="B30" s="29" t="s">
        <v>26</v>
      </c>
      <c r="C30" s="37">
        <v>39445140</v>
      </c>
      <c r="D30" s="38">
        <v>9021807.8800000008</v>
      </c>
      <c r="E30" s="37">
        <v>48466947.880000003</v>
      </c>
      <c r="F30" s="38">
        <v>41292493.270000003</v>
      </c>
      <c r="G30" s="37">
        <v>41292493.270000003</v>
      </c>
      <c r="H30" s="38">
        <f t="shared" ref="H30:H37" si="7">E30-F30</f>
        <v>7174454.6099999994</v>
      </c>
    </row>
    <row r="31" spans="2:10" ht="12.75" x14ac:dyDescent="0.2">
      <c r="B31" s="29" t="s">
        <v>27</v>
      </c>
      <c r="C31" s="37">
        <v>189848661.18000001</v>
      </c>
      <c r="D31" s="38">
        <v>-23089072.350000001</v>
      </c>
      <c r="E31" s="37">
        <v>166759588.83000001</v>
      </c>
      <c r="F31" s="38">
        <v>154484873.55000001</v>
      </c>
      <c r="G31" s="37">
        <v>153145646.41999999</v>
      </c>
      <c r="H31" s="38">
        <f t="shared" si="7"/>
        <v>12274715.280000001</v>
      </c>
    </row>
    <row r="32" spans="2:10" ht="12.75" x14ac:dyDescent="0.2">
      <c r="B32" s="29" t="s">
        <v>28</v>
      </c>
      <c r="C32" s="37">
        <v>107852500</v>
      </c>
      <c r="D32" s="38">
        <v>46230120.509999998</v>
      </c>
      <c r="E32" s="37">
        <v>154082620.50999999</v>
      </c>
      <c r="F32" s="38">
        <v>143963333.91999999</v>
      </c>
      <c r="G32" s="37">
        <v>143963333.91999999</v>
      </c>
      <c r="H32" s="38">
        <f t="shared" si="7"/>
        <v>10119286.590000004</v>
      </c>
    </row>
    <row r="33" spans="2:8" ht="12.75" x14ac:dyDescent="0.2">
      <c r="B33" s="29" t="s">
        <v>29</v>
      </c>
      <c r="C33" s="37">
        <v>265108417.72999999</v>
      </c>
      <c r="D33" s="38">
        <v>1732693.41</v>
      </c>
      <c r="E33" s="37">
        <v>266841111.13999999</v>
      </c>
      <c r="F33" s="38">
        <v>230640095.93000001</v>
      </c>
      <c r="G33" s="37">
        <v>227975607.13999999</v>
      </c>
      <c r="H33" s="38">
        <f t="shared" si="7"/>
        <v>36201015.209999979</v>
      </c>
    </row>
    <row r="34" spans="2:8" ht="12.75" x14ac:dyDescent="0.2">
      <c r="B34" s="29" t="s">
        <v>30</v>
      </c>
      <c r="C34" s="37">
        <v>43122400</v>
      </c>
      <c r="D34" s="38">
        <v>4205078.55</v>
      </c>
      <c r="E34" s="37">
        <v>47327478.549999997</v>
      </c>
      <c r="F34" s="38">
        <v>46726544.950000003</v>
      </c>
      <c r="G34" s="37">
        <v>46063730.950000003</v>
      </c>
      <c r="H34" s="38">
        <f t="shared" si="7"/>
        <v>600933.59999999404</v>
      </c>
    </row>
    <row r="35" spans="2:8" ht="12.75" x14ac:dyDescent="0.2">
      <c r="B35" s="29" t="s">
        <v>31</v>
      </c>
      <c r="C35" s="37">
        <v>2115000</v>
      </c>
      <c r="D35" s="38">
        <v>-1814513.99</v>
      </c>
      <c r="E35" s="37">
        <v>300486.01</v>
      </c>
      <c r="F35" s="38">
        <v>277917.78000000003</v>
      </c>
      <c r="G35" s="37">
        <v>277917.78000000003</v>
      </c>
      <c r="H35" s="38">
        <f t="shared" si="7"/>
        <v>22568.229999999981</v>
      </c>
    </row>
    <row r="36" spans="2:8" ht="12.75" x14ac:dyDescent="0.2">
      <c r="B36" s="29" t="s">
        <v>32</v>
      </c>
      <c r="C36" s="37">
        <v>33066288.600000001</v>
      </c>
      <c r="D36" s="38">
        <v>-5476442.75</v>
      </c>
      <c r="E36" s="37">
        <v>27589845.850000001</v>
      </c>
      <c r="F36" s="38">
        <v>23689364.399999999</v>
      </c>
      <c r="G36" s="37">
        <v>23689364.399999999</v>
      </c>
      <c r="H36" s="38">
        <f t="shared" si="7"/>
        <v>3900481.450000003</v>
      </c>
    </row>
    <row r="37" spans="2:8" ht="12.75" x14ac:dyDescent="0.2">
      <c r="B37" s="29" t="s">
        <v>33</v>
      </c>
      <c r="C37" s="37">
        <v>75810800</v>
      </c>
      <c r="D37" s="38">
        <v>184841333.28999999</v>
      </c>
      <c r="E37" s="37">
        <v>260652133.28999999</v>
      </c>
      <c r="F37" s="38">
        <v>257685994.71000001</v>
      </c>
      <c r="G37" s="37">
        <v>257664700.78</v>
      </c>
      <c r="H37" s="38">
        <f t="shared" si="7"/>
        <v>2966138.5799999833</v>
      </c>
    </row>
    <row r="38" spans="2:8" s="15" customFormat="1" ht="25.5" x14ac:dyDescent="0.2">
      <c r="B38" s="28" t="s">
        <v>34</v>
      </c>
      <c r="C38" s="35">
        <f>SUM(C39:C47)</f>
        <v>1170964179.76</v>
      </c>
      <c r="D38" s="36">
        <f t="shared" ref="D38:H38" si="8">SUM(D39:D47)</f>
        <v>472965342.66999996</v>
      </c>
      <c r="E38" s="35">
        <f t="shared" si="8"/>
        <v>1643929522.4299998</v>
      </c>
      <c r="F38" s="36">
        <f>SUM(F39:F47)</f>
        <v>1604951359.3</v>
      </c>
      <c r="G38" s="35">
        <f>SUM(G39:G47)</f>
        <v>1604134849.7</v>
      </c>
      <c r="H38" s="36">
        <f t="shared" si="8"/>
        <v>38978163.130000003</v>
      </c>
    </row>
    <row r="39" spans="2:8" ht="12.75" x14ac:dyDescent="0.2">
      <c r="B39" s="29" t="s">
        <v>35</v>
      </c>
      <c r="C39" s="37">
        <v>19295000</v>
      </c>
      <c r="D39" s="38">
        <v>32610350</v>
      </c>
      <c r="E39" s="37">
        <v>51905350</v>
      </c>
      <c r="F39" s="38">
        <v>51905350</v>
      </c>
      <c r="G39" s="37">
        <v>51905350</v>
      </c>
      <c r="H39" s="38">
        <f>E39-F39</f>
        <v>0</v>
      </c>
    </row>
    <row r="40" spans="2:8" ht="12.75" x14ac:dyDescent="0.2">
      <c r="B40" s="29" t="s">
        <v>36</v>
      </c>
      <c r="C40" s="37">
        <v>861000000</v>
      </c>
      <c r="D40" s="38">
        <v>430926305.94999999</v>
      </c>
      <c r="E40" s="37">
        <v>1291926305.95</v>
      </c>
      <c r="F40" s="38">
        <v>1291926305.95</v>
      </c>
      <c r="G40" s="37">
        <v>1291926305.95</v>
      </c>
      <c r="H40" s="38">
        <f t="shared" ref="H40:H44" si="9">E40-F40</f>
        <v>0</v>
      </c>
    </row>
    <row r="41" spans="2:8" ht="12.75" x14ac:dyDescent="0.2">
      <c r="B41" s="29" t="s">
        <v>37</v>
      </c>
      <c r="C41" s="37">
        <v>11100000</v>
      </c>
      <c r="D41" s="38">
        <v>-117599.97</v>
      </c>
      <c r="E41" s="37">
        <v>10982400.029999999</v>
      </c>
      <c r="F41" s="38">
        <v>10982400.029999999</v>
      </c>
      <c r="G41" s="37">
        <v>10982400.029999999</v>
      </c>
      <c r="H41" s="38">
        <f t="shared" si="9"/>
        <v>0</v>
      </c>
    </row>
    <row r="42" spans="2:8" ht="12.75" x14ac:dyDescent="0.2">
      <c r="B42" s="29" t="s">
        <v>38</v>
      </c>
      <c r="C42" s="37">
        <v>183116100</v>
      </c>
      <c r="D42" s="38">
        <v>36005732.810000002</v>
      </c>
      <c r="E42" s="37">
        <v>219121832.81</v>
      </c>
      <c r="F42" s="38">
        <v>181491879.00999999</v>
      </c>
      <c r="G42" s="37">
        <v>180739169.41</v>
      </c>
      <c r="H42" s="38">
        <f t="shared" si="9"/>
        <v>37629953.800000012</v>
      </c>
    </row>
    <row r="43" spans="2:8" ht="12.75" x14ac:dyDescent="0.2">
      <c r="B43" s="29" t="s">
        <v>39</v>
      </c>
      <c r="C43" s="37">
        <v>0</v>
      </c>
      <c r="D43" s="38">
        <v>0</v>
      </c>
      <c r="E43" s="37">
        <f t="shared" ref="E43:E47" si="10">C43+D43</f>
        <v>0</v>
      </c>
      <c r="F43" s="38">
        <v>0</v>
      </c>
      <c r="G43" s="37">
        <v>0</v>
      </c>
      <c r="H43" s="38">
        <f t="shared" si="9"/>
        <v>0</v>
      </c>
    </row>
    <row r="44" spans="2:8" ht="12.75" x14ac:dyDescent="0.2">
      <c r="B44" s="29" t="s">
        <v>40</v>
      </c>
      <c r="C44" s="37">
        <v>0</v>
      </c>
      <c r="D44" s="38">
        <v>1541613.57</v>
      </c>
      <c r="E44" s="37">
        <v>1541613.57</v>
      </c>
      <c r="F44" s="38">
        <v>1541613.57</v>
      </c>
      <c r="G44" s="37">
        <v>1541613.57</v>
      </c>
      <c r="H44" s="38">
        <f t="shared" si="9"/>
        <v>0</v>
      </c>
    </row>
    <row r="45" spans="2:8" ht="12.75" x14ac:dyDescent="0.2">
      <c r="B45" s="29" t="s">
        <v>41</v>
      </c>
      <c r="C45" s="37">
        <v>0</v>
      </c>
      <c r="D45" s="38">
        <v>0</v>
      </c>
      <c r="E45" s="37">
        <f t="shared" si="10"/>
        <v>0</v>
      </c>
      <c r="F45" s="38">
        <v>0</v>
      </c>
      <c r="G45" s="37">
        <v>0</v>
      </c>
      <c r="H45" s="38">
        <f>E45-F45</f>
        <v>0</v>
      </c>
    </row>
    <row r="46" spans="2:8" ht="12.75" x14ac:dyDescent="0.2">
      <c r="B46" s="29" t="s">
        <v>42</v>
      </c>
      <c r="C46" s="37">
        <v>96453079.760000005</v>
      </c>
      <c r="D46" s="38">
        <v>-28001059.690000001</v>
      </c>
      <c r="E46" s="37">
        <v>68452020.069999993</v>
      </c>
      <c r="F46" s="38">
        <v>67103810.740000002</v>
      </c>
      <c r="G46" s="37">
        <v>67040010.740000002</v>
      </c>
      <c r="H46" s="38">
        <f>E46-F46</f>
        <v>1348209.3299999908</v>
      </c>
    </row>
    <row r="47" spans="2:8" ht="12.75" x14ac:dyDescent="0.2">
      <c r="B47" s="29" t="s">
        <v>43</v>
      </c>
      <c r="C47" s="37">
        <v>0</v>
      </c>
      <c r="D47" s="38">
        <v>0</v>
      </c>
      <c r="E47" s="37">
        <f t="shared" si="10"/>
        <v>0</v>
      </c>
      <c r="F47" s="38">
        <v>0</v>
      </c>
      <c r="G47" s="37">
        <v>0</v>
      </c>
      <c r="H47" s="38">
        <f>E47-F47</f>
        <v>0</v>
      </c>
    </row>
    <row r="48" spans="2:8" s="15" customFormat="1" ht="25.5" x14ac:dyDescent="0.2">
      <c r="B48" s="28" t="s">
        <v>44</v>
      </c>
      <c r="C48" s="35">
        <f>SUM(C49:C57)</f>
        <v>62944653.150000006</v>
      </c>
      <c r="D48" s="36">
        <f t="shared" ref="D48:H48" si="11">SUM(D49:D57)</f>
        <v>107403100.33</v>
      </c>
      <c r="E48" s="35">
        <f t="shared" si="11"/>
        <v>170347753.47999999</v>
      </c>
      <c r="F48" s="36">
        <f t="shared" si="11"/>
        <v>120578815.11000001</v>
      </c>
      <c r="G48" s="35">
        <f t="shared" si="11"/>
        <v>117652448.27000001</v>
      </c>
      <c r="H48" s="36">
        <f t="shared" si="11"/>
        <v>49768938.36999999</v>
      </c>
    </row>
    <row r="49" spans="2:8" ht="12.75" x14ac:dyDescent="0.2">
      <c r="B49" s="29" t="s">
        <v>45</v>
      </c>
      <c r="C49" s="37">
        <v>21491913.600000001</v>
      </c>
      <c r="D49" s="38">
        <v>-6383422.9800000004</v>
      </c>
      <c r="E49" s="37">
        <v>15108490.619999999</v>
      </c>
      <c r="F49" s="38">
        <v>9642382.4499999993</v>
      </c>
      <c r="G49" s="37">
        <v>9513355.6500000004</v>
      </c>
      <c r="H49" s="38">
        <f>E49-F49</f>
        <v>5466108.1699999999</v>
      </c>
    </row>
    <row r="50" spans="2:8" ht="12.75" x14ac:dyDescent="0.2">
      <c r="B50" s="29" t="s">
        <v>46</v>
      </c>
      <c r="C50" s="37">
        <v>5713123</v>
      </c>
      <c r="D50" s="38">
        <v>-4900516.22</v>
      </c>
      <c r="E50" s="37">
        <v>812606.78</v>
      </c>
      <c r="F50" s="38">
        <v>783618.38</v>
      </c>
      <c r="G50" s="37">
        <v>783618.38</v>
      </c>
      <c r="H50" s="38">
        <f t="shared" ref="H50:H57" si="12">E50-F50</f>
        <v>28988.400000000023</v>
      </c>
    </row>
    <row r="51" spans="2:8" ht="12.75" x14ac:dyDescent="0.2">
      <c r="B51" s="29" t="s">
        <v>47</v>
      </c>
      <c r="C51" s="37">
        <v>1018480</v>
      </c>
      <c r="D51" s="38">
        <v>874911.46</v>
      </c>
      <c r="E51" s="37">
        <v>1893391.46</v>
      </c>
      <c r="F51" s="38">
        <v>1870191.46</v>
      </c>
      <c r="G51" s="37">
        <v>1870191.46</v>
      </c>
      <c r="H51" s="38">
        <f t="shared" si="12"/>
        <v>23200</v>
      </c>
    </row>
    <row r="52" spans="2:8" ht="12.75" x14ac:dyDescent="0.2">
      <c r="B52" s="29" t="s">
        <v>48</v>
      </c>
      <c r="C52" s="37">
        <v>1100000</v>
      </c>
      <c r="D52" s="38">
        <v>96084857.099999994</v>
      </c>
      <c r="E52" s="37">
        <v>97184857.099999994</v>
      </c>
      <c r="F52" s="38">
        <v>64931990.850000001</v>
      </c>
      <c r="G52" s="37">
        <v>62134650.850000001</v>
      </c>
      <c r="H52" s="38">
        <f t="shared" si="12"/>
        <v>32252866.249999993</v>
      </c>
    </row>
    <row r="53" spans="2:8" ht="12.75" x14ac:dyDescent="0.2">
      <c r="B53" s="29" t="s">
        <v>49</v>
      </c>
      <c r="C53" s="37">
        <v>0</v>
      </c>
      <c r="D53" s="38">
        <v>0</v>
      </c>
      <c r="E53" s="37">
        <f t="shared" ref="E53:E55" si="13">C53+D53</f>
        <v>0</v>
      </c>
      <c r="F53" s="38">
        <v>0</v>
      </c>
      <c r="G53" s="37">
        <v>0</v>
      </c>
      <c r="H53" s="38">
        <f t="shared" si="12"/>
        <v>0</v>
      </c>
    </row>
    <row r="54" spans="2:8" ht="12.75" x14ac:dyDescent="0.2">
      <c r="B54" s="29" t="s">
        <v>50</v>
      </c>
      <c r="C54" s="37">
        <v>23757624.030000001</v>
      </c>
      <c r="D54" s="38">
        <v>20616033.27</v>
      </c>
      <c r="E54" s="37">
        <v>44373657.299999997</v>
      </c>
      <c r="F54" s="38">
        <v>34028065.130000003</v>
      </c>
      <c r="G54" s="37">
        <v>34028065.090000004</v>
      </c>
      <c r="H54" s="38">
        <f t="shared" si="12"/>
        <v>10345592.169999994</v>
      </c>
    </row>
    <row r="55" spans="2:8" ht="12.75" x14ac:dyDescent="0.2">
      <c r="B55" s="29" t="s">
        <v>51</v>
      </c>
      <c r="C55" s="37">
        <v>0</v>
      </c>
      <c r="D55" s="38">
        <v>0</v>
      </c>
      <c r="E55" s="37">
        <f t="shared" si="13"/>
        <v>0</v>
      </c>
      <c r="F55" s="38">
        <v>0</v>
      </c>
      <c r="G55" s="37">
        <v>0</v>
      </c>
      <c r="H55" s="38">
        <f t="shared" si="12"/>
        <v>0</v>
      </c>
    </row>
    <row r="56" spans="2:8" ht="12.75" x14ac:dyDescent="0.2">
      <c r="B56" s="29" t="s">
        <v>52</v>
      </c>
      <c r="C56" s="37">
        <v>0</v>
      </c>
      <c r="D56" s="38">
        <v>2946030.3</v>
      </c>
      <c r="E56" s="37">
        <v>2946030.3</v>
      </c>
      <c r="F56" s="38">
        <v>2165180.2999999998</v>
      </c>
      <c r="G56" s="37">
        <v>2165180.2999999998</v>
      </c>
      <c r="H56" s="38">
        <f t="shared" si="12"/>
        <v>780850</v>
      </c>
    </row>
    <row r="57" spans="2:8" ht="12.75" x14ac:dyDescent="0.2">
      <c r="B57" s="29" t="s">
        <v>53</v>
      </c>
      <c r="C57" s="37">
        <v>9863512.5199999996</v>
      </c>
      <c r="D57" s="38">
        <v>-1834792.6</v>
      </c>
      <c r="E57" s="37">
        <v>8028719.9199999999</v>
      </c>
      <c r="F57" s="38">
        <v>7157386.54</v>
      </c>
      <c r="G57" s="37">
        <v>7157386.54</v>
      </c>
      <c r="H57" s="38">
        <f t="shared" si="12"/>
        <v>871333.37999999989</v>
      </c>
    </row>
    <row r="58" spans="2:8" s="15" customFormat="1" ht="12.75" x14ac:dyDescent="0.2">
      <c r="B58" s="28" t="s">
        <v>54</v>
      </c>
      <c r="C58" s="35">
        <f>SUM(C59:C61)</f>
        <v>412471692.61000001</v>
      </c>
      <c r="D58" s="36">
        <f t="shared" ref="D58:H58" si="14">SUM(D59:D61)</f>
        <v>63789767.380000003</v>
      </c>
      <c r="E58" s="35">
        <f t="shared" si="14"/>
        <v>476261459.99000001</v>
      </c>
      <c r="F58" s="36">
        <f t="shared" si="14"/>
        <v>457171897.41999996</v>
      </c>
      <c r="G58" s="35">
        <f t="shared" si="14"/>
        <v>456751889.81</v>
      </c>
      <c r="H58" s="36">
        <f t="shared" si="14"/>
        <v>19089562.570000023</v>
      </c>
    </row>
    <row r="59" spans="2:8" ht="12.75" x14ac:dyDescent="0.2">
      <c r="B59" s="29" t="s">
        <v>55</v>
      </c>
      <c r="C59" s="37">
        <v>407471692.61000001</v>
      </c>
      <c r="D59" s="38">
        <v>-15835861.1</v>
      </c>
      <c r="E59" s="37">
        <v>391635831.50999999</v>
      </c>
      <c r="F59" s="38">
        <v>372546268.95999998</v>
      </c>
      <c r="G59" s="37">
        <v>372126261.35000002</v>
      </c>
      <c r="H59" s="38">
        <f>E59-F59</f>
        <v>19089562.550000012</v>
      </c>
    </row>
    <row r="60" spans="2:8" ht="12.75" x14ac:dyDescent="0.2">
      <c r="B60" s="29" t="s">
        <v>56</v>
      </c>
      <c r="C60" s="37">
        <v>5000000</v>
      </c>
      <c r="D60" s="38">
        <v>79625628.480000004</v>
      </c>
      <c r="E60" s="37">
        <v>84625628.480000004</v>
      </c>
      <c r="F60" s="38">
        <v>84625628.459999993</v>
      </c>
      <c r="G60" s="37">
        <v>84625628.459999993</v>
      </c>
      <c r="H60" s="38">
        <f t="shared" ref="H60:H61" si="15">E60-F60</f>
        <v>2.000001072883606E-2</v>
      </c>
    </row>
    <row r="61" spans="2:8" ht="12.75" x14ac:dyDescent="0.2">
      <c r="B61" s="29" t="s">
        <v>57</v>
      </c>
      <c r="C61" s="37">
        <v>0</v>
      </c>
      <c r="D61" s="38">
        <v>0</v>
      </c>
      <c r="E61" s="37">
        <f t="shared" ref="E61" si="16">C61+D61</f>
        <v>0</v>
      </c>
      <c r="F61" s="38">
        <v>0</v>
      </c>
      <c r="G61" s="37">
        <v>0</v>
      </c>
      <c r="H61" s="38">
        <f t="shared" si="15"/>
        <v>0</v>
      </c>
    </row>
    <row r="62" spans="2:8" s="15" customFormat="1" ht="25.5" x14ac:dyDescent="0.2">
      <c r="B62" s="28" t="s">
        <v>58</v>
      </c>
      <c r="C62" s="35">
        <f>SUM(C63:C70)</f>
        <v>1000000</v>
      </c>
      <c r="D62" s="36">
        <f t="shared" ref="D62:H62" si="17">SUM(D63:D70)</f>
        <v>0</v>
      </c>
      <c r="E62" s="35">
        <f t="shared" si="17"/>
        <v>1000000</v>
      </c>
      <c r="F62" s="36">
        <f t="shared" si="17"/>
        <v>0</v>
      </c>
      <c r="G62" s="35">
        <f t="shared" si="17"/>
        <v>0</v>
      </c>
      <c r="H62" s="36">
        <f t="shared" si="17"/>
        <v>1000000</v>
      </c>
    </row>
    <row r="63" spans="2:8" ht="12.75" x14ac:dyDescent="0.2">
      <c r="B63" s="29" t="s">
        <v>59</v>
      </c>
      <c r="C63" s="37">
        <v>0</v>
      </c>
      <c r="D63" s="38">
        <v>0</v>
      </c>
      <c r="E63" s="37">
        <f>C63+D63</f>
        <v>0</v>
      </c>
      <c r="F63" s="38">
        <v>0</v>
      </c>
      <c r="G63" s="37">
        <v>0</v>
      </c>
      <c r="H63" s="38">
        <f>E63-F63</f>
        <v>0</v>
      </c>
    </row>
    <row r="64" spans="2:8" ht="12.75" x14ac:dyDescent="0.2">
      <c r="B64" s="29" t="s">
        <v>60</v>
      </c>
      <c r="C64" s="37">
        <v>0</v>
      </c>
      <c r="D64" s="38">
        <v>0</v>
      </c>
      <c r="E64" s="37">
        <f t="shared" ref="E64:E70" si="18">C64+D64</f>
        <v>0</v>
      </c>
      <c r="F64" s="38">
        <v>0</v>
      </c>
      <c r="G64" s="37">
        <v>0</v>
      </c>
      <c r="H64" s="38">
        <f t="shared" ref="H64:H70" si="19">E64-F64</f>
        <v>0</v>
      </c>
    </row>
    <row r="65" spans="2:10" ht="12.75" x14ac:dyDescent="0.2">
      <c r="B65" s="29" t="s">
        <v>61</v>
      </c>
      <c r="C65" s="37">
        <v>0</v>
      </c>
      <c r="D65" s="38">
        <v>0</v>
      </c>
      <c r="E65" s="37">
        <f t="shared" si="18"/>
        <v>0</v>
      </c>
      <c r="F65" s="38">
        <v>0</v>
      </c>
      <c r="G65" s="37">
        <v>0</v>
      </c>
      <c r="H65" s="38">
        <f t="shared" si="19"/>
        <v>0</v>
      </c>
    </row>
    <row r="66" spans="2:10" ht="12.75" x14ac:dyDescent="0.2">
      <c r="B66" s="29" t="s">
        <v>62</v>
      </c>
      <c r="C66" s="37">
        <v>0</v>
      </c>
      <c r="D66" s="38">
        <v>0</v>
      </c>
      <c r="E66" s="37">
        <f t="shared" si="18"/>
        <v>0</v>
      </c>
      <c r="F66" s="38">
        <v>0</v>
      </c>
      <c r="G66" s="37">
        <v>0</v>
      </c>
      <c r="H66" s="38">
        <f t="shared" si="19"/>
        <v>0</v>
      </c>
    </row>
    <row r="67" spans="2:10" ht="12.75" x14ac:dyDescent="0.2">
      <c r="B67" s="29" t="s">
        <v>63</v>
      </c>
      <c r="C67" s="37">
        <v>0</v>
      </c>
      <c r="D67" s="38">
        <v>0</v>
      </c>
      <c r="E67" s="37">
        <f t="shared" si="18"/>
        <v>0</v>
      </c>
      <c r="F67" s="38">
        <v>0</v>
      </c>
      <c r="G67" s="37">
        <v>0</v>
      </c>
      <c r="H67" s="38">
        <f t="shared" si="19"/>
        <v>0</v>
      </c>
    </row>
    <row r="68" spans="2:10" ht="12.75" x14ac:dyDescent="0.2">
      <c r="B68" s="29" t="s">
        <v>64</v>
      </c>
      <c r="C68" s="37">
        <v>0</v>
      </c>
      <c r="D68" s="38">
        <v>0</v>
      </c>
      <c r="E68" s="37">
        <f t="shared" si="18"/>
        <v>0</v>
      </c>
      <c r="F68" s="38">
        <v>0</v>
      </c>
      <c r="G68" s="37">
        <v>0</v>
      </c>
      <c r="H68" s="38">
        <f t="shared" si="19"/>
        <v>0</v>
      </c>
    </row>
    <row r="69" spans="2:10" ht="12.75" x14ac:dyDescent="0.2">
      <c r="B69" s="29" t="s">
        <v>65</v>
      </c>
      <c r="C69" s="37">
        <v>0</v>
      </c>
      <c r="D69" s="38">
        <v>0</v>
      </c>
      <c r="E69" s="37">
        <f t="shared" si="18"/>
        <v>0</v>
      </c>
      <c r="F69" s="38">
        <v>0</v>
      </c>
      <c r="G69" s="37">
        <v>0</v>
      </c>
      <c r="H69" s="38">
        <f t="shared" si="19"/>
        <v>0</v>
      </c>
    </row>
    <row r="70" spans="2:10" ht="12.75" x14ac:dyDescent="0.2">
      <c r="B70" s="30" t="s">
        <v>66</v>
      </c>
      <c r="C70" s="37">
        <v>1000000</v>
      </c>
      <c r="D70" s="38">
        <v>0</v>
      </c>
      <c r="E70" s="37">
        <f t="shared" si="18"/>
        <v>1000000</v>
      </c>
      <c r="F70" s="38">
        <v>0</v>
      </c>
      <c r="G70" s="37">
        <v>0</v>
      </c>
      <c r="H70" s="38">
        <f t="shared" si="19"/>
        <v>1000000</v>
      </c>
    </row>
    <row r="71" spans="2:10" s="15" customFormat="1" ht="12.75" x14ac:dyDescent="0.2">
      <c r="B71" s="28" t="s">
        <v>67</v>
      </c>
      <c r="C71" s="35">
        <f>SUM(C72:C74)</f>
        <v>0</v>
      </c>
      <c r="D71" s="36">
        <f t="shared" ref="D71:H71" si="20">SUM(D72:D74)</f>
        <v>0</v>
      </c>
      <c r="E71" s="35">
        <f t="shared" si="20"/>
        <v>0</v>
      </c>
      <c r="F71" s="36">
        <f t="shared" si="20"/>
        <v>0</v>
      </c>
      <c r="G71" s="35">
        <f t="shared" si="20"/>
        <v>0</v>
      </c>
      <c r="H71" s="36">
        <f t="shared" si="20"/>
        <v>0</v>
      </c>
    </row>
    <row r="72" spans="2:10" ht="12.75" x14ac:dyDescent="0.2">
      <c r="B72" s="29" t="s">
        <v>68</v>
      </c>
      <c r="C72" s="37">
        <v>0</v>
      </c>
      <c r="D72" s="38">
        <v>0</v>
      </c>
      <c r="E72" s="37">
        <v>0</v>
      </c>
      <c r="F72" s="38">
        <v>0</v>
      </c>
      <c r="G72" s="37">
        <v>0</v>
      </c>
      <c r="H72" s="38">
        <f>E72-F72</f>
        <v>0</v>
      </c>
    </row>
    <row r="73" spans="2:10" ht="12.75" x14ac:dyDescent="0.2">
      <c r="B73" s="29" t="s">
        <v>69</v>
      </c>
      <c r="C73" s="37">
        <v>0</v>
      </c>
      <c r="D73" s="38">
        <v>0</v>
      </c>
      <c r="E73" s="37">
        <v>0</v>
      </c>
      <c r="F73" s="38">
        <v>0</v>
      </c>
      <c r="G73" s="37">
        <v>0</v>
      </c>
      <c r="H73" s="38">
        <f t="shared" ref="H73:H74" si="21">E73-F73</f>
        <v>0</v>
      </c>
    </row>
    <row r="74" spans="2:10" ht="12.75" x14ac:dyDescent="0.2">
      <c r="B74" s="29" t="s">
        <v>70</v>
      </c>
      <c r="C74" s="37">
        <v>0</v>
      </c>
      <c r="D74" s="38">
        <v>0</v>
      </c>
      <c r="E74" s="37">
        <v>0</v>
      </c>
      <c r="F74" s="38">
        <v>0</v>
      </c>
      <c r="G74" s="37">
        <v>0</v>
      </c>
      <c r="H74" s="38">
        <f t="shared" si="21"/>
        <v>0</v>
      </c>
    </row>
    <row r="75" spans="2:10" s="15" customFormat="1" ht="12.75" x14ac:dyDescent="0.2">
      <c r="B75" s="28" t="s">
        <v>71</v>
      </c>
      <c r="C75" s="35">
        <f>SUM(C76:C82)</f>
        <v>0</v>
      </c>
      <c r="D75" s="36">
        <f t="shared" ref="D75:H75" si="22">SUM(D76:D82)</f>
        <v>24320078.509999998</v>
      </c>
      <c r="E75" s="35">
        <f t="shared" si="22"/>
        <v>24320078.509999998</v>
      </c>
      <c r="F75" s="36">
        <f t="shared" si="22"/>
        <v>24320078.509999998</v>
      </c>
      <c r="G75" s="35">
        <f t="shared" si="22"/>
        <v>23783148.549999997</v>
      </c>
      <c r="H75" s="36">
        <f t="shared" si="22"/>
        <v>0</v>
      </c>
    </row>
    <row r="76" spans="2:10" ht="12.75" x14ac:dyDescent="0.2">
      <c r="B76" s="29" t="s">
        <v>72</v>
      </c>
      <c r="C76" s="37">
        <v>0</v>
      </c>
      <c r="D76" s="38">
        <v>5620125.6299999999</v>
      </c>
      <c r="E76" s="37">
        <v>5620125.6299999999</v>
      </c>
      <c r="F76" s="38">
        <v>5620125.6299999999</v>
      </c>
      <c r="G76" s="37">
        <v>5620125.6299999999</v>
      </c>
      <c r="H76" s="38">
        <f>E76-F76</f>
        <v>0</v>
      </c>
    </row>
    <row r="77" spans="2:10" ht="12.75" x14ac:dyDescent="0.2">
      <c r="B77" s="29" t="s">
        <v>73</v>
      </c>
      <c r="C77" s="37">
        <v>0</v>
      </c>
      <c r="D77" s="38">
        <v>15874288.119999999</v>
      </c>
      <c r="E77" s="37">
        <v>15874288.119999999</v>
      </c>
      <c r="F77" s="38">
        <v>15874288.119999999</v>
      </c>
      <c r="G77" s="37">
        <v>15874288.119999999</v>
      </c>
      <c r="H77" s="38">
        <f t="shared" ref="H77:H82" si="23">E77-F77</f>
        <v>0</v>
      </c>
    </row>
    <row r="78" spans="2:10" ht="12.75" x14ac:dyDescent="0.2">
      <c r="B78" s="29" t="s">
        <v>74</v>
      </c>
      <c r="C78" s="37">
        <v>0</v>
      </c>
      <c r="D78" s="38">
        <v>0</v>
      </c>
      <c r="E78" s="37">
        <f t="shared" ref="E78:E81" si="24">C78+D78</f>
        <v>0</v>
      </c>
      <c r="F78" s="38">
        <v>0</v>
      </c>
      <c r="G78" s="37">
        <v>0</v>
      </c>
      <c r="H78" s="38">
        <f t="shared" si="23"/>
        <v>0</v>
      </c>
    </row>
    <row r="79" spans="2:10" ht="12.75" x14ac:dyDescent="0.2">
      <c r="B79" s="29" t="s">
        <v>75</v>
      </c>
      <c r="C79" s="37">
        <v>0</v>
      </c>
      <c r="D79" s="38">
        <v>326486.40000000002</v>
      </c>
      <c r="E79" s="37">
        <v>326486.40000000002</v>
      </c>
      <c r="F79" s="38">
        <v>326486.40000000002</v>
      </c>
      <c r="G79" s="37">
        <v>326486.40000000002</v>
      </c>
      <c r="H79" s="38">
        <f t="shared" si="23"/>
        <v>0</v>
      </c>
      <c r="J79" s="19"/>
    </row>
    <row r="80" spans="2:10" ht="12.75" x14ac:dyDescent="0.2">
      <c r="B80" s="29" t="s">
        <v>76</v>
      </c>
      <c r="C80" s="37">
        <v>0</v>
      </c>
      <c r="D80" s="38">
        <v>536929.96</v>
      </c>
      <c r="E80" s="37">
        <v>536929.96</v>
      </c>
      <c r="F80" s="38">
        <v>536929.96</v>
      </c>
      <c r="G80" s="37">
        <v>0</v>
      </c>
      <c r="H80" s="38">
        <f t="shared" si="23"/>
        <v>0</v>
      </c>
    </row>
    <row r="81" spans="2:8" ht="12.75" x14ac:dyDescent="0.2">
      <c r="B81" s="29" t="s">
        <v>77</v>
      </c>
      <c r="C81" s="37">
        <v>0</v>
      </c>
      <c r="D81" s="38">
        <v>0</v>
      </c>
      <c r="E81" s="37">
        <f t="shared" si="24"/>
        <v>0</v>
      </c>
      <c r="F81" s="38">
        <v>0</v>
      </c>
      <c r="G81" s="37">
        <v>0</v>
      </c>
      <c r="H81" s="38">
        <f t="shared" si="23"/>
        <v>0</v>
      </c>
    </row>
    <row r="82" spans="2:8" ht="12.75" x14ac:dyDescent="0.2">
      <c r="B82" s="48" t="s">
        <v>78</v>
      </c>
      <c r="C82" s="49">
        <v>0</v>
      </c>
      <c r="D82" s="50">
        <v>1962248.4</v>
      </c>
      <c r="E82" s="49">
        <v>1962248.4</v>
      </c>
      <c r="F82" s="50">
        <v>1962248.4</v>
      </c>
      <c r="G82" s="49">
        <v>1962248.4</v>
      </c>
      <c r="H82" s="50">
        <f t="shared" si="23"/>
        <v>0</v>
      </c>
    </row>
    <row r="83" spans="2:8" ht="15" customHeight="1" x14ac:dyDescent="0.2">
      <c r="B83" s="32" t="s">
        <v>79</v>
      </c>
      <c r="C83" s="39">
        <f>SUM(C93+C103+C113+C123+C133+C137+C146+C150)</f>
        <v>963437748</v>
      </c>
      <c r="D83" s="40">
        <f>SUM(D85,D93+D103+D113+D123+D133+D137+D146+D150)</f>
        <v>273133259.97000003</v>
      </c>
      <c r="E83" s="39">
        <f>SUM(E85,E93+E103+E113+E123+E133+E137+E146+E150)</f>
        <v>1236571007.97</v>
      </c>
      <c r="F83" s="40">
        <f t="shared" ref="F83:G83" si="25">SUM(F85,F93+F103+F113+F123+F133+F137+F146+F150)</f>
        <v>1227183040.3999999</v>
      </c>
      <c r="G83" s="39">
        <f t="shared" si="25"/>
        <v>1206074987.47</v>
      </c>
      <c r="H83" s="40">
        <f>SUM(H85,H93+H103+H113+H123+H133+H137+H146+H150)</f>
        <v>9387967.5700000226</v>
      </c>
    </row>
    <row r="84" spans="2:8" ht="12" customHeight="1" x14ac:dyDescent="0.2">
      <c r="B84" s="31"/>
      <c r="C84" s="41"/>
      <c r="D84" s="42"/>
      <c r="E84" s="41"/>
      <c r="F84" s="42"/>
      <c r="G84" s="41"/>
      <c r="H84" s="42"/>
    </row>
    <row r="85" spans="2:8" ht="12.75" x14ac:dyDescent="0.2">
      <c r="B85" s="28" t="s">
        <v>6</v>
      </c>
      <c r="C85" s="35">
        <f>SUM(C86:C92)</f>
        <v>0</v>
      </c>
      <c r="D85" s="36">
        <f t="shared" ref="D85:H85" si="26">SUM(D86:D92)</f>
        <v>12246044.879999999</v>
      </c>
      <c r="E85" s="35">
        <f t="shared" si="26"/>
        <v>12246044.879999999</v>
      </c>
      <c r="F85" s="36">
        <f t="shared" si="26"/>
        <v>11518702.58</v>
      </c>
      <c r="G85" s="35">
        <f t="shared" si="26"/>
        <v>11518702.58</v>
      </c>
      <c r="H85" s="36">
        <f t="shared" si="26"/>
        <v>727342.29999999993</v>
      </c>
    </row>
    <row r="86" spans="2:8" ht="12.75" x14ac:dyDescent="0.2">
      <c r="B86" s="29" t="s">
        <v>7</v>
      </c>
      <c r="C86" s="37">
        <v>0</v>
      </c>
      <c r="D86" s="38">
        <v>0</v>
      </c>
      <c r="E86" s="37">
        <f>C86+D86</f>
        <v>0</v>
      </c>
      <c r="F86" s="38">
        <v>0</v>
      </c>
      <c r="G86" s="37">
        <v>0</v>
      </c>
      <c r="H86" s="38">
        <f>E86-F86</f>
        <v>0</v>
      </c>
    </row>
    <row r="87" spans="2:8" ht="12.75" x14ac:dyDescent="0.2">
      <c r="B87" s="29" t="s">
        <v>8</v>
      </c>
      <c r="C87" s="37">
        <v>0</v>
      </c>
      <c r="D87" s="38">
        <v>0</v>
      </c>
      <c r="E87" s="37">
        <f t="shared" ref="E87:E91" si="27">C87+D87</f>
        <v>0</v>
      </c>
      <c r="F87" s="38">
        <v>0</v>
      </c>
      <c r="G87" s="37">
        <v>0</v>
      </c>
      <c r="H87" s="38">
        <f t="shared" ref="H87:H92" si="28">E87-F87</f>
        <v>0</v>
      </c>
    </row>
    <row r="88" spans="2:8" ht="12.75" x14ac:dyDescent="0.2">
      <c r="B88" s="29" t="s">
        <v>9</v>
      </c>
      <c r="C88" s="37">
        <v>0</v>
      </c>
      <c r="D88" s="38">
        <v>0</v>
      </c>
      <c r="E88" s="37">
        <f t="shared" si="27"/>
        <v>0</v>
      </c>
      <c r="F88" s="38">
        <v>0</v>
      </c>
      <c r="G88" s="37">
        <v>0</v>
      </c>
      <c r="H88" s="38">
        <f t="shared" si="28"/>
        <v>0</v>
      </c>
    </row>
    <row r="89" spans="2:8" ht="12.75" x14ac:dyDescent="0.2">
      <c r="B89" s="29" t="s">
        <v>10</v>
      </c>
      <c r="C89" s="37">
        <v>0</v>
      </c>
      <c r="D89" s="38">
        <v>854395.27</v>
      </c>
      <c r="E89" s="37">
        <v>854395.27</v>
      </c>
      <c r="F89" s="38">
        <v>157987.89000000001</v>
      </c>
      <c r="G89" s="37">
        <v>157987.89000000001</v>
      </c>
      <c r="H89" s="38">
        <f t="shared" si="28"/>
        <v>696407.38</v>
      </c>
    </row>
    <row r="90" spans="2:8" ht="12.75" x14ac:dyDescent="0.2">
      <c r="B90" s="29" t="s">
        <v>11</v>
      </c>
      <c r="C90" s="37">
        <v>0</v>
      </c>
      <c r="D90" s="38">
        <v>0</v>
      </c>
      <c r="E90" s="37">
        <f t="shared" si="27"/>
        <v>0</v>
      </c>
      <c r="F90" s="38">
        <v>0</v>
      </c>
      <c r="G90" s="37">
        <v>0</v>
      </c>
      <c r="H90" s="38">
        <f t="shared" si="28"/>
        <v>0</v>
      </c>
    </row>
    <row r="91" spans="2:8" ht="12.75" x14ac:dyDescent="0.2">
      <c r="B91" s="29" t="s">
        <v>12</v>
      </c>
      <c r="C91" s="37">
        <v>0</v>
      </c>
      <c r="D91" s="38">
        <v>0</v>
      </c>
      <c r="E91" s="37">
        <f t="shared" si="27"/>
        <v>0</v>
      </c>
      <c r="F91" s="38">
        <v>0</v>
      </c>
      <c r="G91" s="37">
        <v>0</v>
      </c>
      <c r="H91" s="38">
        <f t="shared" si="28"/>
        <v>0</v>
      </c>
    </row>
    <row r="92" spans="2:8" ht="12.75" x14ac:dyDescent="0.2">
      <c r="B92" s="29" t="s">
        <v>13</v>
      </c>
      <c r="C92" s="37">
        <v>0</v>
      </c>
      <c r="D92" s="38">
        <v>11391649.609999999</v>
      </c>
      <c r="E92" s="37">
        <v>11391649.609999999</v>
      </c>
      <c r="F92" s="38">
        <v>11360714.689999999</v>
      </c>
      <c r="G92" s="37">
        <v>11360714.689999999</v>
      </c>
      <c r="H92" s="38">
        <f t="shared" si="28"/>
        <v>30934.919999999925</v>
      </c>
    </row>
    <row r="93" spans="2:8" s="15" customFormat="1" ht="12.75" x14ac:dyDescent="0.2">
      <c r="B93" s="28" t="s">
        <v>14</v>
      </c>
      <c r="C93" s="35">
        <f>SUM(C94:C102)</f>
        <v>3000000</v>
      </c>
      <c r="D93" s="36">
        <f t="shared" ref="D93:H93" si="29">SUM(D94:D102)</f>
        <v>52708502.209999993</v>
      </c>
      <c r="E93" s="35">
        <f t="shared" si="29"/>
        <v>55708502.209999993</v>
      </c>
      <c r="F93" s="36">
        <f t="shared" si="29"/>
        <v>55287500.719999999</v>
      </c>
      <c r="G93" s="35">
        <f t="shared" si="29"/>
        <v>55287500.719999999</v>
      </c>
      <c r="H93" s="36">
        <f t="shared" si="29"/>
        <v>421001.49</v>
      </c>
    </row>
    <row r="94" spans="2:8" ht="25.5" x14ac:dyDescent="0.2">
      <c r="B94" s="29" t="s">
        <v>15</v>
      </c>
      <c r="C94" s="37">
        <v>0</v>
      </c>
      <c r="D94" s="38">
        <v>3600</v>
      </c>
      <c r="E94" s="37">
        <v>3600</v>
      </c>
      <c r="F94" s="38">
        <v>3596.03</v>
      </c>
      <c r="G94" s="37">
        <v>3596.03</v>
      </c>
      <c r="H94" s="38">
        <f>E94-F94</f>
        <v>3.9699999999997999</v>
      </c>
    </row>
    <row r="95" spans="2:8" ht="12.75" x14ac:dyDescent="0.2">
      <c r="B95" s="29" t="s">
        <v>16</v>
      </c>
      <c r="C95" s="37">
        <v>0</v>
      </c>
      <c r="D95" s="38">
        <v>0</v>
      </c>
      <c r="E95" s="37">
        <f t="shared" ref="E95:E101" si="30">C95+D95</f>
        <v>0</v>
      </c>
      <c r="F95" s="38">
        <v>0</v>
      </c>
      <c r="G95" s="37">
        <v>0</v>
      </c>
      <c r="H95" s="38">
        <f t="shared" ref="H95:H101" si="31">E95-F95</f>
        <v>0</v>
      </c>
    </row>
    <row r="96" spans="2:8" ht="12.75" x14ac:dyDescent="0.2">
      <c r="B96" s="29" t="s">
        <v>17</v>
      </c>
      <c r="C96" s="37">
        <v>0</v>
      </c>
      <c r="D96" s="38">
        <v>0</v>
      </c>
      <c r="E96" s="37">
        <f t="shared" si="30"/>
        <v>0</v>
      </c>
      <c r="F96" s="38">
        <v>0</v>
      </c>
      <c r="G96" s="37">
        <v>0</v>
      </c>
      <c r="H96" s="38">
        <f t="shared" si="31"/>
        <v>0</v>
      </c>
    </row>
    <row r="97" spans="2:8" ht="12.75" x14ac:dyDescent="0.2">
      <c r="B97" s="29" t="s">
        <v>18</v>
      </c>
      <c r="C97" s="37">
        <v>0</v>
      </c>
      <c r="D97" s="38">
        <v>30471426.879999999</v>
      </c>
      <c r="E97" s="37">
        <v>30471426.879999999</v>
      </c>
      <c r="F97" s="38">
        <v>30114987.879999999</v>
      </c>
      <c r="G97" s="37">
        <v>30114987.879999999</v>
      </c>
      <c r="H97" s="38">
        <f t="shared" si="31"/>
        <v>356439</v>
      </c>
    </row>
    <row r="98" spans="2:8" ht="12.75" x14ac:dyDescent="0.2">
      <c r="B98" s="29" t="s">
        <v>19</v>
      </c>
      <c r="C98" s="37">
        <v>0</v>
      </c>
      <c r="D98" s="38">
        <v>0</v>
      </c>
      <c r="E98" s="37">
        <f t="shared" si="30"/>
        <v>0</v>
      </c>
      <c r="F98" s="38">
        <v>0</v>
      </c>
      <c r="G98" s="37">
        <v>0</v>
      </c>
      <c r="H98" s="38">
        <f t="shared" si="31"/>
        <v>0</v>
      </c>
    </row>
    <row r="99" spans="2:8" ht="12.75" x14ac:dyDescent="0.2">
      <c r="B99" s="29" t="s">
        <v>20</v>
      </c>
      <c r="C99" s="37">
        <v>0</v>
      </c>
      <c r="D99" s="38">
        <v>0</v>
      </c>
      <c r="E99" s="37">
        <f t="shared" si="30"/>
        <v>0</v>
      </c>
      <c r="F99" s="38">
        <v>0</v>
      </c>
      <c r="G99" s="37">
        <v>0</v>
      </c>
      <c r="H99" s="38">
        <f t="shared" si="31"/>
        <v>0</v>
      </c>
    </row>
    <row r="100" spans="2:8" ht="12.75" x14ac:dyDescent="0.2">
      <c r="B100" s="29" t="s">
        <v>21</v>
      </c>
      <c r="C100" s="37">
        <v>0</v>
      </c>
      <c r="D100" s="38">
        <v>23735440.920000002</v>
      </c>
      <c r="E100" s="37">
        <v>23735440.920000002</v>
      </c>
      <c r="F100" s="38">
        <v>23735440.920000002</v>
      </c>
      <c r="G100" s="37">
        <v>23735440.920000002</v>
      </c>
      <c r="H100" s="38">
        <f t="shared" si="31"/>
        <v>0</v>
      </c>
    </row>
    <row r="101" spans="2:8" ht="12.75" x14ac:dyDescent="0.2">
      <c r="B101" s="29" t="s">
        <v>22</v>
      </c>
      <c r="C101" s="37">
        <v>3000000</v>
      </c>
      <c r="D101" s="38">
        <v>-3000000</v>
      </c>
      <c r="E101" s="37">
        <f t="shared" si="30"/>
        <v>0</v>
      </c>
      <c r="F101" s="38">
        <v>0</v>
      </c>
      <c r="G101" s="37">
        <v>0</v>
      </c>
      <c r="H101" s="38">
        <f t="shared" si="31"/>
        <v>0</v>
      </c>
    </row>
    <row r="102" spans="2:8" ht="12.75" x14ac:dyDescent="0.2">
      <c r="B102" s="29" t="s">
        <v>23</v>
      </c>
      <c r="C102" s="37">
        <v>0</v>
      </c>
      <c r="D102" s="38">
        <v>1498034.41</v>
      </c>
      <c r="E102" s="37">
        <v>1498034.41</v>
      </c>
      <c r="F102" s="38">
        <v>1433475.89</v>
      </c>
      <c r="G102" s="37">
        <v>1433475.89</v>
      </c>
      <c r="H102" s="38">
        <f>E102-F102</f>
        <v>64558.520000000019</v>
      </c>
    </row>
    <row r="103" spans="2:8" s="15" customFormat="1" ht="12.75" x14ac:dyDescent="0.2">
      <c r="B103" s="28" t="s">
        <v>24</v>
      </c>
      <c r="C103" s="35">
        <f>SUM(C104:C112)</f>
        <v>434401586.10000002</v>
      </c>
      <c r="D103" s="36">
        <f t="shared" ref="D103:H103" si="32">SUM(D104:D112)</f>
        <v>16705480.520000003</v>
      </c>
      <c r="E103" s="35">
        <f t="shared" si="32"/>
        <v>451107066.62</v>
      </c>
      <c r="F103" s="36">
        <f t="shared" si="32"/>
        <v>449650338.00999999</v>
      </c>
      <c r="G103" s="35">
        <f t="shared" si="32"/>
        <v>449650338.00999999</v>
      </c>
      <c r="H103" s="36">
        <f t="shared" si="32"/>
        <v>1456728.6099999975</v>
      </c>
    </row>
    <row r="104" spans="2:8" ht="12.75" x14ac:dyDescent="0.2">
      <c r="B104" s="29" t="s">
        <v>25</v>
      </c>
      <c r="C104" s="37">
        <v>261716228.81999999</v>
      </c>
      <c r="D104" s="38">
        <v>-16116782.9</v>
      </c>
      <c r="E104" s="37">
        <v>245599445.91999999</v>
      </c>
      <c r="F104" s="38">
        <v>244163539.47999999</v>
      </c>
      <c r="G104" s="37">
        <v>244163539.47999999</v>
      </c>
      <c r="H104" s="38">
        <f>E104-F104</f>
        <v>1435906.4399999976</v>
      </c>
    </row>
    <row r="105" spans="2:8" ht="12.75" x14ac:dyDescent="0.2">
      <c r="B105" s="29" t="s">
        <v>26</v>
      </c>
      <c r="C105" s="37">
        <v>148685357.28</v>
      </c>
      <c r="D105" s="38">
        <v>5107235.63</v>
      </c>
      <c r="E105" s="37">
        <v>153792592.91</v>
      </c>
      <c r="F105" s="38">
        <v>153792592.91</v>
      </c>
      <c r="G105" s="37">
        <v>153792592.91</v>
      </c>
      <c r="H105" s="38">
        <f t="shared" ref="H105:H112" si="33">E105-F105</f>
        <v>0</v>
      </c>
    </row>
    <row r="106" spans="2:8" ht="12.75" x14ac:dyDescent="0.2">
      <c r="B106" s="29" t="s">
        <v>27</v>
      </c>
      <c r="C106" s="37">
        <v>24000000</v>
      </c>
      <c r="D106" s="38">
        <v>-18378579.449999999</v>
      </c>
      <c r="E106" s="37">
        <v>5621420.5499999998</v>
      </c>
      <c r="F106" s="38">
        <v>5600698.3799999999</v>
      </c>
      <c r="G106" s="37">
        <v>5600698.3799999999</v>
      </c>
      <c r="H106" s="38">
        <f t="shared" si="33"/>
        <v>20722.169999999925</v>
      </c>
    </row>
    <row r="107" spans="2:8" ht="12.75" x14ac:dyDescent="0.2">
      <c r="B107" s="29" t="s">
        <v>28</v>
      </c>
      <c r="C107" s="37">
        <v>0</v>
      </c>
      <c r="D107" s="38">
        <v>0</v>
      </c>
      <c r="E107" s="37">
        <f t="shared" ref="E107:E111" si="34">C107+D107</f>
        <v>0</v>
      </c>
      <c r="F107" s="38">
        <v>0</v>
      </c>
      <c r="G107" s="37">
        <v>0</v>
      </c>
      <c r="H107" s="38">
        <f t="shared" si="33"/>
        <v>0</v>
      </c>
    </row>
    <row r="108" spans="2:8" ht="12.75" x14ac:dyDescent="0.2">
      <c r="B108" s="29" t="s">
        <v>29</v>
      </c>
      <c r="C108" s="37">
        <v>0</v>
      </c>
      <c r="D108" s="38">
        <v>44438476.240000002</v>
      </c>
      <c r="E108" s="37">
        <v>44438476.240000002</v>
      </c>
      <c r="F108" s="38">
        <v>44438376.240000002</v>
      </c>
      <c r="G108" s="37">
        <v>44438376.240000002</v>
      </c>
      <c r="H108" s="38">
        <f t="shared" si="33"/>
        <v>100</v>
      </c>
    </row>
    <row r="109" spans="2:8" ht="12.75" x14ac:dyDescent="0.2">
      <c r="B109" s="29" t="s">
        <v>30</v>
      </c>
      <c r="C109" s="37">
        <v>0</v>
      </c>
      <c r="D109" s="38">
        <v>0</v>
      </c>
      <c r="E109" s="37">
        <f t="shared" si="34"/>
        <v>0</v>
      </c>
      <c r="F109" s="38">
        <v>0</v>
      </c>
      <c r="G109" s="37">
        <v>0</v>
      </c>
      <c r="H109" s="38">
        <f t="shared" si="33"/>
        <v>0</v>
      </c>
    </row>
    <row r="110" spans="2:8" ht="12.75" x14ac:dyDescent="0.2">
      <c r="B110" s="29" t="s">
        <v>31</v>
      </c>
      <c r="C110" s="37">
        <v>0</v>
      </c>
      <c r="D110" s="38">
        <v>0</v>
      </c>
      <c r="E110" s="37">
        <f t="shared" si="34"/>
        <v>0</v>
      </c>
      <c r="F110" s="38">
        <v>0</v>
      </c>
      <c r="G110" s="37">
        <v>0</v>
      </c>
      <c r="H110" s="38">
        <f t="shared" si="33"/>
        <v>0</v>
      </c>
    </row>
    <row r="111" spans="2:8" ht="12.75" x14ac:dyDescent="0.2">
      <c r="B111" s="29" t="s">
        <v>32</v>
      </c>
      <c r="C111" s="37">
        <v>0</v>
      </c>
      <c r="D111" s="38">
        <v>0</v>
      </c>
      <c r="E111" s="37">
        <f t="shared" si="34"/>
        <v>0</v>
      </c>
      <c r="F111" s="38">
        <v>0</v>
      </c>
      <c r="G111" s="37">
        <v>0</v>
      </c>
      <c r="H111" s="38">
        <f t="shared" si="33"/>
        <v>0</v>
      </c>
    </row>
    <row r="112" spans="2:8" ht="12.75" x14ac:dyDescent="0.2">
      <c r="B112" s="29" t="s">
        <v>33</v>
      </c>
      <c r="C112" s="37">
        <v>0</v>
      </c>
      <c r="D112" s="38">
        <v>1655131</v>
      </c>
      <c r="E112" s="37">
        <v>1655131</v>
      </c>
      <c r="F112" s="38">
        <v>1655131</v>
      </c>
      <c r="G112" s="37">
        <v>1655131</v>
      </c>
      <c r="H112" s="38">
        <f t="shared" si="33"/>
        <v>0</v>
      </c>
    </row>
    <row r="113" spans="2:8" s="15" customFormat="1" ht="25.5" x14ac:dyDescent="0.2">
      <c r="B113" s="28" t="s">
        <v>34</v>
      </c>
      <c r="C113" s="35">
        <f>SUM(C114:C122)</f>
        <v>0</v>
      </c>
      <c r="D113" s="36">
        <f t="shared" ref="D113:H113" si="35">SUM(D114:D122)</f>
        <v>0</v>
      </c>
      <c r="E113" s="35">
        <f t="shared" si="35"/>
        <v>0</v>
      </c>
      <c r="F113" s="36">
        <f t="shared" si="35"/>
        <v>0</v>
      </c>
      <c r="G113" s="35">
        <f t="shared" si="35"/>
        <v>0</v>
      </c>
      <c r="H113" s="36">
        <f t="shared" si="35"/>
        <v>0</v>
      </c>
    </row>
    <row r="114" spans="2:8" ht="12.75" x14ac:dyDescent="0.2">
      <c r="B114" s="29" t="s">
        <v>35</v>
      </c>
      <c r="C114" s="37">
        <v>0</v>
      </c>
      <c r="D114" s="38">
        <v>0</v>
      </c>
      <c r="E114" s="37">
        <f>C114+D114</f>
        <v>0</v>
      </c>
      <c r="F114" s="38">
        <v>0</v>
      </c>
      <c r="G114" s="37">
        <v>0</v>
      </c>
      <c r="H114" s="38">
        <f>E114-F114</f>
        <v>0</v>
      </c>
    </row>
    <row r="115" spans="2:8" ht="12.75" x14ac:dyDescent="0.2">
      <c r="B115" s="29" t="s">
        <v>36</v>
      </c>
      <c r="C115" s="37">
        <v>0</v>
      </c>
      <c r="D115" s="38">
        <v>0</v>
      </c>
      <c r="E115" s="37">
        <f t="shared" ref="E115:E122" si="36">C115+D115</f>
        <v>0</v>
      </c>
      <c r="F115" s="38">
        <v>0</v>
      </c>
      <c r="G115" s="37">
        <v>0</v>
      </c>
      <c r="H115" s="38">
        <f t="shared" ref="H115:H122" si="37">E115-F115</f>
        <v>0</v>
      </c>
    </row>
    <row r="116" spans="2:8" ht="12.75" x14ac:dyDescent="0.2">
      <c r="B116" s="29" t="s">
        <v>37</v>
      </c>
      <c r="C116" s="37">
        <v>0</v>
      </c>
      <c r="D116" s="38">
        <v>0</v>
      </c>
      <c r="E116" s="37">
        <f t="shared" si="36"/>
        <v>0</v>
      </c>
      <c r="F116" s="38">
        <v>0</v>
      </c>
      <c r="G116" s="37">
        <v>0</v>
      </c>
      <c r="H116" s="38">
        <f t="shared" si="37"/>
        <v>0</v>
      </c>
    </row>
    <row r="117" spans="2:8" ht="12.75" x14ac:dyDescent="0.2">
      <c r="B117" s="29" t="s">
        <v>38</v>
      </c>
      <c r="C117" s="37">
        <v>0</v>
      </c>
      <c r="D117" s="38">
        <v>0</v>
      </c>
      <c r="E117" s="37">
        <f t="shared" si="36"/>
        <v>0</v>
      </c>
      <c r="F117" s="38">
        <v>0</v>
      </c>
      <c r="G117" s="37">
        <v>0</v>
      </c>
      <c r="H117" s="38">
        <f t="shared" si="37"/>
        <v>0</v>
      </c>
    </row>
    <row r="118" spans="2:8" ht="12.75" x14ac:dyDescent="0.2">
      <c r="B118" s="29" t="s">
        <v>39</v>
      </c>
      <c r="C118" s="37">
        <v>0</v>
      </c>
      <c r="D118" s="38">
        <v>0</v>
      </c>
      <c r="E118" s="37">
        <f t="shared" si="36"/>
        <v>0</v>
      </c>
      <c r="F118" s="38">
        <v>0</v>
      </c>
      <c r="G118" s="37">
        <v>0</v>
      </c>
      <c r="H118" s="38">
        <f t="shared" si="37"/>
        <v>0</v>
      </c>
    </row>
    <row r="119" spans="2:8" ht="12.75" x14ac:dyDescent="0.2">
      <c r="B119" s="29" t="s">
        <v>40</v>
      </c>
      <c r="C119" s="37">
        <v>0</v>
      </c>
      <c r="D119" s="38">
        <v>0</v>
      </c>
      <c r="E119" s="37">
        <f t="shared" si="36"/>
        <v>0</v>
      </c>
      <c r="F119" s="38">
        <v>0</v>
      </c>
      <c r="G119" s="37">
        <v>0</v>
      </c>
      <c r="H119" s="38">
        <f t="shared" si="37"/>
        <v>0</v>
      </c>
    </row>
    <row r="120" spans="2:8" ht="12.75" x14ac:dyDescent="0.2">
      <c r="B120" s="29" t="s">
        <v>41</v>
      </c>
      <c r="C120" s="37">
        <v>0</v>
      </c>
      <c r="D120" s="38">
        <v>0</v>
      </c>
      <c r="E120" s="37">
        <f t="shared" si="36"/>
        <v>0</v>
      </c>
      <c r="F120" s="38">
        <v>0</v>
      </c>
      <c r="G120" s="37">
        <v>0</v>
      </c>
      <c r="H120" s="38">
        <f t="shared" si="37"/>
        <v>0</v>
      </c>
    </row>
    <row r="121" spans="2:8" ht="12.75" x14ac:dyDescent="0.2">
      <c r="B121" s="29" t="s">
        <v>42</v>
      </c>
      <c r="C121" s="37">
        <v>0</v>
      </c>
      <c r="D121" s="38">
        <v>0</v>
      </c>
      <c r="E121" s="37">
        <f t="shared" si="36"/>
        <v>0</v>
      </c>
      <c r="F121" s="38">
        <v>0</v>
      </c>
      <c r="G121" s="37">
        <v>0</v>
      </c>
      <c r="H121" s="38">
        <f t="shared" si="37"/>
        <v>0</v>
      </c>
    </row>
    <row r="122" spans="2:8" ht="12.75" x14ac:dyDescent="0.2">
      <c r="B122" s="29" t="s">
        <v>43</v>
      </c>
      <c r="C122" s="37">
        <v>0</v>
      </c>
      <c r="D122" s="38">
        <v>0</v>
      </c>
      <c r="E122" s="37">
        <f t="shared" si="36"/>
        <v>0</v>
      </c>
      <c r="F122" s="38">
        <v>0</v>
      </c>
      <c r="G122" s="37">
        <v>0</v>
      </c>
      <c r="H122" s="38">
        <f t="shared" si="37"/>
        <v>0</v>
      </c>
    </row>
    <row r="123" spans="2:8" s="15" customFormat="1" ht="25.5" x14ac:dyDescent="0.2">
      <c r="B123" s="28" t="s">
        <v>44</v>
      </c>
      <c r="C123" s="35">
        <f>SUM(C124:C131)</f>
        <v>6256621.54</v>
      </c>
      <c r="D123" s="36">
        <f t="shared" ref="D123:H123" si="38">SUM(D124:D131)</f>
        <v>25161542.329999998</v>
      </c>
      <c r="E123" s="35">
        <f t="shared" si="38"/>
        <v>31418163.869999997</v>
      </c>
      <c r="F123" s="36">
        <f t="shared" si="38"/>
        <v>31413313.809999999</v>
      </c>
      <c r="G123" s="35">
        <f t="shared" si="38"/>
        <v>31413313.809999999</v>
      </c>
      <c r="H123" s="36">
        <f t="shared" si="38"/>
        <v>4850.0600000000559</v>
      </c>
    </row>
    <row r="124" spans="2:8" ht="12.75" x14ac:dyDescent="0.2">
      <c r="B124" s="29" t="s">
        <v>45</v>
      </c>
      <c r="C124" s="37">
        <v>0</v>
      </c>
      <c r="D124" s="38">
        <v>7341157.0899999999</v>
      </c>
      <c r="E124" s="37">
        <v>7341157.0899999999</v>
      </c>
      <c r="F124" s="38">
        <v>7341157.0899999999</v>
      </c>
      <c r="G124" s="37">
        <v>7341157.0899999999</v>
      </c>
      <c r="H124" s="38">
        <f>E124-F124</f>
        <v>0</v>
      </c>
    </row>
    <row r="125" spans="2:8" ht="12.75" x14ac:dyDescent="0.2">
      <c r="B125" s="29" t="s">
        <v>46</v>
      </c>
      <c r="C125" s="37">
        <v>0</v>
      </c>
      <c r="D125" s="38">
        <v>0</v>
      </c>
      <c r="E125" s="37">
        <f t="shared" ref="E125:E132" si="39">C125+D125</f>
        <v>0</v>
      </c>
      <c r="F125" s="38">
        <v>0</v>
      </c>
      <c r="G125" s="37">
        <v>0</v>
      </c>
      <c r="H125" s="38">
        <f t="shared" ref="H125:H132" si="40">E125-F125</f>
        <v>0</v>
      </c>
    </row>
    <row r="126" spans="2:8" ht="12.75" x14ac:dyDescent="0.2">
      <c r="B126" s="29" t="s">
        <v>47</v>
      </c>
      <c r="C126" s="37">
        <v>0</v>
      </c>
      <c r="D126" s="38">
        <v>0</v>
      </c>
      <c r="E126" s="37">
        <f t="shared" si="39"/>
        <v>0</v>
      </c>
      <c r="F126" s="38">
        <v>0</v>
      </c>
      <c r="G126" s="37">
        <v>0</v>
      </c>
      <c r="H126" s="38">
        <f t="shared" si="40"/>
        <v>0</v>
      </c>
    </row>
    <row r="127" spans="2:8" ht="12.75" x14ac:dyDescent="0.2">
      <c r="B127" s="29" t="s">
        <v>48</v>
      </c>
      <c r="C127" s="37">
        <v>0</v>
      </c>
      <c r="D127" s="38">
        <v>1711650.06</v>
      </c>
      <c r="E127" s="37">
        <v>1711650.06</v>
      </c>
      <c r="F127" s="38">
        <v>1706800</v>
      </c>
      <c r="G127" s="37">
        <v>1706800</v>
      </c>
      <c r="H127" s="38">
        <f t="shared" si="40"/>
        <v>4850.0600000000559</v>
      </c>
    </row>
    <row r="128" spans="2:8" ht="12.75" x14ac:dyDescent="0.2">
      <c r="B128" s="29" t="s">
        <v>49</v>
      </c>
      <c r="C128" s="37">
        <v>0</v>
      </c>
      <c r="D128" s="38">
        <v>0</v>
      </c>
      <c r="E128" s="37">
        <f t="shared" si="39"/>
        <v>0</v>
      </c>
      <c r="F128" s="38">
        <v>0</v>
      </c>
      <c r="G128" s="37">
        <v>0</v>
      </c>
      <c r="H128" s="38">
        <f t="shared" si="40"/>
        <v>0</v>
      </c>
    </row>
    <row r="129" spans="2:12" ht="12.75" x14ac:dyDescent="0.2">
      <c r="B129" s="29" t="s">
        <v>50</v>
      </c>
      <c r="C129" s="37">
        <v>5056621.54</v>
      </c>
      <c r="D129" s="38">
        <v>16372615.18</v>
      </c>
      <c r="E129" s="37">
        <v>21429236.719999999</v>
      </c>
      <c r="F129" s="38">
        <v>21429236.719999999</v>
      </c>
      <c r="G129" s="37">
        <v>21429236.719999999</v>
      </c>
      <c r="H129" s="38">
        <f t="shared" si="40"/>
        <v>0</v>
      </c>
    </row>
    <row r="130" spans="2:12" ht="12.75" x14ac:dyDescent="0.2">
      <c r="B130" s="29" t="s">
        <v>51</v>
      </c>
      <c r="C130" s="37">
        <v>1200000</v>
      </c>
      <c r="D130" s="38">
        <v>-263880</v>
      </c>
      <c r="E130" s="37">
        <v>936120</v>
      </c>
      <c r="F130" s="38">
        <v>936120</v>
      </c>
      <c r="G130" s="37">
        <v>936120</v>
      </c>
      <c r="H130" s="38">
        <f t="shared" si="40"/>
        <v>0</v>
      </c>
    </row>
    <row r="131" spans="2:12" ht="12.75" x14ac:dyDescent="0.2">
      <c r="B131" s="29" t="s">
        <v>52</v>
      </c>
      <c r="C131" s="37">
        <v>0</v>
      </c>
      <c r="D131" s="38">
        <v>0</v>
      </c>
      <c r="E131" s="37">
        <f t="shared" si="39"/>
        <v>0</v>
      </c>
      <c r="F131" s="38">
        <v>0</v>
      </c>
      <c r="G131" s="37">
        <v>0</v>
      </c>
      <c r="H131" s="38">
        <f t="shared" si="40"/>
        <v>0</v>
      </c>
    </row>
    <row r="132" spans="2:12" ht="12.75" x14ac:dyDescent="0.2">
      <c r="B132" s="29" t="s">
        <v>53</v>
      </c>
      <c r="C132" s="43">
        <v>0</v>
      </c>
      <c r="D132" s="44">
        <v>0</v>
      </c>
      <c r="E132" s="37">
        <f t="shared" si="39"/>
        <v>0</v>
      </c>
      <c r="F132" s="38">
        <v>0</v>
      </c>
      <c r="G132" s="37">
        <v>0</v>
      </c>
      <c r="H132" s="38">
        <f t="shared" si="40"/>
        <v>0</v>
      </c>
    </row>
    <row r="133" spans="2:12" s="15" customFormat="1" ht="12.75" x14ac:dyDescent="0.2">
      <c r="B133" s="28" t="s">
        <v>54</v>
      </c>
      <c r="C133" s="35">
        <f>SUM(C134:C136)</f>
        <v>361327207.38999999</v>
      </c>
      <c r="D133" s="36">
        <f t="shared" ref="D133:H133" si="41">SUM(D134:D136)</f>
        <v>201626432.75</v>
      </c>
      <c r="E133" s="35">
        <f t="shared" si="41"/>
        <v>562953640.13999999</v>
      </c>
      <c r="F133" s="36">
        <f t="shared" si="41"/>
        <v>557464652.53999996</v>
      </c>
      <c r="G133" s="35">
        <f t="shared" si="41"/>
        <v>536356599.61000001</v>
      </c>
      <c r="H133" s="36">
        <f t="shared" si="41"/>
        <v>5488987.6000000238</v>
      </c>
    </row>
    <row r="134" spans="2:12" ht="12.75" x14ac:dyDescent="0.2">
      <c r="B134" s="29" t="s">
        <v>55</v>
      </c>
      <c r="C134" s="37">
        <v>182425053</v>
      </c>
      <c r="D134" s="38">
        <v>223278656.93000001</v>
      </c>
      <c r="E134" s="37">
        <v>405703709.93000001</v>
      </c>
      <c r="F134" s="38">
        <v>400214722.32999998</v>
      </c>
      <c r="G134" s="37">
        <v>379106669.39999998</v>
      </c>
      <c r="H134" s="38">
        <f>E134-F134</f>
        <v>5488987.6000000238</v>
      </c>
    </row>
    <row r="135" spans="2:12" ht="12.75" x14ac:dyDescent="0.2">
      <c r="B135" s="29" t="s">
        <v>56</v>
      </c>
      <c r="C135" s="37">
        <v>178902154.38999999</v>
      </c>
      <c r="D135" s="38">
        <v>-21652224.18</v>
      </c>
      <c r="E135" s="37">
        <v>157249930.21000001</v>
      </c>
      <c r="F135" s="38">
        <v>157249930.21000001</v>
      </c>
      <c r="G135" s="37">
        <v>157249930.21000001</v>
      </c>
      <c r="H135" s="38">
        <f t="shared" ref="H135:H136" si="42">E135-F135</f>
        <v>0</v>
      </c>
    </row>
    <row r="136" spans="2:12" ht="12.75" x14ac:dyDescent="0.2">
      <c r="B136" s="29" t="s">
        <v>57</v>
      </c>
      <c r="C136" s="37">
        <v>0</v>
      </c>
      <c r="D136" s="38">
        <v>0</v>
      </c>
      <c r="E136" s="37">
        <f t="shared" ref="E136" si="43">C136+D136</f>
        <v>0</v>
      </c>
      <c r="F136" s="38">
        <v>0</v>
      </c>
      <c r="G136" s="37">
        <v>0</v>
      </c>
      <c r="H136" s="38">
        <f t="shared" si="42"/>
        <v>0</v>
      </c>
    </row>
    <row r="137" spans="2:12" s="15" customFormat="1" ht="25.5" x14ac:dyDescent="0.2">
      <c r="B137" s="28" t="s">
        <v>58</v>
      </c>
      <c r="C137" s="35">
        <f>SUM(C138:C145)</f>
        <v>0</v>
      </c>
      <c r="D137" s="36">
        <f t="shared" ref="D137:H137" si="44">SUM(D138:D145)</f>
        <v>0</v>
      </c>
      <c r="E137" s="35">
        <f t="shared" si="44"/>
        <v>0</v>
      </c>
      <c r="F137" s="36">
        <f t="shared" si="44"/>
        <v>0</v>
      </c>
      <c r="G137" s="35">
        <f t="shared" si="44"/>
        <v>0</v>
      </c>
      <c r="H137" s="36">
        <f t="shared" si="44"/>
        <v>0</v>
      </c>
    </row>
    <row r="138" spans="2:12" ht="12.75" x14ac:dyDescent="0.2">
      <c r="B138" s="29" t="s">
        <v>59</v>
      </c>
      <c r="C138" s="37">
        <v>0</v>
      </c>
      <c r="D138" s="38">
        <v>0</v>
      </c>
      <c r="E138" s="37">
        <f>C138+D138</f>
        <v>0</v>
      </c>
      <c r="F138" s="38">
        <v>0</v>
      </c>
      <c r="G138" s="37">
        <v>0</v>
      </c>
      <c r="H138" s="38">
        <f>E138-F138</f>
        <v>0</v>
      </c>
    </row>
    <row r="139" spans="2:12" ht="12.75" x14ac:dyDescent="0.2">
      <c r="B139" s="29" t="s">
        <v>60</v>
      </c>
      <c r="C139" s="37">
        <v>0</v>
      </c>
      <c r="D139" s="38">
        <v>0</v>
      </c>
      <c r="E139" s="37">
        <f t="shared" ref="E139:E145" si="45">C139+D139</f>
        <v>0</v>
      </c>
      <c r="F139" s="38">
        <v>0</v>
      </c>
      <c r="G139" s="37">
        <v>0</v>
      </c>
      <c r="H139" s="38">
        <f t="shared" ref="H139:H145" si="46">E139-F139</f>
        <v>0</v>
      </c>
    </row>
    <row r="140" spans="2:12" ht="12.75" x14ac:dyDescent="0.2">
      <c r="B140" s="29" t="s">
        <v>61</v>
      </c>
      <c r="C140" s="37">
        <v>0</v>
      </c>
      <c r="D140" s="38">
        <v>0</v>
      </c>
      <c r="E140" s="37">
        <f t="shared" si="45"/>
        <v>0</v>
      </c>
      <c r="F140" s="38">
        <v>0</v>
      </c>
      <c r="G140" s="37">
        <v>0</v>
      </c>
      <c r="H140" s="38">
        <f t="shared" si="46"/>
        <v>0</v>
      </c>
      <c r="K140" s="16"/>
    </row>
    <row r="141" spans="2:12" ht="12.75" x14ac:dyDescent="0.2">
      <c r="B141" s="29" t="s">
        <v>62</v>
      </c>
      <c r="C141" s="37">
        <v>0</v>
      </c>
      <c r="D141" s="38">
        <v>0</v>
      </c>
      <c r="E141" s="37">
        <f t="shared" si="45"/>
        <v>0</v>
      </c>
      <c r="F141" s="38">
        <v>0</v>
      </c>
      <c r="G141" s="37">
        <v>0</v>
      </c>
      <c r="H141" s="38">
        <f t="shared" si="46"/>
        <v>0</v>
      </c>
    </row>
    <row r="142" spans="2:12" ht="12.75" x14ac:dyDescent="0.2">
      <c r="B142" s="29" t="s">
        <v>63</v>
      </c>
      <c r="C142" s="37">
        <v>0</v>
      </c>
      <c r="D142" s="38">
        <v>0</v>
      </c>
      <c r="E142" s="37">
        <f t="shared" si="45"/>
        <v>0</v>
      </c>
      <c r="F142" s="38">
        <v>0</v>
      </c>
      <c r="G142" s="37">
        <v>0</v>
      </c>
      <c r="H142" s="38">
        <f t="shared" si="46"/>
        <v>0</v>
      </c>
      <c r="J142" s="16"/>
      <c r="K142" s="16"/>
      <c r="L142" s="16"/>
    </row>
    <row r="143" spans="2:12" ht="12.75" x14ac:dyDescent="0.2">
      <c r="B143" s="29" t="s">
        <v>64</v>
      </c>
      <c r="C143" s="37">
        <v>0</v>
      </c>
      <c r="D143" s="38">
        <v>0</v>
      </c>
      <c r="E143" s="37">
        <f t="shared" si="45"/>
        <v>0</v>
      </c>
      <c r="F143" s="38">
        <v>0</v>
      </c>
      <c r="G143" s="37">
        <v>0</v>
      </c>
      <c r="H143" s="38">
        <f t="shared" si="46"/>
        <v>0</v>
      </c>
    </row>
    <row r="144" spans="2:12" ht="12.75" x14ac:dyDescent="0.2">
      <c r="B144" s="29" t="s">
        <v>65</v>
      </c>
      <c r="C144" s="37">
        <v>0</v>
      </c>
      <c r="D144" s="38">
        <v>0</v>
      </c>
      <c r="E144" s="37">
        <f t="shared" si="45"/>
        <v>0</v>
      </c>
      <c r="F144" s="38">
        <v>0</v>
      </c>
      <c r="G144" s="37">
        <v>0</v>
      </c>
      <c r="H144" s="38">
        <f t="shared" si="46"/>
        <v>0</v>
      </c>
    </row>
    <row r="145" spans="2:10" ht="12.75" x14ac:dyDescent="0.2">
      <c r="B145" s="29" t="s">
        <v>66</v>
      </c>
      <c r="C145" s="37">
        <v>0</v>
      </c>
      <c r="D145" s="38">
        <v>0</v>
      </c>
      <c r="E145" s="37">
        <f t="shared" si="45"/>
        <v>0</v>
      </c>
      <c r="F145" s="38">
        <v>0</v>
      </c>
      <c r="G145" s="37">
        <v>0</v>
      </c>
      <c r="H145" s="38">
        <f t="shared" si="46"/>
        <v>0</v>
      </c>
    </row>
    <row r="146" spans="2:10" s="15" customFormat="1" ht="12.75" x14ac:dyDescent="0.2">
      <c r="B146" s="28" t="s">
        <v>67</v>
      </c>
      <c r="C146" s="35">
        <f>SUM(C147:C149)</f>
        <v>0</v>
      </c>
      <c r="D146" s="36">
        <f t="shared" ref="D146:H146" si="47">SUM(D147:D149)</f>
        <v>0</v>
      </c>
      <c r="E146" s="35">
        <f t="shared" si="47"/>
        <v>0</v>
      </c>
      <c r="F146" s="36">
        <f t="shared" si="47"/>
        <v>0</v>
      </c>
      <c r="G146" s="35">
        <f t="shared" si="47"/>
        <v>0</v>
      </c>
      <c r="H146" s="36">
        <f t="shared" si="47"/>
        <v>0</v>
      </c>
    </row>
    <row r="147" spans="2:10" ht="12.75" x14ac:dyDescent="0.2">
      <c r="B147" s="29" t="s">
        <v>68</v>
      </c>
      <c r="C147" s="37">
        <v>0</v>
      </c>
      <c r="D147" s="38">
        <v>0</v>
      </c>
      <c r="E147" s="37">
        <v>0</v>
      </c>
      <c r="F147" s="38">
        <v>0</v>
      </c>
      <c r="G147" s="37">
        <v>0</v>
      </c>
      <c r="H147" s="38">
        <f>E147-F147</f>
        <v>0</v>
      </c>
    </row>
    <row r="148" spans="2:10" ht="12.75" x14ac:dyDescent="0.2">
      <c r="B148" s="29" t="s">
        <v>69</v>
      </c>
      <c r="C148" s="37">
        <v>0</v>
      </c>
      <c r="D148" s="38">
        <v>0</v>
      </c>
      <c r="E148" s="37">
        <v>0</v>
      </c>
      <c r="F148" s="38">
        <v>0</v>
      </c>
      <c r="G148" s="37">
        <v>0</v>
      </c>
      <c r="H148" s="38">
        <f t="shared" ref="H148:H149" si="48">E148-F148</f>
        <v>0</v>
      </c>
    </row>
    <row r="149" spans="2:10" ht="12.75" x14ac:dyDescent="0.2">
      <c r="B149" s="29" t="s">
        <v>70</v>
      </c>
      <c r="C149" s="37">
        <v>0</v>
      </c>
      <c r="D149" s="38">
        <v>0</v>
      </c>
      <c r="E149" s="37">
        <v>0</v>
      </c>
      <c r="F149" s="38">
        <v>0</v>
      </c>
      <c r="G149" s="37">
        <v>0</v>
      </c>
      <c r="H149" s="38">
        <f t="shared" si="48"/>
        <v>0</v>
      </c>
    </row>
    <row r="150" spans="2:10" s="15" customFormat="1" ht="12.75" x14ac:dyDescent="0.2">
      <c r="B150" s="28" t="s">
        <v>71</v>
      </c>
      <c r="C150" s="35">
        <f>SUM(C151:C157)</f>
        <v>158452332.97</v>
      </c>
      <c r="D150" s="36">
        <f t="shared" ref="D150:H150" si="49">SUM(D151:D157)</f>
        <v>-35314742.719999999</v>
      </c>
      <c r="E150" s="35">
        <f t="shared" si="49"/>
        <v>123137590.25</v>
      </c>
      <c r="F150" s="36">
        <f t="shared" si="49"/>
        <v>121848532.73999999</v>
      </c>
      <c r="G150" s="35">
        <f t="shared" si="49"/>
        <v>121848532.73999999</v>
      </c>
      <c r="H150" s="36">
        <f t="shared" si="49"/>
        <v>1289057.5100000012</v>
      </c>
    </row>
    <row r="151" spans="2:10" ht="12.75" x14ac:dyDescent="0.2">
      <c r="B151" s="29" t="s">
        <v>72</v>
      </c>
      <c r="C151" s="37">
        <v>61463388.369999997</v>
      </c>
      <c r="D151" s="38">
        <v>-5023000</v>
      </c>
      <c r="E151" s="37">
        <v>56440388.369999997</v>
      </c>
      <c r="F151" s="38">
        <v>56440388.369999997</v>
      </c>
      <c r="G151" s="37">
        <v>56440388.369999997</v>
      </c>
      <c r="H151" s="38">
        <f>E151-F151</f>
        <v>0</v>
      </c>
    </row>
    <row r="152" spans="2:10" ht="12.75" x14ac:dyDescent="0.2">
      <c r="B152" s="29" t="s">
        <v>73</v>
      </c>
      <c r="C152" s="37">
        <v>79594366.409999996</v>
      </c>
      <c r="D152" s="38">
        <v>-32372727.309999999</v>
      </c>
      <c r="E152" s="37">
        <v>47221639.100000001</v>
      </c>
      <c r="F152" s="38">
        <v>47221639.100000001</v>
      </c>
      <c r="G152" s="37">
        <v>47221639.100000001</v>
      </c>
      <c r="H152" s="38">
        <f t="shared" ref="H152:H157" si="50">E152-F152</f>
        <v>0</v>
      </c>
    </row>
    <row r="153" spans="2:10" ht="12.75" x14ac:dyDescent="0.2">
      <c r="B153" s="29" t="s">
        <v>74</v>
      </c>
      <c r="C153" s="37">
        <v>0</v>
      </c>
      <c r="D153" s="38">
        <v>0</v>
      </c>
      <c r="E153" s="37">
        <f t="shared" ref="E153:E157" si="51">C153+D153</f>
        <v>0</v>
      </c>
      <c r="F153" s="38">
        <v>0</v>
      </c>
      <c r="G153" s="37">
        <v>0</v>
      </c>
      <c r="H153" s="38">
        <f t="shared" si="50"/>
        <v>0</v>
      </c>
    </row>
    <row r="154" spans="2:10" ht="12.75" x14ac:dyDescent="0.2">
      <c r="B154" s="29" t="s">
        <v>75</v>
      </c>
      <c r="C154" s="37">
        <v>1306486.3899999999</v>
      </c>
      <c r="D154" s="38">
        <v>0</v>
      </c>
      <c r="E154" s="37">
        <v>1306486.3899999999</v>
      </c>
      <c r="F154" s="38">
        <v>1015521.91</v>
      </c>
      <c r="G154" s="37">
        <v>1015521.91</v>
      </c>
      <c r="H154" s="38">
        <f t="shared" si="50"/>
        <v>290964.47999999986</v>
      </c>
      <c r="J154" s="20"/>
    </row>
    <row r="155" spans="2:10" ht="12.75" x14ac:dyDescent="0.2">
      <c r="B155" s="29" t="s">
        <v>76</v>
      </c>
      <c r="C155" s="37">
        <v>16088091.800000001</v>
      </c>
      <c r="D155" s="38">
        <v>2080984.59</v>
      </c>
      <c r="E155" s="37">
        <v>18169076.390000001</v>
      </c>
      <c r="F155" s="38">
        <v>17170983.359999999</v>
      </c>
      <c r="G155" s="37">
        <v>17170983.359999999</v>
      </c>
      <c r="H155" s="38">
        <f t="shared" si="50"/>
        <v>998093.03000000119</v>
      </c>
    </row>
    <row r="156" spans="2:10" ht="12.75" x14ac:dyDescent="0.2">
      <c r="B156" s="29" t="s">
        <v>77</v>
      </c>
      <c r="C156" s="37">
        <v>0</v>
      </c>
      <c r="D156" s="38">
        <v>0</v>
      </c>
      <c r="E156" s="37">
        <f t="shared" si="51"/>
        <v>0</v>
      </c>
      <c r="F156" s="38">
        <v>0</v>
      </c>
      <c r="G156" s="37">
        <v>0</v>
      </c>
      <c r="H156" s="38">
        <f t="shared" si="50"/>
        <v>0</v>
      </c>
      <c r="J156" s="19"/>
    </row>
    <row r="157" spans="2:10" ht="12.75" x14ac:dyDescent="0.2">
      <c r="B157" s="29" t="s">
        <v>78</v>
      </c>
      <c r="C157" s="37">
        <v>0</v>
      </c>
      <c r="D157" s="38">
        <v>0</v>
      </c>
      <c r="E157" s="37">
        <f t="shared" si="51"/>
        <v>0</v>
      </c>
      <c r="F157" s="38">
        <v>0</v>
      </c>
      <c r="G157" s="37">
        <v>0</v>
      </c>
      <c r="H157" s="38">
        <f t="shared" si="50"/>
        <v>0</v>
      </c>
    </row>
    <row r="158" spans="2:10" ht="12.75" x14ac:dyDescent="0.2">
      <c r="B158" s="45" t="s">
        <v>80</v>
      </c>
      <c r="C158" s="46">
        <f t="shared" ref="C158:G158" si="52">C83+C8</f>
        <v>7461447368.999999</v>
      </c>
      <c r="D158" s="47">
        <f>D83+D8</f>
        <v>1246144736.99</v>
      </c>
      <c r="E158" s="46">
        <f>E83+E8</f>
        <v>8707592105.9899979</v>
      </c>
      <c r="F158" s="47">
        <f t="shared" si="52"/>
        <v>8403865424.2300005</v>
      </c>
      <c r="G158" s="46">
        <f t="shared" si="52"/>
        <v>8339063128.5400009</v>
      </c>
      <c r="H158" s="47">
        <f>H83+H8</f>
        <v>303726681.76000011</v>
      </c>
      <c r="I158" s="16"/>
    </row>
    <row r="159" spans="2:10" x14ac:dyDescent="0.2"/>
    <row r="160" spans="2:10" ht="12.75" x14ac:dyDescent="0.2">
      <c r="D160" s="22"/>
    </row>
    <row r="161" spans="4:4" x14ac:dyDescent="0.2"/>
    <row r="162" spans="4:4" x14ac:dyDescent="0.2">
      <c r="D162" s="23"/>
    </row>
    <row r="163" spans="4:4" x14ac:dyDescent="0.2"/>
    <row r="164" spans="4:4" x14ac:dyDescent="0.2"/>
    <row r="165" spans="4:4" x14ac:dyDescent="0.2"/>
    <row r="166" spans="4:4" x14ac:dyDescent="0.2"/>
    <row r="167" spans="4:4" x14ac:dyDescent="0.2"/>
    <row r="168" spans="4:4" x14ac:dyDescent="0.2"/>
    <row r="169" spans="4:4" x14ac:dyDescent="0.2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8" orientation="portrait" r:id="rId1"/>
  <rowBreaks count="1" manualBreakCount="1">
    <brk id="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0"/>
  <sheetViews>
    <sheetView topLeftCell="B217" workbookViewId="0">
      <selection activeCell="F178" sqref="F178:G229"/>
    </sheetView>
  </sheetViews>
  <sheetFormatPr baseColWidth="10" defaultRowHeight="15" x14ac:dyDescent="0.2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 x14ac:dyDescent="0.25">
      <c r="A1" s="4" t="s">
        <v>236</v>
      </c>
    </row>
    <row r="2" spans="1:7" x14ac:dyDescent="0.25">
      <c r="A2" s="6" t="s">
        <v>237</v>
      </c>
      <c r="B2" s="7" t="s">
        <v>238</v>
      </c>
      <c r="D2" s="1" t="s">
        <v>240</v>
      </c>
      <c r="E2" s="8" t="s">
        <v>238</v>
      </c>
    </row>
    <row r="3" spans="1:7" x14ac:dyDescent="0.25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 x14ac:dyDescent="0.25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 x14ac:dyDescent="0.25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 x14ac:dyDescent="0.25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 x14ac:dyDescent="0.25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 x14ac:dyDescent="0.25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 x14ac:dyDescent="0.25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 x14ac:dyDescent="0.25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 x14ac:dyDescent="0.25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 x14ac:dyDescent="0.25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 x14ac:dyDescent="0.25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 x14ac:dyDescent="0.25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 x14ac:dyDescent="0.25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 x14ac:dyDescent="0.25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 x14ac:dyDescent="0.25">
      <c r="A17" s="5" t="s">
        <v>97</v>
      </c>
      <c r="B17" s="3">
        <v>446500</v>
      </c>
      <c r="D17" s="1" t="s">
        <v>97</v>
      </c>
      <c r="E17" s="8">
        <v>446500</v>
      </c>
    </row>
    <row r="18" spans="1:7" x14ac:dyDescent="0.25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 x14ac:dyDescent="0.25">
      <c r="A19" s="5" t="s">
        <v>99</v>
      </c>
      <c r="B19" s="3">
        <v>1262760</v>
      </c>
      <c r="D19" s="1" t="s">
        <v>99</v>
      </c>
      <c r="E19" s="8">
        <v>1262760</v>
      </c>
    </row>
    <row r="20" spans="1:7" x14ac:dyDescent="0.25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 x14ac:dyDescent="0.25">
      <c r="A21" s="5" t="s">
        <v>101</v>
      </c>
      <c r="B21" s="3">
        <v>6572970</v>
      </c>
      <c r="D21" s="1" t="s">
        <v>101</v>
      </c>
      <c r="E21" s="8">
        <v>6572970</v>
      </c>
    </row>
    <row r="22" spans="1:7" x14ac:dyDescent="0.25">
      <c r="A22" s="5" t="s">
        <v>102</v>
      </c>
      <c r="B22" s="3">
        <v>1202000</v>
      </c>
      <c r="D22" s="1" t="s">
        <v>102</v>
      </c>
      <c r="E22" s="8">
        <v>1202000</v>
      </c>
    </row>
    <row r="23" spans="1:7" x14ac:dyDescent="0.25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 x14ac:dyDescent="0.25">
      <c r="A24" s="5" t="s">
        <v>104</v>
      </c>
      <c r="B24" s="3">
        <v>3527100</v>
      </c>
      <c r="D24" s="1" t="s">
        <v>104</v>
      </c>
      <c r="E24" s="8">
        <v>3527100</v>
      </c>
    </row>
    <row r="25" spans="1:7" x14ac:dyDescent="0.25">
      <c r="A25" s="5" t="s">
        <v>105</v>
      </c>
      <c r="B25" s="3">
        <v>66000</v>
      </c>
      <c r="D25" s="1" t="s">
        <v>105</v>
      </c>
      <c r="E25" s="8">
        <v>66000</v>
      </c>
    </row>
    <row r="26" spans="1:7" x14ac:dyDescent="0.25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 x14ac:dyDescent="0.25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 x14ac:dyDescent="0.25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 x14ac:dyDescent="0.25">
      <c r="A29" s="5" t="s">
        <v>109</v>
      </c>
      <c r="B29" s="3">
        <v>114000</v>
      </c>
      <c r="D29" s="1" t="s">
        <v>109</v>
      </c>
      <c r="E29" s="8">
        <v>114000</v>
      </c>
    </row>
    <row r="30" spans="1:7" x14ac:dyDescent="0.25">
      <c r="A30" s="5" t="s">
        <v>110</v>
      </c>
      <c r="B30" s="3">
        <v>150460</v>
      </c>
      <c r="D30" s="1" t="s">
        <v>110</v>
      </c>
      <c r="E30" s="8">
        <v>150460</v>
      </c>
    </row>
    <row r="31" spans="1:7" x14ac:dyDescent="0.25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 x14ac:dyDescent="0.25">
      <c r="A32" s="5" t="s">
        <v>112</v>
      </c>
      <c r="B32" s="3">
        <v>6005158</v>
      </c>
      <c r="D32" s="1" t="s">
        <v>112</v>
      </c>
      <c r="E32" s="8">
        <v>6005158</v>
      </c>
    </row>
    <row r="33" spans="1:7" x14ac:dyDescent="0.25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 x14ac:dyDescent="0.25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 x14ac:dyDescent="0.25">
      <c r="A35" s="5" t="s">
        <v>115</v>
      </c>
      <c r="B35" s="3">
        <v>8813837</v>
      </c>
      <c r="D35" s="1" t="s">
        <v>115</v>
      </c>
      <c r="E35" s="8">
        <v>8813837</v>
      </c>
    </row>
    <row r="36" spans="1:7" x14ac:dyDescent="0.25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 x14ac:dyDescent="0.25">
      <c r="A37" s="5" t="s">
        <v>117</v>
      </c>
      <c r="B37" s="3">
        <v>282000</v>
      </c>
      <c r="D37" s="1" t="s">
        <v>117</v>
      </c>
      <c r="E37" s="8">
        <v>282000</v>
      </c>
    </row>
    <row r="38" spans="1:7" x14ac:dyDescent="0.25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 x14ac:dyDescent="0.25">
      <c r="A39" s="5" t="s">
        <v>119</v>
      </c>
      <c r="B39" s="3">
        <v>1690950</v>
      </c>
      <c r="D39" s="1" t="s">
        <v>119</v>
      </c>
      <c r="E39" s="8">
        <v>1690950</v>
      </c>
    </row>
    <row r="40" spans="1:7" x14ac:dyDescent="0.25">
      <c r="A40" s="5" t="s">
        <v>120</v>
      </c>
      <c r="B40" s="3">
        <v>40000</v>
      </c>
      <c r="D40" s="1" t="s">
        <v>120</v>
      </c>
      <c r="E40" s="8">
        <v>40000</v>
      </c>
    </row>
    <row r="41" spans="1:7" x14ac:dyDescent="0.25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 x14ac:dyDescent="0.25">
      <c r="A42" s="5" t="s">
        <v>122</v>
      </c>
      <c r="B42" s="3">
        <v>2799000</v>
      </c>
      <c r="D42" s="1" t="s">
        <v>122</v>
      </c>
      <c r="E42" s="8">
        <v>2799000</v>
      </c>
    </row>
    <row r="43" spans="1:7" x14ac:dyDescent="0.25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 x14ac:dyDescent="0.25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 x14ac:dyDescent="0.25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 x14ac:dyDescent="0.25">
      <c r="A46" s="5" t="s">
        <v>126</v>
      </c>
      <c r="B46" s="3">
        <v>295000</v>
      </c>
      <c r="D46" s="1" t="s">
        <v>126</v>
      </c>
      <c r="E46" s="8">
        <v>295000</v>
      </c>
    </row>
    <row r="47" spans="1:7" x14ac:dyDescent="0.25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 x14ac:dyDescent="0.25">
      <c r="A48" s="5" t="s">
        <v>128</v>
      </c>
      <c r="B48" s="3">
        <v>80000</v>
      </c>
      <c r="D48" s="1" t="s">
        <v>128</v>
      </c>
      <c r="E48" s="8">
        <v>80000</v>
      </c>
    </row>
    <row r="49" spans="1:7" x14ac:dyDescent="0.25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 x14ac:dyDescent="0.25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 x14ac:dyDescent="0.25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 x14ac:dyDescent="0.25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 x14ac:dyDescent="0.25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 x14ac:dyDescent="0.25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 x14ac:dyDescent="0.25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 x14ac:dyDescent="0.25">
      <c r="A56" s="5" t="s">
        <v>136</v>
      </c>
      <c r="B56" s="3">
        <v>9241070</v>
      </c>
      <c r="D56" s="1" t="s">
        <v>136</v>
      </c>
      <c r="E56" s="8">
        <v>9241070</v>
      </c>
    </row>
    <row r="57" spans="1:7" x14ac:dyDescent="0.25">
      <c r="A57" s="5" t="s">
        <v>137</v>
      </c>
      <c r="B57" s="3">
        <v>12000</v>
      </c>
      <c r="D57" s="1" t="s">
        <v>137</v>
      </c>
      <c r="E57" s="8">
        <v>12000</v>
      </c>
    </row>
    <row r="58" spans="1:7" x14ac:dyDescent="0.25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 x14ac:dyDescent="0.25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 x14ac:dyDescent="0.25">
      <c r="A60" s="5" t="s">
        <v>140</v>
      </c>
      <c r="B60" s="3">
        <v>500000</v>
      </c>
      <c r="D60" s="1" t="s">
        <v>140</v>
      </c>
      <c r="E60" s="8">
        <v>500000</v>
      </c>
    </row>
    <row r="61" spans="1:7" x14ac:dyDescent="0.25">
      <c r="A61" s="5" t="s">
        <v>141</v>
      </c>
      <c r="B61" s="3">
        <v>8000000</v>
      </c>
      <c r="D61" s="1" t="s">
        <v>141</v>
      </c>
      <c r="E61" s="8">
        <v>8000000</v>
      </c>
    </row>
    <row r="62" spans="1:7" x14ac:dyDescent="0.25">
      <c r="A62" s="5" t="s">
        <v>142</v>
      </c>
      <c r="B62" s="3">
        <v>1802500</v>
      </c>
      <c r="D62" s="1" t="s">
        <v>142</v>
      </c>
      <c r="E62" s="8">
        <v>1802500</v>
      </c>
    </row>
    <row r="63" spans="1:7" x14ac:dyDescent="0.25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 x14ac:dyDescent="0.25">
      <c r="A64" s="5" t="s">
        <v>144</v>
      </c>
      <c r="B64" s="3">
        <v>6789450</v>
      </c>
      <c r="D64" s="1" t="s">
        <v>144</v>
      </c>
      <c r="E64" s="8">
        <v>6789450</v>
      </c>
    </row>
    <row r="65" spans="1:7" x14ac:dyDescent="0.25">
      <c r="A65" s="5" t="s">
        <v>145</v>
      </c>
      <c r="B65" s="3">
        <v>128500</v>
      </c>
      <c r="D65" s="1" t="s">
        <v>145</v>
      </c>
      <c r="E65" s="8">
        <v>128500</v>
      </c>
    </row>
    <row r="66" spans="1:7" x14ac:dyDescent="0.25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 x14ac:dyDescent="0.25">
      <c r="A67" s="5" t="s">
        <v>147</v>
      </c>
      <c r="B67" s="3">
        <v>10150000</v>
      </c>
      <c r="D67" s="1" t="s">
        <v>147</v>
      </c>
      <c r="E67" s="8">
        <v>10150000</v>
      </c>
    </row>
    <row r="68" spans="1:7" x14ac:dyDescent="0.25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 x14ac:dyDescent="0.25">
      <c r="A69" s="5" t="s">
        <v>149</v>
      </c>
      <c r="B69" s="3">
        <v>1475000</v>
      </c>
      <c r="D69" s="1" t="s">
        <v>149</v>
      </c>
      <c r="E69" s="8">
        <v>1475000</v>
      </c>
    </row>
    <row r="70" spans="1:7" x14ac:dyDescent="0.25">
      <c r="A70" s="5" t="s">
        <v>150</v>
      </c>
      <c r="B70" s="3">
        <v>14497500</v>
      </c>
      <c r="D70" s="1" t="s">
        <v>150</v>
      </c>
      <c r="E70" s="8">
        <v>14942500</v>
      </c>
    </row>
    <row r="71" spans="1:7" x14ac:dyDescent="0.25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 x14ac:dyDescent="0.25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 x14ac:dyDescent="0.25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 x14ac:dyDescent="0.25">
      <c r="A74" s="5" t="s">
        <v>154</v>
      </c>
      <c r="B74" s="3">
        <v>4169000</v>
      </c>
      <c r="D74" s="1" t="s">
        <v>154</v>
      </c>
      <c r="E74" s="8">
        <v>4169000</v>
      </c>
    </row>
    <row r="75" spans="1:7" x14ac:dyDescent="0.25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 x14ac:dyDescent="0.25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 x14ac:dyDescent="0.25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 x14ac:dyDescent="0.25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 x14ac:dyDescent="0.25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 x14ac:dyDescent="0.25">
      <c r="A80" s="5" t="s">
        <v>160</v>
      </c>
      <c r="B80" s="3">
        <v>2800000</v>
      </c>
      <c r="D80" s="1" t="s">
        <v>160</v>
      </c>
      <c r="E80" s="8">
        <v>2800000</v>
      </c>
    </row>
    <row r="81" spans="1:7" x14ac:dyDescent="0.25">
      <c r="A81" s="5" t="s">
        <v>161</v>
      </c>
      <c r="B81" s="3">
        <v>80000</v>
      </c>
      <c r="D81" s="1" t="s">
        <v>161</v>
      </c>
      <c r="E81" s="8">
        <v>80000</v>
      </c>
    </row>
    <row r="82" spans="1:7" x14ac:dyDescent="0.25">
      <c r="A82" s="5" t="s">
        <v>162</v>
      </c>
      <c r="B82" s="3">
        <v>70000000</v>
      </c>
      <c r="D82" s="1" t="s">
        <v>162</v>
      </c>
      <c r="E82" s="8">
        <v>70000000</v>
      </c>
    </row>
    <row r="83" spans="1:7" x14ac:dyDescent="0.25">
      <c r="A83" s="5" t="s">
        <v>163</v>
      </c>
      <c r="B83" s="3">
        <v>12000000</v>
      </c>
      <c r="D83" s="1" t="s">
        <v>163</v>
      </c>
      <c r="E83" s="8">
        <v>12000000</v>
      </c>
    </row>
    <row r="84" spans="1:7" x14ac:dyDescent="0.25">
      <c r="A84" s="5" t="s">
        <v>164</v>
      </c>
      <c r="B84" s="3">
        <v>8070000</v>
      </c>
      <c r="D84" s="1" t="s">
        <v>164</v>
      </c>
      <c r="E84" s="8">
        <v>8070000</v>
      </c>
    </row>
    <row r="85" spans="1:7" x14ac:dyDescent="0.25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 x14ac:dyDescent="0.25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 x14ac:dyDescent="0.25">
      <c r="A87" s="5" t="s">
        <v>167</v>
      </c>
      <c r="B87" s="3">
        <v>4699500</v>
      </c>
      <c r="D87" s="1" t="s">
        <v>167</v>
      </c>
      <c r="E87" s="8">
        <v>4699500</v>
      </c>
    </row>
    <row r="88" spans="1:7" x14ac:dyDescent="0.25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 x14ac:dyDescent="0.25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 x14ac:dyDescent="0.25">
      <c r="A90" s="5" t="s">
        <v>170</v>
      </c>
      <c r="B90" s="3">
        <v>27704000</v>
      </c>
      <c r="D90" s="1" t="s">
        <v>170</v>
      </c>
      <c r="E90" s="8">
        <v>27704000</v>
      </c>
    </row>
    <row r="91" spans="1:7" x14ac:dyDescent="0.25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 x14ac:dyDescent="0.25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 x14ac:dyDescent="0.25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 x14ac:dyDescent="0.25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 x14ac:dyDescent="0.25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 x14ac:dyDescent="0.25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 x14ac:dyDescent="0.25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 x14ac:dyDescent="0.25">
      <c r="A98" s="5" t="s">
        <v>178</v>
      </c>
      <c r="B98" s="3">
        <v>191000</v>
      </c>
      <c r="D98" s="1" t="s">
        <v>178</v>
      </c>
      <c r="E98" s="8">
        <v>191000</v>
      </c>
    </row>
    <row r="99" spans="1:7" x14ac:dyDescent="0.25">
      <c r="A99" s="5" t="s">
        <v>179</v>
      </c>
      <c r="B99" s="3">
        <v>569000</v>
      </c>
      <c r="D99" s="1" t="s">
        <v>179</v>
      </c>
      <c r="E99" s="8">
        <v>569000</v>
      </c>
    </row>
    <row r="100" spans="1:7" x14ac:dyDescent="0.25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 x14ac:dyDescent="0.25">
      <c r="A101" s="5" t="s">
        <v>181</v>
      </c>
      <c r="B101" s="3">
        <v>23500</v>
      </c>
      <c r="D101" s="1" t="s">
        <v>181</v>
      </c>
      <c r="E101" s="8">
        <v>23500</v>
      </c>
    </row>
    <row r="102" spans="1:7" x14ac:dyDescent="0.25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 x14ac:dyDescent="0.25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 x14ac:dyDescent="0.25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 x14ac:dyDescent="0.25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 x14ac:dyDescent="0.25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 x14ac:dyDescent="0.25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 x14ac:dyDescent="0.25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 x14ac:dyDescent="0.25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 x14ac:dyDescent="0.25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 x14ac:dyDescent="0.25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 x14ac:dyDescent="0.25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 x14ac:dyDescent="0.25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 x14ac:dyDescent="0.25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 x14ac:dyDescent="0.25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 x14ac:dyDescent="0.25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 x14ac:dyDescent="0.25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 x14ac:dyDescent="0.25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 x14ac:dyDescent="0.25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 x14ac:dyDescent="0.25">
      <c r="A120" s="5" t="s">
        <v>150</v>
      </c>
      <c r="B120" s="3">
        <v>445000</v>
      </c>
      <c r="D120" s="1" t="s">
        <v>199</v>
      </c>
      <c r="E120" s="8">
        <v>55000</v>
      </c>
    </row>
    <row r="121" spans="1:7" x14ac:dyDescent="0.25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 x14ac:dyDescent="0.25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 x14ac:dyDescent="0.25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 x14ac:dyDescent="0.25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 x14ac:dyDescent="0.25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 x14ac:dyDescent="0.25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 x14ac:dyDescent="0.25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 x14ac:dyDescent="0.25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 x14ac:dyDescent="0.25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 x14ac:dyDescent="0.25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 x14ac:dyDescent="0.25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 x14ac:dyDescent="0.25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 x14ac:dyDescent="0.25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 x14ac:dyDescent="0.25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 x14ac:dyDescent="0.25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 x14ac:dyDescent="0.25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 x14ac:dyDescent="0.25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 x14ac:dyDescent="0.25">
      <c r="A138" s="5" t="s">
        <v>213</v>
      </c>
      <c r="B138" s="3">
        <v>194636528</v>
      </c>
    </row>
    <row r="139" spans="1:7" ht="30" x14ac:dyDescent="0.25">
      <c r="A139" s="5" t="s">
        <v>213</v>
      </c>
      <c r="B139" s="3">
        <v>20122688.5</v>
      </c>
    </row>
    <row r="140" spans="1:7" x14ac:dyDescent="0.25">
      <c r="A140" s="5" t="s">
        <v>211</v>
      </c>
      <c r="B140" s="3">
        <v>159501644.81999999</v>
      </c>
    </row>
    <row r="141" spans="1:7" ht="30" x14ac:dyDescent="0.25">
      <c r="A141" s="5" t="s">
        <v>212</v>
      </c>
      <c r="B141" s="3">
        <v>10000000</v>
      </c>
    </row>
    <row r="142" spans="1:7" ht="30" x14ac:dyDescent="0.25">
      <c r="A142" s="5" t="s">
        <v>213</v>
      </c>
      <c r="B142" s="3">
        <v>10000000</v>
      </c>
    </row>
    <row r="143" spans="1:7" x14ac:dyDescent="0.25">
      <c r="A143" s="5" t="s">
        <v>83</v>
      </c>
      <c r="B143" s="3">
        <v>15379921.1</v>
      </c>
    </row>
    <row r="144" spans="1:7" x14ac:dyDescent="0.25">
      <c r="A144" s="5" t="s">
        <v>84</v>
      </c>
      <c r="B144" s="3">
        <v>1321958378.8500011</v>
      </c>
    </row>
    <row r="145" spans="1:2" x14ac:dyDescent="0.25">
      <c r="A145" s="5" t="s">
        <v>85</v>
      </c>
      <c r="B145" s="3">
        <v>175457579.28999993</v>
      </c>
    </row>
    <row r="146" spans="1:2" ht="30" x14ac:dyDescent="0.25">
      <c r="A146" s="5" t="s">
        <v>86</v>
      </c>
      <c r="B146" s="3">
        <v>254834404.65999991</v>
      </c>
    </row>
    <row r="147" spans="1:2" x14ac:dyDescent="0.25">
      <c r="A147" s="5" t="s">
        <v>87</v>
      </c>
      <c r="B147" s="3">
        <v>8516679.5699999984</v>
      </c>
    </row>
    <row r="148" spans="1:2" x14ac:dyDescent="0.25">
      <c r="A148" s="5" t="s">
        <v>88</v>
      </c>
      <c r="B148" s="3">
        <v>65723011.509999998</v>
      </c>
    </row>
    <row r="149" spans="1:2" x14ac:dyDescent="0.25">
      <c r="A149" s="5" t="s">
        <v>89</v>
      </c>
      <c r="B149" s="3">
        <v>43725490.719999999</v>
      </c>
    </row>
    <row r="150" spans="1:2" x14ac:dyDescent="0.25">
      <c r="A150" s="5" t="s">
        <v>90</v>
      </c>
      <c r="B150" s="3">
        <v>299181234.48000002</v>
      </c>
    </row>
    <row r="151" spans="1:2" x14ac:dyDescent="0.25">
      <c r="A151" s="5" t="s">
        <v>91</v>
      </c>
      <c r="B151" s="3">
        <v>52289142.159999996</v>
      </c>
    </row>
    <row r="152" spans="1:2" x14ac:dyDescent="0.25">
      <c r="A152" s="5" t="s">
        <v>92</v>
      </c>
      <c r="B152" s="3">
        <v>1362668.73</v>
      </c>
    </row>
    <row r="153" spans="1:2" x14ac:dyDescent="0.25">
      <c r="A153" s="5" t="s">
        <v>93</v>
      </c>
      <c r="B153" s="3">
        <v>382608628.14999998</v>
      </c>
    </row>
    <row r="154" spans="1:2" ht="30" x14ac:dyDescent="0.25">
      <c r="A154" s="5" t="s">
        <v>94</v>
      </c>
      <c r="B154" s="3">
        <v>35987983.420000002</v>
      </c>
    </row>
    <row r="155" spans="1:2" x14ac:dyDescent="0.25">
      <c r="A155" s="5" t="s">
        <v>95</v>
      </c>
      <c r="B155" s="3">
        <v>30679805.149999999</v>
      </c>
    </row>
    <row r="156" spans="1:2" ht="30" x14ac:dyDescent="0.25">
      <c r="A156" s="5" t="s">
        <v>214</v>
      </c>
      <c r="B156" s="3">
        <v>7733844.7800000003</v>
      </c>
    </row>
    <row r="157" spans="1:2" ht="30" x14ac:dyDescent="0.25">
      <c r="A157" s="5" t="s">
        <v>215</v>
      </c>
      <c r="B157" s="3">
        <v>19349014.43</v>
      </c>
    </row>
    <row r="158" spans="1:2" x14ac:dyDescent="0.25">
      <c r="A158" s="5" t="s">
        <v>216</v>
      </c>
      <c r="B158" s="3">
        <v>330000</v>
      </c>
    </row>
    <row r="159" spans="1:2" x14ac:dyDescent="0.25">
      <c r="A159" s="5" t="s">
        <v>83</v>
      </c>
      <c r="B159" s="3">
        <v>2991748.95</v>
      </c>
    </row>
    <row r="160" spans="1:2" x14ac:dyDescent="0.25">
      <c r="A160" s="5" t="s">
        <v>84</v>
      </c>
      <c r="B160" s="3">
        <v>262483790.44</v>
      </c>
    </row>
    <row r="161" spans="1:2" x14ac:dyDescent="0.25">
      <c r="A161" s="5" t="s">
        <v>85</v>
      </c>
      <c r="B161" s="3">
        <v>34130541.040000021</v>
      </c>
    </row>
    <row r="162" spans="1:2" ht="30" x14ac:dyDescent="0.25">
      <c r="A162" s="5" t="s">
        <v>86</v>
      </c>
      <c r="B162" s="3">
        <v>49571162.149999984</v>
      </c>
    </row>
    <row r="163" spans="1:2" x14ac:dyDescent="0.25">
      <c r="A163" s="5" t="s">
        <v>87</v>
      </c>
      <c r="B163" s="3">
        <v>1656690.3300000003</v>
      </c>
    </row>
    <row r="164" spans="1:2" x14ac:dyDescent="0.25">
      <c r="A164" s="5" t="s">
        <v>88</v>
      </c>
      <c r="B164" s="3">
        <v>12784639.76</v>
      </c>
    </row>
    <row r="165" spans="1:2" x14ac:dyDescent="0.25">
      <c r="A165" s="5" t="s">
        <v>89</v>
      </c>
      <c r="B165" s="3">
        <v>8505615.2200000007</v>
      </c>
    </row>
    <row r="166" spans="1:2" x14ac:dyDescent="0.25">
      <c r="A166" s="5" t="s">
        <v>90</v>
      </c>
      <c r="B166" s="3">
        <v>58197642.149999999</v>
      </c>
    </row>
    <row r="167" spans="1:2" x14ac:dyDescent="0.25">
      <c r="A167" s="5" t="s">
        <v>91</v>
      </c>
      <c r="B167" s="3">
        <v>10171442.710000001</v>
      </c>
    </row>
    <row r="168" spans="1:2" x14ac:dyDescent="0.25">
      <c r="A168" s="5" t="s">
        <v>92</v>
      </c>
      <c r="B168" s="3">
        <v>265070.46000000002</v>
      </c>
    </row>
    <row r="169" spans="1:2" x14ac:dyDescent="0.25">
      <c r="A169" s="5" t="s">
        <v>93</v>
      </c>
      <c r="B169" s="3">
        <v>74426192.110000029</v>
      </c>
    </row>
    <row r="170" spans="1:2" ht="30" x14ac:dyDescent="0.25">
      <c r="A170" s="5" t="s">
        <v>94</v>
      </c>
      <c r="B170" s="3">
        <v>7000491.8099999996</v>
      </c>
    </row>
    <row r="171" spans="1:2" x14ac:dyDescent="0.25">
      <c r="A171" s="5" t="s">
        <v>95</v>
      </c>
      <c r="B171" s="3">
        <v>5967928.8700000029</v>
      </c>
    </row>
    <row r="172" spans="1:2" x14ac:dyDescent="0.25">
      <c r="A172" s="5" t="s">
        <v>100</v>
      </c>
      <c r="B172" s="3">
        <v>224000</v>
      </c>
    </row>
    <row r="173" spans="1:2" x14ac:dyDescent="0.25">
      <c r="A173" s="5" t="s">
        <v>118</v>
      </c>
      <c r="B173" s="3">
        <v>157613.18</v>
      </c>
    </row>
    <row r="176" spans="1:2" x14ac:dyDescent="0.25">
      <c r="A176" s="6" t="s">
        <v>235</v>
      </c>
    </row>
    <row r="177" spans="1:1023 1025:2047 2049:3071 3073:4095 4097:5119 5121:6143 6145:7167 7169:8191 8193:9215 9217:10239 10241:11263 11265:12287 12289:13311 13313:14335 14337:15359 15361:16383" x14ac:dyDescent="0.25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 x14ac:dyDescent="0.25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 x14ac:dyDescent="0.25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 x14ac:dyDescent="0.25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 x14ac:dyDescent="0.25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 x14ac:dyDescent="0.25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 x14ac:dyDescent="0.25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 x14ac:dyDescent="0.25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 x14ac:dyDescent="0.25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 x14ac:dyDescent="0.25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 x14ac:dyDescent="0.25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 x14ac:dyDescent="0.25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 x14ac:dyDescent="0.25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 x14ac:dyDescent="0.25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 x14ac:dyDescent="0.25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 x14ac:dyDescent="0.25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 x14ac:dyDescent="0.25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 x14ac:dyDescent="0.25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 x14ac:dyDescent="0.25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 x14ac:dyDescent="0.25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 x14ac:dyDescent="0.25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 x14ac:dyDescent="0.25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 x14ac:dyDescent="0.25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 x14ac:dyDescent="0.25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 x14ac:dyDescent="0.25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 x14ac:dyDescent="0.25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 x14ac:dyDescent="0.25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 x14ac:dyDescent="0.25">
      <c r="A204" s="5" t="s">
        <v>220</v>
      </c>
      <c r="B204" s="3">
        <v>3000</v>
      </c>
      <c r="D204" s="1" t="s">
        <v>220</v>
      </c>
      <c r="E204" s="8">
        <v>3000</v>
      </c>
    </row>
    <row r="205" spans="1:7" x14ac:dyDescent="0.25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 x14ac:dyDescent="0.25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 x14ac:dyDescent="0.25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 x14ac:dyDescent="0.25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 x14ac:dyDescent="0.25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 x14ac:dyDescent="0.25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 x14ac:dyDescent="0.25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 x14ac:dyDescent="0.25">
      <c r="A212" s="5" t="s">
        <v>223</v>
      </c>
      <c r="B212" s="3">
        <v>60000</v>
      </c>
      <c r="D212" s="1" t="s">
        <v>223</v>
      </c>
      <c r="E212" s="8">
        <v>60000</v>
      </c>
    </row>
    <row r="213" spans="1:7" x14ac:dyDescent="0.25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 x14ac:dyDescent="0.25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 x14ac:dyDescent="0.25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 x14ac:dyDescent="0.25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 x14ac:dyDescent="0.25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 x14ac:dyDescent="0.25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 x14ac:dyDescent="0.25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 x14ac:dyDescent="0.25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 x14ac:dyDescent="0.25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 x14ac:dyDescent="0.25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 x14ac:dyDescent="0.25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 x14ac:dyDescent="0.25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 x14ac:dyDescent="0.25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 x14ac:dyDescent="0.25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 x14ac:dyDescent="0.25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 x14ac:dyDescent="0.25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 x14ac:dyDescent="0.25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 x14ac:dyDescent="0.25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49" workbookViewId="0">
      <selection activeCell="F178" sqref="F178:G229"/>
    </sheetView>
  </sheetViews>
  <sheetFormatPr baseColWidth="10" defaultRowHeight="15" x14ac:dyDescent="0.25"/>
  <sheetData>
    <row r="1" spans="1:2" x14ac:dyDescent="0.25">
      <c r="A1">
        <v>11</v>
      </c>
      <c r="B1">
        <v>2003056396.2600012</v>
      </c>
    </row>
    <row r="2" spans="1:2" x14ac:dyDescent="0.25">
      <c r="A2">
        <v>12</v>
      </c>
      <c r="B2">
        <v>257520518.67999995</v>
      </c>
    </row>
    <row r="3" spans="1:2" x14ac:dyDescent="0.25">
      <c r="A3">
        <v>13</v>
      </c>
      <c r="B3">
        <v>386522532.0399999</v>
      </c>
    </row>
    <row r="4" spans="1:2" x14ac:dyDescent="0.25">
      <c r="A4">
        <v>14</v>
      </c>
      <c r="B4">
        <v>676494394.05999994</v>
      </c>
    </row>
    <row r="5" spans="1:2" x14ac:dyDescent="0.25">
      <c r="A5">
        <v>15</v>
      </c>
      <c r="B5">
        <v>563557801.03999996</v>
      </c>
    </row>
    <row r="6" spans="1:2" x14ac:dyDescent="0.25">
      <c r="A6">
        <v>16</v>
      </c>
      <c r="B6">
        <v>52819856.5</v>
      </c>
    </row>
    <row r="7" spans="1:2" x14ac:dyDescent="0.25">
      <c r="A7">
        <v>17</v>
      </c>
      <c r="B7">
        <v>45029000.030000001</v>
      </c>
    </row>
    <row r="8" spans="1:2" x14ac:dyDescent="0.25">
      <c r="A8">
        <v>21</v>
      </c>
      <c r="B8">
        <v>22108417.449999999</v>
      </c>
    </row>
    <row r="9" spans="1:2" x14ac:dyDescent="0.25">
      <c r="A9">
        <v>22</v>
      </c>
      <c r="B9">
        <v>12243250</v>
      </c>
    </row>
    <row r="10" spans="1:2" x14ac:dyDescent="0.25">
      <c r="A10">
        <v>23</v>
      </c>
      <c r="B10">
        <v>30000</v>
      </c>
    </row>
    <row r="11" spans="1:2" x14ac:dyDescent="0.25">
      <c r="A11">
        <v>24</v>
      </c>
      <c r="B11">
        <v>50248595.480000004</v>
      </c>
    </row>
    <row r="12" spans="1:2" x14ac:dyDescent="0.25">
      <c r="A12">
        <v>25</v>
      </c>
      <c r="B12">
        <v>17001314.030000001</v>
      </c>
    </row>
    <row r="13" spans="1:2" x14ac:dyDescent="0.25">
      <c r="A13">
        <v>26</v>
      </c>
      <c r="B13">
        <v>288617500</v>
      </c>
    </row>
    <row r="14" spans="1:2" x14ac:dyDescent="0.25">
      <c r="A14">
        <v>27</v>
      </c>
      <c r="B14">
        <v>21647385.530000001</v>
      </c>
    </row>
    <row r="15" spans="1:2" x14ac:dyDescent="0.25">
      <c r="A15">
        <v>28</v>
      </c>
      <c r="B15">
        <v>2112000</v>
      </c>
    </row>
    <row r="16" spans="1:2" x14ac:dyDescent="0.25">
      <c r="A16">
        <v>29</v>
      </c>
      <c r="B16">
        <v>108743757.47</v>
      </c>
    </row>
    <row r="17" spans="1:2" x14ac:dyDescent="0.25">
      <c r="A17">
        <v>31</v>
      </c>
      <c r="B17">
        <v>18526450</v>
      </c>
    </row>
    <row r="18" spans="1:2" x14ac:dyDescent="0.25">
      <c r="A18">
        <v>32</v>
      </c>
      <c r="B18">
        <v>35163502.230000004</v>
      </c>
    </row>
    <row r="19" spans="1:2" x14ac:dyDescent="0.25">
      <c r="A19">
        <v>33</v>
      </c>
      <c r="B19">
        <v>88047044.75</v>
      </c>
    </row>
    <row r="20" spans="1:2" x14ac:dyDescent="0.25">
      <c r="A20">
        <v>34</v>
      </c>
      <c r="B20">
        <v>130522500</v>
      </c>
    </row>
    <row r="21" spans="1:2" x14ac:dyDescent="0.25">
      <c r="A21">
        <v>35</v>
      </c>
      <c r="B21">
        <v>184290660.31999999</v>
      </c>
    </row>
    <row r="22" spans="1:2" x14ac:dyDescent="0.25">
      <c r="A22">
        <v>36</v>
      </c>
      <c r="B22">
        <v>40380029.169999994</v>
      </c>
    </row>
    <row r="23" spans="1:2" x14ac:dyDescent="0.25">
      <c r="A23">
        <v>37</v>
      </c>
      <c r="B23">
        <v>1538500</v>
      </c>
    </row>
    <row r="24" spans="1:2" x14ac:dyDescent="0.25">
      <c r="A24">
        <v>38</v>
      </c>
      <c r="B24">
        <v>34145600</v>
      </c>
    </row>
    <row r="25" spans="1:2" x14ac:dyDescent="0.25">
      <c r="A25">
        <v>39</v>
      </c>
      <c r="B25">
        <v>15751000</v>
      </c>
    </row>
    <row r="26" spans="1:2" x14ac:dyDescent="0.25">
      <c r="A26">
        <v>41</v>
      </c>
      <c r="B26">
        <v>31550000</v>
      </c>
    </row>
    <row r="27" spans="1:2" x14ac:dyDescent="0.25">
      <c r="A27">
        <v>42</v>
      </c>
      <c r="B27">
        <v>987000000</v>
      </c>
    </row>
    <row r="28" spans="1:2" x14ac:dyDescent="0.25">
      <c r="A28">
        <v>43</v>
      </c>
      <c r="B28">
        <v>24000000</v>
      </c>
    </row>
    <row r="29" spans="1:2" x14ac:dyDescent="0.25">
      <c r="A29">
        <v>44</v>
      </c>
      <c r="B29">
        <v>148393080</v>
      </c>
    </row>
    <row r="30" spans="1:2" x14ac:dyDescent="0.25">
      <c r="A30">
        <v>48</v>
      </c>
      <c r="B30">
        <v>107162500.56999999</v>
      </c>
    </row>
    <row r="31" spans="1:2" x14ac:dyDescent="0.25">
      <c r="A31">
        <v>51</v>
      </c>
      <c r="B31">
        <v>1370000</v>
      </c>
    </row>
    <row r="32" spans="1:2" x14ac:dyDescent="0.25">
      <c r="A32">
        <v>52</v>
      </c>
      <c r="B32">
        <v>152716.18</v>
      </c>
    </row>
    <row r="33" spans="1:2" x14ac:dyDescent="0.25">
      <c r="A33">
        <v>56</v>
      </c>
      <c r="B33">
        <v>652500</v>
      </c>
    </row>
    <row r="34" spans="1:2" x14ac:dyDescent="0.25">
      <c r="A34">
        <v>57</v>
      </c>
      <c r="B34">
        <v>400000</v>
      </c>
    </row>
    <row r="35" spans="1:2" x14ac:dyDescent="0.25">
      <c r="A35">
        <v>59</v>
      </c>
      <c r="B35">
        <v>14228500</v>
      </c>
    </row>
    <row r="36" spans="1:2" x14ac:dyDescent="0.25">
      <c r="A36">
        <v>79</v>
      </c>
      <c r="B36">
        <v>1000000</v>
      </c>
    </row>
    <row r="37" spans="1:2" x14ac:dyDescent="0.25">
      <c r="A37">
        <v>61</v>
      </c>
      <c r="B37">
        <v>494636528</v>
      </c>
    </row>
    <row r="38" spans="1:2" x14ac:dyDescent="0.25">
      <c r="A38">
        <v>91</v>
      </c>
      <c r="B38">
        <v>7733844.7800000003</v>
      </c>
    </row>
    <row r="39" spans="1:2" x14ac:dyDescent="0.25">
      <c r="A39">
        <v>92</v>
      </c>
      <c r="B39">
        <v>19349014.43</v>
      </c>
    </row>
    <row r="40" spans="1:2" x14ac:dyDescent="0.25">
      <c r="A40">
        <v>94</v>
      </c>
      <c r="B40">
        <v>330000</v>
      </c>
    </row>
    <row r="43" spans="1:2" x14ac:dyDescent="0.25">
      <c r="A43">
        <v>61</v>
      </c>
      <c r="B43">
        <v>228963472</v>
      </c>
    </row>
    <row r="44" spans="1:2" x14ac:dyDescent="0.25">
      <c r="A44">
        <v>24</v>
      </c>
      <c r="B44">
        <v>22108209</v>
      </c>
    </row>
    <row r="45" spans="1:2" x14ac:dyDescent="0.25">
      <c r="A45">
        <v>25</v>
      </c>
      <c r="B45">
        <v>2552000</v>
      </c>
    </row>
    <row r="46" spans="1:2" x14ac:dyDescent="0.25">
      <c r="A46">
        <v>27</v>
      </c>
      <c r="B46">
        <v>31000000</v>
      </c>
    </row>
    <row r="47" spans="1:2" x14ac:dyDescent="0.25">
      <c r="A47">
        <v>28</v>
      </c>
      <c r="B47">
        <v>1500000</v>
      </c>
    </row>
    <row r="48" spans="1:2" x14ac:dyDescent="0.25">
      <c r="A48">
        <v>29</v>
      </c>
      <c r="B48">
        <v>1241999.2</v>
      </c>
    </row>
    <row r="49" spans="1:2" x14ac:dyDescent="0.25">
      <c r="A49">
        <v>31</v>
      </c>
      <c r="B49">
        <v>267091995</v>
      </c>
    </row>
    <row r="50" spans="1:2" x14ac:dyDescent="0.25">
      <c r="A50">
        <v>32</v>
      </c>
      <c r="B50">
        <v>20103980</v>
      </c>
    </row>
    <row r="51" spans="1:2" x14ac:dyDescent="0.25">
      <c r="A51">
        <v>33</v>
      </c>
      <c r="B51">
        <v>139959913.72999999</v>
      </c>
    </row>
    <row r="52" spans="1:2" x14ac:dyDescent="0.25">
      <c r="A52">
        <v>35</v>
      </c>
      <c r="B52">
        <v>122260000</v>
      </c>
    </row>
    <row r="53" spans="1:2" x14ac:dyDescent="0.25">
      <c r="A53">
        <v>39</v>
      </c>
      <c r="B53">
        <v>3500000</v>
      </c>
    </row>
    <row r="54" spans="1:2" x14ac:dyDescent="0.25">
      <c r="A54">
        <v>44</v>
      </c>
      <c r="B54">
        <v>7500000</v>
      </c>
    </row>
    <row r="55" spans="1:2" x14ac:dyDescent="0.25">
      <c r="A55">
        <v>51</v>
      </c>
      <c r="B55">
        <v>27929007</v>
      </c>
    </row>
    <row r="56" spans="1:2" x14ac:dyDescent="0.25">
      <c r="A56">
        <v>52</v>
      </c>
      <c r="B56">
        <v>2071350</v>
      </c>
    </row>
    <row r="57" spans="1:2" x14ac:dyDescent="0.25">
      <c r="A57">
        <v>53</v>
      </c>
      <c r="B57">
        <v>640000</v>
      </c>
    </row>
    <row r="58" spans="1:2" x14ac:dyDescent="0.25">
      <c r="A58">
        <v>54</v>
      </c>
      <c r="B58">
        <v>18224896.960000001</v>
      </c>
    </row>
    <row r="59" spans="1:2" x14ac:dyDescent="0.25">
      <c r="A59">
        <v>55</v>
      </c>
      <c r="B59">
        <v>18000000</v>
      </c>
    </row>
    <row r="60" spans="1:2" x14ac:dyDescent="0.25">
      <c r="A60">
        <v>56</v>
      </c>
      <c r="B60">
        <v>43333373.079999998</v>
      </c>
    </row>
    <row r="61" spans="1:2" x14ac:dyDescent="0.25">
      <c r="A61">
        <v>58</v>
      </c>
      <c r="B61">
        <v>300100</v>
      </c>
    </row>
    <row r="62" spans="1:2" x14ac:dyDescent="0.25">
      <c r="A62">
        <v>91</v>
      </c>
      <c r="B62">
        <v>65902719.159999996</v>
      </c>
    </row>
    <row r="63" spans="1:2" x14ac:dyDescent="0.25">
      <c r="A63">
        <v>92</v>
      </c>
      <c r="B63">
        <v>49785842.869999997</v>
      </c>
    </row>
    <row r="64" spans="1:2" x14ac:dyDescent="0.25">
      <c r="A64">
        <v>94</v>
      </c>
      <c r="B64">
        <v>1300000</v>
      </c>
    </row>
    <row r="65" spans="1:2" x14ac:dyDescent="0.25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Ene-Dic 2021</vt:lpstr>
      <vt:lpstr>Hoja2</vt:lpstr>
      <vt:lpstr>Hoja3</vt:lpstr>
      <vt:lpstr>'Ene-Dic 2021'!Área_de_impresión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2022-02-23T19:25:49Z</cp:lastPrinted>
  <dcterms:created xsi:type="dcterms:W3CDTF">2018-09-04T19:21:14Z</dcterms:created>
  <dcterms:modified xsi:type="dcterms:W3CDTF">2022-02-23T19:26:20Z</dcterms:modified>
</cp:coreProperties>
</file>