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firstSheet="5" activeTab="10"/>
  </bookViews>
  <sheets>
    <sheet name="ENERO 19" sheetId="8" r:id="rId1"/>
    <sheet name="FEBRERO 19" sheetId="7" r:id="rId2"/>
    <sheet name="MARZO" sheetId="1" r:id="rId3"/>
    <sheet name="ABRIL 19" sheetId="9" r:id="rId4"/>
    <sheet name="MAYO 19" sheetId="10" r:id="rId5"/>
    <sheet name="JUNIO 19" sheetId="11" r:id="rId6"/>
    <sheet name="JULIO 19" sheetId="5" r:id="rId7"/>
    <sheet name="OK SEP 19" sheetId="12" r:id="rId8"/>
    <sheet name="OCTUBRE 19" sheetId="6" r:id="rId9"/>
    <sheet name="NOVIEMBRE 19" sheetId="13" r:id="rId10"/>
    <sheet name="DICIEMBRE 19" sheetId="14" r:id="rId11"/>
  </sheets>
  <definedNames>
    <definedName name="_xlnm.Print_Area" localSheetId="3">'ABRIL 19'!$B$1:$I$63</definedName>
    <definedName name="_xlnm.Print_Area" localSheetId="0">'ENERO 19'!$B$1:$I$63</definedName>
    <definedName name="_xlnm.Print_Area" localSheetId="1">'FEBRERO 19'!$B$1:$I$63</definedName>
    <definedName name="_xlnm.Print_Area" localSheetId="6">'JULIO 19'!$B$1:$I$63</definedName>
    <definedName name="_xlnm.Print_Area" localSheetId="5">'JUNIO 19'!$B$1:$I$63</definedName>
    <definedName name="_xlnm.Print_Area" localSheetId="2">MARZO!$B$1:$I$63</definedName>
    <definedName name="_xlnm.Print_Area" localSheetId="4">'MAYO 19'!$B$1:$I$63</definedName>
    <definedName name="_xlnm.Print_Area" localSheetId="8">'OCTUBRE 19'!$B$1:$I$63</definedName>
  </definedNames>
  <calcPr calcId="152511"/>
</workbook>
</file>

<file path=xl/calcChain.xml><?xml version="1.0" encoding="utf-8"?>
<calcChain xmlns="http://schemas.openxmlformats.org/spreadsheetml/2006/main">
  <c r="H29" i="14" l="1"/>
  <c r="E29" i="14" l="1"/>
  <c r="D48" i="14"/>
  <c r="F46" i="14"/>
  <c r="I46" i="14" s="1"/>
  <c r="F45" i="14"/>
  <c r="I45" i="14" s="1"/>
  <c r="F44" i="14"/>
  <c r="I44" i="14" s="1"/>
  <c r="F43" i="14"/>
  <c r="I43" i="14" s="1"/>
  <c r="H42" i="14"/>
  <c r="G42" i="14"/>
  <c r="F42" i="14"/>
  <c r="I42" i="14" s="1"/>
  <c r="E42" i="14"/>
  <c r="D42" i="14"/>
  <c r="F40" i="14"/>
  <c r="I40" i="14" s="1"/>
  <c r="F39" i="14"/>
  <c r="I39" i="14" s="1"/>
  <c r="F38" i="14"/>
  <c r="I38" i="14" s="1"/>
  <c r="F37" i="14"/>
  <c r="I37" i="14" s="1"/>
  <c r="F36" i="14"/>
  <c r="I36" i="14" s="1"/>
  <c r="F35" i="14"/>
  <c r="I35" i="14" s="1"/>
  <c r="F34" i="14"/>
  <c r="I34" i="14" s="1"/>
  <c r="F33" i="14"/>
  <c r="I33" i="14" s="1"/>
  <c r="F32" i="14"/>
  <c r="I32" i="14" s="1"/>
  <c r="H31" i="14"/>
  <c r="G31" i="14"/>
  <c r="F31" i="14"/>
  <c r="I31" i="14" s="1"/>
  <c r="E31" i="14"/>
  <c r="D31" i="14"/>
  <c r="F29" i="14"/>
  <c r="I29" i="14" s="1"/>
  <c r="F28" i="14"/>
  <c r="I28" i="14" s="1"/>
  <c r="F27" i="14"/>
  <c r="I27" i="14" s="1"/>
  <c r="F26" i="14"/>
  <c r="I26" i="14" s="1"/>
  <c r="F25" i="14"/>
  <c r="I25" i="14" s="1"/>
  <c r="F24" i="14"/>
  <c r="I24" i="14" s="1"/>
  <c r="F23" i="14"/>
  <c r="I23" i="14" s="1"/>
  <c r="H22" i="14"/>
  <c r="H48" i="14" s="1"/>
  <c r="G22" i="14"/>
  <c r="E22" i="14"/>
  <c r="F22" i="14" s="1"/>
  <c r="D22" i="14"/>
  <c r="F20" i="14"/>
  <c r="I20" i="14" s="1"/>
  <c r="F19" i="14"/>
  <c r="I19" i="14" s="1"/>
  <c r="F18" i="14"/>
  <c r="I18" i="14" s="1"/>
  <c r="F17" i="14"/>
  <c r="I17" i="14" s="1"/>
  <c r="F16" i="14"/>
  <c r="I16" i="14" s="1"/>
  <c r="F15" i="14"/>
  <c r="I15" i="14" s="1"/>
  <c r="I14" i="14"/>
  <c r="I13" i="14"/>
  <c r="F13" i="14"/>
  <c r="H12" i="14"/>
  <c r="G12" i="14"/>
  <c r="E12" i="14"/>
  <c r="D12" i="14"/>
  <c r="F12" i="14" s="1"/>
  <c r="I12" i="14" s="1"/>
  <c r="G48" i="14" l="1"/>
  <c r="I22" i="14"/>
  <c r="E48" i="14"/>
  <c r="F48" i="14" s="1"/>
  <c r="E48" i="13"/>
  <c r="F46" i="13"/>
  <c r="I46" i="13" s="1"/>
  <c r="I45" i="13"/>
  <c r="F45" i="13"/>
  <c r="F44" i="13"/>
  <c r="I44" i="13" s="1"/>
  <c r="I43" i="13"/>
  <c r="F43" i="13"/>
  <c r="H42" i="13"/>
  <c r="G42" i="13"/>
  <c r="E42" i="13"/>
  <c r="D42" i="13"/>
  <c r="F42" i="13" s="1"/>
  <c r="I42" i="13" s="1"/>
  <c r="I40" i="13"/>
  <c r="F40" i="13"/>
  <c r="F39" i="13"/>
  <c r="I39" i="13" s="1"/>
  <c r="I38" i="13"/>
  <c r="F38" i="13"/>
  <c r="F37" i="13"/>
  <c r="I37" i="13" s="1"/>
  <c r="I36" i="13"/>
  <c r="F36" i="13"/>
  <c r="F35" i="13"/>
  <c r="I35" i="13" s="1"/>
  <c r="I34" i="13"/>
  <c r="F34" i="13"/>
  <c r="F33" i="13"/>
  <c r="I33" i="13" s="1"/>
  <c r="I32" i="13"/>
  <c r="F32" i="13"/>
  <c r="H31" i="13"/>
  <c r="G31" i="13"/>
  <c r="E31" i="13"/>
  <c r="D31" i="13"/>
  <c r="F31" i="13" s="1"/>
  <c r="I31" i="13" s="1"/>
  <c r="I29" i="13"/>
  <c r="F29" i="13"/>
  <c r="F28" i="13"/>
  <c r="I28" i="13" s="1"/>
  <c r="I27" i="13"/>
  <c r="F27" i="13"/>
  <c r="F26" i="13"/>
  <c r="I26" i="13" s="1"/>
  <c r="I25" i="13"/>
  <c r="F25" i="13"/>
  <c r="F24" i="13"/>
  <c r="I24" i="13" s="1"/>
  <c r="I23" i="13"/>
  <c r="F23" i="13"/>
  <c r="H22" i="13"/>
  <c r="G22" i="13"/>
  <c r="G48" i="13" s="1"/>
  <c r="E22" i="13"/>
  <c r="D22" i="13"/>
  <c r="F22" i="13" s="1"/>
  <c r="I20" i="13"/>
  <c r="F20" i="13"/>
  <c r="F19" i="13"/>
  <c r="I19" i="13" s="1"/>
  <c r="I18" i="13"/>
  <c r="F18" i="13"/>
  <c r="F17" i="13"/>
  <c r="I17" i="13" s="1"/>
  <c r="I16" i="13"/>
  <c r="F16" i="13"/>
  <c r="F15" i="13"/>
  <c r="I15" i="13" s="1"/>
  <c r="I14" i="13"/>
  <c r="F13" i="13"/>
  <c r="I13" i="13" s="1"/>
  <c r="H12" i="13"/>
  <c r="G12" i="13"/>
  <c r="E12" i="13"/>
  <c r="D12" i="13"/>
  <c r="D48" i="13" s="1"/>
  <c r="F48" i="13" s="1"/>
  <c r="I48" i="14" l="1"/>
  <c r="H48" i="13"/>
  <c r="I22" i="13"/>
  <c r="I48" i="13"/>
  <c r="F12" i="13"/>
  <c r="I12" i="13" s="1"/>
  <c r="I41" i="12"/>
  <c r="F41" i="12"/>
  <c r="F40" i="12"/>
  <c r="I40" i="12" s="1"/>
  <c r="I39" i="12"/>
  <c r="F39" i="12"/>
  <c r="F38" i="12"/>
  <c r="I38" i="12" s="1"/>
  <c r="H37" i="12"/>
  <c r="G37" i="12"/>
  <c r="E37" i="12"/>
  <c r="F37" i="12" s="1"/>
  <c r="I37" i="12" s="1"/>
  <c r="D37" i="12"/>
  <c r="F35" i="12"/>
  <c r="I35" i="12" s="1"/>
  <c r="I34" i="12"/>
  <c r="F34" i="12"/>
  <c r="F33" i="12"/>
  <c r="I33" i="12" s="1"/>
  <c r="I32" i="12"/>
  <c r="F32" i="12"/>
  <c r="F31" i="12"/>
  <c r="I31" i="12" s="1"/>
  <c r="I30" i="12"/>
  <c r="F30" i="12"/>
  <c r="F29" i="12"/>
  <c r="I29" i="12" s="1"/>
  <c r="I28" i="12"/>
  <c r="F28" i="12"/>
  <c r="F27" i="12"/>
  <c r="I27" i="12" s="1"/>
  <c r="H26" i="12"/>
  <c r="G26" i="12"/>
  <c r="E26" i="12"/>
  <c r="F26" i="12" s="1"/>
  <c r="I26" i="12" s="1"/>
  <c r="D26" i="12"/>
  <c r="F24" i="12"/>
  <c r="I24" i="12" s="1"/>
  <c r="I23" i="12"/>
  <c r="F23" i="12"/>
  <c r="F22" i="12"/>
  <c r="I22" i="12" s="1"/>
  <c r="I21" i="12"/>
  <c r="F21" i="12"/>
  <c r="F20" i="12"/>
  <c r="I20" i="12" s="1"/>
  <c r="I19" i="12"/>
  <c r="F19" i="12"/>
  <c r="F18" i="12"/>
  <c r="I18" i="12" s="1"/>
  <c r="H17" i="12"/>
  <c r="G17" i="12"/>
  <c r="E17" i="12"/>
  <c r="F17" i="12" s="1"/>
  <c r="I17" i="12" s="1"/>
  <c r="D17" i="12"/>
  <c r="I15" i="12"/>
  <c r="F15" i="12"/>
  <c r="I14" i="12"/>
  <c r="F14" i="12"/>
  <c r="I13" i="12"/>
  <c r="F13" i="12"/>
  <c r="I12" i="12"/>
  <c r="F12" i="12"/>
  <c r="I11" i="12"/>
  <c r="F11" i="12"/>
  <c r="I10" i="12"/>
  <c r="F10" i="12"/>
  <c r="I9" i="12"/>
  <c r="F8" i="12"/>
  <c r="I8" i="12" s="1"/>
  <c r="H7" i="12"/>
  <c r="H43" i="12" s="1"/>
  <c r="G7" i="12"/>
  <c r="G43" i="12" s="1"/>
  <c r="F7" i="12"/>
  <c r="I7" i="12" s="1"/>
  <c r="E7" i="12"/>
  <c r="D7" i="12"/>
  <c r="D43" i="12" s="1"/>
  <c r="E43" i="12" l="1"/>
  <c r="F43" i="12" s="1"/>
  <c r="I43" i="12" s="1"/>
  <c r="G29" i="11"/>
  <c r="H29" i="11"/>
  <c r="F46" i="11" l="1"/>
  <c r="I46" i="11" s="1"/>
  <c r="I45" i="11"/>
  <c r="F45" i="11"/>
  <c r="F44" i="11"/>
  <c r="I44" i="11" s="1"/>
  <c r="I43" i="11"/>
  <c r="F43" i="11"/>
  <c r="H42" i="11"/>
  <c r="G42" i="11"/>
  <c r="E42" i="11"/>
  <c r="D42" i="11"/>
  <c r="F42" i="11" s="1"/>
  <c r="I42" i="11" s="1"/>
  <c r="I40" i="11"/>
  <c r="F40" i="11"/>
  <c r="F39" i="11"/>
  <c r="I39" i="11" s="1"/>
  <c r="I38" i="11"/>
  <c r="F38" i="11"/>
  <c r="F37" i="11"/>
  <c r="I37" i="11" s="1"/>
  <c r="I36" i="11"/>
  <c r="F36" i="11"/>
  <c r="F35" i="11"/>
  <c r="I35" i="11" s="1"/>
  <c r="I34" i="11"/>
  <c r="F34" i="11"/>
  <c r="F33" i="11"/>
  <c r="I33" i="11" s="1"/>
  <c r="I32" i="11"/>
  <c r="F32" i="11"/>
  <c r="H31" i="11"/>
  <c r="G31" i="11"/>
  <c r="E31" i="11"/>
  <c r="D31" i="11"/>
  <c r="F31" i="11" s="1"/>
  <c r="I31" i="11" s="1"/>
  <c r="F29" i="11"/>
  <c r="I29" i="11" s="1"/>
  <c r="I28" i="11"/>
  <c r="F28" i="11"/>
  <c r="F27" i="11"/>
  <c r="I27" i="11" s="1"/>
  <c r="I26" i="11"/>
  <c r="F26" i="11"/>
  <c r="F25" i="11"/>
  <c r="I25" i="11" s="1"/>
  <c r="I24" i="11"/>
  <c r="F24" i="11"/>
  <c r="F23" i="11"/>
  <c r="I23" i="11" s="1"/>
  <c r="H22" i="11"/>
  <c r="G22" i="11"/>
  <c r="E22" i="11"/>
  <c r="F22" i="11" s="1"/>
  <c r="D22" i="11"/>
  <c r="F20" i="11"/>
  <c r="I20" i="11" s="1"/>
  <c r="I19" i="11"/>
  <c r="F19" i="11"/>
  <c r="F18" i="11"/>
  <c r="I18" i="11" s="1"/>
  <c r="I17" i="11"/>
  <c r="F17" i="11"/>
  <c r="F16" i="11"/>
  <c r="I16" i="11" s="1"/>
  <c r="I15" i="11"/>
  <c r="F15" i="11"/>
  <c r="I14" i="11"/>
  <c r="F13" i="11"/>
  <c r="I13" i="11" s="1"/>
  <c r="H12" i="11"/>
  <c r="G12" i="11"/>
  <c r="F12" i="11"/>
  <c r="I12" i="11" s="1"/>
  <c r="E12" i="11"/>
  <c r="E48" i="11" s="1"/>
  <c r="D12" i="11"/>
  <c r="D48" i="11" s="1"/>
  <c r="F48" i="11" s="1"/>
  <c r="F46" i="10"/>
  <c r="I46" i="10" s="1"/>
  <c r="I45" i="10"/>
  <c r="F45" i="10"/>
  <c r="F44" i="10"/>
  <c r="I44" i="10" s="1"/>
  <c r="I43" i="10"/>
  <c r="F43" i="10"/>
  <c r="H42" i="10"/>
  <c r="G42" i="10"/>
  <c r="E42" i="10"/>
  <c r="D42" i="10"/>
  <c r="F42" i="10" s="1"/>
  <c r="I42" i="10" s="1"/>
  <c r="I40" i="10"/>
  <c r="F40" i="10"/>
  <c r="F39" i="10"/>
  <c r="I39" i="10" s="1"/>
  <c r="I38" i="10"/>
  <c r="F38" i="10"/>
  <c r="F37" i="10"/>
  <c r="I37" i="10" s="1"/>
  <c r="I36" i="10"/>
  <c r="F36" i="10"/>
  <c r="F35" i="10"/>
  <c r="I35" i="10" s="1"/>
  <c r="I34" i="10"/>
  <c r="F34" i="10"/>
  <c r="F33" i="10"/>
  <c r="I33" i="10" s="1"/>
  <c r="I32" i="10"/>
  <c r="F32" i="10"/>
  <c r="H31" i="10"/>
  <c r="G31" i="10"/>
  <c r="E31" i="10"/>
  <c r="D31" i="10"/>
  <c r="F31" i="10" s="1"/>
  <c r="I31" i="10" s="1"/>
  <c r="I29" i="10"/>
  <c r="F29" i="10"/>
  <c r="I28" i="10"/>
  <c r="F28" i="10"/>
  <c r="F27" i="10"/>
  <c r="I27" i="10" s="1"/>
  <c r="I26" i="10"/>
  <c r="F26" i="10"/>
  <c r="F25" i="10"/>
  <c r="I25" i="10" s="1"/>
  <c r="I24" i="10"/>
  <c r="F24" i="10"/>
  <c r="F23" i="10"/>
  <c r="I23" i="10" s="1"/>
  <c r="H22" i="10"/>
  <c r="G22" i="10"/>
  <c r="E22" i="10"/>
  <c r="E48" i="10" s="1"/>
  <c r="D22" i="10"/>
  <c r="F20" i="10"/>
  <c r="I20" i="10" s="1"/>
  <c r="I19" i="10"/>
  <c r="F19" i="10"/>
  <c r="F18" i="10"/>
  <c r="I18" i="10" s="1"/>
  <c r="I17" i="10"/>
  <c r="F17" i="10"/>
  <c r="F16" i="10"/>
  <c r="I16" i="10" s="1"/>
  <c r="I15" i="10"/>
  <c r="F15" i="10"/>
  <c r="I14" i="10"/>
  <c r="F13" i="10"/>
  <c r="I13" i="10" s="1"/>
  <c r="H12" i="10"/>
  <c r="H48" i="10" s="1"/>
  <c r="G12" i="10"/>
  <c r="G48" i="10" s="1"/>
  <c r="F12" i="10"/>
  <c r="I12" i="10" s="1"/>
  <c r="E12" i="10"/>
  <c r="D12" i="10"/>
  <c r="D48" i="10" s="1"/>
  <c r="F46" i="9"/>
  <c r="I46" i="9" s="1"/>
  <c r="I45" i="9"/>
  <c r="F45" i="9"/>
  <c r="F44" i="9"/>
  <c r="I44" i="9" s="1"/>
  <c r="I43" i="9"/>
  <c r="F43" i="9"/>
  <c r="H42" i="9"/>
  <c r="G42" i="9"/>
  <c r="E42" i="9"/>
  <c r="D42" i="9"/>
  <c r="F42" i="9" s="1"/>
  <c r="I42" i="9" s="1"/>
  <c r="I40" i="9"/>
  <c r="F40" i="9"/>
  <c r="F39" i="9"/>
  <c r="I39" i="9" s="1"/>
  <c r="I38" i="9"/>
  <c r="F38" i="9"/>
  <c r="F37" i="9"/>
  <c r="I37" i="9" s="1"/>
  <c r="I36" i="9"/>
  <c r="F36" i="9"/>
  <c r="F35" i="9"/>
  <c r="I35" i="9" s="1"/>
  <c r="I34" i="9"/>
  <c r="F34" i="9"/>
  <c r="F33" i="9"/>
  <c r="I33" i="9" s="1"/>
  <c r="I32" i="9"/>
  <c r="F32" i="9"/>
  <c r="H31" i="9"/>
  <c r="G31" i="9"/>
  <c r="E31" i="9"/>
  <c r="D31" i="9"/>
  <c r="F31" i="9" s="1"/>
  <c r="I31" i="9" s="1"/>
  <c r="F29" i="9"/>
  <c r="I29" i="9" s="1"/>
  <c r="I28" i="9"/>
  <c r="F28" i="9"/>
  <c r="F27" i="9"/>
  <c r="I27" i="9" s="1"/>
  <c r="I26" i="9"/>
  <c r="F26" i="9"/>
  <c r="F25" i="9"/>
  <c r="I25" i="9" s="1"/>
  <c r="I24" i="9"/>
  <c r="F24" i="9"/>
  <c r="F23" i="9"/>
  <c r="I23" i="9" s="1"/>
  <c r="H22" i="9"/>
  <c r="G22" i="9"/>
  <c r="F22" i="9"/>
  <c r="I22" i="9" s="1"/>
  <c r="E22" i="9"/>
  <c r="D22" i="9"/>
  <c r="F20" i="9"/>
  <c r="I20" i="9" s="1"/>
  <c r="I19" i="9"/>
  <c r="F19" i="9"/>
  <c r="F18" i="9"/>
  <c r="I18" i="9" s="1"/>
  <c r="I17" i="9"/>
  <c r="F17" i="9"/>
  <c r="F16" i="9"/>
  <c r="I16" i="9" s="1"/>
  <c r="I15" i="9"/>
  <c r="F15" i="9"/>
  <c r="I14" i="9"/>
  <c r="F13" i="9"/>
  <c r="I13" i="9" s="1"/>
  <c r="H12" i="9"/>
  <c r="G12" i="9"/>
  <c r="G48" i="9" s="1"/>
  <c r="F12" i="9"/>
  <c r="I12" i="9" s="1"/>
  <c r="E12" i="9"/>
  <c r="E48" i="9" s="1"/>
  <c r="D12" i="9"/>
  <c r="D48" i="9" s="1"/>
  <c r="F46" i="8"/>
  <c r="I46" i="8" s="1"/>
  <c r="F45" i="8"/>
  <c r="I45" i="8" s="1"/>
  <c r="F44" i="8"/>
  <c r="I44" i="8" s="1"/>
  <c r="F43" i="8"/>
  <c r="I43" i="8" s="1"/>
  <c r="H42" i="8"/>
  <c r="G42" i="8"/>
  <c r="E42" i="8"/>
  <c r="D42" i="8"/>
  <c r="F42" i="8" s="1"/>
  <c r="I42" i="8" s="1"/>
  <c r="F40" i="8"/>
  <c r="I40" i="8" s="1"/>
  <c r="F39" i="8"/>
  <c r="I39" i="8" s="1"/>
  <c r="F38" i="8"/>
  <c r="I38" i="8" s="1"/>
  <c r="F37" i="8"/>
  <c r="I37" i="8" s="1"/>
  <c r="F36" i="8"/>
  <c r="I36" i="8" s="1"/>
  <c r="F35" i="8"/>
  <c r="I35" i="8" s="1"/>
  <c r="F34" i="8"/>
  <c r="I34" i="8" s="1"/>
  <c r="F33" i="8"/>
  <c r="I33" i="8" s="1"/>
  <c r="F32" i="8"/>
  <c r="I32" i="8" s="1"/>
  <c r="H31" i="8"/>
  <c r="G31" i="8"/>
  <c r="E31" i="8"/>
  <c r="D31" i="8"/>
  <c r="F31" i="8" s="1"/>
  <c r="I31" i="8" s="1"/>
  <c r="F29" i="8"/>
  <c r="I29" i="8" s="1"/>
  <c r="F28" i="8"/>
  <c r="I28" i="8" s="1"/>
  <c r="F27" i="8"/>
  <c r="I27" i="8" s="1"/>
  <c r="F26" i="8"/>
  <c r="I26" i="8" s="1"/>
  <c r="F25" i="8"/>
  <c r="I25" i="8" s="1"/>
  <c r="F24" i="8"/>
  <c r="I24" i="8" s="1"/>
  <c r="F23" i="8"/>
  <c r="I23" i="8" s="1"/>
  <c r="H22" i="8"/>
  <c r="G22" i="8"/>
  <c r="F22" i="8"/>
  <c r="E22" i="8"/>
  <c r="D22" i="8"/>
  <c r="F20" i="8"/>
  <c r="I20" i="8" s="1"/>
  <c r="F19" i="8"/>
  <c r="I19" i="8" s="1"/>
  <c r="F18" i="8"/>
  <c r="I18" i="8" s="1"/>
  <c r="F17" i="8"/>
  <c r="I17" i="8" s="1"/>
  <c r="F16" i="8"/>
  <c r="I16" i="8" s="1"/>
  <c r="F15" i="8"/>
  <c r="I15" i="8" s="1"/>
  <c r="I14" i="8"/>
  <c r="I13" i="8"/>
  <c r="F13" i="8"/>
  <c r="H12" i="8"/>
  <c r="H48" i="8" s="1"/>
  <c r="G12" i="8"/>
  <c r="E12" i="8"/>
  <c r="E48" i="8" s="1"/>
  <c r="D12" i="8"/>
  <c r="F12" i="8" s="1"/>
  <c r="I12" i="8" s="1"/>
  <c r="F46" i="7"/>
  <c r="I46" i="7" s="1"/>
  <c r="F45" i="7"/>
  <c r="I45" i="7" s="1"/>
  <c r="F44" i="7"/>
  <c r="I44" i="7" s="1"/>
  <c r="F43" i="7"/>
  <c r="I43" i="7" s="1"/>
  <c r="H42" i="7"/>
  <c r="G42" i="7"/>
  <c r="E42" i="7"/>
  <c r="D42" i="7"/>
  <c r="F42" i="7" s="1"/>
  <c r="I42" i="7" s="1"/>
  <c r="F40" i="7"/>
  <c r="I40" i="7" s="1"/>
  <c r="F39" i="7"/>
  <c r="I39" i="7" s="1"/>
  <c r="F38" i="7"/>
  <c r="I38" i="7" s="1"/>
  <c r="F37" i="7"/>
  <c r="I37" i="7" s="1"/>
  <c r="F36" i="7"/>
  <c r="I36" i="7" s="1"/>
  <c r="F35" i="7"/>
  <c r="I35" i="7" s="1"/>
  <c r="F34" i="7"/>
  <c r="I34" i="7" s="1"/>
  <c r="F33" i="7"/>
  <c r="I33" i="7" s="1"/>
  <c r="F32" i="7"/>
  <c r="I32" i="7" s="1"/>
  <c r="H31" i="7"/>
  <c r="G31" i="7"/>
  <c r="E31" i="7"/>
  <c r="D31" i="7"/>
  <c r="F31" i="7" s="1"/>
  <c r="I31" i="7" s="1"/>
  <c r="F29" i="7"/>
  <c r="I29" i="7" s="1"/>
  <c r="F28" i="7"/>
  <c r="I28" i="7" s="1"/>
  <c r="F27" i="7"/>
  <c r="I27" i="7" s="1"/>
  <c r="F26" i="7"/>
  <c r="I26" i="7" s="1"/>
  <c r="F25" i="7"/>
  <c r="I25" i="7" s="1"/>
  <c r="F24" i="7"/>
  <c r="I24" i="7" s="1"/>
  <c r="F23" i="7"/>
  <c r="I23" i="7" s="1"/>
  <c r="H22" i="7"/>
  <c r="G22" i="7"/>
  <c r="F22" i="7"/>
  <c r="I22" i="7" s="1"/>
  <c r="E22" i="7"/>
  <c r="D22" i="7"/>
  <c r="F20" i="7"/>
  <c r="I20" i="7" s="1"/>
  <c r="F19" i="7"/>
  <c r="I19" i="7" s="1"/>
  <c r="F18" i="7"/>
  <c r="I18" i="7" s="1"/>
  <c r="F17" i="7"/>
  <c r="I17" i="7" s="1"/>
  <c r="F16" i="7"/>
  <c r="I16" i="7" s="1"/>
  <c r="F15" i="7"/>
  <c r="I15" i="7" s="1"/>
  <c r="I14" i="7"/>
  <c r="I13" i="7"/>
  <c r="F13" i="7"/>
  <c r="H12" i="7"/>
  <c r="G12" i="7"/>
  <c r="E12" i="7"/>
  <c r="E48" i="7" s="1"/>
  <c r="D12" i="7"/>
  <c r="F12" i="7" s="1"/>
  <c r="I12" i="7" s="1"/>
  <c r="G48" i="11" l="1"/>
  <c r="I22" i="11"/>
  <c r="H48" i="11"/>
  <c r="I48" i="11"/>
  <c r="H48" i="9"/>
  <c r="H48" i="7"/>
  <c r="G48" i="7"/>
  <c r="G48" i="8"/>
  <c r="I22" i="8"/>
  <c r="F48" i="10"/>
  <c r="I48" i="10" s="1"/>
  <c r="F22" i="10"/>
  <c r="I22" i="10" s="1"/>
  <c r="F48" i="9"/>
  <c r="I48" i="9" s="1"/>
  <c r="D48" i="8"/>
  <c r="F48" i="8" s="1"/>
  <c r="I48" i="8" s="1"/>
  <c r="D48" i="7"/>
  <c r="F48" i="7" s="1"/>
  <c r="I48" i="7" s="1"/>
  <c r="F46" i="6" l="1"/>
  <c r="I46" i="6" s="1"/>
  <c r="F45" i="6"/>
  <c r="I45" i="6" s="1"/>
  <c r="F44" i="6"/>
  <c r="I44" i="6" s="1"/>
  <c r="F43" i="6"/>
  <c r="I43" i="6" s="1"/>
  <c r="H42" i="6"/>
  <c r="G42" i="6"/>
  <c r="E42" i="6"/>
  <c r="D42" i="6"/>
  <c r="F42" i="6" s="1"/>
  <c r="I42" i="6" s="1"/>
  <c r="F40" i="6"/>
  <c r="I40" i="6" s="1"/>
  <c r="F39" i="6"/>
  <c r="I39" i="6" s="1"/>
  <c r="F38" i="6"/>
  <c r="I38" i="6" s="1"/>
  <c r="F37" i="6"/>
  <c r="I37" i="6" s="1"/>
  <c r="F36" i="6"/>
  <c r="I36" i="6" s="1"/>
  <c r="F35" i="6"/>
  <c r="I35" i="6" s="1"/>
  <c r="F34" i="6"/>
  <c r="I34" i="6" s="1"/>
  <c r="F33" i="6"/>
  <c r="I33" i="6" s="1"/>
  <c r="F32" i="6"/>
  <c r="I32" i="6" s="1"/>
  <c r="H31" i="6"/>
  <c r="G31" i="6"/>
  <c r="E31" i="6"/>
  <c r="D31" i="6"/>
  <c r="F31" i="6" s="1"/>
  <c r="F29" i="6"/>
  <c r="I29" i="6" s="1"/>
  <c r="F28" i="6"/>
  <c r="I28" i="6" s="1"/>
  <c r="F27" i="6"/>
  <c r="I27" i="6" s="1"/>
  <c r="F26" i="6"/>
  <c r="I26" i="6" s="1"/>
  <c r="F25" i="6"/>
  <c r="I25" i="6" s="1"/>
  <c r="F24" i="6"/>
  <c r="I24" i="6" s="1"/>
  <c r="F23" i="6"/>
  <c r="I23" i="6" s="1"/>
  <c r="H22" i="6"/>
  <c r="G22" i="6"/>
  <c r="E22" i="6"/>
  <c r="D22" i="6"/>
  <c r="F22" i="6" s="1"/>
  <c r="F20" i="6"/>
  <c r="I20" i="6" s="1"/>
  <c r="F19" i="6"/>
  <c r="I19" i="6" s="1"/>
  <c r="F18" i="6"/>
  <c r="I18" i="6" s="1"/>
  <c r="F17" i="6"/>
  <c r="I17" i="6" s="1"/>
  <c r="F16" i="6"/>
  <c r="I16" i="6" s="1"/>
  <c r="F15" i="6"/>
  <c r="I15" i="6" s="1"/>
  <c r="I14" i="6"/>
  <c r="F13" i="6"/>
  <c r="I13" i="6" s="1"/>
  <c r="H12" i="6"/>
  <c r="G12" i="6"/>
  <c r="E12" i="6"/>
  <c r="E48" i="6" s="1"/>
  <c r="D12" i="6"/>
  <c r="G48" i="6" l="1"/>
  <c r="H48" i="6"/>
  <c r="I22" i="6"/>
  <c r="D48" i="6"/>
  <c r="F48" i="6" s="1"/>
  <c r="I48" i="6" s="1"/>
  <c r="I31" i="6"/>
  <c r="F12" i="6"/>
  <c r="I12" i="6" s="1"/>
  <c r="F29" i="5"/>
  <c r="F29" i="1"/>
  <c r="H22" i="5" l="1"/>
  <c r="F46" i="5"/>
  <c r="I46" i="5" s="1"/>
  <c r="F45" i="5"/>
  <c r="I45" i="5" s="1"/>
  <c r="F44" i="5"/>
  <c r="I44" i="5" s="1"/>
  <c r="F43" i="5"/>
  <c r="I43" i="5" s="1"/>
  <c r="H42" i="5"/>
  <c r="G42" i="5"/>
  <c r="E42" i="5"/>
  <c r="D42" i="5"/>
  <c r="F42" i="5" s="1"/>
  <c r="F40" i="5"/>
  <c r="I40" i="5" s="1"/>
  <c r="F39" i="5"/>
  <c r="I39" i="5" s="1"/>
  <c r="F38" i="5"/>
  <c r="I38" i="5" s="1"/>
  <c r="F37" i="5"/>
  <c r="I37" i="5" s="1"/>
  <c r="F36" i="5"/>
  <c r="I36" i="5" s="1"/>
  <c r="F35" i="5"/>
  <c r="I35" i="5" s="1"/>
  <c r="F34" i="5"/>
  <c r="I34" i="5" s="1"/>
  <c r="F33" i="5"/>
  <c r="I33" i="5" s="1"/>
  <c r="F32" i="5"/>
  <c r="I32" i="5" s="1"/>
  <c r="H31" i="5"/>
  <c r="G31" i="5"/>
  <c r="E31" i="5"/>
  <c r="D31" i="5"/>
  <c r="F31" i="5" s="1"/>
  <c r="I31" i="5" s="1"/>
  <c r="I29" i="5"/>
  <c r="F28" i="5"/>
  <c r="I28" i="5" s="1"/>
  <c r="F27" i="5"/>
  <c r="I27" i="5" s="1"/>
  <c r="F26" i="5"/>
  <c r="I26" i="5" s="1"/>
  <c r="F25" i="5"/>
  <c r="I25" i="5" s="1"/>
  <c r="F24" i="5"/>
  <c r="I24" i="5" s="1"/>
  <c r="F23" i="5"/>
  <c r="I23" i="5" s="1"/>
  <c r="G22" i="5"/>
  <c r="E22" i="5"/>
  <c r="D22" i="5"/>
  <c r="F22" i="5" s="1"/>
  <c r="I22" i="5" s="1"/>
  <c r="F20" i="5"/>
  <c r="I20" i="5" s="1"/>
  <c r="F19" i="5"/>
  <c r="I19" i="5" s="1"/>
  <c r="F18" i="5"/>
  <c r="I18" i="5" s="1"/>
  <c r="F17" i="5"/>
  <c r="I17" i="5" s="1"/>
  <c r="F16" i="5"/>
  <c r="I16" i="5" s="1"/>
  <c r="F15" i="5"/>
  <c r="I15" i="5" s="1"/>
  <c r="I14" i="5"/>
  <c r="F13" i="5"/>
  <c r="I13" i="5" s="1"/>
  <c r="H12" i="5"/>
  <c r="G12" i="5"/>
  <c r="E12" i="5"/>
  <c r="D12" i="5"/>
  <c r="G29" i="1"/>
  <c r="H29" i="1"/>
  <c r="E48" i="5" l="1"/>
  <c r="D48" i="5"/>
  <c r="F48" i="5" s="1"/>
  <c r="G48" i="5"/>
  <c r="I42" i="5"/>
  <c r="H48" i="5"/>
  <c r="F12" i="5"/>
  <c r="I12" i="5" s="1"/>
  <c r="F46" i="1"/>
  <c r="I46" i="1" s="1"/>
  <c r="F45" i="1"/>
  <c r="I45" i="1" s="1"/>
  <c r="F44" i="1"/>
  <c r="F43" i="1"/>
  <c r="I43" i="1" s="1"/>
  <c r="F40" i="1"/>
  <c r="F39" i="1"/>
  <c r="I39" i="1" s="1"/>
  <c r="F38" i="1"/>
  <c r="F37" i="1"/>
  <c r="F36" i="1"/>
  <c r="F35" i="1"/>
  <c r="I35" i="1" s="1"/>
  <c r="F34" i="1"/>
  <c r="I34" i="1" s="1"/>
  <c r="F33" i="1"/>
  <c r="I33" i="1" s="1"/>
  <c r="F32" i="1"/>
  <c r="F28" i="1"/>
  <c r="I28" i="1" s="1"/>
  <c r="F27" i="1"/>
  <c r="I27" i="1" s="1"/>
  <c r="F26" i="1"/>
  <c r="I26" i="1" s="1"/>
  <c r="F25" i="1"/>
  <c r="I25" i="1" s="1"/>
  <c r="F24" i="1"/>
  <c r="I24" i="1" s="1"/>
  <c r="F23" i="1"/>
  <c r="I23" i="1" s="1"/>
  <c r="F20" i="1"/>
  <c r="F19" i="1"/>
  <c r="I19" i="1" s="1"/>
  <c r="F18" i="1"/>
  <c r="I18" i="1" s="1"/>
  <c r="F17" i="1"/>
  <c r="I17" i="1" s="1"/>
  <c r="F16" i="1"/>
  <c r="I16" i="1" s="1"/>
  <c r="F15" i="1"/>
  <c r="I15" i="1" s="1"/>
  <c r="I14" i="1"/>
  <c r="F13" i="1"/>
  <c r="I13" i="1" s="1"/>
  <c r="I44" i="1"/>
  <c r="H42" i="1"/>
  <c r="G42" i="1"/>
  <c r="E42" i="1"/>
  <c r="D42" i="1"/>
  <c r="I40" i="1"/>
  <c r="I38" i="1"/>
  <c r="I37" i="1"/>
  <c r="I36" i="1"/>
  <c r="I32" i="1"/>
  <c r="H31" i="1"/>
  <c r="G31" i="1"/>
  <c r="E31" i="1"/>
  <c r="D31" i="1"/>
  <c r="I29" i="1"/>
  <c r="H22" i="1"/>
  <c r="G22" i="1"/>
  <c r="E22" i="1"/>
  <c r="D22" i="1"/>
  <c r="I20" i="1"/>
  <c r="H12" i="1"/>
  <c r="G12" i="1"/>
  <c r="E12" i="1"/>
  <c r="D12" i="1"/>
  <c r="I48" i="5" l="1"/>
  <c r="H48" i="1"/>
  <c r="E48" i="1"/>
  <c r="F12" i="1"/>
  <c r="I12" i="1" s="1"/>
  <c r="F42" i="1"/>
  <c r="I42" i="1" s="1"/>
  <c r="G48" i="1"/>
  <c r="F31" i="1"/>
  <c r="I31" i="1" s="1"/>
  <c r="D48" i="1"/>
  <c r="F22" i="1"/>
  <c r="I22" i="1" s="1"/>
  <c r="F48" i="1" l="1"/>
  <c r="I48" i="1" s="1"/>
</calcChain>
</file>

<file path=xl/sharedStrings.xml><?xml version="1.0" encoding="utf-8"?>
<sst xmlns="http://schemas.openxmlformats.org/spreadsheetml/2006/main" count="563" uniqueCount="63">
  <si>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</si>
  <si>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</si>
  <si>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</si>
  <si>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</si>
  <si>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</si>
  <si>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</si>
  <si>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</si>
  <si>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</si>
  <si>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</si>
  <si>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</si>
  <si>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</si>
  <si>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</si>
  <si>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</si>
  <si>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</si>
  <si>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</si>
  <si>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</si>
  <si>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</si>
  <si>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</si>
  <si>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</si>
  <si>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</si>
  <si>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</si>
  <si>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</si>
  <si>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</si>
  <si>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</si>
  <si>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</si>
  <si>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</si>
  <si>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</si>
  <si>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>Desarrollo Económico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</si>
  <si>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</si>
  <si>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</si>
  <si>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</si>
  <si>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</si>
  <si>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</si>
  <si>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</si>
  <si>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</si>
  <si>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</si>
  <si>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</si>
  <si>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</si>
  <si>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</si>
  <si>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</si>
  <si>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</si>
  <si>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</si>
  <si>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Total del Gasto</t>
  </si>
  <si>
    <t>ESTADO ANALÍTICO DEL EJERCICIO DEL PRESUPUESTO DE EGRESOS</t>
  </si>
  <si>
    <t>CLASIFICACIÓN FUNCIONAL (FINALIDAD Y FUNCIÓN)</t>
  </si>
  <si>
    <t xml:space="preserve">   Bajo protesta de decir verdad declaramos que los Estados Financieros y sus Notas son razonablemente correctos y responsabilidad del emisor.</t>
  </si>
  <si>
    <t>DIF Sistema para el Desarrollo Integral de la Familia del Municipio de Zapopan DIF</t>
  </si>
  <si>
    <t>DEL 01 DE ENERO AL 31 DE MARZO DEL 2019</t>
  </si>
  <si>
    <t>LCP. JUAN CRISOSTOMO RODRIGUEZ SUSTAITA</t>
  </si>
  <si>
    <t>JEFE DE DEPARTAMENTO DE RECURSOS FINANCIEROS</t>
  </si>
  <si>
    <t>LCP. ANA GABRIELA FLORES MARTÍNEZ</t>
  </si>
  <si>
    <t>JEFE DE CONTROL PRESUPUESTAL</t>
  </si>
  <si>
    <t>DEL 01 DE ENERO AL 30 DE JUNIO DEL 2019</t>
  </si>
  <si>
    <t>LCP. JUAN CRISOSTOMO RODRÍGUEZ SUSTAITA</t>
  </si>
  <si>
    <t>DEL 01 DE ENERO AL 31 DE ENERO DEL 2019</t>
  </si>
  <si>
    <t>DEL 01 DE ENERO AL 28 DE FEBRERO DEL 2019</t>
  </si>
  <si>
    <t>DEL 01 DE ENERO AL 31 DE MAYO DEL 2019</t>
  </si>
  <si>
    <t>DEL 01 DE ENERO AL 31 DE JULIO DEL 2019</t>
  </si>
  <si>
    <t>DEL 01 DE ENERO AL 30 DE ABRIL DEL 2019</t>
  </si>
  <si>
    <t>DEL 01 DE ENERO AL 31 DE OCTUBRE DEL 2019</t>
  </si>
  <si>
    <t>DEL 01 DE ENERO AL 30 DE NOVIEMBRE DEL 2019</t>
  </si>
  <si>
    <t>DEL 01 DE ENERO AL 31 DE DICIEMBRE DEL 2019</t>
  </si>
  <si>
    <t>JEFE DEPARTAMENTO RECURSOS FINANCIEROS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</si>
</sst>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General_)"/>
    <numFmt numFmtId="166" formatCode="_-&quot;$&quot;* #,##0_-;\-&quot;$&quot;* #,##0_-;_-&quot;$&quot;* &quot;-&quot;??_-;_-@_-"/>
    <numFmt numFmtId="167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28"/>
      <color theme="1"/>
      <name val="C39HrP24DhTt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39HrP48DhTt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5" fontId="7" fillId="0" borderId="0"/>
    <xf numFmtId="43" fontId="8" fillId="0" borderId="0" applyFont="0" applyFill="0" applyBorder="0" applyAlignment="0" applyProtection="0"/>
    <xf numFmtId="0" fontId="7" fillId="0" borderId="0"/>
    <xf numFmtId="0" fontId="1" fillId="0" borderId="0"/>
    <xf numFmtId="44" fontId="1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0" applyFont="1"/>
    <xf numFmtId="0" fontId="4" fillId="2" borderId="0" xfId="0" applyFont="1" applyFill="1"/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justify" vertical="center" wrapText="1"/>
    </xf>
    <xf numFmtId="3" fontId="5" fillId="2" borderId="10" xfId="0" applyNumberFormat="1" applyFont="1" applyFill="1" applyBorder="1" applyAlignment="1">
      <alignment horizontal="justify" vertical="center" wrapText="1"/>
    </xf>
    <xf numFmtId="0" fontId="5" fillId="2" borderId="3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justify" vertical="top"/>
    </xf>
    <xf numFmtId="0" fontId="5" fillId="2" borderId="5" xfId="0" applyFont="1" applyFill="1" applyBorder="1" applyAlignment="1">
      <alignment horizontal="left" vertical="top"/>
    </xf>
    <xf numFmtId="0" fontId="5" fillId="2" borderId="6" xfId="0" applyFont="1" applyFill="1" applyBorder="1" applyAlignment="1">
      <alignment vertical="top"/>
    </xf>
    <xf numFmtId="0" fontId="2" fillId="0" borderId="0" xfId="0" applyFont="1" applyFill="1" applyBorder="1"/>
    <xf numFmtId="164" fontId="3" fillId="0" borderId="0" xfId="1" applyNumberFormat="1" applyFont="1" applyFill="1" applyBorder="1" applyAlignment="1" applyProtection="1">
      <alignment horizontal="center" vertical="center"/>
    </xf>
    <xf numFmtId="0" fontId="2" fillId="0" borderId="0" xfId="0" applyFont="1" applyBorder="1"/>
    <xf numFmtId="0" fontId="2" fillId="0" borderId="14" xfId="0" applyFont="1" applyBorder="1"/>
    <xf numFmtId="164" fontId="10" fillId="4" borderId="7" xfId="1" applyNumberFormat="1" applyFont="1" applyFill="1" applyBorder="1" applyAlignment="1" applyProtection="1">
      <alignment horizontal="center" vertical="center"/>
    </xf>
    <xf numFmtId="164" fontId="10" fillId="4" borderId="7" xfId="1" applyNumberFormat="1" applyFont="1" applyFill="1" applyBorder="1" applyAlignment="1" applyProtection="1">
      <alignment horizontal="center" vertical="center" wrapText="1"/>
    </xf>
    <xf numFmtId="164" fontId="10" fillId="4" borderId="12" xfId="1" applyNumberFormat="1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>
      <alignment horizontal="left" vertical="top"/>
    </xf>
    <xf numFmtId="0" fontId="6" fillId="4" borderId="6" xfId="0" applyFont="1" applyFill="1" applyBorder="1" applyAlignment="1">
      <alignment horizontal="right" vertical="top"/>
    </xf>
    <xf numFmtId="49" fontId="7" fillId="0" borderId="0" xfId="0" applyNumberFormat="1" applyFont="1" applyBorder="1" applyAlignment="1">
      <alignment horizontal="center"/>
    </xf>
    <xf numFmtId="164" fontId="10" fillId="4" borderId="7" xfId="1" applyNumberFormat="1" applyFont="1" applyFill="1" applyBorder="1" applyAlignment="1" applyProtection="1">
      <alignment horizontal="center" vertical="center"/>
    </xf>
    <xf numFmtId="49" fontId="7" fillId="0" borderId="15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3" fontId="5" fillId="2" borderId="12" xfId="1" applyFont="1" applyFill="1" applyBorder="1" applyAlignment="1" applyProtection="1">
      <alignment horizontal="right" vertical="top" wrapText="1"/>
      <protection locked="0"/>
    </xf>
    <xf numFmtId="43" fontId="5" fillId="2" borderId="12" xfId="1" applyFont="1" applyFill="1" applyBorder="1" applyAlignment="1">
      <alignment horizontal="right" vertical="top" wrapText="1"/>
    </xf>
    <xf numFmtId="43" fontId="6" fillId="3" borderId="12" xfId="1" applyFont="1" applyFill="1" applyBorder="1" applyAlignment="1">
      <alignment horizontal="right" vertical="top" wrapText="1"/>
    </xf>
    <xf numFmtId="43" fontId="2" fillId="2" borderId="12" xfId="1" applyFont="1" applyFill="1" applyBorder="1" applyAlignment="1" applyProtection="1">
      <alignment horizontal="right" vertical="top" wrapText="1"/>
      <protection locked="0"/>
    </xf>
    <xf numFmtId="43" fontId="2" fillId="2" borderId="12" xfId="1" applyFont="1" applyFill="1" applyBorder="1" applyAlignment="1">
      <alignment horizontal="right" vertical="top" wrapText="1"/>
    </xf>
    <xf numFmtId="167" fontId="2" fillId="2" borderId="13" xfId="1" applyNumberFormat="1" applyFont="1" applyFill="1" applyBorder="1" applyAlignment="1" applyProtection="1">
      <alignment horizontal="right" vertical="top" wrapText="1"/>
    </xf>
    <xf numFmtId="166" fontId="12" fillId="4" borderId="12" xfId="6" applyNumberFormat="1" applyFont="1" applyFill="1" applyBorder="1" applyAlignment="1">
      <alignment horizontal="right" vertical="top" wrapText="1"/>
    </xf>
    <xf numFmtId="167" fontId="2" fillId="2" borderId="12" xfId="1" applyNumberFormat="1" applyFont="1" applyFill="1" applyBorder="1" applyAlignment="1" applyProtection="1">
      <alignment horizontal="right" vertical="top" wrapText="1"/>
      <protection locked="0"/>
    </xf>
    <xf numFmtId="167" fontId="2" fillId="2" borderId="12" xfId="1" applyNumberFormat="1" applyFont="1" applyFill="1" applyBorder="1" applyAlignment="1">
      <alignment horizontal="right" vertical="top" wrapText="1"/>
    </xf>
    <xf numFmtId="167" fontId="2" fillId="2" borderId="12" xfId="1" applyNumberFormat="1" applyFont="1" applyFill="1" applyBorder="1" applyAlignment="1" applyProtection="1">
      <alignment horizontal="right" vertical="top"/>
      <protection locked="0"/>
    </xf>
    <xf numFmtId="166" fontId="2" fillId="0" borderId="12" xfId="6" applyNumberFormat="1" applyFont="1" applyFill="1" applyBorder="1" applyAlignment="1" applyProtection="1">
      <alignment horizontal="center" vertical="center" wrapText="1"/>
      <protection locked="0"/>
    </xf>
    <xf numFmtId="166" fontId="2" fillId="0" borderId="12" xfId="6" applyNumberFormat="1" applyFont="1" applyFill="1" applyBorder="1" applyAlignment="1">
      <alignment horizontal="center" vertical="center" wrapText="1"/>
    </xf>
    <xf numFmtId="166" fontId="2" fillId="0" borderId="12" xfId="6" applyNumberFormat="1" applyFont="1" applyFill="1" applyBorder="1" applyAlignment="1" applyProtection="1">
      <alignment horizontal="center" vertical="center"/>
      <protection locked="0"/>
    </xf>
    <xf numFmtId="167" fontId="2" fillId="2" borderId="13" xfId="1" applyNumberFormat="1" applyFont="1" applyFill="1" applyBorder="1" applyAlignment="1" applyProtection="1">
      <alignment horizontal="right" vertical="top"/>
    </xf>
    <xf numFmtId="167" fontId="12" fillId="4" borderId="12" xfId="1" applyNumberFormat="1" applyFont="1" applyFill="1" applyBorder="1" applyAlignment="1">
      <alignment horizontal="right" vertical="top"/>
    </xf>
    <xf numFmtId="167" fontId="12" fillId="4" borderId="12" xfId="1" applyNumberFormat="1" applyFont="1" applyFill="1" applyBorder="1" applyAlignment="1" applyProtection="1">
      <alignment horizontal="right" vertical="top"/>
    </xf>
    <xf numFmtId="167" fontId="2" fillId="2" borderId="11" xfId="1" applyNumberFormat="1" applyFont="1" applyFill="1" applyBorder="1" applyAlignment="1" applyProtection="1">
      <alignment horizontal="right" vertical="top"/>
    </xf>
    <xf numFmtId="166" fontId="12" fillId="4" borderId="11" xfId="6" applyNumberFormat="1" applyFont="1" applyFill="1" applyBorder="1" applyAlignment="1">
      <alignment horizontal="right" vertical="center"/>
    </xf>
    <xf numFmtId="43" fontId="13" fillId="2" borderId="12" xfId="1" applyFont="1" applyFill="1" applyBorder="1" applyAlignment="1" applyProtection="1">
      <alignment horizontal="right" vertical="top" wrapText="1"/>
      <protection locked="0"/>
    </xf>
    <xf numFmtId="43" fontId="13" fillId="2" borderId="12" xfId="1" applyFont="1" applyFill="1" applyBorder="1" applyAlignment="1">
      <alignment horizontal="right" vertical="top" wrapText="1"/>
    </xf>
    <xf numFmtId="167" fontId="13" fillId="2" borderId="13" xfId="1" applyNumberFormat="1" applyFont="1" applyFill="1" applyBorder="1" applyAlignment="1" applyProtection="1">
      <alignment horizontal="right" vertical="top" wrapText="1"/>
    </xf>
    <xf numFmtId="166" fontId="14" fillId="4" borderId="12" xfId="6" applyNumberFormat="1" applyFont="1" applyFill="1" applyBorder="1" applyAlignment="1">
      <alignment horizontal="right" vertical="top" wrapText="1"/>
    </xf>
    <xf numFmtId="167" fontId="13" fillId="2" borderId="12" xfId="1" applyNumberFormat="1" applyFont="1" applyFill="1" applyBorder="1" applyAlignment="1" applyProtection="1">
      <alignment horizontal="right" vertical="top" wrapText="1"/>
      <protection locked="0"/>
    </xf>
    <xf numFmtId="167" fontId="13" fillId="2" borderId="12" xfId="1" applyNumberFormat="1" applyFont="1" applyFill="1" applyBorder="1" applyAlignment="1">
      <alignment horizontal="right" vertical="top" wrapText="1"/>
    </xf>
    <xf numFmtId="167" fontId="13" fillId="2" borderId="12" xfId="1" applyNumberFormat="1" applyFont="1" applyFill="1" applyBorder="1" applyAlignment="1" applyProtection="1">
      <alignment horizontal="right" vertical="top"/>
      <protection locked="0"/>
    </xf>
    <xf numFmtId="166" fontId="13" fillId="0" borderId="12" xfId="6" applyNumberFormat="1" applyFont="1" applyFill="1" applyBorder="1" applyAlignment="1" applyProtection="1">
      <alignment horizontal="right" vertical="top" wrapText="1"/>
      <protection locked="0"/>
    </xf>
    <xf numFmtId="166" fontId="13" fillId="2" borderId="12" xfId="6" applyNumberFormat="1" applyFont="1" applyFill="1" applyBorder="1" applyAlignment="1" applyProtection="1">
      <alignment horizontal="right" vertical="top" wrapText="1"/>
      <protection locked="0"/>
    </xf>
    <xf numFmtId="166" fontId="13" fillId="2" borderId="12" xfId="6" applyNumberFormat="1" applyFont="1" applyFill="1" applyBorder="1" applyAlignment="1">
      <alignment horizontal="right" vertical="top" wrapText="1"/>
    </xf>
    <xf numFmtId="166" fontId="13" fillId="2" borderId="12" xfId="6" applyNumberFormat="1" applyFont="1" applyFill="1" applyBorder="1" applyAlignment="1" applyProtection="1">
      <alignment horizontal="right" vertical="top"/>
      <protection locked="0"/>
    </xf>
    <xf numFmtId="167" fontId="13" fillId="2" borderId="13" xfId="1" applyNumberFormat="1" applyFont="1" applyFill="1" applyBorder="1" applyAlignment="1" applyProtection="1">
      <alignment horizontal="right" vertical="top"/>
    </xf>
    <xf numFmtId="167" fontId="14" fillId="4" borderId="12" xfId="1" applyNumberFormat="1" applyFont="1" applyFill="1" applyBorder="1" applyAlignment="1">
      <alignment horizontal="right" vertical="top"/>
    </xf>
    <xf numFmtId="167" fontId="14" fillId="4" borderId="12" xfId="1" applyNumberFormat="1" applyFont="1" applyFill="1" applyBorder="1" applyAlignment="1" applyProtection="1">
      <alignment horizontal="right" vertical="top"/>
    </xf>
    <xf numFmtId="167" fontId="13" fillId="2" borderId="11" xfId="1" applyNumberFormat="1" applyFont="1" applyFill="1" applyBorder="1" applyAlignment="1" applyProtection="1">
      <alignment horizontal="right" vertical="top"/>
    </xf>
    <xf numFmtId="166" fontId="14" fillId="4" borderId="11" xfId="6" applyNumberFormat="1" applyFont="1" applyFill="1" applyBorder="1" applyAlignment="1">
      <alignment horizontal="right" vertical="top"/>
    </xf>
    <xf numFmtId="49" fontId="15" fillId="0" borderId="15" xfId="0" applyNumberFormat="1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0" fontId="13" fillId="0" borderId="0" xfId="0" applyFont="1"/>
    <xf numFmtId="0" fontId="16" fillId="0" borderId="0" xfId="0" applyFont="1"/>
    <xf numFmtId="42" fontId="17" fillId="0" borderId="0" xfId="0" applyNumberFormat="1" applyFont="1" applyAlignment="1">
      <alignment vertical="center"/>
    </xf>
    <xf numFmtId="164" fontId="10" fillId="4" borderId="7" xfId="1" applyNumberFormat="1" applyFont="1" applyFill="1" applyBorder="1" applyAlignment="1" applyProtection="1">
      <alignment horizontal="center" vertical="center"/>
    </xf>
    <xf numFmtId="164" fontId="10" fillId="4" borderId="7" xfId="1" applyNumberFormat="1" applyFont="1" applyFill="1" applyBorder="1" applyAlignment="1" applyProtection="1">
      <alignment horizontal="center" vertical="center"/>
    </xf>
    <xf numFmtId="164" fontId="10" fillId="4" borderId="25" xfId="1" applyNumberFormat="1" applyFont="1" applyFill="1" applyBorder="1" applyAlignment="1" applyProtection="1">
      <alignment horizontal="center" vertical="center"/>
    </xf>
    <xf numFmtId="0" fontId="5" fillId="2" borderId="26" xfId="0" applyFont="1" applyFill="1" applyBorder="1" applyAlignment="1">
      <alignment horizontal="left" vertical="center" wrapText="1"/>
    </xf>
    <xf numFmtId="3" fontId="5" fillId="2" borderId="27" xfId="0" applyNumberFormat="1" applyFont="1" applyFill="1" applyBorder="1" applyAlignment="1">
      <alignment horizontal="justify" vertical="center" wrapText="1"/>
    </xf>
    <xf numFmtId="43" fontId="6" fillId="3" borderId="25" xfId="1" applyFont="1" applyFill="1" applyBorder="1" applyAlignment="1">
      <alignment horizontal="right" vertical="top" wrapText="1"/>
    </xf>
    <xf numFmtId="43" fontId="5" fillId="2" borderId="25" xfId="1" applyFont="1" applyFill="1" applyBorder="1" applyAlignment="1">
      <alignment horizontal="right" vertical="top" wrapText="1"/>
    </xf>
    <xf numFmtId="43" fontId="2" fillId="2" borderId="25" xfId="1" applyFont="1" applyFill="1" applyBorder="1" applyAlignment="1">
      <alignment horizontal="right" vertical="top" wrapText="1"/>
    </xf>
    <xf numFmtId="0" fontId="5" fillId="2" borderId="22" xfId="0" applyFont="1" applyFill="1" applyBorder="1" applyAlignment="1">
      <alignment horizontal="left" vertical="top"/>
    </xf>
    <xf numFmtId="167" fontId="2" fillId="2" borderId="29" xfId="1" applyNumberFormat="1" applyFont="1" applyFill="1" applyBorder="1" applyAlignment="1" applyProtection="1">
      <alignment horizontal="right" vertical="top" wrapText="1"/>
    </xf>
    <xf numFmtId="166" fontId="12" fillId="4" borderId="25" xfId="6" applyNumberFormat="1" applyFont="1" applyFill="1" applyBorder="1" applyAlignment="1">
      <alignment horizontal="right" vertical="top" wrapText="1"/>
    </xf>
    <xf numFmtId="167" fontId="2" fillId="2" borderId="25" xfId="1" applyNumberFormat="1" applyFont="1" applyFill="1" applyBorder="1" applyAlignment="1">
      <alignment horizontal="right" vertical="top" wrapText="1"/>
    </xf>
    <xf numFmtId="166" fontId="12" fillId="0" borderId="25" xfId="6" applyNumberFormat="1" applyFont="1" applyFill="1" applyBorder="1" applyAlignment="1">
      <alignment horizontal="center" vertical="center" wrapText="1"/>
    </xf>
    <xf numFmtId="167" fontId="2" fillId="2" borderId="29" xfId="1" applyNumberFormat="1" applyFont="1" applyFill="1" applyBorder="1" applyAlignment="1" applyProtection="1">
      <alignment horizontal="right" vertical="top"/>
    </xf>
    <xf numFmtId="167" fontId="12" fillId="4" borderId="25" xfId="1" applyNumberFormat="1" applyFont="1" applyFill="1" applyBorder="1" applyAlignment="1">
      <alignment horizontal="right" vertical="top"/>
    </xf>
    <xf numFmtId="0" fontId="5" fillId="2" borderId="24" xfId="0" applyFont="1" applyFill="1" applyBorder="1" applyAlignment="1">
      <alignment horizontal="left" vertical="top"/>
    </xf>
    <xf numFmtId="167" fontId="2" fillId="2" borderId="23" xfId="1" applyNumberFormat="1" applyFont="1" applyFill="1" applyBorder="1" applyAlignment="1" applyProtection="1">
      <alignment horizontal="right" vertical="top"/>
    </xf>
    <xf numFmtId="0" fontId="6" fillId="4" borderId="30" xfId="0" applyFont="1" applyFill="1" applyBorder="1" applyAlignment="1">
      <alignment horizontal="left" vertical="top"/>
    </xf>
    <xf numFmtId="0" fontId="6" fillId="4" borderId="31" xfId="0" applyFont="1" applyFill="1" applyBorder="1" applyAlignment="1">
      <alignment horizontal="right" vertical="top"/>
    </xf>
    <xf numFmtId="166" fontId="12" fillId="4" borderId="32" xfId="6" applyNumberFormat="1" applyFont="1" applyFill="1" applyBorder="1" applyAlignment="1">
      <alignment horizontal="right" vertical="center"/>
    </xf>
    <xf numFmtId="166" fontId="12" fillId="4" borderId="33" xfId="6" applyNumberFormat="1" applyFont="1" applyFill="1" applyBorder="1" applyAlignment="1">
      <alignment horizontal="right" vertical="center"/>
    </xf>
    <xf numFmtId="166" fontId="14" fillId="2" borderId="12" xfId="6" applyNumberFormat="1" applyFont="1" applyFill="1" applyBorder="1" applyAlignment="1">
      <alignment horizontal="right" vertical="top" wrapText="1"/>
    </xf>
    <xf numFmtId="166" fontId="12" fillId="0" borderId="12" xfId="6" applyNumberFormat="1" applyFont="1" applyFill="1" applyBorder="1" applyAlignment="1">
      <alignment horizontal="center" vertical="center" wrapText="1"/>
    </xf>
    <xf numFmtId="164" fontId="10" fillId="4" borderId="7" xfId="1" applyNumberFormat="1" applyFont="1" applyFill="1" applyBorder="1" applyAlignment="1" applyProtection="1">
      <alignment horizontal="center" vertical="center"/>
    </xf>
    <xf numFmtId="164" fontId="10" fillId="4" borderId="7" xfId="1" applyNumberFormat="1" applyFont="1" applyFill="1" applyBorder="1" applyAlignment="1" applyProtection="1">
      <alignment horizontal="center" vertical="center"/>
    </xf>
    <xf numFmtId="164" fontId="10" fillId="4" borderId="7" xfId="1" applyNumberFormat="1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>
      <alignment horizontal="left" vertical="top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42" fontId="11" fillId="0" borderId="0" xfId="0" applyNumberFormat="1" applyFont="1" applyBorder="1" applyAlignment="1">
      <alignment horizontal="center" vertical="center"/>
    </xf>
    <xf numFmtId="0" fontId="6" fillId="4" borderId="12" xfId="0" applyFont="1" applyFill="1" applyBorder="1" applyAlignment="1">
      <alignment horizontal="left" vertical="top" wrapText="1"/>
    </xf>
    <xf numFmtId="164" fontId="9" fillId="0" borderId="0" xfId="1" applyNumberFormat="1" applyFont="1" applyFill="1" applyBorder="1" applyAlignment="1" applyProtection="1">
      <alignment horizontal="center" vertical="center"/>
    </xf>
    <xf numFmtId="164" fontId="10" fillId="4" borderId="1" xfId="1" applyNumberFormat="1" applyFont="1" applyFill="1" applyBorder="1" applyAlignment="1" applyProtection="1">
      <alignment horizontal="center" vertical="center"/>
    </xf>
    <xf numFmtId="164" fontId="10" fillId="4" borderId="2" xfId="1" applyNumberFormat="1" applyFont="1" applyFill="1" applyBorder="1" applyAlignment="1" applyProtection="1">
      <alignment horizontal="center" vertical="center"/>
    </xf>
    <xf numFmtId="164" fontId="10" fillId="4" borderId="3" xfId="1" applyNumberFormat="1" applyFont="1" applyFill="1" applyBorder="1" applyAlignment="1" applyProtection="1">
      <alignment horizontal="center" vertical="center"/>
    </xf>
    <xf numFmtId="164" fontId="10" fillId="4" borderId="4" xfId="1" applyNumberFormat="1" applyFont="1" applyFill="1" applyBorder="1" applyAlignment="1" applyProtection="1">
      <alignment horizontal="center" vertical="center"/>
    </xf>
    <xf numFmtId="164" fontId="10" fillId="4" borderId="5" xfId="1" applyNumberFormat="1" applyFont="1" applyFill="1" applyBorder="1" applyAlignment="1" applyProtection="1">
      <alignment horizontal="center" vertical="center"/>
    </xf>
    <xf numFmtId="164" fontId="10" fillId="4" borderId="6" xfId="1" applyNumberFormat="1" applyFont="1" applyFill="1" applyBorder="1" applyAlignment="1" applyProtection="1">
      <alignment horizontal="center" vertical="center"/>
    </xf>
    <xf numFmtId="164" fontId="10" fillId="4" borderId="7" xfId="1" applyNumberFormat="1" applyFont="1" applyFill="1" applyBorder="1" applyAlignment="1" applyProtection="1">
      <alignment horizontal="center" vertical="center"/>
    </xf>
    <xf numFmtId="164" fontId="10" fillId="4" borderId="8" xfId="1" applyNumberFormat="1" applyFont="1" applyFill="1" applyBorder="1" applyAlignment="1" applyProtection="1">
      <alignment horizontal="center" vertical="center"/>
    </xf>
    <xf numFmtId="164" fontId="10" fillId="4" borderId="9" xfId="1" applyNumberFormat="1" applyFont="1" applyFill="1" applyBorder="1" applyAlignment="1" applyProtection="1">
      <alignment horizontal="center" vertical="center"/>
    </xf>
    <xf numFmtId="164" fontId="10" fillId="4" borderId="10" xfId="1" applyNumberFormat="1" applyFont="1" applyFill="1" applyBorder="1" applyAlignment="1" applyProtection="1">
      <alignment horizontal="center" vertical="center"/>
    </xf>
    <xf numFmtId="164" fontId="10" fillId="4" borderId="11" xfId="1" applyNumberFormat="1" applyFont="1" applyFill="1" applyBorder="1" applyAlignment="1" applyProtection="1">
      <alignment horizontal="center" vertical="center"/>
    </xf>
    <xf numFmtId="0" fontId="6" fillId="3" borderId="12" xfId="0" applyFont="1" applyFill="1" applyBorder="1" applyAlignment="1">
      <alignment horizontal="left" vertical="top" wrapText="1"/>
    </xf>
    <xf numFmtId="0" fontId="6" fillId="4" borderId="28" xfId="0" applyFont="1" applyFill="1" applyBorder="1" applyAlignment="1">
      <alignment horizontal="left" vertical="top" wrapText="1"/>
    </xf>
    <xf numFmtId="0" fontId="5" fillId="2" borderId="28" xfId="0" applyFont="1" applyFill="1" applyBorder="1" applyAlignment="1">
      <alignment horizontal="left" vertical="top"/>
    </xf>
    <xf numFmtId="164" fontId="10" fillId="4" borderId="16" xfId="1" applyNumberFormat="1" applyFont="1" applyFill="1" applyBorder="1" applyAlignment="1" applyProtection="1">
      <alignment horizontal="center" vertical="center"/>
    </xf>
    <xf numFmtId="164" fontId="10" fillId="4" borderId="17" xfId="1" applyNumberFormat="1" applyFont="1" applyFill="1" applyBorder="1" applyAlignment="1" applyProtection="1">
      <alignment horizontal="center" vertical="center"/>
    </xf>
    <xf numFmtId="164" fontId="10" fillId="4" borderId="22" xfId="1" applyNumberFormat="1" applyFont="1" applyFill="1" applyBorder="1" applyAlignment="1" applyProtection="1">
      <alignment horizontal="center" vertical="center"/>
    </xf>
    <xf numFmtId="164" fontId="10" fillId="4" borderId="24" xfId="1" applyNumberFormat="1" applyFont="1" applyFill="1" applyBorder="1" applyAlignment="1" applyProtection="1">
      <alignment horizontal="center" vertical="center"/>
    </xf>
    <xf numFmtId="164" fontId="10" fillId="4" borderId="18" xfId="1" applyNumberFormat="1" applyFont="1" applyFill="1" applyBorder="1" applyAlignment="1" applyProtection="1">
      <alignment horizontal="center" vertical="center"/>
    </xf>
    <xf numFmtId="164" fontId="10" fillId="4" borderId="19" xfId="1" applyNumberFormat="1" applyFont="1" applyFill="1" applyBorder="1" applyAlignment="1" applyProtection="1">
      <alignment horizontal="center" vertical="center"/>
    </xf>
    <xf numFmtId="164" fontId="10" fillId="4" borderId="20" xfId="1" applyNumberFormat="1" applyFont="1" applyFill="1" applyBorder="1" applyAlignment="1" applyProtection="1">
      <alignment horizontal="center" vertical="center"/>
    </xf>
    <xf numFmtId="164" fontId="10" fillId="4" borderId="21" xfId="1" applyNumberFormat="1" applyFont="1" applyFill="1" applyBorder="1" applyAlignment="1" applyProtection="1">
      <alignment horizontal="center" vertical="center"/>
    </xf>
    <xf numFmtId="164" fontId="10" fillId="4" borderId="23" xfId="1" applyNumberFormat="1" applyFont="1" applyFill="1" applyBorder="1" applyAlignment="1" applyProtection="1">
      <alignment horizontal="center" vertical="center"/>
    </xf>
    <xf numFmtId="0" fontId="6" fillId="3" borderId="28" xfId="0" applyFont="1" applyFill="1" applyBorder="1" applyAlignment="1">
      <alignment horizontal="left" vertical="top" wrapText="1"/>
    </xf>
  </cellXfs>
  <cellStyles count="7">
    <cellStyle name="=C:\WINNT\SYSTEM32\COMMAND.COM" xfId="2"/>
    <cellStyle name="Millares" xfId="1" builtinId="3"/>
    <cellStyle name="Millares 2" xfId="3"/>
    <cellStyle name="Moneda" xfId="6" builtinId="4"/>
    <cellStyle name="Normal" xfId="0" builtinId="0"/>
    <cellStyle name="Normal 2" xfId="4"/>
    <cellStyle name="Normal 9" xfId="5"/>
  </cellStyles>
  <dxfs count="0"/>
  <tableStyles count="0" defaultTableStyle="TableStyleMedium9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296333</xdr:colOff>
      <xdr:row>0</xdr:row>
      <xdr:rowOff>63501</xdr:rowOff>
    </xdr:from>
    <xdr:to>
      <xdr:col>2</xdr:col>
      <xdr:colOff>1899068</xdr:colOff>
      <xdr:row>6</xdr:row>
      <xdr:rowOff>63501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08" y="63501"/>
          <a:ext cx="160273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27205</xdr:colOff>
      <xdr:row>0</xdr:row>
      <xdr:rowOff>174313</xdr:rowOff>
    </xdr:from>
    <xdr:to>
      <xdr:col>2</xdr:col>
      <xdr:colOff>1629940</xdr:colOff>
      <xdr:row>6</xdr:row>
      <xdr:rowOff>1182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0" y="174313"/>
          <a:ext cx="1602735" cy="1007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296333</xdr:colOff>
      <xdr:row>0</xdr:row>
      <xdr:rowOff>63501</xdr:rowOff>
    </xdr:from>
    <xdr:to>
      <xdr:col>2</xdr:col>
      <xdr:colOff>1899068</xdr:colOff>
      <xdr:row>6</xdr:row>
      <xdr:rowOff>63501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08" y="63501"/>
          <a:ext cx="160273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296333</xdr:colOff>
      <xdr:row>0</xdr:row>
      <xdr:rowOff>63501</xdr:rowOff>
    </xdr:from>
    <xdr:to>
      <xdr:col>2</xdr:col>
      <xdr:colOff>1899068</xdr:colOff>
      <xdr:row>6</xdr:row>
      <xdr:rowOff>63501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0" y="63501"/>
          <a:ext cx="1602735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296333</xdr:colOff>
      <xdr:row>0</xdr:row>
      <xdr:rowOff>63501</xdr:rowOff>
    </xdr:from>
    <xdr:to>
      <xdr:col>2</xdr:col>
      <xdr:colOff>1899068</xdr:colOff>
      <xdr:row>6</xdr:row>
      <xdr:rowOff>63501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08" y="63501"/>
          <a:ext cx="160273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296333</xdr:colOff>
      <xdr:row>0</xdr:row>
      <xdr:rowOff>63501</xdr:rowOff>
    </xdr:from>
    <xdr:to>
      <xdr:col>2</xdr:col>
      <xdr:colOff>1899068</xdr:colOff>
      <xdr:row>6</xdr:row>
      <xdr:rowOff>63501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08" y="63501"/>
          <a:ext cx="160273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318558</xdr:colOff>
      <xdr:row>0</xdr:row>
      <xdr:rowOff>84666</xdr:rowOff>
    </xdr:from>
    <xdr:to>
      <xdr:col>2</xdr:col>
      <xdr:colOff>1921293</xdr:colOff>
      <xdr:row>6</xdr:row>
      <xdr:rowOff>84666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433" y="84666"/>
          <a:ext cx="160273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318558</xdr:colOff>
      <xdr:row>0</xdr:row>
      <xdr:rowOff>84666</xdr:rowOff>
    </xdr:from>
    <xdr:to>
      <xdr:col>2</xdr:col>
      <xdr:colOff>1921293</xdr:colOff>
      <xdr:row>6</xdr:row>
      <xdr:rowOff>84666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84666"/>
          <a:ext cx="1602735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318558</xdr:colOff>
      <xdr:row>0</xdr:row>
      <xdr:rowOff>84666</xdr:rowOff>
    </xdr:from>
    <xdr:to>
      <xdr:col>2</xdr:col>
      <xdr:colOff>1921293</xdr:colOff>
      <xdr:row>6</xdr:row>
      <xdr:rowOff>84666</xdr:rowOff>
    </xdr:to>
    <xdr:pic>
      <xdr:nvPicPr>
        <xdr:cNvPr id="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433" y="84666"/>
          <a:ext cx="160273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27205</xdr:colOff>
      <xdr:row>0</xdr:row>
      <xdr:rowOff>174313</xdr:rowOff>
    </xdr:from>
    <xdr:to>
      <xdr:col>2</xdr:col>
      <xdr:colOff>1629940</xdr:colOff>
      <xdr:row>6</xdr:row>
      <xdr:rowOff>1182</xdr:rowOff>
    </xdr:to>
    <xdr:pic>
      <xdr:nvPicPr>
        <xdr:cNvPr id="3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529" y="174313"/>
          <a:ext cx="1602735" cy="1014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topLeftCell="A35" zoomScale="90" zoomScaleNormal="90" workbookViewId="0">
      <selection sqref="A1:I56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54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64" t="s">
        <v>3</v>
      </c>
      <c r="E9" s="15" t="s">
        <v>4</v>
      </c>
      <c r="F9" s="64" t="s">
        <v>5</v>
      </c>
      <c r="G9" s="64" t="s">
        <v>6</v>
      </c>
      <c r="H9" s="64" t="s">
        <v>7</v>
      </c>
      <c r="I9" s="105"/>
    </row>
    <row r="10" spans="2:9" x14ac:dyDescent="0.2">
      <c r="B10" s="99"/>
      <c r="C10" s="100"/>
      <c r="D10" s="64">
        <v>1</v>
      </c>
      <c r="E10" s="64">
        <v>2</v>
      </c>
      <c r="F10" s="64" t="s">
        <v>8</v>
      </c>
      <c r="G10" s="64">
        <v>4</v>
      </c>
      <c r="H10" s="64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41">
        <v>0</v>
      </c>
      <c r="E15" s="41">
        <v>0</v>
      </c>
      <c r="F15" s="42">
        <f t="shared" ref="F15:F20" si="2">D15+E15</f>
        <v>0</v>
      </c>
      <c r="G15" s="41">
        <v>0</v>
      </c>
      <c r="H15" s="41">
        <v>0</v>
      </c>
      <c r="I15" s="42">
        <f t="shared" si="1"/>
        <v>0</v>
      </c>
    </row>
    <row r="16" spans="2:9" ht="15" customHeight="1" x14ac:dyDescent="0.2">
      <c r="B16" s="89" t="s">
        <v>14</v>
      </c>
      <c r="C16" s="89"/>
      <c r="D16" s="41">
        <v>0</v>
      </c>
      <c r="E16" s="41">
        <v>0</v>
      </c>
      <c r="F16" s="42">
        <f t="shared" si="2"/>
        <v>0</v>
      </c>
      <c r="G16" s="41">
        <v>0</v>
      </c>
      <c r="H16" s="41">
        <v>0</v>
      </c>
      <c r="I16" s="42">
        <f t="shared" si="1"/>
        <v>0</v>
      </c>
    </row>
    <row r="17" spans="2:9" ht="15" customHeight="1" x14ac:dyDescent="0.2">
      <c r="B17" s="89" t="s">
        <v>15</v>
      </c>
      <c r="C17" s="89"/>
      <c r="D17" s="41">
        <v>0</v>
      </c>
      <c r="E17" s="41">
        <v>0</v>
      </c>
      <c r="F17" s="42">
        <f t="shared" si="2"/>
        <v>0</v>
      </c>
      <c r="G17" s="41">
        <v>0</v>
      </c>
      <c r="H17" s="41">
        <v>0</v>
      </c>
      <c r="I17" s="42">
        <f t="shared" si="1"/>
        <v>0</v>
      </c>
    </row>
    <row r="18" spans="2:9" ht="15" customHeight="1" x14ac:dyDescent="0.2">
      <c r="B18" s="89" t="s">
        <v>16</v>
      </c>
      <c r="C18" s="89"/>
      <c r="D18" s="41">
        <v>0</v>
      </c>
      <c r="E18" s="41">
        <v>0</v>
      </c>
      <c r="F18" s="42">
        <f t="shared" si="2"/>
        <v>0</v>
      </c>
      <c r="G18" s="41">
        <v>0</v>
      </c>
      <c r="H18" s="41">
        <v>0</v>
      </c>
      <c r="I18" s="42">
        <f t="shared" si="1"/>
        <v>0</v>
      </c>
    </row>
    <row r="19" spans="2:9" ht="15" customHeight="1" x14ac:dyDescent="0.2">
      <c r="B19" s="89" t="s">
        <v>17</v>
      </c>
      <c r="C19" s="89"/>
      <c r="D19" s="41">
        <v>0</v>
      </c>
      <c r="E19" s="41">
        <v>0</v>
      </c>
      <c r="F19" s="42">
        <f t="shared" si="2"/>
        <v>0</v>
      </c>
      <c r="G19" s="41">
        <v>0</v>
      </c>
      <c r="H19" s="41">
        <v>0</v>
      </c>
      <c r="I19" s="42">
        <f t="shared" si="1"/>
        <v>0</v>
      </c>
    </row>
    <row r="20" spans="2:9" ht="15" customHeight="1" x14ac:dyDescent="0.2">
      <c r="B20" s="89" t="s">
        <v>18</v>
      </c>
      <c r="C20" s="89"/>
      <c r="D20" s="41">
        <v>0</v>
      </c>
      <c r="E20" s="41">
        <v>0</v>
      </c>
      <c r="F20" s="42">
        <f t="shared" si="2"/>
        <v>0</v>
      </c>
      <c r="G20" s="41">
        <v>0</v>
      </c>
      <c r="H20" s="41">
        <v>0</v>
      </c>
      <c r="I20" s="42">
        <f>IF(AND(F20&gt;=0,G20&gt;=0),(F20-G20),"-")</f>
        <v>0</v>
      </c>
    </row>
    <row r="21" spans="2:9" ht="15" x14ac:dyDescent="0.2">
      <c r="B21" s="6"/>
      <c r="C21" s="7"/>
      <c r="D21" s="43"/>
      <c r="E21" s="43"/>
      <c r="F21" s="43"/>
      <c r="G21" s="43"/>
      <c r="H21" s="43"/>
      <c r="I21" s="43"/>
    </row>
    <row r="22" spans="2:9" ht="15.75" x14ac:dyDescent="0.2">
      <c r="B22" s="93" t="s">
        <v>19</v>
      </c>
      <c r="C22" s="93"/>
      <c r="D22" s="44">
        <f t="shared" ref="D22:H22" si="3">SUM(D23:D29)</f>
        <v>322769380</v>
      </c>
      <c r="E22" s="44">
        <f t="shared" si="3"/>
        <v>0</v>
      </c>
      <c r="F22" s="44">
        <f>D22+E22</f>
        <v>322769380</v>
      </c>
      <c r="G22" s="44">
        <f t="shared" si="3"/>
        <v>23459970</v>
      </c>
      <c r="H22" s="44">
        <f t="shared" si="3"/>
        <v>20628673</v>
      </c>
      <c r="I22" s="44">
        <f>IF(AND(F22&gt;=0,G22&gt;=0),(F22-G22),"-")</f>
        <v>299309410</v>
      </c>
    </row>
    <row r="23" spans="2:9" ht="15" customHeight="1" x14ac:dyDescent="0.2">
      <c r="B23" s="89" t="s">
        <v>20</v>
      </c>
      <c r="C23" s="89"/>
      <c r="D23" s="45">
        <v>0</v>
      </c>
      <c r="E23" s="45">
        <v>0</v>
      </c>
      <c r="F23" s="46">
        <f t="shared" ref="F23:F28" si="4">D23+E23</f>
        <v>0</v>
      </c>
      <c r="G23" s="47">
        <v>0</v>
      </c>
      <c r="H23" s="47">
        <v>0</v>
      </c>
      <c r="I23" s="46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45">
        <v>0</v>
      </c>
      <c r="E24" s="45">
        <v>0</v>
      </c>
      <c r="F24" s="46">
        <f t="shared" si="4"/>
        <v>0</v>
      </c>
      <c r="G24" s="47">
        <v>0</v>
      </c>
      <c r="H24" s="47">
        <v>0</v>
      </c>
      <c r="I24" s="46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45">
        <v>0</v>
      </c>
      <c r="E25" s="45">
        <v>0</v>
      </c>
      <c r="F25" s="46">
        <f t="shared" si="4"/>
        <v>0</v>
      </c>
      <c r="G25" s="47">
        <v>0</v>
      </c>
      <c r="H25" s="47">
        <v>0</v>
      </c>
      <c r="I25" s="46">
        <f t="shared" si="5"/>
        <v>0</v>
      </c>
    </row>
    <row r="26" spans="2:9" ht="15" customHeight="1" x14ac:dyDescent="0.2">
      <c r="B26" s="89" t="s">
        <v>23</v>
      </c>
      <c r="C26" s="89"/>
      <c r="D26" s="45">
        <v>0</v>
      </c>
      <c r="E26" s="45">
        <v>0</v>
      </c>
      <c r="F26" s="46">
        <f t="shared" si="4"/>
        <v>0</v>
      </c>
      <c r="G26" s="47">
        <v>0</v>
      </c>
      <c r="H26" s="47">
        <v>0</v>
      </c>
      <c r="I26" s="46">
        <f t="shared" si="5"/>
        <v>0</v>
      </c>
    </row>
    <row r="27" spans="2:9" ht="15" customHeight="1" x14ac:dyDescent="0.2">
      <c r="B27" s="89" t="s">
        <v>24</v>
      </c>
      <c r="C27" s="89"/>
      <c r="D27" s="45">
        <v>0</v>
      </c>
      <c r="E27" s="45">
        <v>0</v>
      </c>
      <c r="F27" s="46">
        <f t="shared" si="4"/>
        <v>0</v>
      </c>
      <c r="G27" s="47">
        <v>0</v>
      </c>
      <c r="H27" s="47">
        <v>0</v>
      </c>
      <c r="I27" s="46">
        <f t="shared" si="5"/>
        <v>0</v>
      </c>
    </row>
    <row r="28" spans="2:9" ht="15" customHeight="1" x14ac:dyDescent="0.2">
      <c r="B28" s="89" t="s">
        <v>25</v>
      </c>
      <c r="C28" s="89"/>
      <c r="D28" s="45">
        <v>0</v>
      </c>
      <c r="E28" s="45">
        <v>0</v>
      </c>
      <c r="F28" s="46">
        <f t="shared" si="4"/>
        <v>0</v>
      </c>
      <c r="G28" s="47">
        <v>0</v>
      </c>
      <c r="H28" s="47">
        <v>0</v>
      </c>
      <c r="I28" s="46">
        <f t="shared" si="5"/>
        <v>0</v>
      </c>
    </row>
    <row r="29" spans="2:9" ht="15" customHeight="1" x14ac:dyDescent="0.2">
      <c r="B29" s="89" t="s">
        <v>26</v>
      </c>
      <c r="C29" s="89"/>
      <c r="D29" s="48">
        <v>322769380</v>
      </c>
      <c r="E29" s="49">
        <v>0</v>
      </c>
      <c r="F29" s="50">
        <f>D29+E29</f>
        <v>322769380</v>
      </c>
      <c r="G29" s="51">
        <v>23459970</v>
      </c>
      <c r="H29" s="51">
        <v>20628673</v>
      </c>
      <c r="I29" s="84">
        <f t="shared" si="5"/>
        <v>299309410</v>
      </c>
    </row>
    <row r="30" spans="2:9" ht="15" x14ac:dyDescent="0.2">
      <c r="B30" s="6"/>
      <c r="C30" s="7"/>
      <c r="D30" s="52"/>
      <c r="E30" s="52"/>
      <c r="F30" s="43"/>
      <c r="G30" s="52"/>
      <c r="H30" s="52"/>
      <c r="I30" s="52"/>
    </row>
    <row r="31" spans="2:9" ht="15.75" x14ac:dyDescent="0.2">
      <c r="B31" s="93" t="s">
        <v>27</v>
      </c>
      <c r="C31" s="93"/>
      <c r="D31" s="53">
        <f t="shared" ref="D31:H31" si="6">SUM(D32:D40)</f>
        <v>0</v>
      </c>
      <c r="E31" s="53">
        <f t="shared" si="6"/>
        <v>0</v>
      </c>
      <c r="F31" s="53">
        <f>D31+E31</f>
        <v>0</v>
      </c>
      <c r="G31" s="53">
        <f t="shared" si="6"/>
        <v>0</v>
      </c>
      <c r="H31" s="53">
        <f t="shared" si="6"/>
        <v>0</v>
      </c>
      <c r="I31" s="53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45">
        <v>0</v>
      </c>
      <c r="E32" s="45">
        <v>0</v>
      </c>
      <c r="F32" s="46">
        <f t="shared" ref="F32:F40" si="7">D32+E32</f>
        <v>0</v>
      </c>
      <c r="G32" s="47">
        <v>0</v>
      </c>
      <c r="H32" s="47">
        <v>0</v>
      </c>
      <c r="I32" s="46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45">
        <v>0</v>
      </c>
      <c r="E33" s="45">
        <v>0</v>
      </c>
      <c r="F33" s="46">
        <f t="shared" si="7"/>
        <v>0</v>
      </c>
      <c r="G33" s="47">
        <v>0</v>
      </c>
      <c r="H33" s="47">
        <v>0</v>
      </c>
      <c r="I33" s="46">
        <f t="shared" si="8"/>
        <v>0</v>
      </c>
    </row>
    <row r="34" spans="2:9" ht="15" customHeight="1" x14ac:dyDescent="0.2">
      <c r="B34" s="89" t="s">
        <v>30</v>
      </c>
      <c r="C34" s="89"/>
      <c r="D34" s="45">
        <v>0</v>
      </c>
      <c r="E34" s="45">
        <v>0</v>
      </c>
      <c r="F34" s="46">
        <f t="shared" si="7"/>
        <v>0</v>
      </c>
      <c r="G34" s="47">
        <v>0</v>
      </c>
      <c r="H34" s="47">
        <v>0</v>
      </c>
      <c r="I34" s="46">
        <f t="shared" si="8"/>
        <v>0</v>
      </c>
    </row>
    <row r="35" spans="2:9" ht="15" customHeight="1" x14ac:dyDescent="0.2">
      <c r="B35" s="89" t="s">
        <v>31</v>
      </c>
      <c r="C35" s="89"/>
      <c r="D35" s="45">
        <v>0</v>
      </c>
      <c r="E35" s="45">
        <v>0</v>
      </c>
      <c r="F35" s="46">
        <f t="shared" si="7"/>
        <v>0</v>
      </c>
      <c r="G35" s="47">
        <v>0</v>
      </c>
      <c r="H35" s="47">
        <v>0</v>
      </c>
      <c r="I35" s="46">
        <f t="shared" si="8"/>
        <v>0</v>
      </c>
    </row>
    <row r="36" spans="2:9" ht="15" customHeight="1" x14ac:dyDescent="0.2">
      <c r="B36" s="89" t="s">
        <v>32</v>
      </c>
      <c r="C36" s="89"/>
      <c r="D36" s="45">
        <v>0</v>
      </c>
      <c r="E36" s="45">
        <v>0</v>
      </c>
      <c r="F36" s="46">
        <f t="shared" si="7"/>
        <v>0</v>
      </c>
      <c r="G36" s="47">
        <v>0</v>
      </c>
      <c r="H36" s="47">
        <v>0</v>
      </c>
      <c r="I36" s="46">
        <f t="shared" si="8"/>
        <v>0</v>
      </c>
    </row>
    <row r="37" spans="2:9" ht="15" customHeight="1" x14ac:dyDescent="0.2">
      <c r="B37" s="89" t="s">
        <v>33</v>
      </c>
      <c r="C37" s="89"/>
      <c r="D37" s="45">
        <v>0</v>
      </c>
      <c r="E37" s="45">
        <v>0</v>
      </c>
      <c r="F37" s="46">
        <f t="shared" si="7"/>
        <v>0</v>
      </c>
      <c r="G37" s="47">
        <v>0</v>
      </c>
      <c r="H37" s="47">
        <v>0</v>
      </c>
      <c r="I37" s="46">
        <f t="shared" si="8"/>
        <v>0</v>
      </c>
    </row>
    <row r="38" spans="2:9" ht="15" customHeight="1" x14ac:dyDescent="0.2">
      <c r="B38" s="89" t="s">
        <v>34</v>
      </c>
      <c r="C38" s="89"/>
      <c r="D38" s="45">
        <v>0</v>
      </c>
      <c r="E38" s="45">
        <v>0</v>
      </c>
      <c r="F38" s="46">
        <f t="shared" si="7"/>
        <v>0</v>
      </c>
      <c r="G38" s="47">
        <v>0</v>
      </c>
      <c r="H38" s="47">
        <v>0</v>
      </c>
      <c r="I38" s="46">
        <f t="shared" si="8"/>
        <v>0</v>
      </c>
    </row>
    <row r="39" spans="2:9" ht="15" customHeight="1" x14ac:dyDescent="0.2">
      <c r="B39" s="89" t="s">
        <v>35</v>
      </c>
      <c r="C39" s="89"/>
      <c r="D39" s="45">
        <v>0</v>
      </c>
      <c r="E39" s="45">
        <v>0</v>
      </c>
      <c r="F39" s="46">
        <f t="shared" si="7"/>
        <v>0</v>
      </c>
      <c r="G39" s="47">
        <v>0</v>
      </c>
      <c r="H39" s="47">
        <v>0</v>
      </c>
      <c r="I39" s="46">
        <f t="shared" si="8"/>
        <v>0</v>
      </c>
    </row>
    <row r="40" spans="2:9" ht="15" customHeight="1" x14ac:dyDescent="0.2">
      <c r="B40" s="89" t="s">
        <v>36</v>
      </c>
      <c r="C40" s="89"/>
      <c r="D40" s="45">
        <v>0</v>
      </c>
      <c r="E40" s="45">
        <v>0</v>
      </c>
      <c r="F40" s="46">
        <f t="shared" si="7"/>
        <v>0</v>
      </c>
      <c r="G40" s="47">
        <v>0</v>
      </c>
      <c r="H40" s="47">
        <v>0</v>
      </c>
      <c r="I40" s="46">
        <f t="shared" si="8"/>
        <v>0</v>
      </c>
    </row>
    <row r="41" spans="2:9" ht="15" x14ac:dyDescent="0.2">
      <c r="B41" s="6"/>
      <c r="C41" s="7"/>
      <c r="D41" s="52"/>
      <c r="E41" s="52"/>
      <c r="F41" s="52"/>
      <c r="G41" s="52"/>
      <c r="H41" s="52"/>
      <c r="I41" s="52"/>
    </row>
    <row r="42" spans="2:9" ht="15.75" x14ac:dyDescent="0.2">
      <c r="B42" s="93" t="s">
        <v>37</v>
      </c>
      <c r="C42" s="93"/>
      <c r="D42" s="53">
        <f t="shared" ref="D42:H42" si="9">SUM(D43:D46)</f>
        <v>0</v>
      </c>
      <c r="E42" s="53">
        <f t="shared" si="9"/>
        <v>0</v>
      </c>
      <c r="F42" s="53">
        <f>D42+E42</f>
        <v>0</v>
      </c>
      <c r="G42" s="54">
        <f t="shared" si="9"/>
        <v>0</v>
      </c>
      <c r="H42" s="53">
        <f t="shared" si="9"/>
        <v>0</v>
      </c>
      <c r="I42" s="53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47">
        <v>0</v>
      </c>
      <c r="E43" s="47">
        <v>0</v>
      </c>
      <c r="F43" s="46">
        <f t="shared" ref="F43:F46" si="10">D43+E43</f>
        <v>0</v>
      </c>
      <c r="G43" s="47">
        <v>0</v>
      </c>
      <c r="H43" s="47">
        <v>0</v>
      </c>
      <c r="I43" s="46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47">
        <v>0</v>
      </c>
      <c r="E44" s="47">
        <v>0</v>
      </c>
      <c r="F44" s="46">
        <f t="shared" si="10"/>
        <v>0</v>
      </c>
      <c r="G44" s="47">
        <v>0</v>
      </c>
      <c r="H44" s="47">
        <v>0</v>
      </c>
      <c r="I44" s="46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47">
        <v>0</v>
      </c>
      <c r="E45" s="47">
        <v>0</v>
      </c>
      <c r="F45" s="46">
        <f t="shared" si="10"/>
        <v>0</v>
      </c>
      <c r="G45" s="47">
        <v>0</v>
      </c>
      <c r="H45" s="47">
        <v>0</v>
      </c>
      <c r="I45" s="46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47">
        <v>0</v>
      </c>
      <c r="E46" s="47">
        <v>0</v>
      </c>
      <c r="F46" s="46">
        <f t="shared" si="10"/>
        <v>0</v>
      </c>
      <c r="G46" s="47">
        <v>0</v>
      </c>
      <c r="H46" s="47">
        <v>0</v>
      </c>
      <c r="I46" s="46">
        <f>IF(AND(F46&gt;=0,G46&gt;=0),(F46-G46),"-")</f>
        <v>0</v>
      </c>
    </row>
    <row r="47" spans="2:9" ht="15" x14ac:dyDescent="0.2">
      <c r="B47" s="8"/>
      <c r="C47" s="9"/>
      <c r="D47" s="55"/>
      <c r="E47" s="55"/>
      <c r="F47" s="55"/>
      <c r="G47" s="55"/>
      <c r="H47" s="55"/>
      <c r="I47" s="55"/>
    </row>
    <row r="48" spans="2:9" ht="15.75" x14ac:dyDescent="0.2">
      <c r="B48" s="17"/>
      <c r="C48" s="18" t="s">
        <v>42</v>
      </c>
      <c r="D48" s="56">
        <f t="shared" ref="D48:H48" si="11">SUM(D12,D22,D31,D42)</f>
        <v>322769380</v>
      </c>
      <c r="E48" s="56">
        <f t="shared" si="11"/>
        <v>0</v>
      </c>
      <c r="F48" s="56">
        <f>D48+E48</f>
        <v>322769380</v>
      </c>
      <c r="G48" s="56">
        <f t="shared" si="11"/>
        <v>23459970</v>
      </c>
      <c r="H48" s="56">
        <f t="shared" si="11"/>
        <v>20628673</v>
      </c>
      <c r="I48" s="56">
        <f>IF(AND(F48&gt;=0,G48&gt;=0),(F48-G48),"-")</f>
        <v>299309410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57" t="s">
        <v>53</v>
      </c>
      <c r="D53" s="58"/>
      <c r="F53" s="90" t="s">
        <v>50</v>
      </c>
      <c r="G53" s="90"/>
      <c r="H53" s="90"/>
    </row>
    <row r="54" spans="2:8" x14ac:dyDescent="0.2">
      <c r="C54" s="59" t="s">
        <v>49</v>
      </c>
      <c r="D54" s="59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5:C45"/>
    <mergeCell ref="B46:C46"/>
    <mergeCell ref="F53:H53"/>
    <mergeCell ref="F54:H54"/>
    <mergeCell ref="D58:E58"/>
  </mergeCells>
  <printOptions horizontalCentered="1"/>
  <pageMargins left="0.31496062992125984" right="0.59055118110236227" top="0.59055118110236227" bottom="0.43307086614173229" header="0.31496062992125984" footer="0.31496062992125984"/>
  <pageSetup paperSize="9" scale="5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I57"/>
  <sheetViews>
    <sheetView zoomScale="85" zoomScaleNormal="85" workbookViewId="0">
      <selection activeCell="I57" sqref="A1:I57"/>
    </sheetView>
  </sheetViews>
  <sheetFormatPr baseColWidth="10" defaultRowHeight="15" x14ac:dyDescent="0.25"/>
  <cols>
    <col min="1" max="1" width="2.85546875" customWidth="1"/>
    <col min="2" max="2" width="17.85546875" customWidth="1"/>
    <col min="3" max="3" width="61" customWidth="1"/>
    <col min="4" max="8" width="18" customWidth="1"/>
    <col min="9" max="9" width="19.5703125" customWidth="1"/>
  </cols>
  <sheetData>
    <row r="1" spans="2:9" x14ac:dyDescent="0.25">
      <c r="B1" s="1"/>
      <c r="C1" s="1"/>
      <c r="D1" s="1"/>
      <c r="E1" s="1"/>
      <c r="F1" s="1"/>
      <c r="G1" s="1"/>
      <c r="H1" s="1"/>
      <c r="I1" s="1"/>
    </row>
    <row r="2" spans="2:9" x14ac:dyDescent="0.25">
      <c r="B2" s="11"/>
      <c r="C2" s="11"/>
      <c r="D2" s="11"/>
      <c r="E2" s="11"/>
      <c r="F2" s="11"/>
      <c r="G2" s="11"/>
      <c r="H2" s="11"/>
      <c r="I2" s="11"/>
    </row>
    <row r="3" spans="2:9" ht="15.75" x14ac:dyDescent="0.25">
      <c r="B3" s="94" t="s">
        <v>43</v>
      </c>
      <c r="C3" s="94"/>
      <c r="D3" s="94"/>
      <c r="E3" s="94"/>
      <c r="F3" s="94"/>
      <c r="G3" s="94"/>
      <c r="H3" s="94"/>
      <c r="I3" s="94"/>
    </row>
    <row r="4" spans="2:9" ht="15.75" x14ac:dyDescent="0.25">
      <c r="B4" s="94" t="s">
        <v>44</v>
      </c>
      <c r="C4" s="94"/>
      <c r="D4" s="94"/>
      <c r="E4" s="94"/>
      <c r="F4" s="94"/>
      <c r="G4" s="94"/>
      <c r="H4" s="94"/>
      <c r="I4" s="94"/>
    </row>
    <row r="5" spans="2:9" ht="15.75" x14ac:dyDescent="0.25">
      <c r="B5" s="94" t="s">
        <v>46</v>
      </c>
      <c r="C5" s="94"/>
      <c r="D5" s="94"/>
      <c r="E5" s="94"/>
      <c r="F5" s="94"/>
      <c r="G5" s="94"/>
      <c r="H5" s="94"/>
      <c r="I5" s="94"/>
    </row>
    <row r="6" spans="2:9" ht="15.75" x14ac:dyDescent="0.25">
      <c r="B6" s="94" t="s">
        <v>60</v>
      </c>
      <c r="C6" s="94"/>
      <c r="D6" s="94"/>
      <c r="E6" s="94"/>
      <c r="F6" s="94"/>
      <c r="G6" s="94"/>
      <c r="H6" s="94"/>
      <c r="I6" s="94"/>
    </row>
    <row r="7" spans="2:9" ht="15.75" thickBot="1" x14ac:dyDescent="0.3">
      <c r="B7" s="2"/>
      <c r="C7" s="2"/>
      <c r="D7" s="2"/>
      <c r="E7" s="2"/>
      <c r="F7" s="2"/>
      <c r="G7" s="2"/>
      <c r="H7" s="2"/>
      <c r="I7" s="2"/>
    </row>
    <row r="8" spans="2:9" x14ac:dyDescent="0.25">
      <c r="B8" s="109" t="s">
        <v>0</v>
      </c>
      <c r="C8" s="110"/>
      <c r="D8" s="113" t="s">
        <v>1</v>
      </c>
      <c r="E8" s="114"/>
      <c r="F8" s="114"/>
      <c r="G8" s="114"/>
      <c r="H8" s="115"/>
      <c r="I8" s="116" t="s">
        <v>2</v>
      </c>
    </row>
    <row r="9" spans="2:9" ht="25.5" x14ac:dyDescent="0.25">
      <c r="B9" s="111"/>
      <c r="C9" s="98"/>
      <c r="D9" s="87" t="s">
        <v>3</v>
      </c>
      <c r="E9" s="15" t="s">
        <v>4</v>
      </c>
      <c r="F9" s="87" t="s">
        <v>5</v>
      </c>
      <c r="G9" s="87" t="s">
        <v>6</v>
      </c>
      <c r="H9" s="87" t="s">
        <v>7</v>
      </c>
      <c r="I9" s="117"/>
    </row>
    <row r="10" spans="2:9" x14ac:dyDescent="0.25">
      <c r="B10" s="112"/>
      <c r="C10" s="100"/>
      <c r="D10" s="87">
        <v>1</v>
      </c>
      <c r="E10" s="87">
        <v>2</v>
      </c>
      <c r="F10" s="87" t="s">
        <v>8</v>
      </c>
      <c r="G10" s="87">
        <v>4</v>
      </c>
      <c r="H10" s="87">
        <v>5</v>
      </c>
      <c r="I10" s="65" t="s">
        <v>9</v>
      </c>
    </row>
    <row r="11" spans="2:9" x14ac:dyDescent="0.25">
      <c r="B11" s="66"/>
      <c r="C11" s="4"/>
      <c r="D11" s="5"/>
      <c r="E11" s="5"/>
      <c r="F11" s="5"/>
      <c r="G11" s="5"/>
      <c r="H11" s="5"/>
      <c r="I11" s="67"/>
    </row>
    <row r="12" spans="2:9" x14ac:dyDescent="0.25">
      <c r="B12" s="118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68">
        <f>IF(AND(F12&gt;=0,G12&gt;=0),(F12-G12),"-")</f>
        <v>0</v>
      </c>
    </row>
    <row r="13" spans="2:9" x14ac:dyDescent="0.25">
      <c r="B13" s="108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69">
        <f>IF(AND(F13&gt;=0,G13&gt;=0),(F13-G13),"-")</f>
        <v>0</v>
      </c>
    </row>
    <row r="14" spans="2:9" x14ac:dyDescent="0.25">
      <c r="B14" s="108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69">
        <f t="shared" ref="I14:I19" si="1">IF(AND(F14&gt;=0,G14&gt;=0),(F14-G14),"-")</f>
        <v>0</v>
      </c>
    </row>
    <row r="15" spans="2:9" x14ac:dyDescent="0.25">
      <c r="B15" s="108" t="s">
        <v>13</v>
      </c>
      <c r="C15" s="89"/>
      <c r="D15" s="23">
        <v>0</v>
      </c>
      <c r="E15" s="23">
        <v>0</v>
      </c>
      <c r="F15" s="24">
        <f t="shared" ref="F15:F20" si="2">D15+E15</f>
        <v>0</v>
      </c>
      <c r="G15" s="23">
        <v>0</v>
      </c>
      <c r="H15" s="23">
        <v>0</v>
      </c>
      <c r="I15" s="69">
        <f t="shared" si="1"/>
        <v>0</v>
      </c>
    </row>
    <row r="16" spans="2:9" x14ac:dyDescent="0.25">
      <c r="B16" s="108" t="s">
        <v>14</v>
      </c>
      <c r="C16" s="89"/>
      <c r="D16" s="23">
        <v>0</v>
      </c>
      <c r="E16" s="23">
        <v>0</v>
      </c>
      <c r="F16" s="24">
        <f t="shared" si="2"/>
        <v>0</v>
      </c>
      <c r="G16" s="23">
        <v>0</v>
      </c>
      <c r="H16" s="23">
        <v>0</v>
      </c>
      <c r="I16" s="69">
        <f t="shared" si="1"/>
        <v>0</v>
      </c>
    </row>
    <row r="17" spans="2:9" x14ac:dyDescent="0.25">
      <c r="B17" s="108" t="s">
        <v>15</v>
      </c>
      <c r="C17" s="89"/>
      <c r="D17" s="23">
        <v>0</v>
      </c>
      <c r="E17" s="23">
        <v>0</v>
      </c>
      <c r="F17" s="24">
        <f t="shared" si="2"/>
        <v>0</v>
      </c>
      <c r="G17" s="23">
        <v>0</v>
      </c>
      <c r="H17" s="23">
        <v>0</v>
      </c>
      <c r="I17" s="69">
        <f t="shared" si="1"/>
        <v>0</v>
      </c>
    </row>
    <row r="18" spans="2:9" x14ac:dyDescent="0.25">
      <c r="B18" s="108" t="s">
        <v>16</v>
      </c>
      <c r="C18" s="89"/>
      <c r="D18" s="23">
        <v>0</v>
      </c>
      <c r="E18" s="23">
        <v>0</v>
      </c>
      <c r="F18" s="24">
        <f t="shared" si="2"/>
        <v>0</v>
      </c>
      <c r="G18" s="23">
        <v>0</v>
      </c>
      <c r="H18" s="23">
        <v>0</v>
      </c>
      <c r="I18" s="69">
        <f t="shared" si="1"/>
        <v>0</v>
      </c>
    </row>
    <row r="19" spans="2:9" x14ac:dyDescent="0.25">
      <c r="B19" s="108" t="s">
        <v>17</v>
      </c>
      <c r="C19" s="89"/>
      <c r="D19" s="26">
        <v>0</v>
      </c>
      <c r="E19" s="26">
        <v>0</v>
      </c>
      <c r="F19" s="27">
        <f t="shared" si="2"/>
        <v>0</v>
      </c>
      <c r="G19" s="26">
        <v>0</v>
      </c>
      <c r="H19" s="26">
        <v>0</v>
      </c>
      <c r="I19" s="70">
        <f t="shared" si="1"/>
        <v>0</v>
      </c>
    </row>
    <row r="20" spans="2:9" x14ac:dyDescent="0.25">
      <c r="B20" s="108" t="s">
        <v>18</v>
      </c>
      <c r="C20" s="89"/>
      <c r="D20" s="26">
        <v>0</v>
      </c>
      <c r="E20" s="26">
        <v>0</v>
      </c>
      <c r="F20" s="27">
        <f t="shared" si="2"/>
        <v>0</v>
      </c>
      <c r="G20" s="26">
        <v>0</v>
      </c>
      <c r="H20" s="26">
        <v>0</v>
      </c>
      <c r="I20" s="70">
        <f>IF(AND(F20&gt;=0,G20&gt;=0),(F20-G20),"-")</f>
        <v>0</v>
      </c>
    </row>
    <row r="21" spans="2:9" x14ac:dyDescent="0.25">
      <c r="B21" s="71"/>
      <c r="C21" s="7"/>
      <c r="D21" s="28"/>
      <c r="E21" s="28"/>
      <c r="F21" s="28"/>
      <c r="G21" s="28"/>
      <c r="H21" s="28"/>
      <c r="I21" s="72"/>
    </row>
    <row r="22" spans="2:9" x14ac:dyDescent="0.25">
      <c r="B22" s="107" t="s">
        <v>19</v>
      </c>
      <c r="C22" s="93"/>
      <c r="D22" s="29">
        <f t="shared" ref="D22:H22" si="3">SUM(D23:D29)</f>
        <v>322769380</v>
      </c>
      <c r="E22" s="29">
        <f t="shared" si="3"/>
        <v>6654000</v>
      </c>
      <c r="F22" s="29">
        <f>D22+E22</f>
        <v>329423380</v>
      </c>
      <c r="G22" s="29">
        <f t="shared" si="3"/>
        <v>282250176</v>
      </c>
      <c r="H22" s="29">
        <f t="shared" si="3"/>
        <v>259517795</v>
      </c>
      <c r="I22" s="73">
        <f>IF(AND(F22&gt;=0,G22&gt;=0),(F22-G22),"-")</f>
        <v>47173204</v>
      </c>
    </row>
    <row r="23" spans="2:9" x14ac:dyDescent="0.25">
      <c r="B23" s="108" t="s">
        <v>20</v>
      </c>
      <c r="C23" s="89"/>
      <c r="D23" s="30">
        <v>0</v>
      </c>
      <c r="E23" s="30">
        <v>0</v>
      </c>
      <c r="F23" s="31">
        <f t="shared" ref="F23:F28" si="4">D23+E23</f>
        <v>0</v>
      </c>
      <c r="G23" s="32">
        <v>0</v>
      </c>
      <c r="H23" s="32">
        <v>0</v>
      </c>
      <c r="I23" s="74">
        <f>IF(AND(F23&gt;=0,G23&gt;=0),(F23-G23),"-")</f>
        <v>0</v>
      </c>
    </row>
    <row r="24" spans="2:9" x14ac:dyDescent="0.25">
      <c r="B24" s="108" t="s">
        <v>21</v>
      </c>
      <c r="C24" s="89"/>
      <c r="D24" s="30">
        <v>0</v>
      </c>
      <c r="E24" s="30">
        <v>0</v>
      </c>
      <c r="F24" s="31">
        <f t="shared" si="4"/>
        <v>0</v>
      </c>
      <c r="G24" s="32">
        <v>0</v>
      </c>
      <c r="H24" s="32">
        <v>0</v>
      </c>
      <c r="I24" s="74">
        <f t="shared" ref="I24:I29" si="5">IF(AND(F24&gt;=0,G24&gt;=0),(F24-G24),"-")</f>
        <v>0</v>
      </c>
    </row>
    <row r="25" spans="2:9" x14ac:dyDescent="0.25">
      <c r="B25" s="108" t="s">
        <v>22</v>
      </c>
      <c r="C25" s="89"/>
      <c r="D25" s="30">
        <v>0</v>
      </c>
      <c r="E25" s="30">
        <v>0</v>
      </c>
      <c r="F25" s="31">
        <f t="shared" si="4"/>
        <v>0</v>
      </c>
      <c r="G25" s="32">
        <v>0</v>
      </c>
      <c r="H25" s="32">
        <v>0</v>
      </c>
      <c r="I25" s="74">
        <f t="shared" si="5"/>
        <v>0</v>
      </c>
    </row>
    <row r="26" spans="2:9" x14ac:dyDescent="0.25">
      <c r="B26" s="108" t="s">
        <v>23</v>
      </c>
      <c r="C26" s="89"/>
      <c r="D26" s="30">
        <v>0</v>
      </c>
      <c r="E26" s="30">
        <v>0</v>
      </c>
      <c r="F26" s="31">
        <f t="shared" si="4"/>
        <v>0</v>
      </c>
      <c r="G26" s="32">
        <v>0</v>
      </c>
      <c r="H26" s="32">
        <v>0</v>
      </c>
      <c r="I26" s="74">
        <f t="shared" si="5"/>
        <v>0</v>
      </c>
    </row>
    <row r="27" spans="2:9" x14ac:dyDescent="0.25">
      <c r="B27" s="108" t="s">
        <v>24</v>
      </c>
      <c r="C27" s="89"/>
      <c r="D27" s="30">
        <v>0</v>
      </c>
      <c r="E27" s="30">
        <v>0</v>
      </c>
      <c r="F27" s="31">
        <f t="shared" si="4"/>
        <v>0</v>
      </c>
      <c r="G27" s="32">
        <v>0</v>
      </c>
      <c r="H27" s="32">
        <v>0</v>
      </c>
      <c r="I27" s="74">
        <f t="shared" si="5"/>
        <v>0</v>
      </c>
    </row>
    <row r="28" spans="2:9" x14ac:dyDescent="0.25">
      <c r="B28" s="108" t="s">
        <v>25</v>
      </c>
      <c r="C28" s="89"/>
      <c r="D28" s="30">
        <v>0</v>
      </c>
      <c r="E28" s="30">
        <v>0</v>
      </c>
      <c r="F28" s="31">
        <f t="shared" si="4"/>
        <v>0</v>
      </c>
      <c r="G28" s="32">
        <v>0</v>
      </c>
      <c r="H28" s="32">
        <v>0</v>
      </c>
      <c r="I28" s="74">
        <f t="shared" si="5"/>
        <v>0</v>
      </c>
    </row>
    <row r="29" spans="2:9" x14ac:dyDescent="0.25">
      <c r="B29" s="108" t="s">
        <v>26</v>
      </c>
      <c r="C29" s="89"/>
      <c r="D29" s="33">
        <v>322769380</v>
      </c>
      <c r="E29" s="33">
        <v>6654000</v>
      </c>
      <c r="F29" s="34">
        <f>D29+E29</f>
        <v>329423380</v>
      </c>
      <c r="G29" s="35">
        <v>282250176</v>
      </c>
      <c r="H29" s="35">
        <v>259517795</v>
      </c>
      <c r="I29" s="75">
        <f t="shared" si="5"/>
        <v>47173204</v>
      </c>
    </row>
    <row r="30" spans="2:9" x14ac:dyDescent="0.25">
      <c r="B30" s="71"/>
      <c r="C30" s="7"/>
      <c r="D30" s="36"/>
      <c r="E30" s="36"/>
      <c r="F30" s="28"/>
      <c r="G30" s="36"/>
      <c r="H30" s="36"/>
      <c r="I30" s="76"/>
    </row>
    <row r="31" spans="2:9" x14ac:dyDescent="0.25">
      <c r="B31" s="107" t="s">
        <v>27</v>
      </c>
      <c r="C31" s="93"/>
      <c r="D31" s="37">
        <f t="shared" ref="D31:H31" si="6">SUM(D32:D40)</f>
        <v>0</v>
      </c>
      <c r="E31" s="37">
        <f t="shared" si="6"/>
        <v>0</v>
      </c>
      <c r="F31" s="37">
        <f>D31+E31</f>
        <v>0</v>
      </c>
      <c r="G31" s="37">
        <f t="shared" si="6"/>
        <v>0</v>
      </c>
      <c r="H31" s="37">
        <f t="shared" si="6"/>
        <v>0</v>
      </c>
      <c r="I31" s="77">
        <f>IF(AND(F31&gt;=0,G31&gt;=0),(F31-G31),"-")</f>
        <v>0</v>
      </c>
    </row>
    <row r="32" spans="2:9" x14ac:dyDescent="0.25">
      <c r="B32" s="108" t="s">
        <v>28</v>
      </c>
      <c r="C32" s="89"/>
      <c r="D32" s="30">
        <v>0</v>
      </c>
      <c r="E32" s="30">
        <v>0</v>
      </c>
      <c r="F32" s="31">
        <f t="shared" ref="F32:F40" si="7">D32+E32</f>
        <v>0</v>
      </c>
      <c r="G32" s="32">
        <v>0</v>
      </c>
      <c r="H32" s="32">
        <v>0</v>
      </c>
      <c r="I32" s="74">
        <f t="shared" ref="I32:I40" si="8">IF(AND(F32&gt;=0,G32&gt;=0),(F32-G32),"-")</f>
        <v>0</v>
      </c>
    </row>
    <row r="33" spans="2:9" x14ac:dyDescent="0.25">
      <c r="B33" s="108" t="s">
        <v>29</v>
      </c>
      <c r="C33" s="89"/>
      <c r="D33" s="30">
        <v>0</v>
      </c>
      <c r="E33" s="30">
        <v>0</v>
      </c>
      <c r="F33" s="31">
        <f t="shared" si="7"/>
        <v>0</v>
      </c>
      <c r="G33" s="32">
        <v>0</v>
      </c>
      <c r="H33" s="32">
        <v>0</v>
      </c>
      <c r="I33" s="74">
        <f t="shared" si="8"/>
        <v>0</v>
      </c>
    </row>
    <row r="34" spans="2:9" x14ac:dyDescent="0.25">
      <c r="B34" s="108" t="s">
        <v>30</v>
      </c>
      <c r="C34" s="89"/>
      <c r="D34" s="30">
        <v>0</v>
      </c>
      <c r="E34" s="30">
        <v>0</v>
      </c>
      <c r="F34" s="31">
        <f t="shared" si="7"/>
        <v>0</v>
      </c>
      <c r="G34" s="32">
        <v>0</v>
      </c>
      <c r="H34" s="32">
        <v>0</v>
      </c>
      <c r="I34" s="74">
        <f t="shared" si="8"/>
        <v>0</v>
      </c>
    </row>
    <row r="35" spans="2:9" x14ac:dyDescent="0.25">
      <c r="B35" s="108" t="s">
        <v>31</v>
      </c>
      <c r="C35" s="89"/>
      <c r="D35" s="30">
        <v>0</v>
      </c>
      <c r="E35" s="30">
        <v>0</v>
      </c>
      <c r="F35" s="31">
        <f t="shared" si="7"/>
        <v>0</v>
      </c>
      <c r="G35" s="32">
        <v>0</v>
      </c>
      <c r="H35" s="32">
        <v>0</v>
      </c>
      <c r="I35" s="74">
        <f t="shared" si="8"/>
        <v>0</v>
      </c>
    </row>
    <row r="36" spans="2:9" x14ac:dyDescent="0.25">
      <c r="B36" s="108" t="s">
        <v>32</v>
      </c>
      <c r="C36" s="89"/>
      <c r="D36" s="30">
        <v>0</v>
      </c>
      <c r="E36" s="30">
        <v>0</v>
      </c>
      <c r="F36" s="31">
        <f t="shared" si="7"/>
        <v>0</v>
      </c>
      <c r="G36" s="32">
        <v>0</v>
      </c>
      <c r="H36" s="32">
        <v>0</v>
      </c>
      <c r="I36" s="74">
        <f t="shared" si="8"/>
        <v>0</v>
      </c>
    </row>
    <row r="37" spans="2:9" x14ac:dyDescent="0.25">
      <c r="B37" s="108" t="s">
        <v>33</v>
      </c>
      <c r="C37" s="89"/>
      <c r="D37" s="30">
        <v>0</v>
      </c>
      <c r="E37" s="30">
        <v>0</v>
      </c>
      <c r="F37" s="31">
        <f t="shared" si="7"/>
        <v>0</v>
      </c>
      <c r="G37" s="32">
        <v>0</v>
      </c>
      <c r="H37" s="32">
        <v>0</v>
      </c>
      <c r="I37" s="74">
        <f t="shared" si="8"/>
        <v>0</v>
      </c>
    </row>
    <row r="38" spans="2:9" x14ac:dyDescent="0.25">
      <c r="B38" s="108" t="s">
        <v>34</v>
      </c>
      <c r="C38" s="89"/>
      <c r="D38" s="30">
        <v>0</v>
      </c>
      <c r="E38" s="30">
        <v>0</v>
      </c>
      <c r="F38" s="31">
        <f t="shared" si="7"/>
        <v>0</v>
      </c>
      <c r="G38" s="32">
        <v>0</v>
      </c>
      <c r="H38" s="32">
        <v>0</v>
      </c>
      <c r="I38" s="74">
        <f t="shared" si="8"/>
        <v>0</v>
      </c>
    </row>
    <row r="39" spans="2:9" x14ac:dyDescent="0.25">
      <c r="B39" s="108" t="s">
        <v>35</v>
      </c>
      <c r="C39" s="89"/>
      <c r="D39" s="30">
        <v>0</v>
      </c>
      <c r="E39" s="30">
        <v>0</v>
      </c>
      <c r="F39" s="31">
        <f t="shared" si="7"/>
        <v>0</v>
      </c>
      <c r="G39" s="32">
        <v>0</v>
      </c>
      <c r="H39" s="32">
        <v>0</v>
      </c>
      <c r="I39" s="74">
        <f t="shared" si="8"/>
        <v>0</v>
      </c>
    </row>
    <row r="40" spans="2:9" x14ac:dyDescent="0.25">
      <c r="B40" s="108" t="s">
        <v>36</v>
      </c>
      <c r="C40" s="89"/>
      <c r="D40" s="30">
        <v>0</v>
      </c>
      <c r="E40" s="30">
        <v>0</v>
      </c>
      <c r="F40" s="31">
        <f t="shared" si="7"/>
        <v>0</v>
      </c>
      <c r="G40" s="32">
        <v>0</v>
      </c>
      <c r="H40" s="32">
        <v>0</v>
      </c>
      <c r="I40" s="74">
        <f t="shared" si="8"/>
        <v>0</v>
      </c>
    </row>
    <row r="41" spans="2:9" x14ac:dyDescent="0.25">
      <c r="B41" s="71"/>
      <c r="C41" s="7"/>
      <c r="D41" s="36"/>
      <c r="E41" s="36"/>
      <c r="F41" s="36"/>
      <c r="G41" s="36"/>
      <c r="H41" s="36"/>
      <c r="I41" s="76"/>
    </row>
    <row r="42" spans="2:9" x14ac:dyDescent="0.25">
      <c r="B42" s="107" t="s">
        <v>37</v>
      </c>
      <c r="C42" s="93"/>
      <c r="D42" s="37">
        <f t="shared" ref="D42:H42" si="9">SUM(D43:D46)</f>
        <v>0</v>
      </c>
      <c r="E42" s="37">
        <f t="shared" si="9"/>
        <v>0</v>
      </c>
      <c r="F42" s="37">
        <f>D42+E42</f>
        <v>0</v>
      </c>
      <c r="G42" s="38">
        <f t="shared" si="9"/>
        <v>0</v>
      </c>
      <c r="H42" s="37">
        <f t="shared" si="9"/>
        <v>0</v>
      </c>
      <c r="I42" s="77">
        <f>IF(AND(F42&gt;=0,G42&gt;=0),(F42-G42),"-")</f>
        <v>0</v>
      </c>
    </row>
    <row r="43" spans="2:9" x14ac:dyDescent="0.25">
      <c r="B43" s="108" t="s">
        <v>38</v>
      </c>
      <c r="C43" s="89"/>
      <c r="D43" s="32">
        <v>0</v>
      </c>
      <c r="E43" s="32">
        <v>0</v>
      </c>
      <c r="F43" s="31">
        <f t="shared" ref="F43:F46" si="10">D43+E43</f>
        <v>0</v>
      </c>
      <c r="G43" s="32">
        <v>0</v>
      </c>
      <c r="H43" s="32">
        <v>0</v>
      </c>
      <c r="I43" s="74">
        <f>IF(AND(F43&gt;=0,G43&gt;=0),(F43-G43),"-")</f>
        <v>0</v>
      </c>
    </row>
    <row r="44" spans="2:9" x14ac:dyDescent="0.25">
      <c r="B44" s="108" t="s">
        <v>39</v>
      </c>
      <c r="C44" s="89"/>
      <c r="D44" s="32">
        <v>0</v>
      </c>
      <c r="E44" s="32">
        <v>0</v>
      </c>
      <c r="F44" s="31">
        <f t="shared" si="10"/>
        <v>0</v>
      </c>
      <c r="G44" s="32">
        <v>0</v>
      </c>
      <c r="H44" s="32">
        <v>0</v>
      </c>
      <c r="I44" s="74">
        <f>IF(AND(F44&gt;=0,G44&gt;=0),(F44-G44),"-")</f>
        <v>0</v>
      </c>
    </row>
    <row r="45" spans="2:9" x14ac:dyDescent="0.25">
      <c r="B45" s="108" t="s">
        <v>40</v>
      </c>
      <c r="C45" s="89"/>
      <c r="D45" s="32">
        <v>0</v>
      </c>
      <c r="E45" s="32">
        <v>0</v>
      </c>
      <c r="F45" s="31">
        <f t="shared" si="10"/>
        <v>0</v>
      </c>
      <c r="G45" s="32">
        <v>0</v>
      </c>
      <c r="H45" s="32">
        <v>0</v>
      </c>
      <c r="I45" s="74">
        <f>IF(AND(F45&gt;=0,G45&gt;=0),(F45-G45),"-")</f>
        <v>0</v>
      </c>
    </row>
    <row r="46" spans="2:9" x14ac:dyDescent="0.25">
      <c r="B46" s="108" t="s">
        <v>41</v>
      </c>
      <c r="C46" s="89"/>
      <c r="D46" s="32">
        <v>0</v>
      </c>
      <c r="E46" s="32">
        <v>0</v>
      </c>
      <c r="F46" s="31">
        <f t="shared" si="10"/>
        <v>0</v>
      </c>
      <c r="G46" s="32">
        <v>0</v>
      </c>
      <c r="H46" s="32">
        <v>0</v>
      </c>
      <c r="I46" s="74">
        <f>IF(AND(F46&gt;=0,G46&gt;=0),(F46-G46),"-")</f>
        <v>0</v>
      </c>
    </row>
    <row r="47" spans="2:9" x14ac:dyDescent="0.25">
      <c r="B47" s="78"/>
      <c r="C47" s="9"/>
      <c r="D47" s="39"/>
      <c r="E47" s="39"/>
      <c r="F47" s="39"/>
      <c r="G47" s="39"/>
      <c r="H47" s="39"/>
      <c r="I47" s="79"/>
    </row>
    <row r="48" spans="2:9" ht="15.75" thickBot="1" x14ac:dyDescent="0.3">
      <c r="B48" s="80"/>
      <c r="C48" s="81" t="s">
        <v>42</v>
      </c>
      <c r="D48" s="82">
        <f t="shared" ref="D48:H48" si="11">SUM(D12,D22,D31,D42)</f>
        <v>322769380</v>
      </c>
      <c r="E48" s="82">
        <f t="shared" si="11"/>
        <v>6654000</v>
      </c>
      <c r="F48" s="82">
        <f>D48+E48</f>
        <v>329423380</v>
      </c>
      <c r="G48" s="82">
        <f t="shared" si="11"/>
        <v>282250176</v>
      </c>
      <c r="H48" s="82">
        <f t="shared" si="11"/>
        <v>259517795</v>
      </c>
      <c r="I48" s="83">
        <f>IF(AND(F48&gt;=0,G48&gt;=0),(F48-G48),"-")</f>
        <v>47173204</v>
      </c>
    </row>
    <row r="49" spans="2:9" x14ac:dyDescent="0.25">
      <c r="B49" s="1"/>
      <c r="C49" s="1"/>
      <c r="D49" s="1"/>
      <c r="E49" s="1"/>
      <c r="F49" s="1"/>
      <c r="G49" s="1"/>
      <c r="H49" s="1"/>
      <c r="I49" s="1"/>
    </row>
    <row r="50" spans="2:9" x14ac:dyDescent="0.25">
      <c r="B50" s="1"/>
      <c r="C50" s="1"/>
      <c r="D50" s="1"/>
      <c r="E50" s="1"/>
      <c r="F50" s="1"/>
      <c r="G50" s="1"/>
      <c r="H50" s="1"/>
      <c r="I50" s="1"/>
    </row>
    <row r="51" spans="2:9" x14ac:dyDescent="0.25">
      <c r="B51" s="1"/>
      <c r="C51" s="1"/>
      <c r="D51" s="1"/>
      <c r="E51" s="1"/>
      <c r="F51" s="1"/>
      <c r="G51" s="1"/>
      <c r="H51" s="1"/>
      <c r="I51" s="1"/>
    </row>
    <row r="52" spans="2:9" x14ac:dyDescent="0.25">
      <c r="B52" s="1"/>
      <c r="C52" s="13"/>
      <c r="D52" s="12"/>
      <c r="E52" s="1"/>
      <c r="F52" s="13"/>
      <c r="G52" s="13"/>
      <c r="H52" s="13"/>
      <c r="I52" s="1"/>
    </row>
    <row r="53" spans="2:9" x14ac:dyDescent="0.25">
      <c r="B53" s="1"/>
      <c r="C53" s="21" t="s">
        <v>48</v>
      </c>
      <c r="D53" s="19"/>
      <c r="E53" s="1"/>
      <c r="F53" s="90" t="s">
        <v>50</v>
      </c>
      <c r="G53" s="90"/>
      <c r="H53" s="90"/>
      <c r="I53" s="1"/>
    </row>
    <row r="54" spans="2:9" x14ac:dyDescent="0.25">
      <c r="B54" s="1"/>
      <c r="C54" s="22" t="s">
        <v>49</v>
      </c>
      <c r="D54" s="22"/>
      <c r="E54" s="1"/>
      <c r="F54" s="91" t="s">
        <v>51</v>
      </c>
      <c r="G54" s="91"/>
      <c r="H54" s="91"/>
      <c r="I54" s="1"/>
    </row>
    <row r="55" spans="2:9" x14ac:dyDescent="0.25">
      <c r="B55" s="1"/>
      <c r="C55" s="1"/>
      <c r="D55" s="1"/>
      <c r="E55" s="1"/>
      <c r="F55" s="1"/>
      <c r="G55" s="1"/>
      <c r="H55" s="1"/>
      <c r="I55" s="1"/>
    </row>
    <row r="56" spans="2:9" ht="15.75" x14ac:dyDescent="0.25">
      <c r="B56" s="61" t="s">
        <v>45</v>
      </c>
      <c r="C56" s="60"/>
      <c r="D56" s="62"/>
      <c r="E56" s="62"/>
      <c r="F56" s="60"/>
      <c r="G56" s="60"/>
      <c r="H56" s="60"/>
      <c r="I56" s="60"/>
    </row>
    <row r="57" spans="2:9" x14ac:dyDescent="0.25">
      <c r="B57" s="1"/>
      <c r="C57" s="1"/>
      <c r="D57" s="1"/>
      <c r="E57" s="1"/>
      <c r="F57" s="1"/>
      <c r="G57" s="1"/>
      <c r="H57" s="1"/>
      <c r="I57" s="1"/>
    </row>
  </sheetData>
  <mergeCells count="41">
    <mergeCell ref="B45:C45"/>
    <mergeCell ref="B46:C46"/>
    <mergeCell ref="F53:H53"/>
    <mergeCell ref="F54:H54"/>
    <mergeCell ref="B38:C38"/>
    <mergeCell ref="B39:C39"/>
    <mergeCell ref="B40:C40"/>
    <mergeCell ref="B42:C42"/>
    <mergeCell ref="B43:C43"/>
    <mergeCell ref="B44:C44"/>
    <mergeCell ref="B37:C37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  <mergeCell ref="B36:C36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C22"/>
    <mergeCell ref="B23:C23"/>
    <mergeCell ref="B3:I3"/>
    <mergeCell ref="B4:I4"/>
    <mergeCell ref="B5:I5"/>
    <mergeCell ref="B6:I6"/>
    <mergeCell ref="B8:C10"/>
    <mergeCell ref="D8:H8"/>
    <mergeCell ref="I8:I9"/>
  </mergeCells>
  <pageMargins left="0.98425196850393704" right="0.59055118110236227" top="0.74803149606299213" bottom="0.74803149606299213" header="0.31496062992125984" footer="0.31496062992125984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I57"/>
  <sheetViews>
    <sheetView tabSelected="1" zoomScale="85" zoomScaleNormal="85" workbookViewId="0">
      <selection activeCell="H30" sqref="H30"/>
    </sheetView>
  </sheetViews>
  <sheetFormatPr baseColWidth="10" defaultRowHeight="15" x14ac:dyDescent="0.25"/>
  <cols>
    <col min="1" max="1" width="2.85546875" customWidth="1"/>
    <col min="2" max="2" width="17.85546875" customWidth="1"/>
    <col min="3" max="3" width="61" customWidth="1"/>
    <col min="4" max="8" width="18" customWidth="1"/>
    <col min="9" max="9" width="19.5703125" customWidth="1"/>
  </cols>
  <sheetData>
    <row r="1" spans="2:9" x14ac:dyDescent="0.25">
      <c r="B1" s="1"/>
      <c r="C1" s="1"/>
      <c r="D1" s="1"/>
      <c r="E1" s="1"/>
      <c r="F1" s="1"/>
      <c r="G1" s="1"/>
      <c r="H1" s="1"/>
      <c r="I1" s="1"/>
    </row>
    <row r="2" spans="2:9" x14ac:dyDescent="0.25">
      <c r="B2" s="11"/>
      <c r="C2" s="11"/>
      <c r="D2" s="11"/>
      <c r="E2" s="11"/>
      <c r="F2" s="11"/>
      <c r="G2" s="11"/>
      <c r="H2" s="11"/>
      <c r="I2" s="11"/>
    </row>
    <row r="3" spans="2:9" ht="15.75" x14ac:dyDescent="0.25">
      <c r="B3" s="94" t="s">
        <v>43</v>
      </c>
      <c r="C3" s="94"/>
      <c r="D3" s="94"/>
      <c r="E3" s="94"/>
      <c r="F3" s="94"/>
      <c r="G3" s="94"/>
      <c r="H3" s="94"/>
      <c r="I3" s="94"/>
    </row>
    <row r="4" spans="2:9" ht="15.75" x14ac:dyDescent="0.25">
      <c r="B4" s="94" t="s">
        <v>44</v>
      </c>
      <c r="C4" s="94"/>
      <c r="D4" s="94"/>
      <c r="E4" s="94"/>
      <c r="F4" s="94"/>
      <c r="G4" s="94"/>
      <c r="H4" s="94"/>
      <c r="I4" s="94"/>
    </row>
    <row r="5" spans="2:9" ht="15.75" x14ac:dyDescent="0.25">
      <c r="B5" s="94" t="s">
        <v>46</v>
      </c>
      <c r="C5" s="94"/>
      <c r="D5" s="94"/>
      <c r="E5" s="94"/>
      <c r="F5" s="94"/>
      <c r="G5" s="94"/>
      <c r="H5" s="94"/>
      <c r="I5" s="94"/>
    </row>
    <row r="6" spans="2:9" ht="15.75" x14ac:dyDescent="0.25">
      <c r="B6" s="94" t="s">
        <v>61</v>
      </c>
      <c r="C6" s="94"/>
      <c r="D6" s="94"/>
      <c r="E6" s="94"/>
      <c r="F6" s="94"/>
      <c r="G6" s="94"/>
      <c r="H6" s="94"/>
      <c r="I6" s="94"/>
    </row>
    <row r="7" spans="2:9" ht="15.75" thickBot="1" x14ac:dyDescent="0.3">
      <c r="B7" s="2"/>
      <c r="C7" s="2"/>
      <c r="D7" s="2"/>
      <c r="E7" s="2"/>
      <c r="F7" s="2"/>
      <c r="G7" s="2"/>
      <c r="H7" s="2"/>
      <c r="I7" s="2"/>
    </row>
    <row r="8" spans="2:9" x14ac:dyDescent="0.25">
      <c r="B8" s="109" t="s">
        <v>0</v>
      </c>
      <c r="C8" s="110"/>
      <c r="D8" s="113" t="s">
        <v>1</v>
      </c>
      <c r="E8" s="114"/>
      <c r="F8" s="114"/>
      <c r="G8" s="114"/>
      <c r="H8" s="115"/>
      <c r="I8" s="116" t="s">
        <v>2</v>
      </c>
    </row>
    <row r="9" spans="2:9" ht="25.5" x14ac:dyDescent="0.25">
      <c r="B9" s="111"/>
      <c r="C9" s="98"/>
      <c r="D9" s="88" t="s">
        <v>3</v>
      </c>
      <c r="E9" s="15" t="s">
        <v>4</v>
      </c>
      <c r="F9" s="88" t="s">
        <v>5</v>
      </c>
      <c r="G9" s="88" t="s">
        <v>6</v>
      </c>
      <c r="H9" s="88" t="s">
        <v>7</v>
      </c>
      <c r="I9" s="117"/>
    </row>
    <row r="10" spans="2:9" x14ac:dyDescent="0.25">
      <c r="B10" s="112"/>
      <c r="C10" s="100"/>
      <c r="D10" s="88">
        <v>1</v>
      </c>
      <c r="E10" s="88">
        <v>2</v>
      </c>
      <c r="F10" s="88" t="s">
        <v>8</v>
      </c>
      <c r="G10" s="88">
        <v>4</v>
      </c>
      <c r="H10" s="88">
        <v>5</v>
      </c>
      <c r="I10" s="65" t="s">
        <v>9</v>
      </c>
    </row>
    <row r="11" spans="2:9" x14ac:dyDescent="0.25">
      <c r="B11" s="66"/>
      <c r="C11" s="4"/>
      <c r="D11" s="5"/>
      <c r="E11" s="5"/>
      <c r="F11" s="5"/>
      <c r="G11" s="5"/>
      <c r="H11" s="5"/>
      <c r="I11" s="67"/>
    </row>
    <row r="12" spans="2:9" x14ac:dyDescent="0.25">
      <c r="B12" s="118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68">
        <f>IF(AND(F12&gt;=0,G12&gt;=0),(F12-G12),"-")</f>
        <v>0</v>
      </c>
    </row>
    <row r="13" spans="2:9" x14ac:dyDescent="0.25">
      <c r="B13" s="108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69">
        <f>IF(AND(F13&gt;=0,G13&gt;=0),(F13-G13),"-")</f>
        <v>0</v>
      </c>
    </row>
    <row r="14" spans="2:9" x14ac:dyDescent="0.25">
      <c r="B14" s="108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69">
        <f t="shared" ref="I14:I19" si="1">IF(AND(F14&gt;=0,G14&gt;=0),(F14-G14),"-")</f>
        <v>0</v>
      </c>
    </row>
    <row r="15" spans="2:9" x14ac:dyDescent="0.25">
      <c r="B15" s="108" t="s">
        <v>13</v>
      </c>
      <c r="C15" s="89"/>
      <c r="D15" s="23">
        <v>0</v>
      </c>
      <c r="E15" s="23">
        <v>0</v>
      </c>
      <c r="F15" s="24">
        <f t="shared" ref="F15:F20" si="2">D15+E15</f>
        <v>0</v>
      </c>
      <c r="G15" s="23">
        <v>0</v>
      </c>
      <c r="H15" s="23">
        <v>0</v>
      </c>
      <c r="I15" s="69">
        <f t="shared" si="1"/>
        <v>0</v>
      </c>
    </row>
    <row r="16" spans="2:9" x14ac:dyDescent="0.25">
      <c r="B16" s="108" t="s">
        <v>14</v>
      </c>
      <c r="C16" s="89"/>
      <c r="D16" s="23">
        <v>0</v>
      </c>
      <c r="E16" s="23">
        <v>0</v>
      </c>
      <c r="F16" s="24">
        <f t="shared" si="2"/>
        <v>0</v>
      </c>
      <c r="G16" s="23">
        <v>0</v>
      </c>
      <c r="H16" s="23">
        <v>0</v>
      </c>
      <c r="I16" s="69">
        <f t="shared" si="1"/>
        <v>0</v>
      </c>
    </row>
    <row r="17" spans="2:9" x14ac:dyDescent="0.25">
      <c r="B17" s="108" t="s">
        <v>15</v>
      </c>
      <c r="C17" s="89"/>
      <c r="D17" s="23">
        <v>0</v>
      </c>
      <c r="E17" s="23">
        <v>0</v>
      </c>
      <c r="F17" s="24">
        <f t="shared" si="2"/>
        <v>0</v>
      </c>
      <c r="G17" s="23">
        <v>0</v>
      </c>
      <c r="H17" s="23">
        <v>0</v>
      </c>
      <c r="I17" s="69">
        <f t="shared" si="1"/>
        <v>0</v>
      </c>
    </row>
    <row r="18" spans="2:9" x14ac:dyDescent="0.25">
      <c r="B18" s="108" t="s">
        <v>16</v>
      </c>
      <c r="C18" s="89"/>
      <c r="D18" s="23">
        <v>0</v>
      </c>
      <c r="E18" s="23">
        <v>0</v>
      </c>
      <c r="F18" s="24">
        <f t="shared" si="2"/>
        <v>0</v>
      </c>
      <c r="G18" s="23">
        <v>0</v>
      </c>
      <c r="H18" s="23">
        <v>0</v>
      </c>
      <c r="I18" s="69">
        <f t="shared" si="1"/>
        <v>0</v>
      </c>
    </row>
    <row r="19" spans="2:9" x14ac:dyDescent="0.25">
      <c r="B19" s="108" t="s">
        <v>17</v>
      </c>
      <c r="C19" s="89"/>
      <c r="D19" s="26">
        <v>0</v>
      </c>
      <c r="E19" s="26">
        <v>0</v>
      </c>
      <c r="F19" s="27">
        <f t="shared" si="2"/>
        <v>0</v>
      </c>
      <c r="G19" s="26">
        <v>0</v>
      </c>
      <c r="H19" s="26">
        <v>0</v>
      </c>
      <c r="I19" s="70">
        <f t="shared" si="1"/>
        <v>0</v>
      </c>
    </row>
    <row r="20" spans="2:9" x14ac:dyDescent="0.25">
      <c r="B20" s="108" t="s">
        <v>18</v>
      </c>
      <c r="C20" s="89"/>
      <c r="D20" s="26">
        <v>0</v>
      </c>
      <c r="E20" s="26">
        <v>0</v>
      </c>
      <c r="F20" s="27">
        <f t="shared" si="2"/>
        <v>0</v>
      </c>
      <c r="G20" s="26">
        <v>0</v>
      </c>
      <c r="H20" s="26">
        <v>0</v>
      </c>
      <c r="I20" s="70">
        <f>IF(AND(F20&gt;=0,G20&gt;=0),(F20-G20),"-")</f>
        <v>0</v>
      </c>
    </row>
    <row r="21" spans="2:9" x14ac:dyDescent="0.25">
      <c r="B21" s="71"/>
      <c r="C21" s="7"/>
      <c r="D21" s="28"/>
      <c r="E21" s="28"/>
      <c r="F21" s="28"/>
      <c r="G21" s="28"/>
      <c r="H21" s="28"/>
      <c r="I21" s="72"/>
    </row>
    <row r="22" spans="2:9" x14ac:dyDescent="0.25">
      <c r="B22" s="107" t="s">
        <v>19</v>
      </c>
      <c r="C22" s="93"/>
      <c r="D22" s="29">
        <f t="shared" ref="D22:H22" si="3">SUM(D23:D29)</f>
        <v>322769380</v>
      </c>
      <c r="E22" s="29">
        <f t="shared" si="3"/>
        <v>8496818</v>
      </c>
      <c r="F22" s="29">
        <f>D22+E22</f>
        <v>331266198</v>
      </c>
      <c r="G22" s="29">
        <f t="shared" si="3"/>
        <v>319792012</v>
      </c>
      <c r="H22" s="29">
        <f t="shared" si="3"/>
        <v>319791552</v>
      </c>
      <c r="I22" s="73">
        <f>IF(AND(F22&gt;=0,G22&gt;=0),(F22-G22),"-")</f>
        <v>11474186</v>
      </c>
    </row>
    <row r="23" spans="2:9" x14ac:dyDescent="0.25">
      <c r="B23" s="108" t="s">
        <v>20</v>
      </c>
      <c r="C23" s="89"/>
      <c r="D23" s="30">
        <v>0</v>
      </c>
      <c r="E23" s="30">
        <v>0</v>
      </c>
      <c r="F23" s="31">
        <f t="shared" ref="F23:F28" si="4">D23+E23</f>
        <v>0</v>
      </c>
      <c r="G23" s="32">
        <v>0</v>
      </c>
      <c r="H23" s="32">
        <v>0</v>
      </c>
      <c r="I23" s="74">
        <f>IF(AND(F23&gt;=0,G23&gt;=0),(F23-G23),"-")</f>
        <v>0</v>
      </c>
    </row>
    <row r="24" spans="2:9" x14ac:dyDescent="0.25">
      <c r="B24" s="108" t="s">
        <v>21</v>
      </c>
      <c r="C24" s="89"/>
      <c r="D24" s="30">
        <v>0</v>
      </c>
      <c r="E24" s="30">
        <v>0</v>
      </c>
      <c r="F24" s="31">
        <f t="shared" si="4"/>
        <v>0</v>
      </c>
      <c r="G24" s="32">
        <v>0</v>
      </c>
      <c r="H24" s="32">
        <v>0</v>
      </c>
      <c r="I24" s="74">
        <f t="shared" ref="I24:I29" si="5">IF(AND(F24&gt;=0,G24&gt;=0),(F24-G24),"-")</f>
        <v>0</v>
      </c>
    </row>
    <row r="25" spans="2:9" x14ac:dyDescent="0.25">
      <c r="B25" s="108" t="s">
        <v>22</v>
      </c>
      <c r="C25" s="89"/>
      <c r="D25" s="30">
        <v>0</v>
      </c>
      <c r="E25" s="30">
        <v>0</v>
      </c>
      <c r="F25" s="31">
        <f t="shared" si="4"/>
        <v>0</v>
      </c>
      <c r="G25" s="32">
        <v>0</v>
      </c>
      <c r="H25" s="32">
        <v>0</v>
      </c>
      <c r="I25" s="74">
        <f t="shared" si="5"/>
        <v>0</v>
      </c>
    </row>
    <row r="26" spans="2:9" x14ac:dyDescent="0.25">
      <c r="B26" s="108" t="s">
        <v>23</v>
      </c>
      <c r="C26" s="89"/>
      <c r="D26" s="30">
        <v>0</v>
      </c>
      <c r="E26" s="30">
        <v>0</v>
      </c>
      <c r="F26" s="31">
        <f t="shared" si="4"/>
        <v>0</v>
      </c>
      <c r="G26" s="32">
        <v>0</v>
      </c>
      <c r="H26" s="32">
        <v>0</v>
      </c>
      <c r="I26" s="74">
        <f t="shared" si="5"/>
        <v>0</v>
      </c>
    </row>
    <row r="27" spans="2:9" x14ac:dyDescent="0.25">
      <c r="B27" s="108" t="s">
        <v>24</v>
      </c>
      <c r="C27" s="89"/>
      <c r="D27" s="30">
        <v>0</v>
      </c>
      <c r="E27" s="30">
        <v>0</v>
      </c>
      <c r="F27" s="31">
        <f t="shared" si="4"/>
        <v>0</v>
      </c>
      <c r="G27" s="32">
        <v>0</v>
      </c>
      <c r="H27" s="32">
        <v>0</v>
      </c>
      <c r="I27" s="74">
        <f t="shared" si="5"/>
        <v>0</v>
      </c>
    </row>
    <row r="28" spans="2:9" x14ac:dyDescent="0.25">
      <c r="B28" s="108" t="s">
        <v>25</v>
      </c>
      <c r="C28" s="89"/>
      <c r="D28" s="30">
        <v>0</v>
      </c>
      <c r="E28" s="30">
        <v>0</v>
      </c>
      <c r="F28" s="31">
        <f t="shared" si="4"/>
        <v>0</v>
      </c>
      <c r="G28" s="32">
        <v>0</v>
      </c>
      <c r="H28" s="32">
        <v>0</v>
      </c>
      <c r="I28" s="74">
        <f t="shared" si="5"/>
        <v>0</v>
      </c>
    </row>
    <row r="29" spans="2:9" x14ac:dyDescent="0.25">
      <c r="B29" s="108" t="s">
        <v>26</v>
      </c>
      <c r="C29" s="89"/>
      <c r="D29" s="33">
        <v>322769380</v>
      </c>
      <c r="E29" s="33">
        <f>6654000+1842818</f>
        <v>8496818</v>
      </c>
      <c r="F29" s="34">
        <f>D29+E29</f>
        <v>331266198</v>
      </c>
      <c r="G29" s="35">
        <v>319792012</v>
      </c>
      <c r="H29" s="35">
        <f>319792012-460</f>
        <v>319791552</v>
      </c>
      <c r="I29" s="75">
        <f t="shared" si="5"/>
        <v>11474186</v>
      </c>
    </row>
    <row r="30" spans="2:9" x14ac:dyDescent="0.25">
      <c r="B30" s="71"/>
      <c r="C30" s="7"/>
      <c r="D30" s="36"/>
      <c r="E30" s="36"/>
      <c r="F30" s="28"/>
      <c r="G30" s="36"/>
      <c r="H30" s="36"/>
      <c r="I30" s="76"/>
    </row>
    <row r="31" spans="2:9" x14ac:dyDescent="0.25">
      <c r="B31" s="107" t="s">
        <v>27</v>
      </c>
      <c r="C31" s="93"/>
      <c r="D31" s="37">
        <f t="shared" ref="D31:H31" si="6">SUM(D32:D40)</f>
        <v>0</v>
      </c>
      <c r="E31" s="37">
        <f t="shared" si="6"/>
        <v>0</v>
      </c>
      <c r="F31" s="37">
        <f>D31+E31</f>
        <v>0</v>
      </c>
      <c r="G31" s="37">
        <f t="shared" si="6"/>
        <v>0</v>
      </c>
      <c r="H31" s="37">
        <f t="shared" si="6"/>
        <v>0</v>
      </c>
      <c r="I31" s="77">
        <f>IF(AND(F31&gt;=0,G31&gt;=0),(F31-G31),"-")</f>
        <v>0</v>
      </c>
    </row>
    <row r="32" spans="2:9" x14ac:dyDescent="0.25">
      <c r="B32" s="108" t="s">
        <v>28</v>
      </c>
      <c r="C32" s="89"/>
      <c r="D32" s="30">
        <v>0</v>
      </c>
      <c r="E32" s="30">
        <v>0</v>
      </c>
      <c r="F32" s="31">
        <f t="shared" ref="F32:F40" si="7">D32+E32</f>
        <v>0</v>
      </c>
      <c r="G32" s="32">
        <v>0</v>
      </c>
      <c r="H32" s="32">
        <v>0</v>
      </c>
      <c r="I32" s="74">
        <f t="shared" ref="I32:I40" si="8">IF(AND(F32&gt;=0,G32&gt;=0),(F32-G32),"-")</f>
        <v>0</v>
      </c>
    </row>
    <row r="33" spans="2:9" x14ac:dyDescent="0.25">
      <c r="B33" s="108" t="s">
        <v>29</v>
      </c>
      <c r="C33" s="89"/>
      <c r="D33" s="30">
        <v>0</v>
      </c>
      <c r="E33" s="30">
        <v>0</v>
      </c>
      <c r="F33" s="31">
        <f t="shared" si="7"/>
        <v>0</v>
      </c>
      <c r="G33" s="32">
        <v>0</v>
      </c>
      <c r="H33" s="32">
        <v>0</v>
      </c>
      <c r="I33" s="74">
        <f t="shared" si="8"/>
        <v>0</v>
      </c>
    </row>
    <row r="34" spans="2:9" x14ac:dyDescent="0.25">
      <c r="B34" s="108" t="s">
        <v>30</v>
      </c>
      <c r="C34" s="89"/>
      <c r="D34" s="30">
        <v>0</v>
      </c>
      <c r="E34" s="30">
        <v>0</v>
      </c>
      <c r="F34" s="31">
        <f t="shared" si="7"/>
        <v>0</v>
      </c>
      <c r="G34" s="32">
        <v>0</v>
      </c>
      <c r="H34" s="32">
        <v>0</v>
      </c>
      <c r="I34" s="74">
        <f t="shared" si="8"/>
        <v>0</v>
      </c>
    </row>
    <row r="35" spans="2:9" x14ac:dyDescent="0.25">
      <c r="B35" s="108" t="s">
        <v>31</v>
      </c>
      <c r="C35" s="89"/>
      <c r="D35" s="30">
        <v>0</v>
      </c>
      <c r="E35" s="30">
        <v>0</v>
      </c>
      <c r="F35" s="31">
        <f t="shared" si="7"/>
        <v>0</v>
      </c>
      <c r="G35" s="32">
        <v>0</v>
      </c>
      <c r="H35" s="32">
        <v>0</v>
      </c>
      <c r="I35" s="74">
        <f t="shared" si="8"/>
        <v>0</v>
      </c>
    </row>
    <row r="36" spans="2:9" x14ac:dyDescent="0.25">
      <c r="B36" s="108" t="s">
        <v>32</v>
      </c>
      <c r="C36" s="89"/>
      <c r="D36" s="30">
        <v>0</v>
      </c>
      <c r="E36" s="30">
        <v>0</v>
      </c>
      <c r="F36" s="31">
        <f t="shared" si="7"/>
        <v>0</v>
      </c>
      <c r="G36" s="32">
        <v>0</v>
      </c>
      <c r="H36" s="32">
        <v>0</v>
      </c>
      <c r="I36" s="74">
        <f t="shared" si="8"/>
        <v>0</v>
      </c>
    </row>
    <row r="37" spans="2:9" x14ac:dyDescent="0.25">
      <c r="B37" s="108" t="s">
        <v>33</v>
      </c>
      <c r="C37" s="89"/>
      <c r="D37" s="30">
        <v>0</v>
      </c>
      <c r="E37" s="30">
        <v>0</v>
      </c>
      <c r="F37" s="31">
        <f t="shared" si="7"/>
        <v>0</v>
      </c>
      <c r="G37" s="32">
        <v>0</v>
      </c>
      <c r="H37" s="32">
        <v>0</v>
      </c>
      <c r="I37" s="74">
        <f t="shared" si="8"/>
        <v>0</v>
      </c>
    </row>
    <row r="38" spans="2:9" x14ac:dyDescent="0.25">
      <c r="B38" s="108" t="s">
        <v>34</v>
      </c>
      <c r="C38" s="89"/>
      <c r="D38" s="30">
        <v>0</v>
      </c>
      <c r="E38" s="30">
        <v>0</v>
      </c>
      <c r="F38" s="31">
        <f t="shared" si="7"/>
        <v>0</v>
      </c>
      <c r="G38" s="32">
        <v>0</v>
      </c>
      <c r="H38" s="32">
        <v>0</v>
      </c>
      <c r="I38" s="74">
        <f t="shared" si="8"/>
        <v>0</v>
      </c>
    </row>
    <row r="39" spans="2:9" x14ac:dyDescent="0.25">
      <c r="B39" s="108" t="s">
        <v>35</v>
      </c>
      <c r="C39" s="89"/>
      <c r="D39" s="30">
        <v>0</v>
      </c>
      <c r="E39" s="30">
        <v>0</v>
      </c>
      <c r="F39" s="31">
        <f t="shared" si="7"/>
        <v>0</v>
      </c>
      <c r="G39" s="32">
        <v>0</v>
      </c>
      <c r="H39" s="32">
        <v>0</v>
      </c>
      <c r="I39" s="74">
        <f t="shared" si="8"/>
        <v>0</v>
      </c>
    </row>
    <row r="40" spans="2:9" x14ac:dyDescent="0.25">
      <c r="B40" s="108" t="s">
        <v>36</v>
      </c>
      <c r="C40" s="89"/>
      <c r="D40" s="30">
        <v>0</v>
      </c>
      <c r="E40" s="30">
        <v>0</v>
      </c>
      <c r="F40" s="31">
        <f t="shared" si="7"/>
        <v>0</v>
      </c>
      <c r="G40" s="32">
        <v>0</v>
      </c>
      <c r="H40" s="32">
        <v>0</v>
      </c>
      <c r="I40" s="74">
        <f t="shared" si="8"/>
        <v>0</v>
      </c>
    </row>
    <row r="41" spans="2:9" x14ac:dyDescent="0.25">
      <c r="B41" s="71"/>
      <c r="C41" s="7"/>
      <c r="D41" s="36"/>
      <c r="E41" s="36"/>
      <c r="F41" s="36"/>
      <c r="G41" s="36"/>
      <c r="H41" s="36"/>
      <c r="I41" s="76"/>
    </row>
    <row r="42" spans="2:9" x14ac:dyDescent="0.25">
      <c r="B42" s="107" t="s">
        <v>37</v>
      </c>
      <c r="C42" s="93"/>
      <c r="D42" s="37">
        <f t="shared" ref="D42:H42" si="9">SUM(D43:D46)</f>
        <v>0</v>
      </c>
      <c r="E42" s="37">
        <f t="shared" si="9"/>
        <v>0</v>
      </c>
      <c r="F42" s="37">
        <f>D42+E42</f>
        <v>0</v>
      </c>
      <c r="G42" s="38">
        <f t="shared" si="9"/>
        <v>0</v>
      </c>
      <c r="H42" s="37">
        <f t="shared" si="9"/>
        <v>0</v>
      </c>
      <c r="I42" s="77">
        <f>IF(AND(F42&gt;=0,G42&gt;=0),(F42-G42),"-")</f>
        <v>0</v>
      </c>
    </row>
    <row r="43" spans="2:9" x14ac:dyDescent="0.25">
      <c r="B43" s="108" t="s">
        <v>38</v>
      </c>
      <c r="C43" s="89"/>
      <c r="D43" s="32">
        <v>0</v>
      </c>
      <c r="E43" s="32">
        <v>0</v>
      </c>
      <c r="F43" s="31">
        <f t="shared" ref="F43:F46" si="10">D43+E43</f>
        <v>0</v>
      </c>
      <c r="G43" s="32">
        <v>0</v>
      </c>
      <c r="H43" s="32">
        <v>0</v>
      </c>
      <c r="I43" s="74">
        <f>IF(AND(F43&gt;=0,G43&gt;=0),(F43-G43),"-")</f>
        <v>0</v>
      </c>
    </row>
    <row r="44" spans="2:9" x14ac:dyDescent="0.25">
      <c r="B44" s="108" t="s">
        <v>39</v>
      </c>
      <c r="C44" s="89"/>
      <c r="D44" s="32">
        <v>0</v>
      </c>
      <c r="E44" s="32">
        <v>0</v>
      </c>
      <c r="F44" s="31">
        <f t="shared" si="10"/>
        <v>0</v>
      </c>
      <c r="G44" s="32">
        <v>0</v>
      </c>
      <c r="H44" s="32">
        <v>0</v>
      </c>
      <c r="I44" s="74">
        <f>IF(AND(F44&gt;=0,G44&gt;=0),(F44-G44),"-")</f>
        <v>0</v>
      </c>
    </row>
    <row r="45" spans="2:9" x14ac:dyDescent="0.25">
      <c r="B45" s="108" t="s">
        <v>40</v>
      </c>
      <c r="C45" s="89"/>
      <c r="D45" s="32">
        <v>0</v>
      </c>
      <c r="E45" s="32">
        <v>0</v>
      </c>
      <c r="F45" s="31">
        <f t="shared" si="10"/>
        <v>0</v>
      </c>
      <c r="G45" s="32">
        <v>0</v>
      </c>
      <c r="H45" s="32">
        <v>0</v>
      </c>
      <c r="I45" s="74">
        <f>IF(AND(F45&gt;=0,G45&gt;=0),(F45-G45),"-")</f>
        <v>0</v>
      </c>
    </row>
    <row r="46" spans="2:9" x14ac:dyDescent="0.25">
      <c r="B46" s="108" t="s">
        <v>41</v>
      </c>
      <c r="C46" s="89"/>
      <c r="D46" s="32">
        <v>0</v>
      </c>
      <c r="E46" s="32">
        <v>0</v>
      </c>
      <c r="F46" s="31">
        <f t="shared" si="10"/>
        <v>0</v>
      </c>
      <c r="G46" s="32">
        <v>0</v>
      </c>
      <c r="H46" s="32">
        <v>0</v>
      </c>
      <c r="I46" s="74">
        <f>IF(AND(F46&gt;=0,G46&gt;=0),(F46-G46),"-")</f>
        <v>0</v>
      </c>
    </row>
    <row r="47" spans="2:9" x14ac:dyDescent="0.25">
      <c r="B47" s="78"/>
      <c r="C47" s="9"/>
      <c r="D47" s="39"/>
      <c r="E47" s="39"/>
      <c r="F47" s="39"/>
      <c r="G47" s="39"/>
      <c r="H47" s="39"/>
      <c r="I47" s="79"/>
    </row>
    <row r="48" spans="2:9" ht="15.75" thickBot="1" x14ac:dyDescent="0.3">
      <c r="B48" s="80"/>
      <c r="C48" s="81" t="s">
        <v>42</v>
      </c>
      <c r="D48" s="82">
        <f t="shared" ref="D48:H48" si="11">SUM(D12,D22,D31,D42)</f>
        <v>322769380</v>
      </c>
      <c r="E48" s="82">
        <f t="shared" si="11"/>
        <v>8496818</v>
      </c>
      <c r="F48" s="82">
        <f>D48+E48</f>
        <v>331266198</v>
      </c>
      <c r="G48" s="82">
        <f t="shared" si="11"/>
        <v>319792012</v>
      </c>
      <c r="H48" s="82">
        <f t="shared" si="11"/>
        <v>319791552</v>
      </c>
      <c r="I48" s="83">
        <f>IF(AND(F48&gt;=0,G48&gt;=0),(F48-G48),"-")</f>
        <v>11474186</v>
      </c>
    </row>
    <row r="49" spans="2:9" x14ac:dyDescent="0.25">
      <c r="B49" s="1"/>
      <c r="C49" s="1"/>
      <c r="D49" s="1"/>
      <c r="E49" s="1"/>
      <c r="F49" s="1"/>
      <c r="G49" s="1"/>
      <c r="H49" s="1"/>
      <c r="I49" s="1"/>
    </row>
    <row r="50" spans="2:9" x14ac:dyDescent="0.25">
      <c r="B50" s="1"/>
      <c r="C50" s="1"/>
      <c r="D50" s="1"/>
      <c r="E50" s="1"/>
      <c r="F50" s="1"/>
      <c r="G50" s="1"/>
      <c r="H50" s="1"/>
      <c r="I50" s="1"/>
    </row>
    <row r="51" spans="2:9" x14ac:dyDescent="0.25">
      <c r="B51" s="1"/>
      <c r="C51" s="1"/>
      <c r="D51" s="1"/>
      <c r="E51" s="1"/>
      <c r="F51" s="1"/>
      <c r="G51" s="1"/>
      <c r="H51" s="1"/>
      <c r="I51" s="1"/>
    </row>
    <row r="52" spans="2:9" x14ac:dyDescent="0.25">
      <c r="B52" s="1"/>
      <c r="C52" s="13"/>
      <c r="D52" s="12"/>
      <c r="E52" s="1"/>
      <c r="F52" s="13"/>
      <c r="G52" s="13"/>
      <c r="H52" s="13"/>
      <c r="I52" s="1"/>
    </row>
    <row r="53" spans="2:9" x14ac:dyDescent="0.25">
      <c r="B53" s="1"/>
      <c r="C53" s="21" t="s">
        <v>53</v>
      </c>
      <c r="D53" s="19"/>
      <c r="E53" s="1"/>
      <c r="F53" s="90" t="s">
        <v>50</v>
      </c>
      <c r="G53" s="90"/>
      <c r="H53" s="90"/>
      <c r="I53" s="1"/>
    </row>
    <row r="54" spans="2:9" x14ac:dyDescent="0.25">
      <c r="B54" s="1"/>
      <c r="C54" s="22" t="s">
        <v>62</v>
      </c>
      <c r="D54" s="22"/>
      <c r="E54" s="1"/>
      <c r="F54" s="91" t="s">
        <v>51</v>
      </c>
      <c r="G54" s="91"/>
      <c r="H54" s="91"/>
      <c r="I54" s="1"/>
    </row>
    <row r="55" spans="2:9" x14ac:dyDescent="0.25">
      <c r="B55" s="1"/>
      <c r="C55" s="1"/>
      <c r="D55" s="1"/>
      <c r="E55" s="1"/>
      <c r="F55" s="1"/>
      <c r="G55" s="1"/>
      <c r="H55" s="1"/>
      <c r="I55" s="1"/>
    </row>
    <row r="56" spans="2:9" ht="15.75" x14ac:dyDescent="0.25">
      <c r="B56" s="61" t="s">
        <v>45</v>
      </c>
      <c r="C56" s="60"/>
      <c r="D56" s="62"/>
      <c r="E56" s="62"/>
      <c r="F56" s="60"/>
      <c r="G56" s="60"/>
      <c r="H56" s="60"/>
      <c r="I56" s="60"/>
    </row>
    <row r="57" spans="2:9" x14ac:dyDescent="0.25">
      <c r="B57" s="1"/>
      <c r="C57" s="1"/>
      <c r="D57" s="1"/>
      <c r="E57" s="1"/>
      <c r="F57" s="1"/>
      <c r="G57" s="1"/>
      <c r="H57" s="1"/>
      <c r="I57" s="1"/>
    </row>
  </sheetData>
  <mergeCells count="41">
    <mergeCell ref="B45:C45"/>
    <mergeCell ref="B46:C46"/>
    <mergeCell ref="F53:H53"/>
    <mergeCell ref="F54:H54"/>
    <mergeCell ref="B38:C38"/>
    <mergeCell ref="B39:C39"/>
    <mergeCell ref="B40:C40"/>
    <mergeCell ref="B42:C42"/>
    <mergeCell ref="B43:C43"/>
    <mergeCell ref="B44:C44"/>
    <mergeCell ref="B37:C37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  <mergeCell ref="B36:C36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C22"/>
    <mergeCell ref="B23:C23"/>
    <mergeCell ref="B3:I3"/>
    <mergeCell ref="B4:I4"/>
    <mergeCell ref="B5:I5"/>
    <mergeCell ref="B6:I6"/>
    <mergeCell ref="B8:C10"/>
    <mergeCell ref="D8:H8"/>
    <mergeCell ref="I8:I9"/>
  </mergeCells>
  <pageMargins left="0.98425196850393704" right="0.98425196850393704" top="0.74803149606299213" bottom="0.7480314960629921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topLeftCell="A34" zoomScale="90" zoomScaleNormal="90" workbookViewId="0">
      <selection sqref="A1:I56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55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64" t="s">
        <v>3</v>
      </c>
      <c r="E9" s="15" t="s">
        <v>4</v>
      </c>
      <c r="F9" s="64" t="s">
        <v>5</v>
      </c>
      <c r="G9" s="64" t="s">
        <v>6</v>
      </c>
      <c r="H9" s="64" t="s">
        <v>7</v>
      </c>
      <c r="I9" s="105"/>
    </row>
    <row r="10" spans="2:9" x14ac:dyDescent="0.2">
      <c r="B10" s="99"/>
      <c r="C10" s="100"/>
      <c r="D10" s="64">
        <v>1</v>
      </c>
      <c r="E10" s="64">
        <v>2</v>
      </c>
      <c r="F10" s="64" t="s">
        <v>8</v>
      </c>
      <c r="G10" s="64">
        <v>4</v>
      </c>
      <c r="H10" s="64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41">
        <v>0</v>
      </c>
      <c r="E15" s="41">
        <v>0</v>
      </c>
      <c r="F15" s="42">
        <f t="shared" ref="F15:F20" si="2">D15+E15</f>
        <v>0</v>
      </c>
      <c r="G15" s="41">
        <v>0</v>
      </c>
      <c r="H15" s="41">
        <v>0</v>
      </c>
      <c r="I15" s="42">
        <f t="shared" si="1"/>
        <v>0</v>
      </c>
    </row>
    <row r="16" spans="2:9" ht="15" customHeight="1" x14ac:dyDescent="0.2">
      <c r="B16" s="89" t="s">
        <v>14</v>
      </c>
      <c r="C16" s="89"/>
      <c r="D16" s="41">
        <v>0</v>
      </c>
      <c r="E16" s="41">
        <v>0</v>
      </c>
      <c r="F16" s="42">
        <f t="shared" si="2"/>
        <v>0</v>
      </c>
      <c r="G16" s="41">
        <v>0</v>
      </c>
      <c r="H16" s="41">
        <v>0</v>
      </c>
      <c r="I16" s="42">
        <f t="shared" si="1"/>
        <v>0</v>
      </c>
    </row>
    <row r="17" spans="2:9" ht="15" customHeight="1" x14ac:dyDescent="0.2">
      <c r="B17" s="89" t="s">
        <v>15</v>
      </c>
      <c r="C17" s="89"/>
      <c r="D17" s="41">
        <v>0</v>
      </c>
      <c r="E17" s="41">
        <v>0</v>
      </c>
      <c r="F17" s="42">
        <f t="shared" si="2"/>
        <v>0</v>
      </c>
      <c r="G17" s="41">
        <v>0</v>
      </c>
      <c r="H17" s="41">
        <v>0</v>
      </c>
      <c r="I17" s="42">
        <f t="shared" si="1"/>
        <v>0</v>
      </c>
    </row>
    <row r="18" spans="2:9" ht="15" customHeight="1" x14ac:dyDescent="0.2">
      <c r="B18" s="89" t="s">
        <v>16</v>
      </c>
      <c r="C18" s="89"/>
      <c r="D18" s="41">
        <v>0</v>
      </c>
      <c r="E18" s="41">
        <v>0</v>
      </c>
      <c r="F18" s="42">
        <f t="shared" si="2"/>
        <v>0</v>
      </c>
      <c r="G18" s="41">
        <v>0</v>
      </c>
      <c r="H18" s="41">
        <v>0</v>
      </c>
      <c r="I18" s="42">
        <f t="shared" si="1"/>
        <v>0</v>
      </c>
    </row>
    <row r="19" spans="2:9" ht="15" customHeight="1" x14ac:dyDescent="0.2">
      <c r="B19" s="89" t="s">
        <v>17</v>
      </c>
      <c r="C19" s="89"/>
      <c r="D19" s="41">
        <v>0</v>
      </c>
      <c r="E19" s="41">
        <v>0</v>
      </c>
      <c r="F19" s="42">
        <f t="shared" si="2"/>
        <v>0</v>
      </c>
      <c r="G19" s="41">
        <v>0</v>
      </c>
      <c r="H19" s="41">
        <v>0</v>
      </c>
      <c r="I19" s="42">
        <f t="shared" si="1"/>
        <v>0</v>
      </c>
    </row>
    <row r="20" spans="2:9" ht="15" customHeight="1" x14ac:dyDescent="0.2">
      <c r="B20" s="89" t="s">
        <v>18</v>
      </c>
      <c r="C20" s="89"/>
      <c r="D20" s="41">
        <v>0</v>
      </c>
      <c r="E20" s="41">
        <v>0</v>
      </c>
      <c r="F20" s="42">
        <f t="shared" si="2"/>
        <v>0</v>
      </c>
      <c r="G20" s="41">
        <v>0</v>
      </c>
      <c r="H20" s="41">
        <v>0</v>
      </c>
      <c r="I20" s="42">
        <f>IF(AND(F20&gt;=0,G20&gt;=0),(F20-G20),"-")</f>
        <v>0</v>
      </c>
    </row>
    <row r="21" spans="2:9" ht="15" x14ac:dyDescent="0.2">
      <c r="B21" s="6"/>
      <c r="C21" s="7"/>
      <c r="D21" s="43"/>
      <c r="E21" s="43"/>
      <c r="F21" s="43"/>
      <c r="G21" s="43"/>
      <c r="H21" s="43"/>
      <c r="I21" s="43"/>
    </row>
    <row r="22" spans="2:9" ht="15.75" x14ac:dyDescent="0.2">
      <c r="B22" s="93" t="s">
        <v>19</v>
      </c>
      <c r="C22" s="93"/>
      <c r="D22" s="44">
        <f t="shared" ref="D22:H22" si="3">SUM(D23:D29)</f>
        <v>322769380</v>
      </c>
      <c r="E22" s="44">
        <f t="shared" si="3"/>
        <v>0</v>
      </c>
      <c r="F22" s="44">
        <f>D22+E22</f>
        <v>322769380</v>
      </c>
      <c r="G22" s="44">
        <f t="shared" si="3"/>
        <v>48026476</v>
      </c>
      <c r="H22" s="44">
        <f t="shared" si="3"/>
        <v>42156128</v>
      </c>
      <c r="I22" s="44">
        <f>IF(AND(F22&gt;=0,G22&gt;=0),(F22-G22),"-")</f>
        <v>274742904</v>
      </c>
    </row>
    <row r="23" spans="2:9" ht="15" customHeight="1" x14ac:dyDescent="0.2">
      <c r="B23" s="89" t="s">
        <v>20</v>
      </c>
      <c r="C23" s="89"/>
      <c r="D23" s="45">
        <v>0</v>
      </c>
      <c r="E23" s="45">
        <v>0</v>
      </c>
      <c r="F23" s="46">
        <f t="shared" ref="F23:F28" si="4">D23+E23</f>
        <v>0</v>
      </c>
      <c r="G23" s="47">
        <v>0</v>
      </c>
      <c r="H23" s="47">
        <v>0</v>
      </c>
      <c r="I23" s="46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45">
        <v>0</v>
      </c>
      <c r="E24" s="45">
        <v>0</v>
      </c>
      <c r="F24" s="46">
        <f t="shared" si="4"/>
        <v>0</v>
      </c>
      <c r="G24" s="47">
        <v>0</v>
      </c>
      <c r="H24" s="47">
        <v>0</v>
      </c>
      <c r="I24" s="46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45">
        <v>0</v>
      </c>
      <c r="E25" s="45">
        <v>0</v>
      </c>
      <c r="F25" s="46">
        <f t="shared" si="4"/>
        <v>0</v>
      </c>
      <c r="G25" s="47">
        <v>0</v>
      </c>
      <c r="H25" s="47">
        <v>0</v>
      </c>
      <c r="I25" s="46">
        <f t="shared" si="5"/>
        <v>0</v>
      </c>
    </row>
    <row r="26" spans="2:9" ht="15" customHeight="1" x14ac:dyDescent="0.2">
      <c r="B26" s="89" t="s">
        <v>23</v>
      </c>
      <c r="C26" s="89"/>
      <c r="D26" s="45">
        <v>0</v>
      </c>
      <c r="E26" s="45">
        <v>0</v>
      </c>
      <c r="F26" s="46">
        <f t="shared" si="4"/>
        <v>0</v>
      </c>
      <c r="G26" s="47">
        <v>0</v>
      </c>
      <c r="H26" s="47">
        <v>0</v>
      </c>
      <c r="I26" s="46">
        <f t="shared" si="5"/>
        <v>0</v>
      </c>
    </row>
    <row r="27" spans="2:9" ht="15" customHeight="1" x14ac:dyDescent="0.2">
      <c r="B27" s="89" t="s">
        <v>24</v>
      </c>
      <c r="C27" s="89"/>
      <c r="D27" s="45">
        <v>0</v>
      </c>
      <c r="E27" s="45">
        <v>0</v>
      </c>
      <c r="F27" s="46">
        <f t="shared" si="4"/>
        <v>0</v>
      </c>
      <c r="G27" s="47">
        <v>0</v>
      </c>
      <c r="H27" s="47">
        <v>0</v>
      </c>
      <c r="I27" s="46">
        <f t="shared" si="5"/>
        <v>0</v>
      </c>
    </row>
    <row r="28" spans="2:9" ht="15" customHeight="1" x14ac:dyDescent="0.2">
      <c r="B28" s="89" t="s">
        <v>25</v>
      </c>
      <c r="C28" s="89"/>
      <c r="D28" s="45">
        <v>0</v>
      </c>
      <c r="E28" s="45">
        <v>0</v>
      </c>
      <c r="F28" s="46">
        <f t="shared" si="4"/>
        <v>0</v>
      </c>
      <c r="G28" s="47">
        <v>0</v>
      </c>
      <c r="H28" s="47">
        <v>0</v>
      </c>
      <c r="I28" s="46">
        <f t="shared" si="5"/>
        <v>0</v>
      </c>
    </row>
    <row r="29" spans="2:9" ht="15" customHeight="1" x14ac:dyDescent="0.2">
      <c r="B29" s="89" t="s">
        <v>26</v>
      </c>
      <c r="C29" s="89"/>
      <c r="D29" s="48">
        <v>322769380</v>
      </c>
      <c r="E29" s="49">
        <v>0</v>
      </c>
      <c r="F29" s="50">
        <f>D29+E29</f>
        <v>322769380</v>
      </c>
      <c r="G29" s="51">
        <v>48026476</v>
      </c>
      <c r="H29" s="51">
        <v>42156128</v>
      </c>
      <c r="I29" s="84">
        <f t="shared" si="5"/>
        <v>274742904</v>
      </c>
    </row>
    <row r="30" spans="2:9" ht="15" x14ac:dyDescent="0.2">
      <c r="B30" s="6"/>
      <c r="C30" s="7"/>
      <c r="D30" s="52"/>
      <c r="E30" s="52"/>
      <c r="F30" s="43"/>
      <c r="G30" s="52"/>
      <c r="H30" s="52"/>
      <c r="I30" s="52"/>
    </row>
    <row r="31" spans="2:9" ht="15.75" x14ac:dyDescent="0.2">
      <c r="B31" s="93" t="s">
        <v>27</v>
      </c>
      <c r="C31" s="93"/>
      <c r="D31" s="53">
        <f t="shared" ref="D31:H31" si="6">SUM(D32:D40)</f>
        <v>0</v>
      </c>
      <c r="E31" s="53">
        <f t="shared" si="6"/>
        <v>0</v>
      </c>
      <c r="F31" s="53">
        <f>D31+E31</f>
        <v>0</v>
      </c>
      <c r="G31" s="53">
        <f t="shared" si="6"/>
        <v>0</v>
      </c>
      <c r="H31" s="53">
        <f t="shared" si="6"/>
        <v>0</v>
      </c>
      <c r="I31" s="53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45">
        <v>0</v>
      </c>
      <c r="E32" s="45">
        <v>0</v>
      </c>
      <c r="F32" s="46">
        <f t="shared" ref="F32:F40" si="7">D32+E32</f>
        <v>0</v>
      </c>
      <c r="G32" s="47">
        <v>0</v>
      </c>
      <c r="H32" s="47">
        <v>0</v>
      </c>
      <c r="I32" s="46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45">
        <v>0</v>
      </c>
      <c r="E33" s="45">
        <v>0</v>
      </c>
      <c r="F33" s="46">
        <f t="shared" si="7"/>
        <v>0</v>
      </c>
      <c r="G33" s="47">
        <v>0</v>
      </c>
      <c r="H33" s="47">
        <v>0</v>
      </c>
      <c r="I33" s="46">
        <f t="shared" si="8"/>
        <v>0</v>
      </c>
    </row>
    <row r="34" spans="2:9" ht="15" customHeight="1" x14ac:dyDescent="0.2">
      <c r="B34" s="89" t="s">
        <v>30</v>
      </c>
      <c r="C34" s="89"/>
      <c r="D34" s="45">
        <v>0</v>
      </c>
      <c r="E34" s="45">
        <v>0</v>
      </c>
      <c r="F34" s="46">
        <f t="shared" si="7"/>
        <v>0</v>
      </c>
      <c r="G34" s="47">
        <v>0</v>
      </c>
      <c r="H34" s="47">
        <v>0</v>
      </c>
      <c r="I34" s="46">
        <f t="shared" si="8"/>
        <v>0</v>
      </c>
    </row>
    <row r="35" spans="2:9" ht="15" customHeight="1" x14ac:dyDescent="0.2">
      <c r="B35" s="89" t="s">
        <v>31</v>
      </c>
      <c r="C35" s="89"/>
      <c r="D35" s="45">
        <v>0</v>
      </c>
      <c r="E35" s="45">
        <v>0</v>
      </c>
      <c r="F35" s="46">
        <f t="shared" si="7"/>
        <v>0</v>
      </c>
      <c r="G35" s="47">
        <v>0</v>
      </c>
      <c r="H35" s="47">
        <v>0</v>
      </c>
      <c r="I35" s="46">
        <f t="shared" si="8"/>
        <v>0</v>
      </c>
    </row>
    <row r="36" spans="2:9" ht="15" customHeight="1" x14ac:dyDescent="0.2">
      <c r="B36" s="89" t="s">
        <v>32</v>
      </c>
      <c r="C36" s="89"/>
      <c r="D36" s="45">
        <v>0</v>
      </c>
      <c r="E36" s="45">
        <v>0</v>
      </c>
      <c r="F36" s="46">
        <f t="shared" si="7"/>
        <v>0</v>
      </c>
      <c r="G36" s="47">
        <v>0</v>
      </c>
      <c r="H36" s="47">
        <v>0</v>
      </c>
      <c r="I36" s="46">
        <f t="shared" si="8"/>
        <v>0</v>
      </c>
    </row>
    <row r="37" spans="2:9" ht="15" customHeight="1" x14ac:dyDescent="0.2">
      <c r="B37" s="89" t="s">
        <v>33</v>
      </c>
      <c r="C37" s="89"/>
      <c r="D37" s="45">
        <v>0</v>
      </c>
      <c r="E37" s="45">
        <v>0</v>
      </c>
      <c r="F37" s="46">
        <f t="shared" si="7"/>
        <v>0</v>
      </c>
      <c r="G37" s="47">
        <v>0</v>
      </c>
      <c r="H37" s="47">
        <v>0</v>
      </c>
      <c r="I37" s="46">
        <f t="shared" si="8"/>
        <v>0</v>
      </c>
    </row>
    <row r="38" spans="2:9" ht="15" customHeight="1" x14ac:dyDescent="0.2">
      <c r="B38" s="89" t="s">
        <v>34</v>
      </c>
      <c r="C38" s="89"/>
      <c r="D38" s="45">
        <v>0</v>
      </c>
      <c r="E38" s="45">
        <v>0</v>
      </c>
      <c r="F38" s="46">
        <f t="shared" si="7"/>
        <v>0</v>
      </c>
      <c r="G38" s="47">
        <v>0</v>
      </c>
      <c r="H38" s="47">
        <v>0</v>
      </c>
      <c r="I38" s="46">
        <f t="shared" si="8"/>
        <v>0</v>
      </c>
    </row>
    <row r="39" spans="2:9" ht="15" customHeight="1" x14ac:dyDescent="0.2">
      <c r="B39" s="89" t="s">
        <v>35</v>
      </c>
      <c r="C39" s="89"/>
      <c r="D39" s="45">
        <v>0</v>
      </c>
      <c r="E39" s="45">
        <v>0</v>
      </c>
      <c r="F39" s="46">
        <f t="shared" si="7"/>
        <v>0</v>
      </c>
      <c r="G39" s="47">
        <v>0</v>
      </c>
      <c r="H39" s="47">
        <v>0</v>
      </c>
      <c r="I39" s="46">
        <f t="shared" si="8"/>
        <v>0</v>
      </c>
    </row>
    <row r="40" spans="2:9" ht="15" customHeight="1" x14ac:dyDescent="0.2">
      <c r="B40" s="89" t="s">
        <v>36</v>
      </c>
      <c r="C40" s="89"/>
      <c r="D40" s="45">
        <v>0</v>
      </c>
      <c r="E40" s="45">
        <v>0</v>
      </c>
      <c r="F40" s="46">
        <f t="shared" si="7"/>
        <v>0</v>
      </c>
      <c r="G40" s="47">
        <v>0</v>
      </c>
      <c r="H40" s="47">
        <v>0</v>
      </c>
      <c r="I40" s="46">
        <f t="shared" si="8"/>
        <v>0</v>
      </c>
    </row>
    <row r="41" spans="2:9" ht="15" x14ac:dyDescent="0.2">
      <c r="B41" s="6"/>
      <c r="C41" s="7"/>
      <c r="D41" s="52"/>
      <c r="E41" s="52"/>
      <c r="F41" s="52"/>
      <c r="G41" s="52"/>
      <c r="H41" s="52"/>
      <c r="I41" s="52"/>
    </row>
    <row r="42" spans="2:9" ht="15.75" x14ac:dyDescent="0.2">
      <c r="B42" s="93" t="s">
        <v>37</v>
      </c>
      <c r="C42" s="93"/>
      <c r="D42" s="53">
        <f t="shared" ref="D42:H42" si="9">SUM(D43:D46)</f>
        <v>0</v>
      </c>
      <c r="E42" s="53">
        <f t="shared" si="9"/>
        <v>0</v>
      </c>
      <c r="F42" s="53">
        <f>D42+E42</f>
        <v>0</v>
      </c>
      <c r="G42" s="54">
        <f t="shared" si="9"/>
        <v>0</v>
      </c>
      <c r="H42" s="53">
        <f t="shared" si="9"/>
        <v>0</v>
      </c>
      <c r="I42" s="53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47">
        <v>0</v>
      </c>
      <c r="E43" s="47">
        <v>0</v>
      </c>
      <c r="F43" s="46">
        <f t="shared" ref="F43:F46" si="10">D43+E43</f>
        <v>0</v>
      </c>
      <c r="G43" s="47">
        <v>0</v>
      </c>
      <c r="H43" s="47">
        <v>0</v>
      </c>
      <c r="I43" s="46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47">
        <v>0</v>
      </c>
      <c r="E44" s="47">
        <v>0</v>
      </c>
      <c r="F44" s="46">
        <f t="shared" si="10"/>
        <v>0</v>
      </c>
      <c r="G44" s="47">
        <v>0</v>
      </c>
      <c r="H44" s="47">
        <v>0</v>
      </c>
      <c r="I44" s="46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47">
        <v>0</v>
      </c>
      <c r="E45" s="47">
        <v>0</v>
      </c>
      <c r="F45" s="46">
        <f t="shared" si="10"/>
        <v>0</v>
      </c>
      <c r="G45" s="47">
        <v>0</v>
      </c>
      <c r="H45" s="47">
        <v>0</v>
      </c>
      <c r="I45" s="46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47">
        <v>0</v>
      </c>
      <c r="E46" s="47">
        <v>0</v>
      </c>
      <c r="F46" s="46">
        <f t="shared" si="10"/>
        <v>0</v>
      </c>
      <c r="G46" s="47">
        <v>0</v>
      </c>
      <c r="H46" s="47">
        <v>0</v>
      </c>
      <c r="I46" s="46">
        <f>IF(AND(F46&gt;=0,G46&gt;=0),(F46-G46),"-")</f>
        <v>0</v>
      </c>
    </row>
    <row r="47" spans="2:9" ht="15" x14ac:dyDescent="0.2">
      <c r="B47" s="8"/>
      <c r="C47" s="9"/>
      <c r="D47" s="55"/>
      <c r="E47" s="55"/>
      <c r="F47" s="55"/>
      <c r="G47" s="55"/>
      <c r="H47" s="55"/>
      <c r="I47" s="55"/>
    </row>
    <row r="48" spans="2:9" ht="15.75" x14ac:dyDescent="0.2">
      <c r="B48" s="17"/>
      <c r="C48" s="18" t="s">
        <v>42</v>
      </c>
      <c r="D48" s="56">
        <f t="shared" ref="D48:H48" si="11">SUM(D12,D22,D31,D42)</f>
        <v>322769380</v>
      </c>
      <c r="E48" s="56">
        <f t="shared" si="11"/>
        <v>0</v>
      </c>
      <c r="F48" s="56">
        <f>D48+E48</f>
        <v>322769380</v>
      </c>
      <c r="G48" s="56">
        <f t="shared" si="11"/>
        <v>48026476</v>
      </c>
      <c r="H48" s="56">
        <f t="shared" si="11"/>
        <v>42156128</v>
      </c>
      <c r="I48" s="56">
        <f>IF(AND(F48&gt;=0,G48&gt;=0),(F48-G48),"-")</f>
        <v>274742904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57" t="s">
        <v>53</v>
      </c>
      <c r="D53" s="58"/>
      <c r="F53" s="90" t="s">
        <v>50</v>
      </c>
      <c r="G53" s="90"/>
      <c r="H53" s="90"/>
    </row>
    <row r="54" spans="2:8" x14ac:dyDescent="0.2">
      <c r="C54" s="59" t="s">
        <v>49</v>
      </c>
      <c r="D54" s="59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5:C45"/>
    <mergeCell ref="B46:C46"/>
    <mergeCell ref="F53:H53"/>
    <mergeCell ref="F54:H54"/>
    <mergeCell ref="D58:E58"/>
  </mergeCells>
  <printOptions horizontalCentered="1"/>
  <pageMargins left="0.31496062992125984" right="0.59055118110236227" top="0.47244094488188981" bottom="0.43307086614173229" header="0.31496062992125984" footer="0.31496062992125984"/>
  <pageSetup paperSize="9"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zoomScale="90" zoomScaleNormal="90" workbookViewId="0">
      <selection activeCell="I29" sqref="I29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47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14" t="s">
        <v>3</v>
      </c>
      <c r="E9" s="15" t="s">
        <v>4</v>
      </c>
      <c r="F9" s="14" t="s">
        <v>5</v>
      </c>
      <c r="G9" s="14" t="s">
        <v>6</v>
      </c>
      <c r="H9" s="14" t="s">
        <v>7</v>
      </c>
      <c r="I9" s="105"/>
    </row>
    <row r="10" spans="2:9" x14ac:dyDescent="0.2">
      <c r="B10" s="99"/>
      <c r="C10" s="100"/>
      <c r="D10" s="14">
        <v>1</v>
      </c>
      <c r="E10" s="14">
        <v>2</v>
      </c>
      <c r="F10" s="14" t="s">
        <v>8</v>
      </c>
      <c r="G10" s="14">
        <v>4</v>
      </c>
      <c r="H10" s="14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41">
        <v>0</v>
      </c>
      <c r="E15" s="41">
        <v>0</v>
      </c>
      <c r="F15" s="42">
        <f t="shared" ref="F15:F20" si="2">D15+E15</f>
        <v>0</v>
      </c>
      <c r="G15" s="41">
        <v>0</v>
      </c>
      <c r="H15" s="41">
        <v>0</v>
      </c>
      <c r="I15" s="42">
        <f t="shared" si="1"/>
        <v>0</v>
      </c>
    </row>
    <row r="16" spans="2:9" ht="15" customHeight="1" x14ac:dyDescent="0.2">
      <c r="B16" s="89" t="s">
        <v>14</v>
      </c>
      <c r="C16" s="89"/>
      <c r="D16" s="41">
        <v>0</v>
      </c>
      <c r="E16" s="41">
        <v>0</v>
      </c>
      <c r="F16" s="42">
        <f t="shared" si="2"/>
        <v>0</v>
      </c>
      <c r="G16" s="41">
        <v>0</v>
      </c>
      <c r="H16" s="41">
        <v>0</v>
      </c>
      <c r="I16" s="42">
        <f t="shared" si="1"/>
        <v>0</v>
      </c>
    </row>
    <row r="17" spans="2:9" ht="15" customHeight="1" x14ac:dyDescent="0.2">
      <c r="B17" s="89" t="s">
        <v>15</v>
      </c>
      <c r="C17" s="89"/>
      <c r="D17" s="41">
        <v>0</v>
      </c>
      <c r="E17" s="41">
        <v>0</v>
      </c>
      <c r="F17" s="42">
        <f t="shared" si="2"/>
        <v>0</v>
      </c>
      <c r="G17" s="41">
        <v>0</v>
      </c>
      <c r="H17" s="41">
        <v>0</v>
      </c>
      <c r="I17" s="42">
        <f t="shared" si="1"/>
        <v>0</v>
      </c>
    </row>
    <row r="18" spans="2:9" ht="15" customHeight="1" x14ac:dyDescent="0.2">
      <c r="B18" s="89" t="s">
        <v>16</v>
      </c>
      <c r="C18" s="89"/>
      <c r="D18" s="41">
        <v>0</v>
      </c>
      <c r="E18" s="41">
        <v>0</v>
      </c>
      <c r="F18" s="42">
        <f t="shared" si="2"/>
        <v>0</v>
      </c>
      <c r="G18" s="41">
        <v>0</v>
      </c>
      <c r="H18" s="41">
        <v>0</v>
      </c>
      <c r="I18" s="42">
        <f t="shared" si="1"/>
        <v>0</v>
      </c>
    </row>
    <row r="19" spans="2:9" ht="15" customHeight="1" x14ac:dyDescent="0.2">
      <c r="B19" s="89" t="s">
        <v>17</v>
      </c>
      <c r="C19" s="89"/>
      <c r="D19" s="41">
        <v>0</v>
      </c>
      <c r="E19" s="41">
        <v>0</v>
      </c>
      <c r="F19" s="42">
        <f t="shared" si="2"/>
        <v>0</v>
      </c>
      <c r="G19" s="41">
        <v>0</v>
      </c>
      <c r="H19" s="41">
        <v>0</v>
      </c>
      <c r="I19" s="42">
        <f t="shared" si="1"/>
        <v>0</v>
      </c>
    </row>
    <row r="20" spans="2:9" ht="15" customHeight="1" x14ac:dyDescent="0.2">
      <c r="B20" s="89" t="s">
        <v>18</v>
      </c>
      <c r="C20" s="89"/>
      <c r="D20" s="41">
        <v>0</v>
      </c>
      <c r="E20" s="41">
        <v>0</v>
      </c>
      <c r="F20" s="42">
        <f t="shared" si="2"/>
        <v>0</v>
      </c>
      <c r="G20" s="41">
        <v>0</v>
      </c>
      <c r="H20" s="41">
        <v>0</v>
      </c>
      <c r="I20" s="42">
        <f>IF(AND(F20&gt;=0,G20&gt;=0),(F20-G20),"-")</f>
        <v>0</v>
      </c>
    </row>
    <row r="21" spans="2:9" ht="15" x14ac:dyDescent="0.2">
      <c r="B21" s="6"/>
      <c r="C21" s="7"/>
      <c r="D21" s="43"/>
      <c r="E21" s="43"/>
      <c r="F21" s="43"/>
      <c r="G21" s="43"/>
      <c r="H21" s="43"/>
      <c r="I21" s="43"/>
    </row>
    <row r="22" spans="2:9" ht="15.75" x14ac:dyDescent="0.2">
      <c r="B22" s="93" t="s">
        <v>19</v>
      </c>
      <c r="C22" s="93"/>
      <c r="D22" s="44">
        <f t="shared" ref="D22:H22" si="3">SUM(D23:D29)</f>
        <v>322769380</v>
      </c>
      <c r="E22" s="44">
        <f t="shared" si="3"/>
        <v>0</v>
      </c>
      <c r="F22" s="44">
        <f>D22+E22</f>
        <v>322769380</v>
      </c>
      <c r="G22" s="44">
        <f t="shared" si="3"/>
        <v>69129989.419999987</v>
      </c>
      <c r="H22" s="44">
        <f t="shared" si="3"/>
        <v>63259641.849999994</v>
      </c>
      <c r="I22" s="44">
        <f>IF(AND(F22&gt;=0,G22&gt;=0),(F22-G22),"-")</f>
        <v>253639390.58000001</v>
      </c>
    </row>
    <row r="23" spans="2:9" ht="15" customHeight="1" x14ac:dyDescent="0.2">
      <c r="B23" s="89" t="s">
        <v>20</v>
      </c>
      <c r="C23" s="89"/>
      <c r="D23" s="45">
        <v>0</v>
      </c>
      <c r="E23" s="45">
        <v>0</v>
      </c>
      <c r="F23" s="46">
        <f t="shared" ref="F23:F28" si="4">D23+E23</f>
        <v>0</v>
      </c>
      <c r="G23" s="47">
        <v>0</v>
      </c>
      <c r="H23" s="47">
        <v>0</v>
      </c>
      <c r="I23" s="46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45">
        <v>0</v>
      </c>
      <c r="E24" s="45">
        <v>0</v>
      </c>
      <c r="F24" s="46">
        <f t="shared" si="4"/>
        <v>0</v>
      </c>
      <c r="G24" s="47">
        <v>0</v>
      </c>
      <c r="H24" s="47">
        <v>0</v>
      </c>
      <c r="I24" s="46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45">
        <v>0</v>
      </c>
      <c r="E25" s="45">
        <v>0</v>
      </c>
      <c r="F25" s="46">
        <f t="shared" si="4"/>
        <v>0</v>
      </c>
      <c r="G25" s="47">
        <v>0</v>
      </c>
      <c r="H25" s="47">
        <v>0</v>
      </c>
      <c r="I25" s="46">
        <f t="shared" si="5"/>
        <v>0</v>
      </c>
    </row>
    <row r="26" spans="2:9" ht="15" customHeight="1" x14ac:dyDescent="0.2">
      <c r="B26" s="89" t="s">
        <v>23</v>
      </c>
      <c r="C26" s="89"/>
      <c r="D26" s="45">
        <v>0</v>
      </c>
      <c r="E26" s="45">
        <v>0</v>
      </c>
      <c r="F26" s="46">
        <f t="shared" si="4"/>
        <v>0</v>
      </c>
      <c r="G26" s="47">
        <v>0</v>
      </c>
      <c r="H26" s="47">
        <v>0</v>
      </c>
      <c r="I26" s="46">
        <f t="shared" si="5"/>
        <v>0</v>
      </c>
    </row>
    <row r="27" spans="2:9" ht="15" customHeight="1" x14ac:dyDescent="0.2">
      <c r="B27" s="89" t="s">
        <v>24</v>
      </c>
      <c r="C27" s="89"/>
      <c r="D27" s="45">
        <v>0</v>
      </c>
      <c r="E27" s="45">
        <v>0</v>
      </c>
      <c r="F27" s="46">
        <f t="shared" si="4"/>
        <v>0</v>
      </c>
      <c r="G27" s="47">
        <v>0</v>
      </c>
      <c r="H27" s="47">
        <v>0</v>
      </c>
      <c r="I27" s="46">
        <f t="shared" si="5"/>
        <v>0</v>
      </c>
    </row>
    <row r="28" spans="2:9" ht="15" customHeight="1" x14ac:dyDescent="0.2">
      <c r="B28" s="89" t="s">
        <v>25</v>
      </c>
      <c r="C28" s="89"/>
      <c r="D28" s="45">
        <v>0</v>
      </c>
      <c r="E28" s="45">
        <v>0</v>
      </c>
      <c r="F28" s="46">
        <f t="shared" si="4"/>
        <v>0</v>
      </c>
      <c r="G28" s="47">
        <v>0</v>
      </c>
      <c r="H28" s="47">
        <v>0</v>
      </c>
      <c r="I28" s="46">
        <f t="shared" si="5"/>
        <v>0</v>
      </c>
    </row>
    <row r="29" spans="2:9" ht="15" customHeight="1" x14ac:dyDescent="0.2">
      <c r="B29" s="89" t="s">
        <v>26</v>
      </c>
      <c r="C29" s="89"/>
      <c r="D29" s="48">
        <v>322769380</v>
      </c>
      <c r="E29" s="49">
        <v>0</v>
      </c>
      <c r="F29" s="50">
        <f>D29+E29</f>
        <v>322769380</v>
      </c>
      <c r="G29" s="51">
        <f>62441331.19+818310.66+5870347.57</f>
        <v>69129989.419999987</v>
      </c>
      <c r="H29" s="51">
        <f>62441331.19+818310.66</f>
        <v>63259641.849999994</v>
      </c>
      <c r="I29" s="84">
        <f t="shared" si="5"/>
        <v>253639390.58000001</v>
      </c>
    </row>
    <row r="30" spans="2:9" ht="15" x14ac:dyDescent="0.2">
      <c r="B30" s="6"/>
      <c r="C30" s="7"/>
      <c r="D30" s="52"/>
      <c r="E30" s="52"/>
      <c r="F30" s="43"/>
      <c r="G30" s="52"/>
      <c r="H30" s="52"/>
      <c r="I30" s="52"/>
    </row>
    <row r="31" spans="2:9" ht="15.75" x14ac:dyDescent="0.2">
      <c r="B31" s="93" t="s">
        <v>27</v>
      </c>
      <c r="C31" s="93"/>
      <c r="D31" s="53">
        <f t="shared" ref="D31:H31" si="6">SUM(D32:D40)</f>
        <v>0</v>
      </c>
      <c r="E31" s="53">
        <f t="shared" si="6"/>
        <v>0</v>
      </c>
      <c r="F31" s="53">
        <f>D31+E31</f>
        <v>0</v>
      </c>
      <c r="G31" s="53">
        <f t="shared" si="6"/>
        <v>0</v>
      </c>
      <c r="H31" s="53">
        <f t="shared" si="6"/>
        <v>0</v>
      </c>
      <c r="I31" s="53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45">
        <v>0</v>
      </c>
      <c r="E32" s="45">
        <v>0</v>
      </c>
      <c r="F32" s="46">
        <f t="shared" ref="F32:F40" si="7">D32+E32</f>
        <v>0</v>
      </c>
      <c r="G32" s="47">
        <v>0</v>
      </c>
      <c r="H32" s="47">
        <v>0</v>
      </c>
      <c r="I32" s="46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45">
        <v>0</v>
      </c>
      <c r="E33" s="45">
        <v>0</v>
      </c>
      <c r="F33" s="46">
        <f t="shared" si="7"/>
        <v>0</v>
      </c>
      <c r="G33" s="47">
        <v>0</v>
      </c>
      <c r="H33" s="47">
        <v>0</v>
      </c>
      <c r="I33" s="46">
        <f t="shared" si="8"/>
        <v>0</v>
      </c>
    </row>
    <row r="34" spans="2:9" ht="15" customHeight="1" x14ac:dyDescent="0.2">
      <c r="B34" s="89" t="s">
        <v>30</v>
      </c>
      <c r="C34" s="89"/>
      <c r="D34" s="45">
        <v>0</v>
      </c>
      <c r="E34" s="45">
        <v>0</v>
      </c>
      <c r="F34" s="46">
        <f t="shared" si="7"/>
        <v>0</v>
      </c>
      <c r="G34" s="47">
        <v>0</v>
      </c>
      <c r="H34" s="47">
        <v>0</v>
      </c>
      <c r="I34" s="46">
        <f t="shared" si="8"/>
        <v>0</v>
      </c>
    </row>
    <row r="35" spans="2:9" ht="15" customHeight="1" x14ac:dyDescent="0.2">
      <c r="B35" s="89" t="s">
        <v>31</v>
      </c>
      <c r="C35" s="89"/>
      <c r="D35" s="45">
        <v>0</v>
      </c>
      <c r="E35" s="45">
        <v>0</v>
      </c>
      <c r="F35" s="46">
        <f t="shared" si="7"/>
        <v>0</v>
      </c>
      <c r="G35" s="47">
        <v>0</v>
      </c>
      <c r="H35" s="47">
        <v>0</v>
      </c>
      <c r="I35" s="46">
        <f t="shared" si="8"/>
        <v>0</v>
      </c>
    </row>
    <row r="36" spans="2:9" ht="15" customHeight="1" x14ac:dyDescent="0.2">
      <c r="B36" s="89" t="s">
        <v>32</v>
      </c>
      <c r="C36" s="89"/>
      <c r="D36" s="45">
        <v>0</v>
      </c>
      <c r="E36" s="45">
        <v>0</v>
      </c>
      <c r="F36" s="46">
        <f t="shared" si="7"/>
        <v>0</v>
      </c>
      <c r="G36" s="47">
        <v>0</v>
      </c>
      <c r="H36" s="47">
        <v>0</v>
      </c>
      <c r="I36" s="46">
        <f t="shared" si="8"/>
        <v>0</v>
      </c>
    </row>
    <row r="37" spans="2:9" ht="15" customHeight="1" x14ac:dyDescent="0.2">
      <c r="B37" s="89" t="s">
        <v>33</v>
      </c>
      <c r="C37" s="89"/>
      <c r="D37" s="45">
        <v>0</v>
      </c>
      <c r="E37" s="45">
        <v>0</v>
      </c>
      <c r="F37" s="46">
        <f t="shared" si="7"/>
        <v>0</v>
      </c>
      <c r="G37" s="47">
        <v>0</v>
      </c>
      <c r="H37" s="47">
        <v>0</v>
      </c>
      <c r="I37" s="46">
        <f t="shared" si="8"/>
        <v>0</v>
      </c>
    </row>
    <row r="38" spans="2:9" ht="15" customHeight="1" x14ac:dyDescent="0.2">
      <c r="B38" s="89" t="s">
        <v>34</v>
      </c>
      <c r="C38" s="89"/>
      <c r="D38" s="45">
        <v>0</v>
      </c>
      <c r="E38" s="45">
        <v>0</v>
      </c>
      <c r="F38" s="46">
        <f t="shared" si="7"/>
        <v>0</v>
      </c>
      <c r="G38" s="47">
        <v>0</v>
      </c>
      <c r="H38" s="47">
        <v>0</v>
      </c>
      <c r="I38" s="46">
        <f t="shared" si="8"/>
        <v>0</v>
      </c>
    </row>
    <row r="39" spans="2:9" ht="15" customHeight="1" x14ac:dyDescent="0.2">
      <c r="B39" s="89" t="s">
        <v>35</v>
      </c>
      <c r="C39" s="89"/>
      <c r="D39" s="45">
        <v>0</v>
      </c>
      <c r="E39" s="45">
        <v>0</v>
      </c>
      <c r="F39" s="46">
        <f t="shared" si="7"/>
        <v>0</v>
      </c>
      <c r="G39" s="47">
        <v>0</v>
      </c>
      <c r="H39" s="47">
        <v>0</v>
      </c>
      <c r="I39" s="46">
        <f t="shared" si="8"/>
        <v>0</v>
      </c>
    </row>
    <row r="40" spans="2:9" ht="15" customHeight="1" x14ac:dyDescent="0.2">
      <c r="B40" s="89" t="s">
        <v>36</v>
      </c>
      <c r="C40" s="89"/>
      <c r="D40" s="45">
        <v>0</v>
      </c>
      <c r="E40" s="45">
        <v>0</v>
      </c>
      <c r="F40" s="46">
        <f t="shared" si="7"/>
        <v>0</v>
      </c>
      <c r="G40" s="47">
        <v>0</v>
      </c>
      <c r="H40" s="47">
        <v>0</v>
      </c>
      <c r="I40" s="46">
        <f t="shared" si="8"/>
        <v>0</v>
      </c>
    </row>
    <row r="41" spans="2:9" ht="15" x14ac:dyDescent="0.2">
      <c r="B41" s="6"/>
      <c r="C41" s="7"/>
      <c r="D41" s="52"/>
      <c r="E41" s="52"/>
      <c r="F41" s="52"/>
      <c r="G41" s="52"/>
      <c r="H41" s="52"/>
      <c r="I41" s="52"/>
    </row>
    <row r="42" spans="2:9" ht="15.75" x14ac:dyDescent="0.2">
      <c r="B42" s="93" t="s">
        <v>37</v>
      </c>
      <c r="C42" s="93"/>
      <c r="D42" s="53">
        <f t="shared" ref="D42:H42" si="9">SUM(D43:D46)</f>
        <v>0</v>
      </c>
      <c r="E42" s="53">
        <f t="shared" si="9"/>
        <v>0</v>
      </c>
      <c r="F42" s="53">
        <f>D42+E42</f>
        <v>0</v>
      </c>
      <c r="G42" s="54">
        <f t="shared" si="9"/>
        <v>0</v>
      </c>
      <c r="H42" s="53">
        <f t="shared" si="9"/>
        <v>0</v>
      </c>
      <c r="I42" s="53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47">
        <v>0</v>
      </c>
      <c r="E43" s="47">
        <v>0</v>
      </c>
      <c r="F43" s="46">
        <f t="shared" ref="F43:F46" si="10">D43+E43</f>
        <v>0</v>
      </c>
      <c r="G43" s="47">
        <v>0</v>
      </c>
      <c r="H43" s="47">
        <v>0</v>
      </c>
      <c r="I43" s="46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47">
        <v>0</v>
      </c>
      <c r="E44" s="47">
        <v>0</v>
      </c>
      <c r="F44" s="46">
        <f t="shared" si="10"/>
        <v>0</v>
      </c>
      <c r="G44" s="47">
        <v>0</v>
      </c>
      <c r="H44" s="47">
        <v>0</v>
      </c>
      <c r="I44" s="46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47">
        <v>0</v>
      </c>
      <c r="E45" s="47">
        <v>0</v>
      </c>
      <c r="F45" s="46">
        <f t="shared" si="10"/>
        <v>0</v>
      </c>
      <c r="G45" s="47">
        <v>0</v>
      </c>
      <c r="H45" s="47">
        <v>0</v>
      </c>
      <c r="I45" s="46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47">
        <v>0</v>
      </c>
      <c r="E46" s="47">
        <v>0</v>
      </c>
      <c r="F46" s="46">
        <f t="shared" si="10"/>
        <v>0</v>
      </c>
      <c r="G46" s="47">
        <v>0</v>
      </c>
      <c r="H46" s="47">
        <v>0</v>
      </c>
      <c r="I46" s="46">
        <f>IF(AND(F46&gt;=0,G46&gt;=0),(F46-G46),"-")</f>
        <v>0</v>
      </c>
    </row>
    <row r="47" spans="2:9" ht="15" x14ac:dyDescent="0.2">
      <c r="B47" s="8"/>
      <c r="C47" s="9"/>
      <c r="D47" s="55"/>
      <c r="E47" s="55"/>
      <c r="F47" s="55"/>
      <c r="G47" s="55"/>
      <c r="H47" s="55"/>
      <c r="I47" s="55"/>
    </row>
    <row r="48" spans="2:9" ht="15.75" x14ac:dyDescent="0.2">
      <c r="B48" s="17"/>
      <c r="C48" s="18" t="s">
        <v>42</v>
      </c>
      <c r="D48" s="56">
        <f t="shared" ref="D48:H48" si="11">SUM(D12,D22,D31,D42)</f>
        <v>322769380</v>
      </c>
      <c r="E48" s="56">
        <f t="shared" si="11"/>
        <v>0</v>
      </c>
      <c r="F48" s="56">
        <f>D48+E48</f>
        <v>322769380</v>
      </c>
      <c r="G48" s="56">
        <f t="shared" si="11"/>
        <v>69129989.419999987</v>
      </c>
      <c r="H48" s="56">
        <f t="shared" si="11"/>
        <v>63259641.849999994</v>
      </c>
      <c r="I48" s="56">
        <f>IF(AND(F48&gt;=0,G48&gt;=0),(F48-G48),"-")</f>
        <v>253639390.58000001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57" t="s">
        <v>53</v>
      </c>
      <c r="D53" s="58"/>
      <c r="F53" s="90" t="s">
        <v>50</v>
      </c>
      <c r="G53" s="90"/>
      <c r="H53" s="90"/>
    </row>
    <row r="54" spans="2:8" x14ac:dyDescent="0.2">
      <c r="C54" s="59" t="s">
        <v>49</v>
      </c>
      <c r="D54" s="59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3:I3"/>
    <mergeCell ref="B4:I4"/>
    <mergeCell ref="B5:I5"/>
    <mergeCell ref="B6:I6"/>
    <mergeCell ref="B8:C10"/>
    <mergeCell ref="D8:H8"/>
    <mergeCell ref="I8:I9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C22"/>
    <mergeCell ref="B23:C23"/>
    <mergeCell ref="B37:C37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  <mergeCell ref="B36:C36"/>
    <mergeCell ref="D58:E58"/>
    <mergeCell ref="F53:H53"/>
    <mergeCell ref="B45:C45"/>
    <mergeCell ref="B46:C46"/>
    <mergeCell ref="B38:C38"/>
    <mergeCell ref="B39:C39"/>
    <mergeCell ref="B40:C40"/>
    <mergeCell ref="B42:C42"/>
    <mergeCell ref="B43:C43"/>
    <mergeCell ref="B44:C44"/>
    <mergeCell ref="F54:H54"/>
  </mergeCells>
  <printOptions horizontalCentered="1"/>
  <pageMargins left="0.31496062992125984" right="0.59055118110236227" top="0.47244094488188981" bottom="0.43307086614173229" header="0.31496062992125984" footer="0.31496062992125984"/>
  <pageSetup paperSize="9" scale="5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zoomScale="90" zoomScaleNormal="90" workbookViewId="0">
      <selection activeCell="I56" sqref="A1:I56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58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64" t="s">
        <v>3</v>
      </c>
      <c r="E9" s="15" t="s">
        <v>4</v>
      </c>
      <c r="F9" s="64" t="s">
        <v>5</v>
      </c>
      <c r="G9" s="64" t="s">
        <v>6</v>
      </c>
      <c r="H9" s="64" t="s">
        <v>7</v>
      </c>
      <c r="I9" s="105"/>
    </row>
    <row r="10" spans="2:9" x14ac:dyDescent="0.2">
      <c r="B10" s="99"/>
      <c r="C10" s="100"/>
      <c r="D10" s="64">
        <v>1</v>
      </c>
      <c r="E10" s="64">
        <v>2</v>
      </c>
      <c r="F10" s="64" t="s">
        <v>8</v>
      </c>
      <c r="G10" s="64">
        <v>4</v>
      </c>
      <c r="H10" s="64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41">
        <v>0</v>
      </c>
      <c r="E15" s="41">
        <v>0</v>
      </c>
      <c r="F15" s="42">
        <f t="shared" ref="F15:F20" si="2">D15+E15</f>
        <v>0</v>
      </c>
      <c r="G15" s="41">
        <v>0</v>
      </c>
      <c r="H15" s="41">
        <v>0</v>
      </c>
      <c r="I15" s="42">
        <f t="shared" si="1"/>
        <v>0</v>
      </c>
    </row>
    <row r="16" spans="2:9" ht="15" customHeight="1" x14ac:dyDescent="0.2">
      <c r="B16" s="89" t="s">
        <v>14</v>
      </c>
      <c r="C16" s="89"/>
      <c r="D16" s="41">
        <v>0</v>
      </c>
      <c r="E16" s="41">
        <v>0</v>
      </c>
      <c r="F16" s="42">
        <f t="shared" si="2"/>
        <v>0</v>
      </c>
      <c r="G16" s="41">
        <v>0</v>
      </c>
      <c r="H16" s="41">
        <v>0</v>
      </c>
      <c r="I16" s="42">
        <f t="shared" si="1"/>
        <v>0</v>
      </c>
    </row>
    <row r="17" spans="2:9" ht="15" customHeight="1" x14ac:dyDescent="0.2">
      <c r="B17" s="89" t="s">
        <v>15</v>
      </c>
      <c r="C17" s="89"/>
      <c r="D17" s="41">
        <v>0</v>
      </c>
      <c r="E17" s="41">
        <v>0</v>
      </c>
      <c r="F17" s="42">
        <f t="shared" si="2"/>
        <v>0</v>
      </c>
      <c r="G17" s="41">
        <v>0</v>
      </c>
      <c r="H17" s="41">
        <v>0</v>
      </c>
      <c r="I17" s="42">
        <f t="shared" si="1"/>
        <v>0</v>
      </c>
    </row>
    <row r="18" spans="2:9" ht="15" customHeight="1" x14ac:dyDescent="0.2">
      <c r="B18" s="89" t="s">
        <v>16</v>
      </c>
      <c r="C18" s="89"/>
      <c r="D18" s="41">
        <v>0</v>
      </c>
      <c r="E18" s="41">
        <v>0</v>
      </c>
      <c r="F18" s="42">
        <f t="shared" si="2"/>
        <v>0</v>
      </c>
      <c r="G18" s="41">
        <v>0</v>
      </c>
      <c r="H18" s="41">
        <v>0</v>
      </c>
      <c r="I18" s="42">
        <f t="shared" si="1"/>
        <v>0</v>
      </c>
    </row>
    <row r="19" spans="2:9" ht="15" customHeight="1" x14ac:dyDescent="0.2">
      <c r="B19" s="89" t="s">
        <v>17</v>
      </c>
      <c r="C19" s="89"/>
      <c r="D19" s="41">
        <v>0</v>
      </c>
      <c r="E19" s="41">
        <v>0</v>
      </c>
      <c r="F19" s="42">
        <f t="shared" si="2"/>
        <v>0</v>
      </c>
      <c r="G19" s="41">
        <v>0</v>
      </c>
      <c r="H19" s="41">
        <v>0</v>
      </c>
      <c r="I19" s="42">
        <f t="shared" si="1"/>
        <v>0</v>
      </c>
    </row>
    <row r="20" spans="2:9" ht="15" customHeight="1" x14ac:dyDescent="0.2">
      <c r="B20" s="89" t="s">
        <v>18</v>
      </c>
      <c r="C20" s="89"/>
      <c r="D20" s="41">
        <v>0</v>
      </c>
      <c r="E20" s="41">
        <v>0</v>
      </c>
      <c r="F20" s="42">
        <f t="shared" si="2"/>
        <v>0</v>
      </c>
      <c r="G20" s="41">
        <v>0</v>
      </c>
      <c r="H20" s="41">
        <v>0</v>
      </c>
      <c r="I20" s="42">
        <f>IF(AND(F20&gt;=0,G20&gt;=0),(F20-G20),"-")</f>
        <v>0</v>
      </c>
    </row>
    <row r="21" spans="2:9" ht="15" x14ac:dyDescent="0.2">
      <c r="B21" s="6"/>
      <c r="C21" s="7"/>
      <c r="D21" s="43"/>
      <c r="E21" s="43"/>
      <c r="F21" s="43"/>
      <c r="G21" s="43"/>
      <c r="H21" s="43"/>
      <c r="I21" s="43"/>
    </row>
    <row r="22" spans="2:9" ht="15.75" x14ac:dyDescent="0.2">
      <c r="B22" s="93" t="s">
        <v>19</v>
      </c>
      <c r="C22" s="93"/>
      <c r="D22" s="44">
        <f t="shared" ref="D22:H22" si="3">SUM(D23:D29)</f>
        <v>322769380</v>
      </c>
      <c r="E22" s="44">
        <f t="shared" si="3"/>
        <v>0</v>
      </c>
      <c r="F22" s="44">
        <f>D22+E22</f>
        <v>322769380</v>
      </c>
      <c r="G22" s="44">
        <f t="shared" si="3"/>
        <v>97797062</v>
      </c>
      <c r="H22" s="44">
        <f t="shared" si="3"/>
        <v>85843995</v>
      </c>
      <c r="I22" s="44">
        <f>IF(AND(F22&gt;=0,G22&gt;=0),(F22-G22),"-")</f>
        <v>224972318</v>
      </c>
    </row>
    <row r="23" spans="2:9" ht="15" customHeight="1" x14ac:dyDescent="0.2">
      <c r="B23" s="89" t="s">
        <v>20</v>
      </c>
      <c r="C23" s="89"/>
      <c r="D23" s="45">
        <v>0</v>
      </c>
      <c r="E23" s="45">
        <v>0</v>
      </c>
      <c r="F23" s="46">
        <f t="shared" ref="F23:F28" si="4">D23+E23</f>
        <v>0</v>
      </c>
      <c r="G23" s="47">
        <v>0</v>
      </c>
      <c r="H23" s="47">
        <v>0</v>
      </c>
      <c r="I23" s="46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45">
        <v>0</v>
      </c>
      <c r="E24" s="45">
        <v>0</v>
      </c>
      <c r="F24" s="46">
        <f t="shared" si="4"/>
        <v>0</v>
      </c>
      <c r="G24" s="47">
        <v>0</v>
      </c>
      <c r="H24" s="47">
        <v>0</v>
      </c>
      <c r="I24" s="46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45">
        <v>0</v>
      </c>
      <c r="E25" s="45">
        <v>0</v>
      </c>
      <c r="F25" s="46">
        <f t="shared" si="4"/>
        <v>0</v>
      </c>
      <c r="G25" s="47">
        <v>0</v>
      </c>
      <c r="H25" s="47">
        <v>0</v>
      </c>
      <c r="I25" s="46">
        <f t="shared" si="5"/>
        <v>0</v>
      </c>
    </row>
    <row r="26" spans="2:9" ht="15" customHeight="1" x14ac:dyDescent="0.2">
      <c r="B26" s="89" t="s">
        <v>23</v>
      </c>
      <c r="C26" s="89"/>
      <c r="D26" s="45">
        <v>0</v>
      </c>
      <c r="E26" s="45">
        <v>0</v>
      </c>
      <c r="F26" s="46">
        <f t="shared" si="4"/>
        <v>0</v>
      </c>
      <c r="G26" s="47">
        <v>0</v>
      </c>
      <c r="H26" s="47">
        <v>0</v>
      </c>
      <c r="I26" s="46">
        <f t="shared" si="5"/>
        <v>0</v>
      </c>
    </row>
    <row r="27" spans="2:9" ht="15" customHeight="1" x14ac:dyDescent="0.2">
      <c r="B27" s="89" t="s">
        <v>24</v>
      </c>
      <c r="C27" s="89"/>
      <c r="D27" s="45">
        <v>0</v>
      </c>
      <c r="E27" s="45">
        <v>0</v>
      </c>
      <c r="F27" s="46">
        <f t="shared" si="4"/>
        <v>0</v>
      </c>
      <c r="G27" s="47">
        <v>0</v>
      </c>
      <c r="H27" s="47">
        <v>0</v>
      </c>
      <c r="I27" s="46">
        <f t="shared" si="5"/>
        <v>0</v>
      </c>
    </row>
    <row r="28" spans="2:9" ht="15" customHeight="1" x14ac:dyDescent="0.2">
      <c r="B28" s="89" t="s">
        <v>25</v>
      </c>
      <c r="C28" s="89"/>
      <c r="D28" s="45">
        <v>0</v>
      </c>
      <c r="E28" s="45">
        <v>0</v>
      </c>
      <c r="F28" s="46">
        <f t="shared" si="4"/>
        <v>0</v>
      </c>
      <c r="G28" s="47">
        <v>0</v>
      </c>
      <c r="H28" s="47">
        <v>0</v>
      </c>
      <c r="I28" s="46">
        <f t="shared" si="5"/>
        <v>0</v>
      </c>
    </row>
    <row r="29" spans="2:9" ht="15" customHeight="1" x14ac:dyDescent="0.2">
      <c r="B29" s="89" t="s">
        <v>26</v>
      </c>
      <c r="C29" s="89"/>
      <c r="D29" s="48">
        <v>322769380</v>
      </c>
      <c r="E29" s="49">
        <v>0</v>
      </c>
      <c r="F29" s="50">
        <f>D29+E29</f>
        <v>322769380</v>
      </c>
      <c r="G29" s="51">
        <v>97797062</v>
      </c>
      <c r="H29" s="51">
        <v>85843995</v>
      </c>
      <c r="I29" s="84">
        <f t="shared" si="5"/>
        <v>224972318</v>
      </c>
    </row>
    <row r="30" spans="2:9" ht="15" x14ac:dyDescent="0.2">
      <c r="B30" s="6"/>
      <c r="C30" s="7"/>
      <c r="D30" s="52"/>
      <c r="E30" s="52"/>
      <c r="F30" s="43"/>
      <c r="G30" s="52"/>
      <c r="H30" s="52"/>
      <c r="I30" s="52"/>
    </row>
    <row r="31" spans="2:9" ht="15.75" x14ac:dyDescent="0.2">
      <c r="B31" s="93" t="s">
        <v>27</v>
      </c>
      <c r="C31" s="93"/>
      <c r="D31" s="53">
        <f t="shared" ref="D31:H31" si="6">SUM(D32:D40)</f>
        <v>0</v>
      </c>
      <c r="E31" s="53">
        <f t="shared" si="6"/>
        <v>0</v>
      </c>
      <c r="F31" s="53">
        <f>D31+E31</f>
        <v>0</v>
      </c>
      <c r="G31" s="53">
        <f t="shared" si="6"/>
        <v>0</v>
      </c>
      <c r="H31" s="53">
        <f t="shared" si="6"/>
        <v>0</v>
      </c>
      <c r="I31" s="53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45">
        <v>0</v>
      </c>
      <c r="E32" s="45">
        <v>0</v>
      </c>
      <c r="F32" s="46">
        <f t="shared" ref="F32:F40" si="7">D32+E32</f>
        <v>0</v>
      </c>
      <c r="G32" s="47">
        <v>0</v>
      </c>
      <c r="H32" s="47">
        <v>0</v>
      </c>
      <c r="I32" s="46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45">
        <v>0</v>
      </c>
      <c r="E33" s="45">
        <v>0</v>
      </c>
      <c r="F33" s="46">
        <f t="shared" si="7"/>
        <v>0</v>
      </c>
      <c r="G33" s="47">
        <v>0</v>
      </c>
      <c r="H33" s="47">
        <v>0</v>
      </c>
      <c r="I33" s="46">
        <f t="shared" si="8"/>
        <v>0</v>
      </c>
    </row>
    <row r="34" spans="2:9" ht="15" customHeight="1" x14ac:dyDescent="0.2">
      <c r="B34" s="89" t="s">
        <v>30</v>
      </c>
      <c r="C34" s="89"/>
      <c r="D34" s="45">
        <v>0</v>
      </c>
      <c r="E34" s="45">
        <v>0</v>
      </c>
      <c r="F34" s="46">
        <f t="shared" si="7"/>
        <v>0</v>
      </c>
      <c r="G34" s="47">
        <v>0</v>
      </c>
      <c r="H34" s="47">
        <v>0</v>
      </c>
      <c r="I34" s="46">
        <f t="shared" si="8"/>
        <v>0</v>
      </c>
    </row>
    <row r="35" spans="2:9" ht="15" customHeight="1" x14ac:dyDescent="0.2">
      <c r="B35" s="89" t="s">
        <v>31</v>
      </c>
      <c r="C35" s="89"/>
      <c r="D35" s="45">
        <v>0</v>
      </c>
      <c r="E35" s="45">
        <v>0</v>
      </c>
      <c r="F35" s="46">
        <f t="shared" si="7"/>
        <v>0</v>
      </c>
      <c r="G35" s="47">
        <v>0</v>
      </c>
      <c r="H35" s="47">
        <v>0</v>
      </c>
      <c r="I35" s="46">
        <f t="shared" si="8"/>
        <v>0</v>
      </c>
    </row>
    <row r="36" spans="2:9" ht="15" customHeight="1" x14ac:dyDescent="0.2">
      <c r="B36" s="89" t="s">
        <v>32</v>
      </c>
      <c r="C36" s="89"/>
      <c r="D36" s="45">
        <v>0</v>
      </c>
      <c r="E36" s="45">
        <v>0</v>
      </c>
      <c r="F36" s="46">
        <f t="shared" si="7"/>
        <v>0</v>
      </c>
      <c r="G36" s="47">
        <v>0</v>
      </c>
      <c r="H36" s="47">
        <v>0</v>
      </c>
      <c r="I36" s="46">
        <f t="shared" si="8"/>
        <v>0</v>
      </c>
    </row>
    <row r="37" spans="2:9" ht="15" customHeight="1" x14ac:dyDescent="0.2">
      <c r="B37" s="89" t="s">
        <v>33</v>
      </c>
      <c r="C37" s="89"/>
      <c r="D37" s="45">
        <v>0</v>
      </c>
      <c r="E37" s="45">
        <v>0</v>
      </c>
      <c r="F37" s="46">
        <f t="shared" si="7"/>
        <v>0</v>
      </c>
      <c r="G37" s="47">
        <v>0</v>
      </c>
      <c r="H37" s="47">
        <v>0</v>
      </c>
      <c r="I37" s="46">
        <f t="shared" si="8"/>
        <v>0</v>
      </c>
    </row>
    <row r="38" spans="2:9" ht="15" customHeight="1" x14ac:dyDescent="0.2">
      <c r="B38" s="89" t="s">
        <v>34</v>
      </c>
      <c r="C38" s="89"/>
      <c r="D38" s="45">
        <v>0</v>
      </c>
      <c r="E38" s="45">
        <v>0</v>
      </c>
      <c r="F38" s="46">
        <f t="shared" si="7"/>
        <v>0</v>
      </c>
      <c r="G38" s="47">
        <v>0</v>
      </c>
      <c r="H38" s="47">
        <v>0</v>
      </c>
      <c r="I38" s="46">
        <f t="shared" si="8"/>
        <v>0</v>
      </c>
    </row>
    <row r="39" spans="2:9" ht="15" customHeight="1" x14ac:dyDescent="0.2">
      <c r="B39" s="89" t="s">
        <v>35</v>
      </c>
      <c r="C39" s="89"/>
      <c r="D39" s="45">
        <v>0</v>
      </c>
      <c r="E39" s="45">
        <v>0</v>
      </c>
      <c r="F39" s="46">
        <f t="shared" si="7"/>
        <v>0</v>
      </c>
      <c r="G39" s="47">
        <v>0</v>
      </c>
      <c r="H39" s="47">
        <v>0</v>
      </c>
      <c r="I39" s="46">
        <f t="shared" si="8"/>
        <v>0</v>
      </c>
    </row>
    <row r="40" spans="2:9" ht="15" customHeight="1" x14ac:dyDescent="0.2">
      <c r="B40" s="89" t="s">
        <v>36</v>
      </c>
      <c r="C40" s="89"/>
      <c r="D40" s="45">
        <v>0</v>
      </c>
      <c r="E40" s="45">
        <v>0</v>
      </c>
      <c r="F40" s="46">
        <f t="shared" si="7"/>
        <v>0</v>
      </c>
      <c r="G40" s="47">
        <v>0</v>
      </c>
      <c r="H40" s="47">
        <v>0</v>
      </c>
      <c r="I40" s="46">
        <f t="shared" si="8"/>
        <v>0</v>
      </c>
    </row>
    <row r="41" spans="2:9" ht="15" x14ac:dyDescent="0.2">
      <c r="B41" s="6"/>
      <c r="C41" s="7"/>
      <c r="D41" s="52"/>
      <c r="E41" s="52"/>
      <c r="F41" s="52"/>
      <c r="G41" s="52"/>
      <c r="H41" s="52"/>
      <c r="I41" s="52"/>
    </row>
    <row r="42" spans="2:9" ht="15.75" x14ac:dyDescent="0.2">
      <c r="B42" s="93" t="s">
        <v>37</v>
      </c>
      <c r="C42" s="93"/>
      <c r="D42" s="53">
        <f t="shared" ref="D42:H42" si="9">SUM(D43:D46)</f>
        <v>0</v>
      </c>
      <c r="E42" s="53">
        <f t="shared" si="9"/>
        <v>0</v>
      </c>
      <c r="F42" s="53">
        <f>D42+E42</f>
        <v>0</v>
      </c>
      <c r="G42" s="54">
        <f t="shared" si="9"/>
        <v>0</v>
      </c>
      <c r="H42" s="53">
        <f t="shared" si="9"/>
        <v>0</v>
      </c>
      <c r="I42" s="53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47">
        <v>0</v>
      </c>
      <c r="E43" s="47">
        <v>0</v>
      </c>
      <c r="F43" s="46">
        <f t="shared" ref="F43:F46" si="10">D43+E43</f>
        <v>0</v>
      </c>
      <c r="G43" s="47">
        <v>0</v>
      </c>
      <c r="H43" s="47">
        <v>0</v>
      </c>
      <c r="I43" s="46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47">
        <v>0</v>
      </c>
      <c r="E44" s="47">
        <v>0</v>
      </c>
      <c r="F44" s="46">
        <f t="shared" si="10"/>
        <v>0</v>
      </c>
      <c r="G44" s="47">
        <v>0</v>
      </c>
      <c r="H44" s="47">
        <v>0</v>
      </c>
      <c r="I44" s="46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47">
        <v>0</v>
      </c>
      <c r="E45" s="47">
        <v>0</v>
      </c>
      <c r="F45" s="46">
        <f t="shared" si="10"/>
        <v>0</v>
      </c>
      <c r="G45" s="47">
        <v>0</v>
      </c>
      <c r="H45" s="47">
        <v>0</v>
      </c>
      <c r="I45" s="46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47">
        <v>0</v>
      </c>
      <c r="E46" s="47">
        <v>0</v>
      </c>
      <c r="F46" s="46">
        <f t="shared" si="10"/>
        <v>0</v>
      </c>
      <c r="G46" s="47">
        <v>0</v>
      </c>
      <c r="H46" s="47">
        <v>0</v>
      </c>
      <c r="I46" s="46">
        <f>IF(AND(F46&gt;=0,G46&gt;=0),(F46-G46),"-")</f>
        <v>0</v>
      </c>
    </row>
    <row r="47" spans="2:9" ht="15" x14ac:dyDescent="0.2">
      <c r="B47" s="8"/>
      <c r="C47" s="9"/>
      <c r="D47" s="55"/>
      <c r="E47" s="55"/>
      <c r="F47" s="55"/>
      <c r="G47" s="55"/>
      <c r="H47" s="55"/>
      <c r="I47" s="55"/>
    </row>
    <row r="48" spans="2:9" ht="15.75" x14ac:dyDescent="0.2">
      <c r="B48" s="17"/>
      <c r="C48" s="18" t="s">
        <v>42</v>
      </c>
      <c r="D48" s="56">
        <f t="shared" ref="D48:H48" si="11">SUM(D12,D22,D31,D42)</f>
        <v>322769380</v>
      </c>
      <c r="E48" s="56">
        <f t="shared" si="11"/>
        <v>0</v>
      </c>
      <c r="F48" s="56">
        <f>D48+E48</f>
        <v>322769380</v>
      </c>
      <c r="G48" s="56">
        <f t="shared" si="11"/>
        <v>97797062</v>
      </c>
      <c r="H48" s="56">
        <f t="shared" si="11"/>
        <v>85843995</v>
      </c>
      <c r="I48" s="56">
        <f>IF(AND(F48&gt;=0,G48&gt;=0),(F48-G48),"-")</f>
        <v>224972318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57" t="s">
        <v>53</v>
      </c>
      <c r="D53" s="58"/>
      <c r="F53" s="90" t="s">
        <v>50</v>
      </c>
      <c r="G53" s="90"/>
      <c r="H53" s="90"/>
    </row>
    <row r="54" spans="2:8" x14ac:dyDescent="0.2">
      <c r="C54" s="59" t="s">
        <v>49</v>
      </c>
      <c r="D54" s="59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5:C45"/>
    <mergeCell ref="B46:C46"/>
    <mergeCell ref="F53:H53"/>
    <mergeCell ref="F54:H54"/>
    <mergeCell ref="D58:E58"/>
  </mergeCells>
  <printOptions horizontalCentered="1"/>
  <pageMargins left="0.31496062992125984" right="0.59055118110236227" top="0.47244094488188981" bottom="0.43307086614173229" header="0.31496062992125984" footer="0.31496062992125984"/>
  <pageSetup paperSize="9" scale="5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topLeftCell="A37" zoomScale="90" zoomScaleNormal="90" workbookViewId="0">
      <selection sqref="A1:I56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56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64" t="s">
        <v>3</v>
      </c>
      <c r="E9" s="15" t="s">
        <v>4</v>
      </c>
      <c r="F9" s="64" t="s">
        <v>5</v>
      </c>
      <c r="G9" s="64" t="s">
        <v>6</v>
      </c>
      <c r="H9" s="64" t="s">
        <v>7</v>
      </c>
      <c r="I9" s="105"/>
    </row>
    <row r="10" spans="2:9" x14ac:dyDescent="0.2">
      <c r="B10" s="99"/>
      <c r="C10" s="100"/>
      <c r="D10" s="64">
        <v>1</v>
      </c>
      <c r="E10" s="64">
        <v>2</v>
      </c>
      <c r="F10" s="64" t="s">
        <v>8</v>
      </c>
      <c r="G10" s="64">
        <v>4</v>
      </c>
      <c r="H10" s="64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41">
        <v>0</v>
      </c>
      <c r="E15" s="41">
        <v>0</v>
      </c>
      <c r="F15" s="42">
        <f t="shared" ref="F15:F20" si="2">D15+E15</f>
        <v>0</v>
      </c>
      <c r="G15" s="41">
        <v>0</v>
      </c>
      <c r="H15" s="41">
        <v>0</v>
      </c>
      <c r="I15" s="42">
        <f t="shared" si="1"/>
        <v>0</v>
      </c>
    </row>
    <row r="16" spans="2:9" ht="15" customHeight="1" x14ac:dyDescent="0.2">
      <c r="B16" s="89" t="s">
        <v>14</v>
      </c>
      <c r="C16" s="89"/>
      <c r="D16" s="41">
        <v>0</v>
      </c>
      <c r="E16" s="41">
        <v>0</v>
      </c>
      <c r="F16" s="42">
        <f t="shared" si="2"/>
        <v>0</v>
      </c>
      <c r="G16" s="41">
        <v>0</v>
      </c>
      <c r="H16" s="41">
        <v>0</v>
      </c>
      <c r="I16" s="42">
        <f t="shared" si="1"/>
        <v>0</v>
      </c>
    </row>
    <row r="17" spans="2:9" ht="15" customHeight="1" x14ac:dyDescent="0.2">
      <c r="B17" s="89" t="s">
        <v>15</v>
      </c>
      <c r="C17" s="89"/>
      <c r="D17" s="41">
        <v>0</v>
      </c>
      <c r="E17" s="41">
        <v>0</v>
      </c>
      <c r="F17" s="42">
        <f t="shared" si="2"/>
        <v>0</v>
      </c>
      <c r="G17" s="41">
        <v>0</v>
      </c>
      <c r="H17" s="41">
        <v>0</v>
      </c>
      <c r="I17" s="42">
        <f t="shared" si="1"/>
        <v>0</v>
      </c>
    </row>
    <row r="18" spans="2:9" ht="15" customHeight="1" x14ac:dyDescent="0.2">
      <c r="B18" s="89" t="s">
        <v>16</v>
      </c>
      <c r="C18" s="89"/>
      <c r="D18" s="41">
        <v>0</v>
      </c>
      <c r="E18" s="41">
        <v>0</v>
      </c>
      <c r="F18" s="42">
        <f t="shared" si="2"/>
        <v>0</v>
      </c>
      <c r="G18" s="41">
        <v>0</v>
      </c>
      <c r="H18" s="41">
        <v>0</v>
      </c>
      <c r="I18" s="42">
        <f t="shared" si="1"/>
        <v>0</v>
      </c>
    </row>
    <row r="19" spans="2:9" ht="15" customHeight="1" x14ac:dyDescent="0.2">
      <c r="B19" s="89" t="s">
        <v>17</v>
      </c>
      <c r="C19" s="89"/>
      <c r="D19" s="41">
        <v>0</v>
      </c>
      <c r="E19" s="41">
        <v>0</v>
      </c>
      <c r="F19" s="42">
        <f t="shared" si="2"/>
        <v>0</v>
      </c>
      <c r="G19" s="41">
        <v>0</v>
      </c>
      <c r="H19" s="41">
        <v>0</v>
      </c>
      <c r="I19" s="42">
        <f t="shared" si="1"/>
        <v>0</v>
      </c>
    </row>
    <row r="20" spans="2:9" ht="15" customHeight="1" x14ac:dyDescent="0.2">
      <c r="B20" s="89" t="s">
        <v>18</v>
      </c>
      <c r="C20" s="89"/>
      <c r="D20" s="41">
        <v>0</v>
      </c>
      <c r="E20" s="41">
        <v>0</v>
      </c>
      <c r="F20" s="42">
        <f t="shared" si="2"/>
        <v>0</v>
      </c>
      <c r="G20" s="41">
        <v>0</v>
      </c>
      <c r="H20" s="41">
        <v>0</v>
      </c>
      <c r="I20" s="42">
        <f>IF(AND(F20&gt;=0,G20&gt;=0),(F20-G20),"-")</f>
        <v>0</v>
      </c>
    </row>
    <row r="21" spans="2:9" ht="15" x14ac:dyDescent="0.2">
      <c r="B21" s="6"/>
      <c r="C21" s="7"/>
      <c r="D21" s="43"/>
      <c r="E21" s="43"/>
      <c r="F21" s="43"/>
      <c r="G21" s="43"/>
      <c r="H21" s="43"/>
      <c r="I21" s="43"/>
    </row>
    <row r="22" spans="2:9" ht="15.75" x14ac:dyDescent="0.2">
      <c r="B22" s="93" t="s">
        <v>19</v>
      </c>
      <c r="C22" s="93"/>
      <c r="D22" s="44">
        <f t="shared" ref="D22:H22" si="3">SUM(D23:D29)</f>
        <v>322769380</v>
      </c>
      <c r="E22" s="44">
        <f t="shared" si="3"/>
        <v>0</v>
      </c>
      <c r="F22" s="44">
        <f>D22+E22</f>
        <v>322769380</v>
      </c>
      <c r="G22" s="44">
        <f t="shared" si="3"/>
        <v>122195644</v>
      </c>
      <c r="H22" s="44">
        <f t="shared" si="3"/>
        <v>107198059</v>
      </c>
      <c r="I22" s="44">
        <f>IF(AND(F22&gt;=0,G22&gt;=0),(F22-G22),"-")</f>
        <v>200573736</v>
      </c>
    </row>
    <row r="23" spans="2:9" ht="15" customHeight="1" x14ac:dyDescent="0.2">
      <c r="B23" s="89" t="s">
        <v>20</v>
      </c>
      <c r="C23" s="89"/>
      <c r="D23" s="45">
        <v>0</v>
      </c>
      <c r="E23" s="45">
        <v>0</v>
      </c>
      <c r="F23" s="46">
        <f t="shared" ref="F23:F28" si="4">D23+E23</f>
        <v>0</v>
      </c>
      <c r="G23" s="47">
        <v>0</v>
      </c>
      <c r="H23" s="47">
        <v>0</v>
      </c>
      <c r="I23" s="46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45">
        <v>0</v>
      </c>
      <c r="E24" s="45">
        <v>0</v>
      </c>
      <c r="F24" s="46">
        <f t="shared" si="4"/>
        <v>0</v>
      </c>
      <c r="G24" s="47">
        <v>0</v>
      </c>
      <c r="H24" s="47">
        <v>0</v>
      </c>
      <c r="I24" s="46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45">
        <v>0</v>
      </c>
      <c r="E25" s="45">
        <v>0</v>
      </c>
      <c r="F25" s="46">
        <f t="shared" si="4"/>
        <v>0</v>
      </c>
      <c r="G25" s="47">
        <v>0</v>
      </c>
      <c r="H25" s="47">
        <v>0</v>
      </c>
      <c r="I25" s="46">
        <f t="shared" si="5"/>
        <v>0</v>
      </c>
    </row>
    <row r="26" spans="2:9" ht="15" customHeight="1" x14ac:dyDescent="0.2">
      <c r="B26" s="89" t="s">
        <v>23</v>
      </c>
      <c r="C26" s="89"/>
      <c r="D26" s="45">
        <v>0</v>
      </c>
      <c r="E26" s="45">
        <v>0</v>
      </c>
      <c r="F26" s="46">
        <f t="shared" si="4"/>
        <v>0</v>
      </c>
      <c r="G26" s="47">
        <v>0</v>
      </c>
      <c r="H26" s="47">
        <v>0</v>
      </c>
      <c r="I26" s="46">
        <f t="shared" si="5"/>
        <v>0</v>
      </c>
    </row>
    <row r="27" spans="2:9" ht="15" customHeight="1" x14ac:dyDescent="0.2">
      <c r="B27" s="89" t="s">
        <v>24</v>
      </c>
      <c r="C27" s="89"/>
      <c r="D27" s="45">
        <v>0</v>
      </c>
      <c r="E27" s="45">
        <v>0</v>
      </c>
      <c r="F27" s="46">
        <f t="shared" si="4"/>
        <v>0</v>
      </c>
      <c r="G27" s="47">
        <v>0</v>
      </c>
      <c r="H27" s="47">
        <v>0</v>
      </c>
      <c r="I27" s="46">
        <f t="shared" si="5"/>
        <v>0</v>
      </c>
    </row>
    <row r="28" spans="2:9" ht="15" customHeight="1" x14ac:dyDescent="0.2">
      <c r="B28" s="89" t="s">
        <v>25</v>
      </c>
      <c r="C28" s="89"/>
      <c r="D28" s="45">
        <v>0</v>
      </c>
      <c r="E28" s="45">
        <v>0</v>
      </c>
      <c r="F28" s="46">
        <f t="shared" si="4"/>
        <v>0</v>
      </c>
      <c r="G28" s="47">
        <v>0</v>
      </c>
      <c r="H28" s="47">
        <v>0</v>
      </c>
      <c r="I28" s="46">
        <f t="shared" si="5"/>
        <v>0</v>
      </c>
    </row>
    <row r="29" spans="2:9" ht="15" customHeight="1" x14ac:dyDescent="0.2">
      <c r="B29" s="89" t="s">
        <v>26</v>
      </c>
      <c r="C29" s="89"/>
      <c r="D29" s="48">
        <v>322769380</v>
      </c>
      <c r="E29" s="49">
        <v>0</v>
      </c>
      <c r="F29" s="50">
        <f>D29+E29</f>
        <v>322769380</v>
      </c>
      <c r="G29" s="51">
        <v>122195644</v>
      </c>
      <c r="H29" s="51">
        <v>107198059</v>
      </c>
      <c r="I29" s="84">
        <f t="shared" si="5"/>
        <v>200573736</v>
      </c>
    </row>
    <row r="30" spans="2:9" ht="15" x14ac:dyDescent="0.2">
      <c r="B30" s="6"/>
      <c r="C30" s="7"/>
      <c r="D30" s="52"/>
      <c r="E30" s="52"/>
      <c r="F30" s="43"/>
      <c r="G30" s="52"/>
      <c r="H30" s="52"/>
      <c r="I30" s="52"/>
    </row>
    <row r="31" spans="2:9" ht="15.75" x14ac:dyDescent="0.2">
      <c r="B31" s="93" t="s">
        <v>27</v>
      </c>
      <c r="C31" s="93"/>
      <c r="D31" s="53">
        <f t="shared" ref="D31:H31" si="6">SUM(D32:D40)</f>
        <v>0</v>
      </c>
      <c r="E31" s="53">
        <f t="shared" si="6"/>
        <v>0</v>
      </c>
      <c r="F31" s="53">
        <f>D31+E31</f>
        <v>0</v>
      </c>
      <c r="G31" s="53">
        <f t="shared" si="6"/>
        <v>0</v>
      </c>
      <c r="H31" s="53">
        <f t="shared" si="6"/>
        <v>0</v>
      </c>
      <c r="I31" s="53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45">
        <v>0</v>
      </c>
      <c r="E32" s="45">
        <v>0</v>
      </c>
      <c r="F32" s="46">
        <f t="shared" ref="F32:F40" si="7">D32+E32</f>
        <v>0</v>
      </c>
      <c r="G32" s="47">
        <v>0</v>
      </c>
      <c r="H32" s="47">
        <v>0</v>
      </c>
      <c r="I32" s="46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45">
        <v>0</v>
      </c>
      <c r="E33" s="45">
        <v>0</v>
      </c>
      <c r="F33" s="46">
        <f t="shared" si="7"/>
        <v>0</v>
      </c>
      <c r="G33" s="47">
        <v>0</v>
      </c>
      <c r="H33" s="47">
        <v>0</v>
      </c>
      <c r="I33" s="46">
        <f t="shared" si="8"/>
        <v>0</v>
      </c>
    </row>
    <row r="34" spans="2:9" ht="15" customHeight="1" x14ac:dyDescent="0.2">
      <c r="B34" s="89" t="s">
        <v>30</v>
      </c>
      <c r="C34" s="89"/>
      <c r="D34" s="45">
        <v>0</v>
      </c>
      <c r="E34" s="45">
        <v>0</v>
      </c>
      <c r="F34" s="46">
        <f t="shared" si="7"/>
        <v>0</v>
      </c>
      <c r="G34" s="47">
        <v>0</v>
      </c>
      <c r="H34" s="47">
        <v>0</v>
      </c>
      <c r="I34" s="46">
        <f t="shared" si="8"/>
        <v>0</v>
      </c>
    </row>
    <row r="35" spans="2:9" ht="15" customHeight="1" x14ac:dyDescent="0.2">
      <c r="B35" s="89" t="s">
        <v>31</v>
      </c>
      <c r="C35" s="89"/>
      <c r="D35" s="45">
        <v>0</v>
      </c>
      <c r="E35" s="45">
        <v>0</v>
      </c>
      <c r="F35" s="46">
        <f t="shared" si="7"/>
        <v>0</v>
      </c>
      <c r="G35" s="47">
        <v>0</v>
      </c>
      <c r="H35" s="47">
        <v>0</v>
      </c>
      <c r="I35" s="46">
        <f t="shared" si="8"/>
        <v>0</v>
      </c>
    </row>
    <row r="36" spans="2:9" ht="15" customHeight="1" x14ac:dyDescent="0.2">
      <c r="B36" s="89" t="s">
        <v>32</v>
      </c>
      <c r="C36" s="89"/>
      <c r="D36" s="45">
        <v>0</v>
      </c>
      <c r="E36" s="45">
        <v>0</v>
      </c>
      <c r="F36" s="46">
        <f t="shared" si="7"/>
        <v>0</v>
      </c>
      <c r="G36" s="47">
        <v>0</v>
      </c>
      <c r="H36" s="47">
        <v>0</v>
      </c>
      <c r="I36" s="46">
        <f t="shared" si="8"/>
        <v>0</v>
      </c>
    </row>
    <row r="37" spans="2:9" ht="15" customHeight="1" x14ac:dyDescent="0.2">
      <c r="B37" s="89" t="s">
        <v>33</v>
      </c>
      <c r="C37" s="89"/>
      <c r="D37" s="45">
        <v>0</v>
      </c>
      <c r="E37" s="45">
        <v>0</v>
      </c>
      <c r="F37" s="46">
        <f t="shared" si="7"/>
        <v>0</v>
      </c>
      <c r="G37" s="47">
        <v>0</v>
      </c>
      <c r="H37" s="47">
        <v>0</v>
      </c>
      <c r="I37" s="46">
        <f t="shared" si="8"/>
        <v>0</v>
      </c>
    </row>
    <row r="38" spans="2:9" ht="15" customHeight="1" x14ac:dyDescent="0.2">
      <c r="B38" s="89" t="s">
        <v>34</v>
      </c>
      <c r="C38" s="89"/>
      <c r="D38" s="45">
        <v>0</v>
      </c>
      <c r="E38" s="45">
        <v>0</v>
      </c>
      <c r="F38" s="46">
        <f t="shared" si="7"/>
        <v>0</v>
      </c>
      <c r="G38" s="47">
        <v>0</v>
      </c>
      <c r="H38" s="47">
        <v>0</v>
      </c>
      <c r="I38" s="46">
        <f t="shared" si="8"/>
        <v>0</v>
      </c>
    </row>
    <row r="39" spans="2:9" ht="15" customHeight="1" x14ac:dyDescent="0.2">
      <c r="B39" s="89" t="s">
        <v>35</v>
      </c>
      <c r="C39" s="89"/>
      <c r="D39" s="45">
        <v>0</v>
      </c>
      <c r="E39" s="45">
        <v>0</v>
      </c>
      <c r="F39" s="46">
        <f t="shared" si="7"/>
        <v>0</v>
      </c>
      <c r="G39" s="47">
        <v>0</v>
      </c>
      <c r="H39" s="47">
        <v>0</v>
      </c>
      <c r="I39" s="46">
        <f t="shared" si="8"/>
        <v>0</v>
      </c>
    </row>
    <row r="40" spans="2:9" ht="15" customHeight="1" x14ac:dyDescent="0.2">
      <c r="B40" s="89" t="s">
        <v>36</v>
      </c>
      <c r="C40" s="89"/>
      <c r="D40" s="45">
        <v>0</v>
      </c>
      <c r="E40" s="45">
        <v>0</v>
      </c>
      <c r="F40" s="46">
        <f t="shared" si="7"/>
        <v>0</v>
      </c>
      <c r="G40" s="47">
        <v>0</v>
      </c>
      <c r="H40" s="47">
        <v>0</v>
      </c>
      <c r="I40" s="46">
        <f t="shared" si="8"/>
        <v>0</v>
      </c>
    </row>
    <row r="41" spans="2:9" ht="15" x14ac:dyDescent="0.2">
      <c r="B41" s="6"/>
      <c r="C41" s="7"/>
      <c r="D41" s="52"/>
      <c r="E41" s="52"/>
      <c r="F41" s="52"/>
      <c r="G41" s="52"/>
      <c r="H41" s="52"/>
      <c r="I41" s="52"/>
    </row>
    <row r="42" spans="2:9" ht="15.75" x14ac:dyDescent="0.2">
      <c r="B42" s="93" t="s">
        <v>37</v>
      </c>
      <c r="C42" s="93"/>
      <c r="D42" s="53">
        <f t="shared" ref="D42:H42" si="9">SUM(D43:D46)</f>
        <v>0</v>
      </c>
      <c r="E42" s="53">
        <f t="shared" si="9"/>
        <v>0</v>
      </c>
      <c r="F42" s="53">
        <f>D42+E42</f>
        <v>0</v>
      </c>
      <c r="G42" s="54">
        <f t="shared" si="9"/>
        <v>0</v>
      </c>
      <c r="H42" s="53">
        <f t="shared" si="9"/>
        <v>0</v>
      </c>
      <c r="I42" s="53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47">
        <v>0</v>
      </c>
      <c r="E43" s="47">
        <v>0</v>
      </c>
      <c r="F43" s="46">
        <f t="shared" ref="F43:F46" si="10">D43+E43</f>
        <v>0</v>
      </c>
      <c r="G43" s="47">
        <v>0</v>
      </c>
      <c r="H43" s="47">
        <v>0</v>
      </c>
      <c r="I43" s="46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47">
        <v>0</v>
      </c>
      <c r="E44" s="47">
        <v>0</v>
      </c>
      <c r="F44" s="46">
        <f t="shared" si="10"/>
        <v>0</v>
      </c>
      <c r="G44" s="47">
        <v>0</v>
      </c>
      <c r="H44" s="47">
        <v>0</v>
      </c>
      <c r="I44" s="46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47">
        <v>0</v>
      </c>
      <c r="E45" s="47">
        <v>0</v>
      </c>
      <c r="F45" s="46">
        <f t="shared" si="10"/>
        <v>0</v>
      </c>
      <c r="G45" s="47">
        <v>0</v>
      </c>
      <c r="H45" s="47">
        <v>0</v>
      </c>
      <c r="I45" s="46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47">
        <v>0</v>
      </c>
      <c r="E46" s="47">
        <v>0</v>
      </c>
      <c r="F46" s="46">
        <f t="shared" si="10"/>
        <v>0</v>
      </c>
      <c r="G46" s="47">
        <v>0</v>
      </c>
      <c r="H46" s="47">
        <v>0</v>
      </c>
      <c r="I46" s="46">
        <f>IF(AND(F46&gt;=0,G46&gt;=0),(F46-G46),"-")</f>
        <v>0</v>
      </c>
    </row>
    <row r="47" spans="2:9" ht="15" x14ac:dyDescent="0.2">
      <c r="B47" s="8"/>
      <c r="C47" s="9"/>
      <c r="D47" s="55"/>
      <c r="E47" s="55"/>
      <c r="F47" s="55"/>
      <c r="G47" s="55"/>
      <c r="H47" s="55"/>
      <c r="I47" s="55"/>
    </row>
    <row r="48" spans="2:9" ht="15.75" x14ac:dyDescent="0.2">
      <c r="B48" s="17"/>
      <c r="C48" s="18" t="s">
        <v>42</v>
      </c>
      <c r="D48" s="56">
        <f t="shared" ref="D48:H48" si="11">SUM(D12,D22,D31,D42)</f>
        <v>322769380</v>
      </c>
      <c r="E48" s="56">
        <f t="shared" si="11"/>
        <v>0</v>
      </c>
      <c r="F48" s="56">
        <f>D48+E48</f>
        <v>322769380</v>
      </c>
      <c r="G48" s="56">
        <f t="shared" si="11"/>
        <v>122195644</v>
      </c>
      <c r="H48" s="56">
        <f t="shared" si="11"/>
        <v>107198059</v>
      </c>
      <c r="I48" s="56">
        <f>IF(AND(F48&gt;=0,G48&gt;=0),(F48-G48),"-")</f>
        <v>200573736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57" t="s">
        <v>53</v>
      </c>
      <c r="D53" s="58"/>
      <c r="F53" s="90" t="s">
        <v>50</v>
      </c>
      <c r="G53" s="90"/>
      <c r="H53" s="90"/>
    </row>
    <row r="54" spans="2:8" x14ac:dyDescent="0.2">
      <c r="C54" s="59" t="s">
        <v>49</v>
      </c>
      <c r="D54" s="59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5:C45"/>
    <mergeCell ref="B46:C46"/>
    <mergeCell ref="F53:H53"/>
    <mergeCell ref="F54:H54"/>
    <mergeCell ref="D58:E58"/>
  </mergeCells>
  <printOptions horizontalCentered="1"/>
  <pageMargins left="0.31496062992125984" right="0.59055118110236227" top="0.47244094488188981" bottom="0.43307086614173229" header="0.31496062992125984" footer="0.31496062992125984"/>
  <pageSetup paperSize="9" scale="5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zoomScale="90" zoomScaleNormal="90" workbookViewId="0">
      <selection activeCell="I56" sqref="A1:I56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52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64" t="s">
        <v>3</v>
      </c>
      <c r="E9" s="15" t="s">
        <v>4</v>
      </c>
      <c r="F9" s="64" t="s">
        <v>5</v>
      </c>
      <c r="G9" s="64" t="s">
        <v>6</v>
      </c>
      <c r="H9" s="64" t="s">
        <v>7</v>
      </c>
      <c r="I9" s="105"/>
    </row>
    <row r="10" spans="2:9" x14ac:dyDescent="0.2">
      <c r="B10" s="99"/>
      <c r="C10" s="100"/>
      <c r="D10" s="64">
        <v>1</v>
      </c>
      <c r="E10" s="64">
        <v>2</v>
      </c>
      <c r="F10" s="64" t="s">
        <v>8</v>
      </c>
      <c r="G10" s="64">
        <v>4</v>
      </c>
      <c r="H10" s="64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23">
        <v>0</v>
      </c>
      <c r="E15" s="23">
        <v>0</v>
      </c>
      <c r="F15" s="24">
        <f t="shared" ref="F15:F20" si="2">D15+E15</f>
        <v>0</v>
      </c>
      <c r="G15" s="23">
        <v>0</v>
      </c>
      <c r="H15" s="23">
        <v>0</v>
      </c>
      <c r="I15" s="24">
        <f t="shared" si="1"/>
        <v>0</v>
      </c>
    </row>
    <row r="16" spans="2:9" ht="15" customHeight="1" x14ac:dyDescent="0.2">
      <c r="B16" s="89" t="s">
        <v>14</v>
      </c>
      <c r="C16" s="89"/>
      <c r="D16" s="23">
        <v>0</v>
      </c>
      <c r="E16" s="23">
        <v>0</v>
      </c>
      <c r="F16" s="24">
        <f t="shared" si="2"/>
        <v>0</v>
      </c>
      <c r="G16" s="23">
        <v>0</v>
      </c>
      <c r="H16" s="23">
        <v>0</v>
      </c>
      <c r="I16" s="24">
        <f t="shared" si="1"/>
        <v>0</v>
      </c>
    </row>
    <row r="17" spans="2:9" ht="15" customHeight="1" x14ac:dyDescent="0.2">
      <c r="B17" s="89" t="s">
        <v>15</v>
      </c>
      <c r="C17" s="89"/>
      <c r="D17" s="23">
        <v>0</v>
      </c>
      <c r="E17" s="23">
        <v>0</v>
      </c>
      <c r="F17" s="24">
        <f t="shared" si="2"/>
        <v>0</v>
      </c>
      <c r="G17" s="23">
        <v>0</v>
      </c>
      <c r="H17" s="23">
        <v>0</v>
      </c>
      <c r="I17" s="24">
        <f t="shared" si="1"/>
        <v>0</v>
      </c>
    </row>
    <row r="18" spans="2:9" ht="15" customHeight="1" x14ac:dyDescent="0.2">
      <c r="B18" s="89" t="s">
        <v>16</v>
      </c>
      <c r="C18" s="89"/>
      <c r="D18" s="23">
        <v>0</v>
      </c>
      <c r="E18" s="23">
        <v>0</v>
      </c>
      <c r="F18" s="24">
        <f t="shared" si="2"/>
        <v>0</v>
      </c>
      <c r="G18" s="23">
        <v>0</v>
      </c>
      <c r="H18" s="23">
        <v>0</v>
      </c>
      <c r="I18" s="24">
        <f t="shared" si="1"/>
        <v>0</v>
      </c>
    </row>
    <row r="19" spans="2:9" ht="15" customHeight="1" x14ac:dyDescent="0.2">
      <c r="B19" s="89" t="s">
        <v>17</v>
      </c>
      <c r="C19" s="89"/>
      <c r="D19" s="26">
        <v>0</v>
      </c>
      <c r="E19" s="26">
        <v>0</v>
      </c>
      <c r="F19" s="27">
        <f t="shared" si="2"/>
        <v>0</v>
      </c>
      <c r="G19" s="26">
        <v>0</v>
      </c>
      <c r="H19" s="26">
        <v>0</v>
      </c>
      <c r="I19" s="27">
        <f t="shared" si="1"/>
        <v>0</v>
      </c>
    </row>
    <row r="20" spans="2:9" ht="15" customHeight="1" x14ac:dyDescent="0.2">
      <c r="B20" s="89" t="s">
        <v>18</v>
      </c>
      <c r="C20" s="89"/>
      <c r="D20" s="26">
        <v>0</v>
      </c>
      <c r="E20" s="26">
        <v>0</v>
      </c>
      <c r="F20" s="27">
        <f t="shared" si="2"/>
        <v>0</v>
      </c>
      <c r="G20" s="26">
        <v>0</v>
      </c>
      <c r="H20" s="26">
        <v>0</v>
      </c>
      <c r="I20" s="27">
        <f>IF(AND(F20&gt;=0,G20&gt;=0),(F20-G20),"-")</f>
        <v>0</v>
      </c>
    </row>
    <row r="21" spans="2:9" x14ac:dyDescent="0.2">
      <c r="B21" s="6"/>
      <c r="C21" s="7"/>
      <c r="D21" s="28"/>
      <c r="E21" s="28"/>
      <c r="F21" s="28"/>
      <c r="G21" s="28"/>
      <c r="H21" s="28"/>
      <c r="I21" s="28"/>
    </row>
    <row r="22" spans="2:9" ht="15" x14ac:dyDescent="0.2">
      <c r="B22" s="93" t="s">
        <v>19</v>
      </c>
      <c r="C22" s="93"/>
      <c r="D22" s="29">
        <f t="shared" ref="D22:H22" si="3">SUM(D23:D29)</f>
        <v>322769380</v>
      </c>
      <c r="E22" s="29">
        <f t="shared" si="3"/>
        <v>6654000</v>
      </c>
      <c r="F22" s="29">
        <f>D22+E22</f>
        <v>329423380</v>
      </c>
      <c r="G22" s="29">
        <f t="shared" si="3"/>
        <v>150397732.29999998</v>
      </c>
      <c r="H22" s="29">
        <f t="shared" si="3"/>
        <v>131727044.98999999</v>
      </c>
      <c r="I22" s="29">
        <f>IF(AND(F22&gt;=0,G22&gt;=0),(F22-G22),"-")</f>
        <v>179025647.70000002</v>
      </c>
    </row>
    <row r="23" spans="2:9" ht="15" customHeight="1" x14ac:dyDescent="0.2">
      <c r="B23" s="89" t="s">
        <v>20</v>
      </c>
      <c r="C23" s="89"/>
      <c r="D23" s="30">
        <v>0</v>
      </c>
      <c r="E23" s="30">
        <v>0</v>
      </c>
      <c r="F23" s="31">
        <f t="shared" ref="F23:F28" si="4">D23+E23</f>
        <v>0</v>
      </c>
      <c r="G23" s="32">
        <v>0</v>
      </c>
      <c r="H23" s="32">
        <v>0</v>
      </c>
      <c r="I23" s="31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30">
        <v>0</v>
      </c>
      <c r="E24" s="30">
        <v>0</v>
      </c>
      <c r="F24" s="31">
        <f t="shared" si="4"/>
        <v>0</v>
      </c>
      <c r="G24" s="32">
        <v>0</v>
      </c>
      <c r="H24" s="32">
        <v>0</v>
      </c>
      <c r="I24" s="31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30">
        <v>0</v>
      </c>
      <c r="E25" s="30">
        <v>0</v>
      </c>
      <c r="F25" s="31">
        <f t="shared" si="4"/>
        <v>0</v>
      </c>
      <c r="G25" s="32">
        <v>0</v>
      </c>
      <c r="H25" s="32">
        <v>0</v>
      </c>
      <c r="I25" s="31">
        <f t="shared" si="5"/>
        <v>0</v>
      </c>
    </row>
    <row r="26" spans="2:9" ht="15" customHeight="1" x14ac:dyDescent="0.2">
      <c r="B26" s="89" t="s">
        <v>23</v>
      </c>
      <c r="C26" s="89"/>
      <c r="D26" s="30">
        <v>0</v>
      </c>
      <c r="E26" s="30">
        <v>0</v>
      </c>
      <c r="F26" s="31">
        <f t="shared" si="4"/>
        <v>0</v>
      </c>
      <c r="G26" s="32">
        <v>0</v>
      </c>
      <c r="H26" s="32">
        <v>0</v>
      </c>
      <c r="I26" s="31">
        <f t="shared" si="5"/>
        <v>0</v>
      </c>
    </row>
    <row r="27" spans="2:9" ht="15" customHeight="1" x14ac:dyDescent="0.2">
      <c r="B27" s="89" t="s">
        <v>24</v>
      </c>
      <c r="C27" s="89"/>
      <c r="D27" s="30">
        <v>0</v>
      </c>
      <c r="E27" s="30">
        <v>0</v>
      </c>
      <c r="F27" s="31">
        <f t="shared" si="4"/>
        <v>0</v>
      </c>
      <c r="G27" s="32">
        <v>0</v>
      </c>
      <c r="H27" s="32">
        <v>0</v>
      </c>
      <c r="I27" s="31">
        <f t="shared" si="5"/>
        <v>0</v>
      </c>
    </row>
    <row r="28" spans="2:9" ht="15" customHeight="1" x14ac:dyDescent="0.2">
      <c r="B28" s="89" t="s">
        <v>25</v>
      </c>
      <c r="C28" s="89"/>
      <c r="D28" s="30">
        <v>0</v>
      </c>
      <c r="E28" s="30">
        <v>0</v>
      </c>
      <c r="F28" s="31">
        <f t="shared" si="4"/>
        <v>0</v>
      </c>
      <c r="G28" s="32">
        <v>0</v>
      </c>
      <c r="H28" s="32">
        <v>0</v>
      </c>
      <c r="I28" s="31">
        <f t="shared" si="5"/>
        <v>0</v>
      </c>
    </row>
    <row r="29" spans="2:9" ht="15" customHeight="1" x14ac:dyDescent="0.2">
      <c r="B29" s="89" t="s">
        <v>26</v>
      </c>
      <c r="C29" s="89"/>
      <c r="D29" s="33">
        <v>322769380</v>
      </c>
      <c r="E29" s="33">
        <v>6654000</v>
      </c>
      <c r="F29" s="34">
        <f>D29+E29</f>
        <v>329423380</v>
      </c>
      <c r="G29" s="35">
        <f>130949199.97+777845.02+18670687.31</f>
        <v>150397732.29999998</v>
      </c>
      <c r="H29" s="35">
        <f>130949199.97+777845.02</f>
        <v>131727044.98999999</v>
      </c>
      <c r="I29" s="85">
        <f t="shared" si="5"/>
        <v>179025647.70000002</v>
      </c>
    </row>
    <row r="30" spans="2:9" x14ac:dyDescent="0.2">
      <c r="B30" s="6"/>
      <c r="C30" s="7"/>
      <c r="D30" s="36"/>
      <c r="E30" s="36"/>
      <c r="F30" s="28"/>
      <c r="G30" s="36"/>
      <c r="H30" s="36"/>
      <c r="I30" s="36"/>
    </row>
    <row r="31" spans="2:9" ht="15" x14ac:dyDescent="0.2">
      <c r="B31" s="93" t="s">
        <v>27</v>
      </c>
      <c r="C31" s="93"/>
      <c r="D31" s="37">
        <f t="shared" ref="D31:H31" si="6">SUM(D32:D40)</f>
        <v>0</v>
      </c>
      <c r="E31" s="37">
        <f t="shared" si="6"/>
        <v>0</v>
      </c>
      <c r="F31" s="37">
        <f>D31+E31</f>
        <v>0</v>
      </c>
      <c r="G31" s="37">
        <f t="shared" si="6"/>
        <v>0</v>
      </c>
      <c r="H31" s="37">
        <f t="shared" si="6"/>
        <v>0</v>
      </c>
      <c r="I31" s="37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30">
        <v>0</v>
      </c>
      <c r="E32" s="30">
        <v>0</v>
      </c>
      <c r="F32" s="31">
        <f t="shared" ref="F32:F40" si="7">D32+E32</f>
        <v>0</v>
      </c>
      <c r="G32" s="32">
        <v>0</v>
      </c>
      <c r="H32" s="32">
        <v>0</v>
      </c>
      <c r="I32" s="31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30">
        <v>0</v>
      </c>
      <c r="E33" s="30">
        <v>0</v>
      </c>
      <c r="F33" s="31">
        <f t="shared" si="7"/>
        <v>0</v>
      </c>
      <c r="G33" s="32">
        <v>0</v>
      </c>
      <c r="H33" s="32">
        <v>0</v>
      </c>
      <c r="I33" s="31">
        <f t="shared" si="8"/>
        <v>0</v>
      </c>
    </row>
    <row r="34" spans="2:9" ht="15" customHeight="1" x14ac:dyDescent="0.2">
      <c r="B34" s="89" t="s">
        <v>30</v>
      </c>
      <c r="C34" s="89"/>
      <c r="D34" s="30">
        <v>0</v>
      </c>
      <c r="E34" s="30">
        <v>0</v>
      </c>
      <c r="F34" s="31">
        <f t="shared" si="7"/>
        <v>0</v>
      </c>
      <c r="G34" s="32">
        <v>0</v>
      </c>
      <c r="H34" s="32">
        <v>0</v>
      </c>
      <c r="I34" s="31">
        <f t="shared" si="8"/>
        <v>0</v>
      </c>
    </row>
    <row r="35" spans="2:9" ht="15" customHeight="1" x14ac:dyDescent="0.2">
      <c r="B35" s="89" t="s">
        <v>31</v>
      </c>
      <c r="C35" s="89"/>
      <c r="D35" s="30">
        <v>0</v>
      </c>
      <c r="E35" s="30">
        <v>0</v>
      </c>
      <c r="F35" s="31">
        <f t="shared" si="7"/>
        <v>0</v>
      </c>
      <c r="G35" s="32">
        <v>0</v>
      </c>
      <c r="H35" s="32">
        <v>0</v>
      </c>
      <c r="I35" s="31">
        <f t="shared" si="8"/>
        <v>0</v>
      </c>
    </row>
    <row r="36" spans="2:9" ht="15" customHeight="1" x14ac:dyDescent="0.2">
      <c r="B36" s="89" t="s">
        <v>32</v>
      </c>
      <c r="C36" s="89"/>
      <c r="D36" s="30">
        <v>0</v>
      </c>
      <c r="E36" s="30">
        <v>0</v>
      </c>
      <c r="F36" s="31">
        <f t="shared" si="7"/>
        <v>0</v>
      </c>
      <c r="G36" s="32">
        <v>0</v>
      </c>
      <c r="H36" s="32">
        <v>0</v>
      </c>
      <c r="I36" s="31">
        <f t="shared" si="8"/>
        <v>0</v>
      </c>
    </row>
    <row r="37" spans="2:9" ht="15" customHeight="1" x14ac:dyDescent="0.2">
      <c r="B37" s="89" t="s">
        <v>33</v>
      </c>
      <c r="C37" s="89"/>
      <c r="D37" s="30">
        <v>0</v>
      </c>
      <c r="E37" s="30">
        <v>0</v>
      </c>
      <c r="F37" s="31">
        <f t="shared" si="7"/>
        <v>0</v>
      </c>
      <c r="G37" s="32">
        <v>0</v>
      </c>
      <c r="H37" s="32">
        <v>0</v>
      </c>
      <c r="I37" s="31">
        <f t="shared" si="8"/>
        <v>0</v>
      </c>
    </row>
    <row r="38" spans="2:9" ht="15" customHeight="1" x14ac:dyDescent="0.2">
      <c r="B38" s="89" t="s">
        <v>34</v>
      </c>
      <c r="C38" s="89"/>
      <c r="D38" s="30">
        <v>0</v>
      </c>
      <c r="E38" s="30">
        <v>0</v>
      </c>
      <c r="F38" s="31">
        <f t="shared" si="7"/>
        <v>0</v>
      </c>
      <c r="G38" s="32">
        <v>0</v>
      </c>
      <c r="H38" s="32">
        <v>0</v>
      </c>
      <c r="I38" s="31">
        <f t="shared" si="8"/>
        <v>0</v>
      </c>
    </row>
    <row r="39" spans="2:9" ht="15" customHeight="1" x14ac:dyDescent="0.2">
      <c r="B39" s="89" t="s">
        <v>35</v>
      </c>
      <c r="C39" s="89"/>
      <c r="D39" s="30">
        <v>0</v>
      </c>
      <c r="E39" s="30">
        <v>0</v>
      </c>
      <c r="F39" s="31">
        <f t="shared" si="7"/>
        <v>0</v>
      </c>
      <c r="G39" s="32">
        <v>0</v>
      </c>
      <c r="H39" s="32">
        <v>0</v>
      </c>
      <c r="I39" s="31">
        <f t="shared" si="8"/>
        <v>0</v>
      </c>
    </row>
    <row r="40" spans="2:9" ht="15" customHeight="1" x14ac:dyDescent="0.2">
      <c r="B40" s="89" t="s">
        <v>36</v>
      </c>
      <c r="C40" s="89"/>
      <c r="D40" s="30">
        <v>0</v>
      </c>
      <c r="E40" s="30">
        <v>0</v>
      </c>
      <c r="F40" s="31">
        <f t="shared" si="7"/>
        <v>0</v>
      </c>
      <c r="G40" s="32">
        <v>0</v>
      </c>
      <c r="H40" s="32">
        <v>0</v>
      </c>
      <c r="I40" s="31">
        <f t="shared" si="8"/>
        <v>0</v>
      </c>
    </row>
    <row r="41" spans="2:9" x14ac:dyDescent="0.2">
      <c r="B41" s="6"/>
      <c r="C41" s="7"/>
      <c r="D41" s="36"/>
      <c r="E41" s="36"/>
      <c r="F41" s="36"/>
      <c r="G41" s="36"/>
      <c r="H41" s="36"/>
      <c r="I41" s="36"/>
    </row>
    <row r="42" spans="2:9" ht="15" x14ac:dyDescent="0.2">
      <c r="B42" s="93" t="s">
        <v>37</v>
      </c>
      <c r="C42" s="93"/>
      <c r="D42" s="37">
        <f t="shared" ref="D42:H42" si="9">SUM(D43:D46)</f>
        <v>0</v>
      </c>
      <c r="E42" s="37">
        <f t="shared" si="9"/>
        <v>0</v>
      </c>
      <c r="F42" s="37">
        <f>D42+E42</f>
        <v>0</v>
      </c>
      <c r="G42" s="38">
        <f t="shared" si="9"/>
        <v>0</v>
      </c>
      <c r="H42" s="37">
        <f t="shared" si="9"/>
        <v>0</v>
      </c>
      <c r="I42" s="37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32">
        <v>0</v>
      </c>
      <c r="E43" s="32">
        <v>0</v>
      </c>
      <c r="F43" s="31">
        <f t="shared" ref="F43:F46" si="10">D43+E43</f>
        <v>0</v>
      </c>
      <c r="G43" s="32">
        <v>0</v>
      </c>
      <c r="H43" s="32">
        <v>0</v>
      </c>
      <c r="I43" s="31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32">
        <v>0</v>
      </c>
      <c r="E44" s="32">
        <v>0</v>
      </c>
      <c r="F44" s="31">
        <f t="shared" si="10"/>
        <v>0</v>
      </c>
      <c r="G44" s="32">
        <v>0</v>
      </c>
      <c r="H44" s="32">
        <v>0</v>
      </c>
      <c r="I44" s="31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32">
        <v>0</v>
      </c>
      <c r="E45" s="32">
        <v>0</v>
      </c>
      <c r="F45" s="31">
        <f t="shared" si="10"/>
        <v>0</v>
      </c>
      <c r="G45" s="32">
        <v>0</v>
      </c>
      <c r="H45" s="32">
        <v>0</v>
      </c>
      <c r="I45" s="31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32">
        <v>0</v>
      </c>
      <c r="E46" s="32">
        <v>0</v>
      </c>
      <c r="F46" s="31">
        <f t="shared" si="10"/>
        <v>0</v>
      </c>
      <c r="G46" s="32">
        <v>0</v>
      </c>
      <c r="H46" s="32">
        <v>0</v>
      </c>
      <c r="I46" s="31">
        <f>IF(AND(F46&gt;=0,G46&gt;=0),(F46-G46),"-")</f>
        <v>0</v>
      </c>
    </row>
    <row r="47" spans="2:9" x14ac:dyDescent="0.2">
      <c r="B47" s="8"/>
      <c r="C47" s="9"/>
      <c r="D47" s="39"/>
      <c r="E47" s="39"/>
      <c r="F47" s="39"/>
      <c r="G47" s="39"/>
      <c r="H47" s="39"/>
      <c r="I47" s="39"/>
    </row>
    <row r="48" spans="2:9" ht="21.75" customHeight="1" x14ac:dyDescent="0.2">
      <c r="B48" s="17"/>
      <c r="C48" s="18" t="s">
        <v>42</v>
      </c>
      <c r="D48" s="40">
        <f t="shared" ref="D48:H48" si="11">SUM(D12,D22,D31,D42)</f>
        <v>322769380</v>
      </c>
      <c r="E48" s="40">
        <f t="shared" si="11"/>
        <v>6654000</v>
      </c>
      <c r="F48" s="40">
        <f>D48+E48</f>
        <v>329423380</v>
      </c>
      <c r="G48" s="40">
        <f t="shared" si="11"/>
        <v>150397732.29999998</v>
      </c>
      <c r="H48" s="40">
        <f t="shared" si="11"/>
        <v>131727044.98999999</v>
      </c>
      <c r="I48" s="40">
        <f>IF(AND(F48&gt;=0,G48&gt;=0),(F48-G48),"-")</f>
        <v>179025647.70000002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21" t="s">
        <v>48</v>
      </c>
      <c r="D53" s="19"/>
      <c r="F53" s="90" t="s">
        <v>50</v>
      </c>
      <c r="G53" s="90"/>
      <c r="H53" s="90"/>
    </row>
    <row r="54" spans="2:8" x14ac:dyDescent="0.2">
      <c r="C54" s="22" t="s">
        <v>49</v>
      </c>
      <c r="D54" s="22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5:C45"/>
    <mergeCell ref="B46:C46"/>
    <mergeCell ref="F53:H53"/>
    <mergeCell ref="F54:H54"/>
    <mergeCell ref="D58:E58"/>
  </mergeCells>
  <printOptions horizontalCentered="1"/>
  <pageMargins left="0.31496062992125984" right="0.59055118110236227" top="0.47244094488188981" bottom="0.43307086614173229" header="0.31496062992125984" footer="0.31496062992125984"/>
  <pageSetup paperSize="9" scale="5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topLeftCell="A34" zoomScale="90" zoomScaleNormal="90" workbookViewId="0">
      <selection sqref="A1:I56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57</v>
      </c>
      <c r="C6" s="94"/>
      <c r="D6" s="94"/>
      <c r="E6" s="94"/>
      <c r="F6" s="94"/>
      <c r="G6" s="94"/>
      <c r="H6" s="94"/>
      <c r="I6" s="94"/>
    </row>
    <row r="7" spans="2:9" x14ac:dyDescent="0.2">
      <c r="B7" s="2"/>
      <c r="C7" s="2"/>
      <c r="D7" s="2"/>
      <c r="E7" s="2"/>
      <c r="F7" s="2"/>
      <c r="G7" s="2"/>
      <c r="H7" s="2"/>
      <c r="I7" s="2"/>
    </row>
    <row r="8" spans="2:9" x14ac:dyDescent="0.2">
      <c r="B8" s="95" t="s">
        <v>0</v>
      </c>
      <c r="C8" s="96"/>
      <c r="D8" s="101" t="s">
        <v>1</v>
      </c>
      <c r="E8" s="102"/>
      <c r="F8" s="102"/>
      <c r="G8" s="102"/>
      <c r="H8" s="103"/>
      <c r="I8" s="104" t="s">
        <v>2</v>
      </c>
    </row>
    <row r="9" spans="2:9" ht="27.75" customHeight="1" x14ac:dyDescent="0.2">
      <c r="B9" s="97"/>
      <c r="C9" s="98"/>
      <c r="D9" s="20" t="s">
        <v>3</v>
      </c>
      <c r="E9" s="15" t="s">
        <v>4</v>
      </c>
      <c r="F9" s="20" t="s">
        <v>5</v>
      </c>
      <c r="G9" s="20" t="s">
        <v>6</v>
      </c>
      <c r="H9" s="20" t="s">
        <v>7</v>
      </c>
      <c r="I9" s="105"/>
    </row>
    <row r="10" spans="2:9" x14ac:dyDescent="0.2">
      <c r="B10" s="99"/>
      <c r="C10" s="100"/>
      <c r="D10" s="20">
        <v>1</v>
      </c>
      <c r="E10" s="20">
        <v>2</v>
      </c>
      <c r="F10" s="20" t="s">
        <v>8</v>
      </c>
      <c r="G10" s="20">
        <v>4</v>
      </c>
      <c r="H10" s="20">
        <v>5</v>
      </c>
      <c r="I10" s="16" t="s">
        <v>9</v>
      </c>
    </row>
    <row r="11" spans="2:9" x14ac:dyDescent="0.2">
      <c r="B11" s="3"/>
      <c r="C11" s="4"/>
      <c r="D11" s="5"/>
      <c r="E11" s="5"/>
      <c r="F11" s="5"/>
      <c r="G11" s="5"/>
      <c r="H11" s="5"/>
      <c r="I11" s="5"/>
    </row>
    <row r="12" spans="2:9" x14ac:dyDescent="0.2">
      <c r="B12" s="106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25">
        <f>IF(AND(F12&gt;=0,G12&gt;=0),(F12-G12),"-")</f>
        <v>0</v>
      </c>
    </row>
    <row r="13" spans="2:9" ht="15" customHeight="1" x14ac:dyDescent="0.2">
      <c r="B13" s="89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24">
        <f>IF(AND(F13&gt;=0,G13&gt;=0),(F13-G13),"-")</f>
        <v>0</v>
      </c>
    </row>
    <row r="14" spans="2:9" ht="15" customHeight="1" x14ac:dyDescent="0.2">
      <c r="B14" s="89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f t="shared" ref="I14:I19" si="1">IF(AND(F14&gt;=0,G14&gt;=0),(F14-G14),"-")</f>
        <v>0</v>
      </c>
    </row>
    <row r="15" spans="2:9" ht="15" customHeight="1" x14ac:dyDescent="0.2">
      <c r="B15" s="89" t="s">
        <v>13</v>
      </c>
      <c r="C15" s="89"/>
      <c r="D15" s="23">
        <v>0</v>
      </c>
      <c r="E15" s="23">
        <v>0</v>
      </c>
      <c r="F15" s="24">
        <f t="shared" ref="F15:F20" si="2">D15+E15</f>
        <v>0</v>
      </c>
      <c r="G15" s="23">
        <v>0</v>
      </c>
      <c r="H15" s="23">
        <v>0</v>
      </c>
      <c r="I15" s="24">
        <f t="shared" si="1"/>
        <v>0</v>
      </c>
    </row>
    <row r="16" spans="2:9" ht="15" customHeight="1" x14ac:dyDescent="0.2">
      <c r="B16" s="89" t="s">
        <v>14</v>
      </c>
      <c r="C16" s="89"/>
      <c r="D16" s="23">
        <v>0</v>
      </c>
      <c r="E16" s="23">
        <v>0</v>
      </c>
      <c r="F16" s="24">
        <f t="shared" si="2"/>
        <v>0</v>
      </c>
      <c r="G16" s="23">
        <v>0</v>
      </c>
      <c r="H16" s="23">
        <v>0</v>
      </c>
      <c r="I16" s="24">
        <f t="shared" si="1"/>
        <v>0</v>
      </c>
    </row>
    <row r="17" spans="2:9" ht="15" customHeight="1" x14ac:dyDescent="0.2">
      <c r="B17" s="89" t="s">
        <v>15</v>
      </c>
      <c r="C17" s="89"/>
      <c r="D17" s="23">
        <v>0</v>
      </c>
      <c r="E17" s="23">
        <v>0</v>
      </c>
      <c r="F17" s="24">
        <f t="shared" si="2"/>
        <v>0</v>
      </c>
      <c r="G17" s="23">
        <v>0</v>
      </c>
      <c r="H17" s="23">
        <v>0</v>
      </c>
      <c r="I17" s="24">
        <f t="shared" si="1"/>
        <v>0</v>
      </c>
    </row>
    <row r="18" spans="2:9" ht="15" customHeight="1" x14ac:dyDescent="0.2">
      <c r="B18" s="89" t="s">
        <v>16</v>
      </c>
      <c r="C18" s="89"/>
      <c r="D18" s="23">
        <v>0</v>
      </c>
      <c r="E18" s="23">
        <v>0</v>
      </c>
      <c r="F18" s="24">
        <f t="shared" si="2"/>
        <v>0</v>
      </c>
      <c r="G18" s="23">
        <v>0</v>
      </c>
      <c r="H18" s="23">
        <v>0</v>
      </c>
      <c r="I18" s="24">
        <f t="shared" si="1"/>
        <v>0</v>
      </c>
    </row>
    <row r="19" spans="2:9" ht="15" customHeight="1" x14ac:dyDescent="0.2">
      <c r="B19" s="89" t="s">
        <v>17</v>
      </c>
      <c r="C19" s="89"/>
      <c r="D19" s="26">
        <v>0</v>
      </c>
      <c r="E19" s="26">
        <v>0</v>
      </c>
      <c r="F19" s="27">
        <f t="shared" si="2"/>
        <v>0</v>
      </c>
      <c r="G19" s="26">
        <v>0</v>
      </c>
      <c r="H19" s="26">
        <v>0</v>
      </c>
      <c r="I19" s="27">
        <f t="shared" si="1"/>
        <v>0</v>
      </c>
    </row>
    <row r="20" spans="2:9" ht="15" customHeight="1" x14ac:dyDescent="0.2">
      <c r="B20" s="89" t="s">
        <v>18</v>
      </c>
      <c r="C20" s="89"/>
      <c r="D20" s="26">
        <v>0</v>
      </c>
      <c r="E20" s="26">
        <v>0</v>
      </c>
      <c r="F20" s="27">
        <f t="shared" si="2"/>
        <v>0</v>
      </c>
      <c r="G20" s="26">
        <v>0</v>
      </c>
      <c r="H20" s="26">
        <v>0</v>
      </c>
      <c r="I20" s="27">
        <f>IF(AND(F20&gt;=0,G20&gt;=0),(F20-G20),"-")</f>
        <v>0</v>
      </c>
    </row>
    <row r="21" spans="2:9" x14ac:dyDescent="0.2">
      <c r="B21" s="6"/>
      <c r="C21" s="7"/>
      <c r="D21" s="28"/>
      <c r="E21" s="28"/>
      <c r="F21" s="28"/>
      <c r="G21" s="28"/>
      <c r="H21" s="28"/>
      <c r="I21" s="28"/>
    </row>
    <row r="22" spans="2:9" ht="15" x14ac:dyDescent="0.2">
      <c r="B22" s="93" t="s">
        <v>19</v>
      </c>
      <c r="C22" s="93"/>
      <c r="D22" s="29">
        <f t="shared" ref="D22:H22" si="3">SUM(D23:D29)</f>
        <v>322769380</v>
      </c>
      <c r="E22" s="29">
        <f t="shared" si="3"/>
        <v>6654000</v>
      </c>
      <c r="F22" s="29">
        <f>D22+E22</f>
        <v>329423380</v>
      </c>
      <c r="G22" s="29">
        <f t="shared" si="3"/>
        <v>178820461</v>
      </c>
      <c r="H22" s="29">
        <f t="shared" si="3"/>
        <v>161888835</v>
      </c>
      <c r="I22" s="29">
        <f>IF(AND(F22&gt;=0,G22&gt;=0),(F22-G22),"-")</f>
        <v>150602919</v>
      </c>
    </row>
    <row r="23" spans="2:9" ht="15" customHeight="1" x14ac:dyDescent="0.2">
      <c r="B23" s="89" t="s">
        <v>20</v>
      </c>
      <c r="C23" s="89"/>
      <c r="D23" s="30">
        <v>0</v>
      </c>
      <c r="E23" s="30">
        <v>0</v>
      </c>
      <c r="F23" s="31">
        <f t="shared" ref="F23:F28" si="4">D23+E23</f>
        <v>0</v>
      </c>
      <c r="G23" s="32">
        <v>0</v>
      </c>
      <c r="H23" s="32">
        <v>0</v>
      </c>
      <c r="I23" s="31">
        <f>IF(AND(F23&gt;=0,G23&gt;=0),(F23-G23),"-")</f>
        <v>0</v>
      </c>
    </row>
    <row r="24" spans="2:9" ht="15" customHeight="1" x14ac:dyDescent="0.2">
      <c r="B24" s="89" t="s">
        <v>21</v>
      </c>
      <c r="C24" s="89"/>
      <c r="D24" s="30">
        <v>0</v>
      </c>
      <c r="E24" s="30">
        <v>0</v>
      </c>
      <c r="F24" s="31">
        <f t="shared" si="4"/>
        <v>0</v>
      </c>
      <c r="G24" s="32">
        <v>0</v>
      </c>
      <c r="H24" s="32">
        <v>0</v>
      </c>
      <c r="I24" s="31">
        <f t="shared" ref="I24:I29" si="5">IF(AND(F24&gt;=0,G24&gt;=0),(F24-G24),"-")</f>
        <v>0</v>
      </c>
    </row>
    <row r="25" spans="2:9" ht="15" customHeight="1" x14ac:dyDescent="0.2">
      <c r="B25" s="89" t="s">
        <v>22</v>
      </c>
      <c r="C25" s="89"/>
      <c r="D25" s="30">
        <v>0</v>
      </c>
      <c r="E25" s="30">
        <v>0</v>
      </c>
      <c r="F25" s="31">
        <f t="shared" si="4"/>
        <v>0</v>
      </c>
      <c r="G25" s="32">
        <v>0</v>
      </c>
      <c r="H25" s="32">
        <v>0</v>
      </c>
      <c r="I25" s="31">
        <f t="shared" si="5"/>
        <v>0</v>
      </c>
    </row>
    <row r="26" spans="2:9" ht="15" customHeight="1" x14ac:dyDescent="0.2">
      <c r="B26" s="89" t="s">
        <v>23</v>
      </c>
      <c r="C26" s="89"/>
      <c r="D26" s="30">
        <v>0</v>
      </c>
      <c r="E26" s="30">
        <v>0</v>
      </c>
      <c r="F26" s="31">
        <f t="shared" si="4"/>
        <v>0</v>
      </c>
      <c r="G26" s="32">
        <v>0</v>
      </c>
      <c r="H26" s="32">
        <v>0</v>
      </c>
      <c r="I26" s="31">
        <f t="shared" si="5"/>
        <v>0</v>
      </c>
    </row>
    <row r="27" spans="2:9" ht="15" customHeight="1" x14ac:dyDescent="0.2">
      <c r="B27" s="89" t="s">
        <v>24</v>
      </c>
      <c r="C27" s="89"/>
      <c r="D27" s="30">
        <v>0</v>
      </c>
      <c r="E27" s="30">
        <v>0</v>
      </c>
      <c r="F27" s="31">
        <f t="shared" si="4"/>
        <v>0</v>
      </c>
      <c r="G27" s="32">
        <v>0</v>
      </c>
      <c r="H27" s="32">
        <v>0</v>
      </c>
      <c r="I27" s="31">
        <f t="shared" si="5"/>
        <v>0</v>
      </c>
    </row>
    <row r="28" spans="2:9" ht="15" customHeight="1" x14ac:dyDescent="0.2">
      <c r="B28" s="89" t="s">
        <v>25</v>
      </c>
      <c r="C28" s="89"/>
      <c r="D28" s="30">
        <v>0</v>
      </c>
      <c r="E28" s="30">
        <v>0</v>
      </c>
      <c r="F28" s="31">
        <f t="shared" si="4"/>
        <v>0</v>
      </c>
      <c r="G28" s="32">
        <v>0</v>
      </c>
      <c r="H28" s="32">
        <v>0</v>
      </c>
      <c r="I28" s="31">
        <f t="shared" si="5"/>
        <v>0</v>
      </c>
    </row>
    <row r="29" spans="2:9" ht="15" customHeight="1" x14ac:dyDescent="0.2">
      <c r="B29" s="89" t="s">
        <v>26</v>
      </c>
      <c r="C29" s="89"/>
      <c r="D29" s="33">
        <v>322769380</v>
      </c>
      <c r="E29" s="33">
        <v>6654000</v>
      </c>
      <c r="F29" s="34">
        <f>D29+E29</f>
        <v>329423380</v>
      </c>
      <c r="G29" s="35">
        <v>178820461</v>
      </c>
      <c r="H29" s="35">
        <v>161888835</v>
      </c>
      <c r="I29" s="85">
        <f t="shared" si="5"/>
        <v>150602919</v>
      </c>
    </row>
    <row r="30" spans="2:9" x14ac:dyDescent="0.2">
      <c r="B30" s="6"/>
      <c r="C30" s="7"/>
      <c r="D30" s="36"/>
      <c r="E30" s="36"/>
      <c r="F30" s="28"/>
      <c r="G30" s="36"/>
      <c r="H30" s="36"/>
      <c r="I30" s="36"/>
    </row>
    <row r="31" spans="2:9" ht="15" x14ac:dyDescent="0.2">
      <c r="B31" s="93" t="s">
        <v>27</v>
      </c>
      <c r="C31" s="93"/>
      <c r="D31" s="37">
        <f t="shared" ref="D31:H31" si="6">SUM(D32:D40)</f>
        <v>0</v>
      </c>
      <c r="E31" s="37">
        <f t="shared" si="6"/>
        <v>0</v>
      </c>
      <c r="F31" s="37">
        <f>D31+E31</f>
        <v>0</v>
      </c>
      <c r="G31" s="37">
        <f t="shared" si="6"/>
        <v>0</v>
      </c>
      <c r="H31" s="37">
        <f t="shared" si="6"/>
        <v>0</v>
      </c>
      <c r="I31" s="37">
        <f>IF(AND(F31&gt;=0,G31&gt;=0),(F31-G31),"-")</f>
        <v>0</v>
      </c>
    </row>
    <row r="32" spans="2:9" ht="15" customHeight="1" x14ac:dyDescent="0.2">
      <c r="B32" s="89" t="s">
        <v>28</v>
      </c>
      <c r="C32" s="89"/>
      <c r="D32" s="30">
        <v>0</v>
      </c>
      <c r="E32" s="30">
        <v>0</v>
      </c>
      <c r="F32" s="31">
        <f t="shared" ref="F32:F40" si="7">D32+E32</f>
        <v>0</v>
      </c>
      <c r="G32" s="32">
        <v>0</v>
      </c>
      <c r="H32" s="32">
        <v>0</v>
      </c>
      <c r="I32" s="31">
        <f t="shared" ref="I32:I40" si="8">IF(AND(F32&gt;=0,G32&gt;=0),(F32-G32),"-")</f>
        <v>0</v>
      </c>
    </row>
    <row r="33" spans="2:9" ht="15" customHeight="1" x14ac:dyDescent="0.2">
      <c r="B33" s="89" t="s">
        <v>29</v>
      </c>
      <c r="C33" s="89"/>
      <c r="D33" s="30">
        <v>0</v>
      </c>
      <c r="E33" s="30">
        <v>0</v>
      </c>
      <c r="F33" s="31">
        <f t="shared" si="7"/>
        <v>0</v>
      </c>
      <c r="G33" s="32">
        <v>0</v>
      </c>
      <c r="H33" s="32">
        <v>0</v>
      </c>
      <c r="I33" s="31">
        <f t="shared" si="8"/>
        <v>0</v>
      </c>
    </row>
    <row r="34" spans="2:9" ht="15" customHeight="1" x14ac:dyDescent="0.2">
      <c r="B34" s="89" t="s">
        <v>30</v>
      </c>
      <c r="C34" s="89"/>
      <c r="D34" s="30">
        <v>0</v>
      </c>
      <c r="E34" s="30">
        <v>0</v>
      </c>
      <c r="F34" s="31">
        <f t="shared" si="7"/>
        <v>0</v>
      </c>
      <c r="G34" s="32">
        <v>0</v>
      </c>
      <c r="H34" s="32">
        <v>0</v>
      </c>
      <c r="I34" s="31">
        <f t="shared" si="8"/>
        <v>0</v>
      </c>
    </row>
    <row r="35" spans="2:9" ht="15" customHeight="1" x14ac:dyDescent="0.2">
      <c r="B35" s="89" t="s">
        <v>31</v>
      </c>
      <c r="C35" s="89"/>
      <c r="D35" s="30">
        <v>0</v>
      </c>
      <c r="E35" s="30">
        <v>0</v>
      </c>
      <c r="F35" s="31">
        <f t="shared" si="7"/>
        <v>0</v>
      </c>
      <c r="G35" s="32">
        <v>0</v>
      </c>
      <c r="H35" s="32">
        <v>0</v>
      </c>
      <c r="I35" s="31">
        <f t="shared" si="8"/>
        <v>0</v>
      </c>
    </row>
    <row r="36" spans="2:9" ht="15" customHeight="1" x14ac:dyDescent="0.2">
      <c r="B36" s="89" t="s">
        <v>32</v>
      </c>
      <c r="C36" s="89"/>
      <c r="D36" s="30">
        <v>0</v>
      </c>
      <c r="E36" s="30">
        <v>0</v>
      </c>
      <c r="F36" s="31">
        <f t="shared" si="7"/>
        <v>0</v>
      </c>
      <c r="G36" s="32">
        <v>0</v>
      </c>
      <c r="H36" s="32">
        <v>0</v>
      </c>
      <c r="I36" s="31">
        <f t="shared" si="8"/>
        <v>0</v>
      </c>
    </row>
    <row r="37" spans="2:9" ht="15" customHeight="1" x14ac:dyDescent="0.2">
      <c r="B37" s="89" t="s">
        <v>33</v>
      </c>
      <c r="C37" s="89"/>
      <c r="D37" s="30">
        <v>0</v>
      </c>
      <c r="E37" s="30">
        <v>0</v>
      </c>
      <c r="F37" s="31">
        <f t="shared" si="7"/>
        <v>0</v>
      </c>
      <c r="G37" s="32">
        <v>0</v>
      </c>
      <c r="H37" s="32">
        <v>0</v>
      </c>
      <c r="I37" s="31">
        <f t="shared" si="8"/>
        <v>0</v>
      </c>
    </row>
    <row r="38" spans="2:9" ht="15" customHeight="1" x14ac:dyDescent="0.2">
      <c r="B38" s="89" t="s">
        <v>34</v>
      </c>
      <c r="C38" s="89"/>
      <c r="D38" s="30">
        <v>0</v>
      </c>
      <c r="E38" s="30">
        <v>0</v>
      </c>
      <c r="F38" s="31">
        <f t="shared" si="7"/>
        <v>0</v>
      </c>
      <c r="G38" s="32">
        <v>0</v>
      </c>
      <c r="H38" s="32">
        <v>0</v>
      </c>
      <c r="I38" s="31">
        <f t="shared" si="8"/>
        <v>0</v>
      </c>
    </row>
    <row r="39" spans="2:9" ht="15" customHeight="1" x14ac:dyDescent="0.2">
      <c r="B39" s="89" t="s">
        <v>35</v>
      </c>
      <c r="C39" s="89"/>
      <c r="D39" s="30">
        <v>0</v>
      </c>
      <c r="E39" s="30">
        <v>0</v>
      </c>
      <c r="F39" s="31">
        <f t="shared" si="7"/>
        <v>0</v>
      </c>
      <c r="G39" s="32">
        <v>0</v>
      </c>
      <c r="H39" s="32">
        <v>0</v>
      </c>
      <c r="I39" s="31">
        <f t="shared" si="8"/>
        <v>0</v>
      </c>
    </row>
    <row r="40" spans="2:9" ht="15" customHeight="1" x14ac:dyDescent="0.2">
      <c r="B40" s="89" t="s">
        <v>36</v>
      </c>
      <c r="C40" s="89"/>
      <c r="D40" s="30">
        <v>0</v>
      </c>
      <c r="E40" s="30">
        <v>0</v>
      </c>
      <c r="F40" s="31">
        <f t="shared" si="7"/>
        <v>0</v>
      </c>
      <c r="G40" s="32">
        <v>0</v>
      </c>
      <c r="H40" s="32">
        <v>0</v>
      </c>
      <c r="I40" s="31">
        <f t="shared" si="8"/>
        <v>0</v>
      </c>
    </row>
    <row r="41" spans="2:9" x14ac:dyDescent="0.2">
      <c r="B41" s="6"/>
      <c r="C41" s="7"/>
      <c r="D41" s="36"/>
      <c r="E41" s="36"/>
      <c r="F41" s="36"/>
      <c r="G41" s="36"/>
      <c r="H41" s="36"/>
      <c r="I41" s="36"/>
    </row>
    <row r="42" spans="2:9" ht="15" x14ac:dyDescent="0.2">
      <c r="B42" s="93" t="s">
        <v>37</v>
      </c>
      <c r="C42" s="93"/>
      <c r="D42" s="37">
        <f t="shared" ref="D42:H42" si="9">SUM(D43:D46)</f>
        <v>0</v>
      </c>
      <c r="E42" s="37">
        <f t="shared" si="9"/>
        <v>0</v>
      </c>
      <c r="F42" s="37">
        <f>D42+E42</f>
        <v>0</v>
      </c>
      <c r="G42" s="38">
        <f t="shared" si="9"/>
        <v>0</v>
      </c>
      <c r="H42" s="37">
        <f t="shared" si="9"/>
        <v>0</v>
      </c>
      <c r="I42" s="37">
        <f>IF(AND(F42&gt;=0,G42&gt;=0),(F42-G42),"-")</f>
        <v>0</v>
      </c>
    </row>
    <row r="43" spans="2:9" ht="15" customHeight="1" x14ac:dyDescent="0.2">
      <c r="B43" s="89" t="s">
        <v>38</v>
      </c>
      <c r="C43" s="89"/>
      <c r="D43" s="32">
        <v>0</v>
      </c>
      <c r="E43" s="32">
        <v>0</v>
      </c>
      <c r="F43" s="31">
        <f t="shared" ref="F43:F46" si="10">D43+E43</f>
        <v>0</v>
      </c>
      <c r="G43" s="32">
        <v>0</v>
      </c>
      <c r="H43" s="32">
        <v>0</v>
      </c>
      <c r="I43" s="31">
        <f>IF(AND(F43&gt;=0,G43&gt;=0),(F43-G43),"-")</f>
        <v>0</v>
      </c>
    </row>
    <row r="44" spans="2:9" ht="15" customHeight="1" x14ac:dyDescent="0.2">
      <c r="B44" s="89" t="s">
        <v>39</v>
      </c>
      <c r="C44" s="89"/>
      <c r="D44" s="32">
        <v>0</v>
      </c>
      <c r="E44" s="32">
        <v>0</v>
      </c>
      <c r="F44" s="31">
        <f t="shared" si="10"/>
        <v>0</v>
      </c>
      <c r="G44" s="32">
        <v>0</v>
      </c>
      <c r="H44" s="32">
        <v>0</v>
      </c>
      <c r="I44" s="31">
        <f>IF(AND(F44&gt;=0,G44&gt;=0),(F44-G44),"-")</f>
        <v>0</v>
      </c>
    </row>
    <row r="45" spans="2:9" ht="15" customHeight="1" x14ac:dyDescent="0.2">
      <c r="B45" s="89" t="s">
        <v>40</v>
      </c>
      <c r="C45" s="89"/>
      <c r="D45" s="32">
        <v>0</v>
      </c>
      <c r="E45" s="32">
        <v>0</v>
      </c>
      <c r="F45" s="31">
        <f t="shared" si="10"/>
        <v>0</v>
      </c>
      <c r="G45" s="32">
        <v>0</v>
      </c>
      <c r="H45" s="32">
        <v>0</v>
      </c>
      <c r="I45" s="31">
        <f>IF(AND(F45&gt;=0,G45&gt;=0),(F45-G45),"-")</f>
        <v>0</v>
      </c>
    </row>
    <row r="46" spans="2:9" ht="15" customHeight="1" x14ac:dyDescent="0.2">
      <c r="B46" s="89" t="s">
        <v>41</v>
      </c>
      <c r="C46" s="89"/>
      <c r="D46" s="32">
        <v>0</v>
      </c>
      <c r="E46" s="32">
        <v>0</v>
      </c>
      <c r="F46" s="31">
        <f t="shared" si="10"/>
        <v>0</v>
      </c>
      <c r="G46" s="32">
        <v>0</v>
      </c>
      <c r="H46" s="32">
        <v>0</v>
      </c>
      <c r="I46" s="31">
        <f>IF(AND(F46&gt;=0,G46&gt;=0),(F46-G46),"-")</f>
        <v>0</v>
      </c>
    </row>
    <row r="47" spans="2:9" x14ac:dyDescent="0.2">
      <c r="B47" s="8"/>
      <c r="C47" s="9"/>
      <c r="D47" s="39"/>
      <c r="E47" s="39"/>
      <c r="F47" s="39"/>
      <c r="G47" s="39"/>
      <c r="H47" s="39"/>
      <c r="I47" s="39"/>
    </row>
    <row r="48" spans="2:9" ht="21.75" customHeight="1" x14ac:dyDescent="0.2">
      <c r="B48" s="17"/>
      <c r="C48" s="18" t="s">
        <v>42</v>
      </c>
      <c r="D48" s="40">
        <f t="shared" ref="D48:H48" si="11">SUM(D12,D22,D31,D42)</f>
        <v>322769380</v>
      </c>
      <c r="E48" s="40">
        <f t="shared" si="11"/>
        <v>6654000</v>
      </c>
      <c r="F48" s="40">
        <f>D48+E48</f>
        <v>329423380</v>
      </c>
      <c r="G48" s="40">
        <f t="shared" si="11"/>
        <v>178820461</v>
      </c>
      <c r="H48" s="40">
        <f t="shared" si="11"/>
        <v>161888835</v>
      </c>
      <c r="I48" s="40">
        <f>IF(AND(F48&gt;=0,G48&gt;=0),(F48-G48),"-")</f>
        <v>150602919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21" t="s">
        <v>48</v>
      </c>
      <c r="D53" s="19"/>
      <c r="F53" s="90" t="s">
        <v>50</v>
      </c>
      <c r="G53" s="90"/>
      <c r="H53" s="90"/>
    </row>
    <row r="54" spans="2:8" x14ac:dyDescent="0.2">
      <c r="C54" s="22" t="s">
        <v>49</v>
      </c>
      <c r="D54" s="22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D58:E58"/>
    <mergeCell ref="B45:C45"/>
    <mergeCell ref="B46:C46"/>
    <mergeCell ref="F53:H53"/>
    <mergeCell ref="F54:H54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</mergeCells>
  <printOptions horizontalCentered="1"/>
  <pageMargins left="0.31496062992125984" right="0.59055118110236227" top="0.47244094488188981" bottom="0.43307086614173229" header="0.31496062992125984" footer="0.31496062992125984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43"/>
  <sheetViews>
    <sheetView workbookViewId="0">
      <selection activeCell="F32" sqref="F32"/>
    </sheetView>
  </sheetViews>
  <sheetFormatPr baseColWidth="10" defaultRowHeight="15" x14ac:dyDescent="0.25"/>
  <cols>
    <col min="4" max="4" width="23.85546875" customWidth="1"/>
    <col min="5" max="5" width="17.85546875" customWidth="1"/>
    <col min="6" max="6" width="17.28515625" customWidth="1"/>
    <col min="7" max="8" width="18.5703125" customWidth="1"/>
    <col min="9" max="9" width="21.7109375" customWidth="1"/>
  </cols>
  <sheetData>
    <row r="2" spans="2:9" ht="15.75" thickBot="1" x14ac:dyDescent="0.3"/>
    <row r="3" spans="2:9" x14ac:dyDescent="0.25">
      <c r="B3" s="109" t="s">
        <v>0</v>
      </c>
      <c r="C3" s="110"/>
      <c r="D3" s="113" t="s">
        <v>1</v>
      </c>
      <c r="E3" s="114"/>
      <c r="F3" s="114"/>
      <c r="G3" s="114"/>
      <c r="H3" s="115"/>
      <c r="I3" s="116" t="s">
        <v>2</v>
      </c>
    </row>
    <row r="4" spans="2:9" ht="25.5" x14ac:dyDescent="0.25">
      <c r="B4" s="111"/>
      <c r="C4" s="98"/>
      <c r="D4" s="86" t="s">
        <v>3</v>
      </c>
      <c r="E4" s="15" t="s">
        <v>4</v>
      </c>
      <c r="F4" s="86" t="s">
        <v>5</v>
      </c>
      <c r="G4" s="86" t="s">
        <v>6</v>
      </c>
      <c r="H4" s="86" t="s">
        <v>7</v>
      </c>
      <c r="I4" s="117"/>
    </row>
    <row r="5" spans="2:9" x14ac:dyDescent="0.25">
      <c r="B5" s="112"/>
      <c r="C5" s="100"/>
      <c r="D5" s="86">
        <v>1</v>
      </c>
      <c r="E5" s="86">
        <v>2</v>
      </c>
      <c r="F5" s="86" t="s">
        <v>8</v>
      </c>
      <c r="G5" s="86">
        <v>4</v>
      </c>
      <c r="H5" s="86">
        <v>5</v>
      </c>
      <c r="I5" s="65" t="s">
        <v>9</v>
      </c>
    </row>
    <row r="6" spans="2:9" x14ac:dyDescent="0.25">
      <c r="B6" s="66"/>
      <c r="C6" s="4"/>
      <c r="D6" s="5"/>
      <c r="E6" s="5"/>
      <c r="F6" s="5"/>
      <c r="G6" s="5"/>
      <c r="H6" s="5"/>
      <c r="I6" s="67"/>
    </row>
    <row r="7" spans="2:9" x14ac:dyDescent="0.25">
      <c r="B7" s="118" t="s">
        <v>10</v>
      </c>
      <c r="C7" s="106"/>
      <c r="D7" s="25">
        <f t="shared" ref="D7:H7" si="0">SUM(D8:D15)</f>
        <v>0</v>
      </c>
      <c r="E7" s="25">
        <f t="shared" si="0"/>
        <v>0</v>
      </c>
      <c r="F7" s="25">
        <f>D7+E7</f>
        <v>0</v>
      </c>
      <c r="G7" s="25">
        <f t="shared" si="0"/>
        <v>0</v>
      </c>
      <c r="H7" s="25">
        <f t="shared" si="0"/>
        <v>0</v>
      </c>
      <c r="I7" s="68">
        <f>IF(AND(F7&gt;=0,G7&gt;=0),(F7-G7),"-")</f>
        <v>0</v>
      </c>
    </row>
    <row r="8" spans="2:9" x14ac:dyDescent="0.25">
      <c r="B8" s="108" t="s">
        <v>11</v>
      </c>
      <c r="C8" s="89"/>
      <c r="D8" s="23">
        <v>0</v>
      </c>
      <c r="E8" s="23">
        <v>0</v>
      </c>
      <c r="F8" s="24">
        <f>D8+E8</f>
        <v>0</v>
      </c>
      <c r="G8" s="23">
        <v>0</v>
      </c>
      <c r="H8" s="23">
        <v>0</v>
      </c>
      <c r="I8" s="69">
        <f>IF(AND(F8&gt;=0,G8&gt;=0),(F8-G8),"-")</f>
        <v>0</v>
      </c>
    </row>
    <row r="9" spans="2:9" x14ac:dyDescent="0.25">
      <c r="B9" s="108" t="s">
        <v>12</v>
      </c>
      <c r="C9" s="89"/>
      <c r="D9" s="23">
        <v>0</v>
      </c>
      <c r="E9" s="23">
        <v>0</v>
      </c>
      <c r="F9" s="24">
        <v>0</v>
      </c>
      <c r="G9" s="23">
        <v>0</v>
      </c>
      <c r="H9" s="23">
        <v>0</v>
      </c>
      <c r="I9" s="69">
        <f t="shared" ref="I9:I14" si="1">IF(AND(F9&gt;=0,G9&gt;=0),(F9-G9),"-")</f>
        <v>0</v>
      </c>
    </row>
    <row r="10" spans="2:9" x14ac:dyDescent="0.25">
      <c r="B10" s="108" t="s">
        <v>13</v>
      </c>
      <c r="C10" s="89"/>
      <c r="D10" s="23">
        <v>0</v>
      </c>
      <c r="E10" s="23">
        <v>0</v>
      </c>
      <c r="F10" s="24">
        <f t="shared" ref="F10:F15" si="2">D10+E10</f>
        <v>0</v>
      </c>
      <c r="G10" s="23">
        <v>0</v>
      </c>
      <c r="H10" s="23">
        <v>0</v>
      </c>
      <c r="I10" s="69">
        <f t="shared" si="1"/>
        <v>0</v>
      </c>
    </row>
    <row r="11" spans="2:9" x14ac:dyDescent="0.25">
      <c r="B11" s="108" t="s">
        <v>14</v>
      </c>
      <c r="C11" s="89"/>
      <c r="D11" s="23">
        <v>0</v>
      </c>
      <c r="E11" s="23">
        <v>0</v>
      </c>
      <c r="F11" s="24">
        <f t="shared" si="2"/>
        <v>0</v>
      </c>
      <c r="G11" s="23">
        <v>0</v>
      </c>
      <c r="H11" s="23">
        <v>0</v>
      </c>
      <c r="I11" s="69">
        <f t="shared" si="1"/>
        <v>0</v>
      </c>
    </row>
    <row r="12" spans="2:9" x14ac:dyDescent="0.25">
      <c r="B12" s="108" t="s">
        <v>15</v>
      </c>
      <c r="C12" s="89"/>
      <c r="D12" s="23">
        <v>0</v>
      </c>
      <c r="E12" s="23">
        <v>0</v>
      </c>
      <c r="F12" s="24">
        <f t="shared" si="2"/>
        <v>0</v>
      </c>
      <c r="G12" s="23">
        <v>0</v>
      </c>
      <c r="H12" s="23">
        <v>0</v>
      </c>
      <c r="I12" s="69">
        <f t="shared" si="1"/>
        <v>0</v>
      </c>
    </row>
    <row r="13" spans="2:9" x14ac:dyDescent="0.25">
      <c r="B13" s="108" t="s">
        <v>16</v>
      </c>
      <c r="C13" s="89"/>
      <c r="D13" s="23">
        <v>0</v>
      </c>
      <c r="E13" s="23">
        <v>0</v>
      </c>
      <c r="F13" s="24">
        <f t="shared" si="2"/>
        <v>0</v>
      </c>
      <c r="G13" s="23">
        <v>0</v>
      </c>
      <c r="H13" s="23">
        <v>0</v>
      </c>
      <c r="I13" s="69">
        <f t="shared" si="1"/>
        <v>0</v>
      </c>
    </row>
    <row r="14" spans="2:9" x14ac:dyDescent="0.25">
      <c r="B14" s="108" t="s">
        <v>17</v>
      </c>
      <c r="C14" s="89"/>
      <c r="D14" s="26">
        <v>0</v>
      </c>
      <c r="E14" s="26">
        <v>0</v>
      </c>
      <c r="F14" s="27">
        <f t="shared" si="2"/>
        <v>0</v>
      </c>
      <c r="G14" s="26">
        <v>0</v>
      </c>
      <c r="H14" s="26">
        <v>0</v>
      </c>
      <c r="I14" s="70">
        <f t="shared" si="1"/>
        <v>0</v>
      </c>
    </row>
    <row r="15" spans="2:9" x14ac:dyDescent="0.25">
      <c r="B15" s="108" t="s">
        <v>18</v>
      </c>
      <c r="C15" s="89"/>
      <c r="D15" s="26">
        <v>0</v>
      </c>
      <c r="E15" s="26">
        <v>0</v>
      </c>
      <c r="F15" s="27">
        <f t="shared" si="2"/>
        <v>0</v>
      </c>
      <c r="G15" s="26">
        <v>0</v>
      </c>
      <c r="H15" s="26">
        <v>0</v>
      </c>
      <c r="I15" s="70">
        <f>IF(AND(F15&gt;=0,G15&gt;=0),(F15-G15),"-")</f>
        <v>0</v>
      </c>
    </row>
    <row r="16" spans="2:9" x14ac:dyDescent="0.25">
      <c r="B16" s="71"/>
      <c r="C16" s="7"/>
      <c r="D16" s="28"/>
      <c r="E16" s="28"/>
      <c r="F16" s="28"/>
      <c r="G16" s="28"/>
      <c r="H16" s="28"/>
      <c r="I16" s="72"/>
    </row>
    <row r="17" spans="2:9" x14ac:dyDescent="0.25">
      <c r="B17" s="107" t="s">
        <v>19</v>
      </c>
      <c r="C17" s="93"/>
      <c r="D17" s="29">
        <f t="shared" ref="D17:H17" si="3">SUM(D18:D24)</f>
        <v>322769380</v>
      </c>
      <c r="E17" s="29">
        <f t="shared" si="3"/>
        <v>6654000</v>
      </c>
      <c r="F17" s="29">
        <f>D17+E17</f>
        <v>329423380</v>
      </c>
      <c r="G17" s="29">
        <f t="shared" si="3"/>
        <v>229805646</v>
      </c>
      <c r="H17" s="29">
        <f t="shared" si="3"/>
        <v>211643669</v>
      </c>
      <c r="I17" s="73">
        <f>IF(AND(F17&gt;=0,G17&gt;=0),(F17-G17),"-")</f>
        <v>99617734</v>
      </c>
    </row>
    <row r="18" spans="2:9" x14ac:dyDescent="0.25">
      <c r="B18" s="108" t="s">
        <v>20</v>
      </c>
      <c r="C18" s="89"/>
      <c r="D18" s="30">
        <v>0</v>
      </c>
      <c r="E18" s="30">
        <v>0</v>
      </c>
      <c r="F18" s="31">
        <f t="shared" ref="F18:F23" si="4">D18+E18</f>
        <v>0</v>
      </c>
      <c r="G18" s="32">
        <v>0</v>
      </c>
      <c r="H18" s="32">
        <v>0</v>
      </c>
      <c r="I18" s="74">
        <f>IF(AND(F18&gt;=0,G18&gt;=0),(F18-G18),"-")</f>
        <v>0</v>
      </c>
    </row>
    <row r="19" spans="2:9" x14ac:dyDescent="0.25">
      <c r="B19" s="108" t="s">
        <v>21</v>
      </c>
      <c r="C19" s="89"/>
      <c r="D19" s="30">
        <v>0</v>
      </c>
      <c r="E19" s="30">
        <v>0</v>
      </c>
      <c r="F19" s="31">
        <f t="shared" si="4"/>
        <v>0</v>
      </c>
      <c r="G19" s="32">
        <v>0</v>
      </c>
      <c r="H19" s="32">
        <v>0</v>
      </c>
      <c r="I19" s="74">
        <f t="shared" ref="I19:I24" si="5">IF(AND(F19&gt;=0,G19&gt;=0),(F19-G19),"-")</f>
        <v>0</v>
      </c>
    </row>
    <row r="20" spans="2:9" x14ac:dyDescent="0.25">
      <c r="B20" s="108" t="s">
        <v>22</v>
      </c>
      <c r="C20" s="89"/>
      <c r="D20" s="30">
        <v>0</v>
      </c>
      <c r="E20" s="30">
        <v>0</v>
      </c>
      <c r="F20" s="31">
        <f t="shared" si="4"/>
        <v>0</v>
      </c>
      <c r="G20" s="32">
        <v>0</v>
      </c>
      <c r="H20" s="32">
        <v>0</v>
      </c>
      <c r="I20" s="74">
        <f t="shared" si="5"/>
        <v>0</v>
      </c>
    </row>
    <row r="21" spans="2:9" x14ac:dyDescent="0.25">
      <c r="B21" s="108" t="s">
        <v>23</v>
      </c>
      <c r="C21" s="89"/>
      <c r="D21" s="30">
        <v>0</v>
      </c>
      <c r="E21" s="30">
        <v>0</v>
      </c>
      <c r="F21" s="31">
        <f t="shared" si="4"/>
        <v>0</v>
      </c>
      <c r="G21" s="32">
        <v>0</v>
      </c>
      <c r="H21" s="32">
        <v>0</v>
      </c>
      <c r="I21" s="74">
        <f t="shared" si="5"/>
        <v>0</v>
      </c>
    </row>
    <row r="22" spans="2:9" x14ac:dyDescent="0.25">
      <c r="B22" s="108" t="s">
        <v>24</v>
      </c>
      <c r="C22" s="89"/>
      <c r="D22" s="30">
        <v>0</v>
      </c>
      <c r="E22" s="30">
        <v>0</v>
      </c>
      <c r="F22" s="31">
        <f t="shared" si="4"/>
        <v>0</v>
      </c>
      <c r="G22" s="32">
        <v>0</v>
      </c>
      <c r="H22" s="32">
        <v>0</v>
      </c>
      <c r="I22" s="74">
        <f t="shared" si="5"/>
        <v>0</v>
      </c>
    </row>
    <row r="23" spans="2:9" x14ac:dyDescent="0.25">
      <c r="B23" s="108" t="s">
        <v>25</v>
      </c>
      <c r="C23" s="89"/>
      <c r="D23" s="30">
        <v>0</v>
      </c>
      <c r="E23" s="30">
        <v>0</v>
      </c>
      <c r="F23" s="31">
        <f t="shared" si="4"/>
        <v>0</v>
      </c>
      <c r="G23" s="32">
        <v>0</v>
      </c>
      <c r="H23" s="32">
        <v>0</v>
      </c>
      <c r="I23" s="74">
        <f t="shared" si="5"/>
        <v>0</v>
      </c>
    </row>
    <row r="24" spans="2:9" x14ac:dyDescent="0.25">
      <c r="B24" s="108" t="s">
        <v>26</v>
      </c>
      <c r="C24" s="89"/>
      <c r="D24" s="33">
        <v>322769380</v>
      </c>
      <c r="E24" s="33">
        <v>6654000</v>
      </c>
      <c r="F24" s="34">
        <f>D24+E24</f>
        <v>329423380</v>
      </c>
      <c r="G24" s="35">
        <v>229805646</v>
      </c>
      <c r="H24" s="35">
        <v>211643669</v>
      </c>
      <c r="I24" s="75">
        <f t="shared" si="5"/>
        <v>99617734</v>
      </c>
    </row>
    <row r="25" spans="2:9" x14ac:dyDescent="0.25">
      <c r="B25" s="71"/>
      <c r="C25" s="7"/>
      <c r="D25" s="36"/>
      <c r="E25" s="36"/>
      <c r="F25" s="28"/>
      <c r="G25" s="36"/>
      <c r="H25" s="36"/>
      <c r="I25" s="76"/>
    </row>
    <row r="26" spans="2:9" x14ac:dyDescent="0.25">
      <c r="B26" s="107" t="s">
        <v>27</v>
      </c>
      <c r="C26" s="93"/>
      <c r="D26" s="37">
        <f t="shared" ref="D26:H26" si="6">SUM(D27:D35)</f>
        <v>0</v>
      </c>
      <c r="E26" s="37">
        <f t="shared" si="6"/>
        <v>0</v>
      </c>
      <c r="F26" s="37">
        <f>D26+E26</f>
        <v>0</v>
      </c>
      <c r="G26" s="37">
        <f t="shared" si="6"/>
        <v>0</v>
      </c>
      <c r="H26" s="37">
        <f t="shared" si="6"/>
        <v>0</v>
      </c>
      <c r="I26" s="77">
        <f>IF(AND(F26&gt;=0,G26&gt;=0),(F26-G26),"-")</f>
        <v>0</v>
      </c>
    </row>
    <row r="27" spans="2:9" x14ac:dyDescent="0.25">
      <c r="B27" s="108" t="s">
        <v>28</v>
      </c>
      <c r="C27" s="89"/>
      <c r="D27" s="30">
        <v>0</v>
      </c>
      <c r="E27" s="30">
        <v>0</v>
      </c>
      <c r="F27" s="31">
        <f t="shared" ref="F27:F35" si="7">D27+E27</f>
        <v>0</v>
      </c>
      <c r="G27" s="32">
        <v>0</v>
      </c>
      <c r="H27" s="32">
        <v>0</v>
      </c>
      <c r="I27" s="74">
        <f t="shared" ref="I27:I35" si="8">IF(AND(F27&gt;=0,G27&gt;=0),(F27-G27),"-")</f>
        <v>0</v>
      </c>
    </row>
    <row r="28" spans="2:9" x14ac:dyDescent="0.25">
      <c r="B28" s="108" t="s">
        <v>29</v>
      </c>
      <c r="C28" s="89"/>
      <c r="D28" s="30">
        <v>0</v>
      </c>
      <c r="E28" s="30">
        <v>0</v>
      </c>
      <c r="F28" s="31">
        <f t="shared" si="7"/>
        <v>0</v>
      </c>
      <c r="G28" s="32">
        <v>0</v>
      </c>
      <c r="H28" s="32">
        <v>0</v>
      </c>
      <c r="I28" s="74">
        <f t="shared" si="8"/>
        <v>0</v>
      </c>
    </row>
    <row r="29" spans="2:9" x14ac:dyDescent="0.25">
      <c r="B29" s="108" t="s">
        <v>30</v>
      </c>
      <c r="C29" s="89"/>
      <c r="D29" s="30">
        <v>0</v>
      </c>
      <c r="E29" s="30">
        <v>0</v>
      </c>
      <c r="F29" s="31">
        <f t="shared" si="7"/>
        <v>0</v>
      </c>
      <c r="G29" s="32">
        <v>0</v>
      </c>
      <c r="H29" s="32">
        <v>0</v>
      </c>
      <c r="I29" s="74">
        <f t="shared" si="8"/>
        <v>0</v>
      </c>
    </row>
    <row r="30" spans="2:9" x14ac:dyDescent="0.25">
      <c r="B30" s="108" t="s">
        <v>31</v>
      </c>
      <c r="C30" s="89"/>
      <c r="D30" s="30">
        <v>0</v>
      </c>
      <c r="E30" s="30">
        <v>0</v>
      </c>
      <c r="F30" s="31">
        <f t="shared" si="7"/>
        <v>0</v>
      </c>
      <c r="G30" s="32">
        <v>0</v>
      </c>
      <c r="H30" s="32">
        <v>0</v>
      </c>
      <c r="I30" s="74">
        <f t="shared" si="8"/>
        <v>0</v>
      </c>
    </row>
    <row r="31" spans="2:9" x14ac:dyDescent="0.25">
      <c r="B31" s="108" t="s">
        <v>32</v>
      </c>
      <c r="C31" s="89"/>
      <c r="D31" s="30">
        <v>0</v>
      </c>
      <c r="E31" s="30">
        <v>0</v>
      </c>
      <c r="F31" s="31">
        <f t="shared" si="7"/>
        <v>0</v>
      </c>
      <c r="G31" s="32">
        <v>0</v>
      </c>
      <c r="H31" s="32">
        <v>0</v>
      </c>
      <c r="I31" s="74">
        <f t="shared" si="8"/>
        <v>0</v>
      </c>
    </row>
    <row r="32" spans="2:9" x14ac:dyDescent="0.25">
      <c r="B32" s="108" t="s">
        <v>33</v>
      </c>
      <c r="C32" s="89"/>
      <c r="D32" s="30">
        <v>0</v>
      </c>
      <c r="E32" s="30">
        <v>0</v>
      </c>
      <c r="F32" s="31">
        <f t="shared" si="7"/>
        <v>0</v>
      </c>
      <c r="G32" s="32">
        <v>0</v>
      </c>
      <c r="H32" s="32">
        <v>0</v>
      </c>
      <c r="I32" s="74">
        <f t="shared" si="8"/>
        <v>0</v>
      </c>
    </row>
    <row r="33" spans="2:9" x14ac:dyDescent="0.25">
      <c r="B33" s="108" t="s">
        <v>34</v>
      </c>
      <c r="C33" s="89"/>
      <c r="D33" s="30">
        <v>0</v>
      </c>
      <c r="E33" s="30">
        <v>0</v>
      </c>
      <c r="F33" s="31">
        <f t="shared" si="7"/>
        <v>0</v>
      </c>
      <c r="G33" s="32">
        <v>0</v>
      </c>
      <c r="H33" s="32">
        <v>0</v>
      </c>
      <c r="I33" s="74">
        <f t="shared" si="8"/>
        <v>0</v>
      </c>
    </row>
    <row r="34" spans="2:9" x14ac:dyDescent="0.25">
      <c r="B34" s="108" t="s">
        <v>35</v>
      </c>
      <c r="C34" s="89"/>
      <c r="D34" s="30">
        <v>0</v>
      </c>
      <c r="E34" s="30">
        <v>0</v>
      </c>
      <c r="F34" s="31">
        <f t="shared" si="7"/>
        <v>0</v>
      </c>
      <c r="G34" s="32">
        <v>0</v>
      </c>
      <c r="H34" s="32">
        <v>0</v>
      </c>
      <c r="I34" s="74">
        <f t="shared" si="8"/>
        <v>0</v>
      </c>
    </row>
    <row r="35" spans="2:9" x14ac:dyDescent="0.25">
      <c r="B35" s="108" t="s">
        <v>36</v>
      </c>
      <c r="C35" s="89"/>
      <c r="D35" s="30">
        <v>0</v>
      </c>
      <c r="E35" s="30">
        <v>0</v>
      </c>
      <c r="F35" s="31">
        <f t="shared" si="7"/>
        <v>0</v>
      </c>
      <c r="G35" s="32">
        <v>0</v>
      </c>
      <c r="H35" s="32">
        <v>0</v>
      </c>
      <c r="I35" s="74">
        <f t="shared" si="8"/>
        <v>0</v>
      </c>
    </row>
    <row r="36" spans="2:9" x14ac:dyDescent="0.25">
      <c r="B36" s="71"/>
      <c r="C36" s="7"/>
      <c r="D36" s="36"/>
      <c r="E36" s="36"/>
      <c r="F36" s="36"/>
      <c r="G36" s="36"/>
      <c r="H36" s="36"/>
      <c r="I36" s="76"/>
    </row>
    <row r="37" spans="2:9" x14ac:dyDescent="0.25">
      <c r="B37" s="107" t="s">
        <v>37</v>
      </c>
      <c r="C37" s="93"/>
      <c r="D37" s="37">
        <f t="shared" ref="D37:H37" si="9">SUM(D38:D41)</f>
        <v>0</v>
      </c>
      <c r="E37" s="37">
        <f t="shared" si="9"/>
        <v>0</v>
      </c>
      <c r="F37" s="37">
        <f>D37+E37</f>
        <v>0</v>
      </c>
      <c r="G37" s="38">
        <f t="shared" si="9"/>
        <v>0</v>
      </c>
      <c r="H37" s="37">
        <f t="shared" si="9"/>
        <v>0</v>
      </c>
      <c r="I37" s="77">
        <f>IF(AND(F37&gt;=0,G37&gt;=0),(F37-G37),"-")</f>
        <v>0</v>
      </c>
    </row>
    <row r="38" spans="2:9" x14ac:dyDescent="0.25">
      <c r="B38" s="108" t="s">
        <v>38</v>
      </c>
      <c r="C38" s="89"/>
      <c r="D38" s="32">
        <v>0</v>
      </c>
      <c r="E38" s="32">
        <v>0</v>
      </c>
      <c r="F38" s="31">
        <f t="shared" ref="F38:F41" si="10">D38+E38</f>
        <v>0</v>
      </c>
      <c r="G38" s="32">
        <v>0</v>
      </c>
      <c r="H38" s="32">
        <v>0</v>
      </c>
      <c r="I38" s="74">
        <f>IF(AND(F38&gt;=0,G38&gt;=0),(F38-G38),"-")</f>
        <v>0</v>
      </c>
    </row>
    <row r="39" spans="2:9" x14ac:dyDescent="0.25">
      <c r="B39" s="108" t="s">
        <v>39</v>
      </c>
      <c r="C39" s="89"/>
      <c r="D39" s="32">
        <v>0</v>
      </c>
      <c r="E39" s="32">
        <v>0</v>
      </c>
      <c r="F39" s="31">
        <f t="shared" si="10"/>
        <v>0</v>
      </c>
      <c r="G39" s="32">
        <v>0</v>
      </c>
      <c r="H39" s="32">
        <v>0</v>
      </c>
      <c r="I39" s="74">
        <f>IF(AND(F39&gt;=0,G39&gt;=0),(F39-G39),"-")</f>
        <v>0</v>
      </c>
    </row>
    <row r="40" spans="2:9" x14ac:dyDescent="0.25">
      <c r="B40" s="108" t="s">
        <v>40</v>
      </c>
      <c r="C40" s="89"/>
      <c r="D40" s="32">
        <v>0</v>
      </c>
      <c r="E40" s="32">
        <v>0</v>
      </c>
      <c r="F40" s="31">
        <f t="shared" si="10"/>
        <v>0</v>
      </c>
      <c r="G40" s="32">
        <v>0</v>
      </c>
      <c r="H40" s="32">
        <v>0</v>
      </c>
      <c r="I40" s="74">
        <f>IF(AND(F40&gt;=0,G40&gt;=0),(F40-G40),"-")</f>
        <v>0</v>
      </c>
    </row>
    <row r="41" spans="2:9" x14ac:dyDescent="0.25">
      <c r="B41" s="108" t="s">
        <v>41</v>
      </c>
      <c r="C41" s="89"/>
      <c r="D41" s="32">
        <v>0</v>
      </c>
      <c r="E41" s="32">
        <v>0</v>
      </c>
      <c r="F41" s="31">
        <f t="shared" si="10"/>
        <v>0</v>
      </c>
      <c r="G41" s="32">
        <v>0</v>
      </c>
      <c r="H41" s="32">
        <v>0</v>
      </c>
      <c r="I41" s="74">
        <f>IF(AND(F41&gt;=0,G41&gt;=0),(F41-G41),"-")</f>
        <v>0</v>
      </c>
    </row>
    <row r="42" spans="2:9" x14ac:dyDescent="0.25">
      <c r="B42" s="78"/>
      <c r="C42" s="9"/>
      <c r="D42" s="39"/>
      <c r="E42" s="39"/>
      <c r="F42" s="39"/>
      <c r="G42" s="39"/>
      <c r="H42" s="39"/>
      <c r="I42" s="79"/>
    </row>
    <row r="43" spans="2:9" ht="15.75" thickBot="1" x14ac:dyDescent="0.3">
      <c r="B43" s="80"/>
      <c r="C43" s="81" t="s">
        <v>42</v>
      </c>
      <c r="D43" s="82">
        <f t="shared" ref="D43:H43" si="11">SUM(D7,D17,D26,D37)</f>
        <v>322769380</v>
      </c>
      <c r="E43" s="82">
        <f t="shared" si="11"/>
        <v>6654000</v>
      </c>
      <c r="F43" s="82">
        <f>D43+E43</f>
        <v>329423380</v>
      </c>
      <c r="G43" s="82">
        <f t="shared" si="11"/>
        <v>229805646</v>
      </c>
      <c r="H43" s="82">
        <f t="shared" si="11"/>
        <v>211643669</v>
      </c>
      <c r="I43" s="83">
        <f>IF(AND(F43&gt;=0,G43&gt;=0),(F43-G43),"-")</f>
        <v>99617734</v>
      </c>
    </row>
  </sheetData>
  <mergeCells count="35">
    <mergeCell ref="B9:C9"/>
    <mergeCell ref="B3:C5"/>
    <mergeCell ref="D3:H3"/>
    <mergeCell ref="I3:I4"/>
    <mergeCell ref="B7:C7"/>
    <mergeCell ref="B8:C8"/>
    <mergeCell ref="B22:C22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35:C35"/>
    <mergeCell ref="B23:C23"/>
    <mergeCell ref="B24:C24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7:C37"/>
    <mergeCell ref="B38:C38"/>
    <mergeCell ref="B39:C39"/>
    <mergeCell ref="B40:C40"/>
    <mergeCell ref="B41:C4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R65536"/>
  <sheetViews>
    <sheetView showGridLines="0" topLeftCell="A38" zoomScale="90" zoomScaleNormal="90" workbookViewId="0">
      <selection activeCell="B1" sqref="B1:I57"/>
    </sheetView>
  </sheetViews>
  <sheetFormatPr baseColWidth="10" defaultColWidth="0" defaultRowHeight="14.25" customHeight="1" zeroHeight="1" x14ac:dyDescent="0.2"/>
  <cols>
    <col min="1" max="1" width="1.42578125" style="1" customWidth="1"/>
    <col min="2" max="2" width="17.85546875" style="1" customWidth="1"/>
    <col min="3" max="3" width="61" style="1" customWidth="1"/>
    <col min="4" max="8" width="18" style="1" customWidth="1"/>
    <col min="9" max="9" width="19.5703125" style="1" customWidth="1"/>
    <col min="10" max="10" width="2.7109375" style="1" customWidth="1"/>
    <col min="11" max="256" width="11.42578125" style="1" hidden="1"/>
    <col min="257" max="257" width="2.7109375" style="1" hidden="1" customWidth="1"/>
    <col min="258" max="258" width="17.85546875" style="1" hidden="1" customWidth="1"/>
    <col min="259" max="259" width="61" style="1" hidden="1" customWidth="1"/>
    <col min="260" max="265" width="18" style="1" hidden="1" customWidth="1"/>
    <col min="266" max="266" width="2.7109375" style="1" hidden="1" customWidth="1"/>
    <col min="267" max="512" width="11.42578125" style="1" hidden="1"/>
    <col min="513" max="513" width="2.7109375" style="1" hidden="1" customWidth="1"/>
    <col min="514" max="514" width="17.85546875" style="1" hidden="1" customWidth="1"/>
    <col min="515" max="515" width="61" style="1" hidden="1" customWidth="1"/>
    <col min="516" max="521" width="18" style="1" hidden="1" customWidth="1"/>
    <col min="522" max="522" width="2.7109375" style="1" hidden="1" customWidth="1"/>
    <col min="523" max="768" width="11.42578125" style="1" hidden="1"/>
    <col min="769" max="769" width="2.7109375" style="1" hidden="1" customWidth="1"/>
    <col min="770" max="770" width="17.85546875" style="1" hidden="1" customWidth="1"/>
    <col min="771" max="771" width="61" style="1" hidden="1" customWidth="1"/>
    <col min="772" max="777" width="18" style="1" hidden="1" customWidth="1"/>
    <col min="778" max="778" width="2.7109375" style="1" hidden="1" customWidth="1"/>
    <col min="779" max="1024" width="11.42578125" style="1" hidden="1"/>
    <col min="1025" max="1025" width="2.7109375" style="1" hidden="1" customWidth="1"/>
    <col min="1026" max="1026" width="17.85546875" style="1" hidden="1" customWidth="1"/>
    <col min="1027" max="1027" width="61" style="1" hidden="1" customWidth="1"/>
    <col min="1028" max="1033" width="18" style="1" hidden="1" customWidth="1"/>
    <col min="1034" max="1034" width="2.7109375" style="1" hidden="1" customWidth="1"/>
    <col min="1035" max="1280" width="11.42578125" style="1" hidden="1"/>
    <col min="1281" max="1281" width="2.7109375" style="1" hidden="1" customWidth="1"/>
    <col min="1282" max="1282" width="17.85546875" style="1" hidden="1" customWidth="1"/>
    <col min="1283" max="1283" width="61" style="1" hidden="1" customWidth="1"/>
    <col min="1284" max="1289" width="18" style="1" hidden="1" customWidth="1"/>
    <col min="1290" max="1290" width="2.7109375" style="1" hidden="1" customWidth="1"/>
    <col min="1291" max="1536" width="11.42578125" style="1" hidden="1"/>
    <col min="1537" max="1537" width="2.7109375" style="1" hidden="1" customWidth="1"/>
    <col min="1538" max="1538" width="17.85546875" style="1" hidden="1" customWidth="1"/>
    <col min="1539" max="1539" width="61" style="1" hidden="1" customWidth="1"/>
    <col min="1540" max="1545" width="18" style="1" hidden="1" customWidth="1"/>
    <col min="1546" max="1546" width="2.7109375" style="1" hidden="1" customWidth="1"/>
    <col min="1547" max="1792" width="11.42578125" style="1" hidden="1"/>
    <col min="1793" max="1793" width="2.7109375" style="1" hidden="1" customWidth="1"/>
    <col min="1794" max="1794" width="17.85546875" style="1" hidden="1" customWidth="1"/>
    <col min="1795" max="1795" width="61" style="1" hidden="1" customWidth="1"/>
    <col min="1796" max="1801" width="18" style="1" hidden="1" customWidth="1"/>
    <col min="1802" max="1802" width="2.7109375" style="1" hidden="1" customWidth="1"/>
    <col min="1803" max="2048" width="11.42578125" style="1" hidden="1"/>
    <col min="2049" max="2049" width="2.7109375" style="1" hidden="1" customWidth="1"/>
    <col min="2050" max="2050" width="17.85546875" style="1" hidden="1" customWidth="1"/>
    <col min="2051" max="2051" width="61" style="1" hidden="1" customWidth="1"/>
    <col min="2052" max="2057" width="18" style="1" hidden="1" customWidth="1"/>
    <col min="2058" max="2058" width="2.7109375" style="1" hidden="1" customWidth="1"/>
    <col min="2059" max="2304" width="11.42578125" style="1" hidden="1"/>
    <col min="2305" max="2305" width="2.7109375" style="1" hidden="1" customWidth="1"/>
    <col min="2306" max="2306" width="17.85546875" style="1" hidden="1" customWidth="1"/>
    <col min="2307" max="2307" width="61" style="1" hidden="1" customWidth="1"/>
    <col min="2308" max="2313" width="18" style="1" hidden="1" customWidth="1"/>
    <col min="2314" max="2314" width="2.7109375" style="1" hidden="1" customWidth="1"/>
    <col min="2315" max="2560" width="11.42578125" style="1" hidden="1"/>
    <col min="2561" max="2561" width="2.7109375" style="1" hidden="1" customWidth="1"/>
    <col min="2562" max="2562" width="17.85546875" style="1" hidden="1" customWidth="1"/>
    <col min="2563" max="2563" width="61" style="1" hidden="1" customWidth="1"/>
    <col min="2564" max="2569" width="18" style="1" hidden="1" customWidth="1"/>
    <col min="2570" max="2570" width="2.7109375" style="1" hidden="1" customWidth="1"/>
    <col min="2571" max="2816" width="11.42578125" style="1" hidden="1"/>
    <col min="2817" max="2817" width="2.7109375" style="1" hidden="1" customWidth="1"/>
    <col min="2818" max="2818" width="17.85546875" style="1" hidden="1" customWidth="1"/>
    <col min="2819" max="2819" width="61" style="1" hidden="1" customWidth="1"/>
    <col min="2820" max="2825" width="18" style="1" hidden="1" customWidth="1"/>
    <col min="2826" max="2826" width="2.7109375" style="1" hidden="1" customWidth="1"/>
    <col min="2827" max="3072" width="11.42578125" style="1" hidden="1"/>
    <col min="3073" max="3073" width="2.7109375" style="1" hidden="1" customWidth="1"/>
    <col min="3074" max="3074" width="17.85546875" style="1" hidden="1" customWidth="1"/>
    <col min="3075" max="3075" width="61" style="1" hidden="1" customWidth="1"/>
    <col min="3076" max="3081" width="18" style="1" hidden="1" customWidth="1"/>
    <col min="3082" max="3082" width="2.7109375" style="1" hidden="1" customWidth="1"/>
    <col min="3083" max="3328" width="11.42578125" style="1" hidden="1"/>
    <col min="3329" max="3329" width="2.7109375" style="1" hidden="1" customWidth="1"/>
    <col min="3330" max="3330" width="17.85546875" style="1" hidden="1" customWidth="1"/>
    <col min="3331" max="3331" width="61" style="1" hidden="1" customWidth="1"/>
    <col min="3332" max="3337" width="18" style="1" hidden="1" customWidth="1"/>
    <col min="3338" max="3338" width="2.7109375" style="1" hidden="1" customWidth="1"/>
    <col min="3339" max="3584" width="11.42578125" style="1" hidden="1"/>
    <col min="3585" max="3585" width="2.7109375" style="1" hidden="1" customWidth="1"/>
    <col min="3586" max="3586" width="17.85546875" style="1" hidden="1" customWidth="1"/>
    <col min="3587" max="3587" width="61" style="1" hidden="1" customWidth="1"/>
    <col min="3588" max="3593" width="18" style="1" hidden="1" customWidth="1"/>
    <col min="3594" max="3594" width="2.7109375" style="1" hidden="1" customWidth="1"/>
    <col min="3595" max="3840" width="11.42578125" style="1" hidden="1"/>
    <col min="3841" max="3841" width="2.7109375" style="1" hidden="1" customWidth="1"/>
    <col min="3842" max="3842" width="17.85546875" style="1" hidden="1" customWidth="1"/>
    <col min="3843" max="3843" width="61" style="1" hidden="1" customWidth="1"/>
    <col min="3844" max="3849" width="18" style="1" hidden="1" customWidth="1"/>
    <col min="3850" max="3850" width="2.7109375" style="1" hidden="1" customWidth="1"/>
    <col min="3851" max="4096" width="11.42578125" style="1" hidden="1"/>
    <col min="4097" max="4097" width="2.7109375" style="1" hidden="1" customWidth="1"/>
    <col min="4098" max="4098" width="17.85546875" style="1" hidden="1" customWidth="1"/>
    <col min="4099" max="4099" width="61" style="1" hidden="1" customWidth="1"/>
    <col min="4100" max="4105" width="18" style="1" hidden="1" customWidth="1"/>
    <col min="4106" max="4106" width="2.7109375" style="1" hidden="1" customWidth="1"/>
    <col min="4107" max="4352" width="11.42578125" style="1" hidden="1"/>
    <col min="4353" max="4353" width="2.7109375" style="1" hidden="1" customWidth="1"/>
    <col min="4354" max="4354" width="17.85546875" style="1" hidden="1" customWidth="1"/>
    <col min="4355" max="4355" width="61" style="1" hidden="1" customWidth="1"/>
    <col min="4356" max="4361" width="18" style="1" hidden="1" customWidth="1"/>
    <col min="4362" max="4362" width="2.7109375" style="1" hidden="1" customWidth="1"/>
    <col min="4363" max="4608" width="11.42578125" style="1" hidden="1"/>
    <col min="4609" max="4609" width="2.7109375" style="1" hidden="1" customWidth="1"/>
    <col min="4610" max="4610" width="17.85546875" style="1" hidden="1" customWidth="1"/>
    <col min="4611" max="4611" width="61" style="1" hidden="1" customWidth="1"/>
    <col min="4612" max="4617" width="18" style="1" hidden="1" customWidth="1"/>
    <col min="4618" max="4618" width="2.7109375" style="1" hidden="1" customWidth="1"/>
    <col min="4619" max="4864" width="11.42578125" style="1" hidden="1"/>
    <col min="4865" max="4865" width="2.7109375" style="1" hidden="1" customWidth="1"/>
    <col min="4866" max="4866" width="17.85546875" style="1" hidden="1" customWidth="1"/>
    <col min="4867" max="4867" width="61" style="1" hidden="1" customWidth="1"/>
    <col min="4868" max="4873" width="18" style="1" hidden="1" customWidth="1"/>
    <col min="4874" max="4874" width="2.7109375" style="1" hidden="1" customWidth="1"/>
    <col min="4875" max="5120" width="11.42578125" style="1" hidden="1"/>
    <col min="5121" max="5121" width="2.7109375" style="1" hidden="1" customWidth="1"/>
    <col min="5122" max="5122" width="17.85546875" style="1" hidden="1" customWidth="1"/>
    <col min="5123" max="5123" width="61" style="1" hidden="1" customWidth="1"/>
    <col min="5124" max="5129" width="18" style="1" hidden="1" customWidth="1"/>
    <col min="5130" max="5130" width="2.7109375" style="1" hidden="1" customWidth="1"/>
    <col min="5131" max="5376" width="11.42578125" style="1" hidden="1"/>
    <col min="5377" max="5377" width="2.7109375" style="1" hidden="1" customWidth="1"/>
    <col min="5378" max="5378" width="17.85546875" style="1" hidden="1" customWidth="1"/>
    <col min="5379" max="5379" width="61" style="1" hidden="1" customWidth="1"/>
    <col min="5380" max="5385" width="18" style="1" hidden="1" customWidth="1"/>
    <col min="5386" max="5386" width="2.7109375" style="1" hidden="1" customWidth="1"/>
    <col min="5387" max="5632" width="11.42578125" style="1" hidden="1"/>
    <col min="5633" max="5633" width="2.7109375" style="1" hidden="1" customWidth="1"/>
    <col min="5634" max="5634" width="17.85546875" style="1" hidden="1" customWidth="1"/>
    <col min="5635" max="5635" width="61" style="1" hidden="1" customWidth="1"/>
    <col min="5636" max="5641" width="18" style="1" hidden="1" customWidth="1"/>
    <col min="5642" max="5642" width="2.7109375" style="1" hidden="1" customWidth="1"/>
    <col min="5643" max="5888" width="11.42578125" style="1" hidden="1"/>
    <col min="5889" max="5889" width="2.7109375" style="1" hidden="1" customWidth="1"/>
    <col min="5890" max="5890" width="17.85546875" style="1" hidden="1" customWidth="1"/>
    <col min="5891" max="5891" width="61" style="1" hidden="1" customWidth="1"/>
    <col min="5892" max="5897" width="18" style="1" hidden="1" customWidth="1"/>
    <col min="5898" max="5898" width="2.7109375" style="1" hidden="1" customWidth="1"/>
    <col min="5899" max="6144" width="11.42578125" style="1" hidden="1"/>
    <col min="6145" max="6145" width="2.7109375" style="1" hidden="1" customWidth="1"/>
    <col min="6146" max="6146" width="17.85546875" style="1" hidden="1" customWidth="1"/>
    <col min="6147" max="6147" width="61" style="1" hidden="1" customWidth="1"/>
    <col min="6148" max="6153" width="18" style="1" hidden="1" customWidth="1"/>
    <col min="6154" max="6154" width="2.7109375" style="1" hidden="1" customWidth="1"/>
    <col min="6155" max="6400" width="11.42578125" style="1" hidden="1"/>
    <col min="6401" max="6401" width="2.7109375" style="1" hidden="1" customWidth="1"/>
    <col min="6402" max="6402" width="17.85546875" style="1" hidden="1" customWidth="1"/>
    <col min="6403" max="6403" width="61" style="1" hidden="1" customWidth="1"/>
    <col min="6404" max="6409" width="18" style="1" hidden="1" customWidth="1"/>
    <col min="6410" max="6410" width="2.7109375" style="1" hidden="1" customWidth="1"/>
    <col min="6411" max="6656" width="11.42578125" style="1" hidden="1"/>
    <col min="6657" max="6657" width="2.7109375" style="1" hidden="1" customWidth="1"/>
    <col min="6658" max="6658" width="17.85546875" style="1" hidden="1" customWidth="1"/>
    <col min="6659" max="6659" width="61" style="1" hidden="1" customWidth="1"/>
    <col min="6660" max="6665" width="18" style="1" hidden="1" customWidth="1"/>
    <col min="6666" max="6666" width="2.7109375" style="1" hidden="1" customWidth="1"/>
    <col min="6667" max="6912" width="11.42578125" style="1" hidden="1"/>
    <col min="6913" max="6913" width="2.7109375" style="1" hidden="1" customWidth="1"/>
    <col min="6914" max="6914" width="17.85546875" style="1" hidden="1" customWidth="1"/>
    <col min="6915" max="6915" width="61" style="1" hidden="1" customWidth="1"/>
    <col min="6916" max="6921" width="18" style="1" hidden="1" customWidth="1"/>
    <col min="6922" max="6922" width="2.7109375" style="1" hidden="1" customWidth="1"/>
    <col min="6923" max="7168" width="11.42578125" style="1" hidden="1"/>
    <col min="7169" max="7169" width="2.7109375" style="1" hidden="1" customWidth="1"/>
    <col min="7170" max="7170" width="17.85546875" style="1" hidden="1" customWidth="1"/>
    <col min="7171" max="7171" width="61" style="1" hidden="1" customWidth="1"/>
    <col min="7172" max="7177" width="18" style="1" hidden="1" customWidth="1"/>
    <col min="7178" max="7178" width="2.7109375" style="1" hidden="1" customWidth="1"/>
    <col min="7179" max="7424" width="11.42578125" style="1" hidden="1"/>
    <col min="7425" max="7425" width="2.7109375" style="1" hidden="1" customWidth="1"/>
    <col min="7426" max="7426" width="17.85546875" style="1" hidden="1" customWidth="1"/>
    <col min="7427" max="7427" width="61" style="1" hidden="1" customWidth="1"/>
    <col min="7428" max="7433" width="18" style="1" hidden="1" customWidth="1"/>
    <col min="7434" max="7434" width="2.7109375" style="1" hidden="1" customWidth="1"/>
    <col min="7435" max="7680" width="11.42578125" style="1" hidden="1"/>
    <col min="7681" max="7681" width="2.7109375" style="1" hidden="1" customWidth="1"/>
    <col min="7682" max="7682" width="17.85546875" style="1" hidden="1" customWidth="1"/>
    <col min="7683" max="7683" width="61" style="1" hidden="1" customWidth="1"/>
    <col min="7684" max="7689" width="18" style="1" hidden="1" customWidth="1"/>
    <col min="7690" max="7690" width="2.7109375" style="1" hidden="1" customWidth="1"/>
    <col min="7691" max="7936" width="11.42578125" style="1" hidden="1"/>
    <col min="7937" max="7937" width="2.7109375" style="1" hidden="1" customWidth="1"/>
    <col min="7938" max="7938" width="17.85546875" style="1" hidden="1" customWidth="1"/>
    <col min="7939" max="7939" width="61" style="1" hidden="1" customWidth="1"/>
    <col min="7940" max="7945" width="18" style="1" hidden="1" customWidth="1"/>
    <col min="7946" max="7946" width="2.7109375" style="1" hidden="1" customWidth="1"/>
    <col min="7947" max="8192" width="11.42578125" style="1" hidden="1"/>
    <col min="8193" max="8193" width="2.7109375" style="1" hidden="1" customWidth="1"/>
    <col min="8194" max="8194" width="17.85546875" style="1" hidden="1" customWidth="1"/>
    <col min="8195" max="8195" width="61" style="1" hidden="1" customWidth="1"/>
    <col min="8196" max="8201" width="18" style="1" hidden="1" customWidth="1"/>
    <col min="8202" max="8202" width="2.7109375" style="1" hidden="1" customWidth="1"/>
    <col min="8203" max="8448" width="11.42578125" style="1" hidden="1"/>
    <col min="8449" max="8449" width="2.7109375" style="1" hidden="1" customWidth="1"/>
    <col min="8450" max="8450" width="17.85546875" style="1" hidden="1" customWidth="1"/>
    <col min="8451" max="8451" width="61" style="1" hidden="1" customWidth="1"/>
    <col min="8452" max="8457" width="18" style="1" hidden="1" customWidth="1"/>
    <col min="8458" max="8458" width="2.7109375" style="1" hidden="1" customWidth="1"/>
    <col min="8459" max="8704" width="11.42578125" style="1" hidden="1"/>
    <col min="8705" max="8705" width="2.7109375" style="1" hidden="1" customWidth="1"/>
    <col min="8706" max="8706" width="17.85546875" style="1" hidden="1" customWidth="1"/>
    <col min="8707" max="8707" width="61" style="1" hidden="1" customWidth="1"/>
    <col min="8708" max="8713" width="18" style="1" hidden="1" customWidth="1"/>
    <col min="8714" max="8714" width="2.7109375" style="1" hidden="1" customWidth="1"/>
    <col min="8715" max="8960" width="11.42578125" style="1" hidden="1"/>
    <col min="8961" max="8961" width="2.7109375" style="1" hidden="1" customWidth="1"/>
    <col min="8962" max="8962" width="17.85546875" style="1" hidden="1" customWidth="1"/>
    <col min="8963" max="8963" width="61" style="1" hidden="1" customWidth="1"/>
    <col min="8964" max="8969" width="18" style="1" hidden="1" customWidth="1"/>
    <col min="8970" max="8970" width="2.7109375" style="1" hidden="1" customWidth="1"/>
    <col min="8971" max="9216" width="11.42578125" style="1" hidden="1"/>
    <col min="9217" max="9217" width="2.7109375" style="1" hidden="1" customWidth="1"/>
    <col min="9218" max="9218" width="17.85546875" style="1" hidden="1" customWidth="1"/>
    <col min="9219" max="9219" width="61" style="1" hidden="1" customWidth="1"/>
    <col min="9220" max="9225" width="18" style="1" hidden="1" customWidth="1"/>
    <col min="9226" max="9226" width="2.7109375" style="1" hidden="1" customWidth="1"/>
    <col min="9227" max="9472" width="11.42578125" style="1" hidden="1"/>
    <col min="9473" max="9473" width="2.7109375" style="1" hidden="1" customWidth="1"/>
    <col min="9474" max="9474" width="17.85546875" style="1" hidden="1" customWidth="1"/>
    <col min="9475" max="9475" width="61" style="1" hidden="1" customWidth="1"/>
    <col min="9476" max="9481" width="18" style="1" hidden="1" customWidth="1"/>
    <col min="9482" max="9482" width="2.7109375" style="1" hidden="1" customWidth="1"/>
    <col min="9483" max="9728" width="11.42578125" style="1" hidden="1"/>
    <col min="9729" max="9729" width="2.7109375" style="1" hidden="1" customWidth="1"/>
    <col min="9730" max="9730" width="17.85546875" style="1" hidden="1" customWidth="1"/>
    <col min="9731" max="9731" width="61" style="1" hidden="1" customWidth="1"/>
    <col min="9732" max="9737" width="18" style="1" hidden="1" customWidth="1"/>
    <col min="9738" max="9738" width="2.7109375" style="1" hidden="1" customWidth="1"/>
    <col min="9739" max="9984" width="11.42578125" style="1" hidden="1"/>
    <col min="9985" max="9985" width="2.7109375" style="1" hidden="1" customWidth="1"/>
    <col min="9986" max="9986" width="17.85546875" style="1" hidden="1" customWidth="1"/>
    <col min="9987" max="9987" width="61" style="1" hidden="1" customWidth="1"/>
    <col min="9988" max="9993" width="18" style="1" hidden="1" customWidth="1"/>
    <col min="9994" max="9994" width="2.7109375" style="1" hidden="1" customWidth="1"/>
    <col min="9995" max="10240" width="11.42578125" style="1" hidden="1"/>
    <col min="10241" max="10241" width="2.7109375" style="1" hidden="1" customWidth="1"/>
    <col min="10242" max="10242" width="17.85546875" style="1" hidden="1" customWidth="1"/>
    <col min="10243" max="10243" width="61" style="1" hidden="1" customWidth="1"/>
    <col min="10244" max="10249" width="18" style="1" hidden="1" customWidth="1"/>
    <col min="10250" max="10250" width="2.7109375" style="1" hidden="1" customWidth="1"/>
    <col min="10251" max="10496" width="11.42578125" style="1" hidden="1"/>
    <col min="10497" max="10497" width="2.7109375" style="1" hidden="1" customWidth="1"/>
    <col min="10498" max="10498" width="17.85546875" style="1" hidden="1" customWidth="1"/>
    <col min="10499" max="10499" width="61" style="1" hidden="1" customWidth="1"/>
    <col min="10500" max="10505" width="18" style="1" hidden="1" customWidth="1"/>
    <col min="10506" max="10506" width="2.7109375" style="1" hidden="1" customWidth="1"/>
    <col min="10507" max="10752" width="11.42578125" style="1" hidden="1"/>
    <col min="10753" max="10753" width="2.7109375" style="1" hidden="1" customWidth="1"/>
    <col min="10754" max="10754" width="17.85546875" style="1" hidden="1" customWidth="1"/>
    <col min="10755" max="10755" width="61" style="1" hidden="1" customWidth="1"/>
    <col min="10756" max="10761" width="18" style="1" hidden="1" customWidth="1"/>
    <col min="10762" max="10762" width="2.7109375" style="1" hidden="1" customWidth="1"/>
    <col min="10763" max="11008" width="11.42578125" style="1" hidden="1"/>
    <col min="11009" max="11009" width="2.7109375" style="1" hidden="1" customWidth="1"/>
    <col min="11010" max="11010" width="17.85546875" style="1" hidden="1" customWidth="1"/>
    <col min="11011" max="11011" width="61" style="1" hidden="1" customWidth="1"/>
    <col min="11012" max="11017" width="18" style="1" hidden="1" customWidth="1"/>
    <col min="11018" max="11018" width="2.7109375" style="1" hidden="1" customWidth="1"/>
    <col min="11019" max="11264" width="11.42578125" style="1" hidden="1"/>
    <col min="11265" max="11265" width="2.7109375" style="1" hidden="1" customWidth="1"/>
    <col min="11266" max="11266" width="17.85546875" style="1" hidden="1" customWidth="1"/>
    <col min="11267" max="11267" width="61" style="1" hidden="1" customWidth="1"/>
    <col min="11268" max="11273" width="18" style="1" hidden="1" customWidth="1"/>
    <col min="11274" max="11274" width="2.7109375" style="1" hidden="1" customWidth="1"/>
    <col min="11275" max="11520" width="11.42578125" style="1" hidden="1"/>
    <col min="11521" max="11521" width="2.7109375" style="1" hidden="1" customWidth="1"/>
    <col min="11522" max="11522" width="17.85546875" style="1" hidden="1" customWidth="1"/>
    <col min="11523" max="11523" width="61" style="1" hidden="1" customWidth="1"/>
    <col min="11524" max="11529" width="18" style="1" hidden="1" customWidth="1"/>
    <col min="11530" max="11530" width="2.7109375" style="1" hidden="1" customWidth="1"/>
    <col min="11531" max="11776" width="11.42578125" style="1" hidden="1"/>
    <col min="11777" max="11777" width="2.7109375" style="1" hidden="1" customWidth="1"/>
    <col min="11778" max="11778" width="17.85546875" style="1" hidden="1" customWidth="1"/>
    <col min="11779" max="11779" width="61" style="1" hidden="1" customWidth="1"/>
    <col min="11780" max="11785" width="18" style="1" hidden="1" customWidth="1"/>
    <col min="11786" max="11786" width="2.7109375" style="1" hidden="1" customWidth="1"/>
    <col min="11787" max="12032" width="11.42578125" style="1" hidden="1"/>
    <col min="12033" max="12033" width="2.7109375" style="1" hidden="1" customWidth="1"/>
    <col min="12034" max="12034" width="17.85546875" style="1" hidden="1" customWidth="1"/>
    <col min="12035" max="12035" width="61" style="1" hidden="1" customWidth="1"/>
    <col min="12036" max="12041" width="18" style="1" hidden="1" customWidth="1"/>
    <col min="12042" max="12042" width="2.7109375" style="1" hidden="1" customWidth="1"/>
    <col min="12043" max="12288" width="11.42578125" style="1" hidden="1"/>
    <col min="12289" max="12289" width="2.7109375" style="1" hidden="1" customWidth="1"/>
    <col min="12290" max="12290" width="17.85546875" style="1" hidden="1" customWidth="1"/>
    <col min="12291" max="12291" width="61" style="1" hidden="1" customWidth="1"/>
    <col min="12292" max="12297" width="18" style="1" hidden="1" customWidth="1"/>
    <col min="12298" max="12298" width="2.7109375" style="1" hidden="1" customWidth="1"/>
    <col min="12299" max="12544" width="11.42578125" style="1" hidden="1"/>
    <col min="12545" max="12545" width="2.7109375" style="1" hidden="1" customWidth="1"/>
    <col min="12546" max="12546" width="17.85546875" style="1" hidden="1" customWidth="1"/>
    <col min="12547" max="12547" width="61" style="1" hidden="1" customWidth="1"/>
    <col min="12548" max="12553" width="18" style="1" hidden="1" customWidth="1"/>
    <col min="12554" max="12554" width="2.7109375" style="1" hidden="1" customWidth="1"/>
    <col min="12555" max="12800" width="11.42578125" style="1" hidden="1"/>
    <col min="12801" max="12801" width="2.7109375" style="1" hidden="1" customWidth="1"/>
    <col min="12802" max="12802" width="17.85546875" style="1" hidden="1" customWidth="1"/>
    <col min="12803" max="12803" width="61" style="1" hidden="1" customWidth="1"/>
    <col min="12804" max="12809" width="18" style="1" hidden="1" customWidth="1"/>
    <col min="12810" max="12810" width="2.7109375" style="1" hidden="1" customWidth="1"/>
    <col min="12811" max="13056" width="11.42578125" style="1" hidden="1"/>
    <col min="13057" max="13057" width="2.7109375" style="1" hidden="1" customWidth="1"/>
    <col min="13058" max="13058" width="17.85546875" style="1" hidden="1" customWidth="1"/>
    <col min="13059" max="13059" width="61" style="1" hidden="1" customWidth="1"/>
    <col min="13060" max="13065" width="18" style="1" hidden="1" customWidth="1"/>
    <col min="13066" max="13066" width="2.7109375" style="1" hidden="1" customWidth="1"/>
    <col min="13067" max="13312" width="11.42578125" style="1" hidden="1"/>
    <col min="13313" max="13313" width="2.7109375" style="1" hidden="1" customWidth="1"/>
    <col min="13314" max="13314" width="17.85546875" style="1" hidden="1" customWidth="1"/>
    <col min="13315" max="13315" width="61" style="1" hidden="1" customWidth="1"/>
    <col min="13316" max="13321" width="18" style="1" hidden="1" customWidth="1"/>
    <col min="13322" max="13322" width="2.7109375" style="1" hidden="1" customWidth="1"/>
    <col min="13323" max="13568" width="11.42578125" style="1" hidden="1"/>
    <col min="13569" max="13569" width="2.7109375" style="1" hidden="1" customWidth="1"/>
    <col min="13570" max="13570" width="17.85546875" style="1" hidden="1" customWidth="1"/>
    <col min="13571" max="13571" width="61" style="1" hidden="1" customWidth="1"/>
    <col min="13572" max="13577" width="18" style="1" hidden="1" customWidth="1"/>
    <col min="13578" max="13578" width="2.7109375" style="1" hidden="1" customWidth="1"/>
    <col min="13579" max="13824" width="11.42578125" style="1" hidden="1"/>
    <col min="13825" max="13825" width="2.7109375" style="1" hidden="1" customWidth="1"/>
    <col min="13826" max="13826" width="17.85546875" style="1" hidden="1" customWidth="1"/>
    <col min="13827" max="13827" width="61" style="1" hidden="1" customWidth="1"/>
    <col min="13828" max="13833" width="18" style="1" hidden="1" customWidth="1"/>
    <col min="13834" max="13834" width="2.7109375" style="1" hidden="1" customWidth="1"/>
    <col min="13835" max="14080" width="11.42578125" style="1" hidden="1"/>
    <col min="14081" max="14081" width="2.7109375" style="1" hidden="1" customWidth="1"/>
    <col min="14082" max="14082" width="17.85546875" style="1" hidden="1" customWidth="1"/>
    <col min="14083" max="14083" width="61" style="1" hidden="1" customWidth="1"/>
    <col min="14084" max="14089" width="18" style="1" hidden="1" customWidth="1"/>
    <col min="14090" max="14090" width="2.7109375" style="1" hidden="1" customWidth="1"/>
    <col min="14091" max="14336" width="11.42578125" style="1" hidden="1"/>
    <col min="14337" max="14337" width="2.7109375" style="1" hidden="1" customWidth="1"/>
    <col min="14338" max="14338" width="17.85546875" style="1" hidden="1" customWidth="1"/>
    <col min="14339" max="14339" width="61" style="1" hidden="1" customWidth="1"/>
    <col min="14340" max="14345" width="18" style="1" hidden="1" customWidth="1"/>
    <col min="14346" max="14346" width="2.7109375" style="1" hidden="1" customWidth="1"/>
    <col min="14347" max="14592" width="11.42578125" style="1" hidden="1"/>
    <col min="14593" max="14593" width="2.7109375" style="1" hidden="1" customWidth="1"/>
    <col min="14594" max="14594" width="17.85546875" style="1" hidden="1" customWidth="1"/>
    <col min="14595" max="14595" width="61" style="1" hidden="1" customWidth="1"/>
    <col min="14596" max="14601" width="18" style="1" hidden="1" customWidth="1"/>
    <col min="14602" max="14602" width="2.7109375" style="1" hidden="1" customWidth="1"/>
    <col min="14603" max="14848" width="11.42578125" style="1" hidden="1"/>
    <col min="14849" max="14849" width="2.7109375" style="1" hidden="1" customWidth="1"/>
    <col min="14850" max="14850" width="17.85546875" style="1" hidden="1" customWidth="1"/>
    <col min="14851" max="14851" width="61" style="1" hidden="1" customWidth="1"/>
    <col min="14852" max="14857" width="18" style="1" hidden="1" customWidth="1"/>
    <col min="14858" max="14858" width="2.7109375" style="1" hidden="1" customWidth="1"/>
    <col min="14859" max="15104" width="11.42578125" style="1" hidden="1"/>
    <col min="15105" max="15105" width="2.7109375" style="1" hidden="1" customWidth="1"/>
    <col min="15106" max="15106" width="17.85546875" style="1" hidden="1" customWidth="1"/>
    <col min="15107" max="15107" width="61" style="1" hidden="1" customWidth="1"/>
    <col min="15108" max="15113" width="18" style="1" hidden="1" customWidth="1"/>
    <col min="15114" max="15114" width="2.7109375" style="1" hidden="1" customWidth="1"/>
    <col min="15115" max="15360" width="11.42578125" style="1" hidden="1"/>
    <col min="15361" max="15361" width="2.7109375" style="1" hidden="1" customWidth="1"/>
    <col min="15362" max="15362" width="17.85546875" style="1" hidden="1" customWidth="1"/>
    <col min="15363" max="15363" width="61" style="1" hidden="1" customWidth="1"/>
    <col min="15364" max="15369" width="18" style="1" hidden="1" customWidth="1"/>
    <col min="15370" max="15370" width="2.7109375" style="1" hidden="1" customWidth="1"/>
    <col min="15371" max="15616" width="11.42578125" style="1" hidden="1"/>
    <col min="15617" max="15617" width="2.7109375" style="1" hidden="1" customWidth="1"/>
    <col min="15618" max="15618" width="17.85546875" style="1" hidden="1" customWidth="1"/>
    <col min="15619" max="15619" width="61" style="1" hidden="1" customWidth="1"/>
    <col min="15620" max="15625" width="18" style="1" hidden="1" customWidth="1"/>
    <col min="15626" max="15626" width="2.7109375" style="1" hidden="1" customWidth="1"/>
    <col min="15627" max="15872" width="11.42578125" style="1" hidden="1"/>
    <col min="15873" max="15873" width="2.7109375" style="1" hidden="1" customWidth="1"/>
    <col min="15874" max="15874" width="17.85546875" style="1" hidden="1" customWidth="1"/>
    <col min="15875" max="15875" width="61" style="1" hidden="1" customWidth="1"/>
    <col min="15876" max="15881" width="18" style="1" hidden="1" customWidth="1"/>
    <col min="15882" max="15882" width="2.7109375" style="1" hidden="1" customWidth="1"/>
    <col min="15883" max="16128" width="11.42578125" style="1" hidden="1"/>
    <col min="16129" max="16129" width="2.7109375" style="1" hidden="1" customWidth="1"/>
    <col min="16130" max="16130" width="17.85546875" style="1" hidden="1" customWidth="1"/>
    <col min="16131" max="16131" width="61" style="1" hidden="1" customWidth="1"/>
    <col min="16132" max="16137" width="18" style="1" hidden="1" customWidth="1"/>
    <col min="16138" max="16138" width="2.7109375" style="1" hidden="1" customWidth="1"/>
    <col min="16139" max="16384" width="11.42578125" style="1" hidden="1"/>
  </cols>
  <sheetData>
    <row r="1" spans="2:9" ht="6.75" customHeight="1" x14ac:dyDescent="0.2"/>
    <row r="2" spans="2:9" s="10" customFormat="1" ht="7.5" customHeight="1" x14ac:dyDescent="0.2">
      <c r="B2" s="11"/>
      <c r="C2" s="11"/>
      <c r="D2" s="11"/>
      <c r="E2" s="11"/>
      <c r="F2" s="11"/>
      <c r="G2" s="11"/>
      <c r="H2" s="11"/>
      <c r="I2" s="11"/>
    </row>
    <row r="3" spans="2:9" s="12" customFormat="1" ht="15.75" x14ac:dyDescent="0.2">
      <c r="B3" s="94" t="s">
        <v>43</v>
      </c>
      <c r="C3" s="94"/>
      <c r="D3" s="94"/>
      <c r="E3" s="94"/>
      <c r="F3" s="94"/>
      <c r="G3" s="94"/>
      <c r="H3" s="94"/>
      <c r="I3" s="94"/>
    </row>
    <row r="4" spans="2:9" s="12" customFormat="1" ht="15.75" x14ac:dyDescent="0.2">
      <c r="B4" s="94" t="s">
        <v>44</v>
      </c>
      <c r="C4" s="94"/>
      <c r="D4" s="94"/>
      <c r="E4" s="94"/>
      <c r="F4" s="94"/>
      <c r="G4" s="94"/>
      <c r="H4" s="94"/>
      <c r="I4" s="94"/>
    </row>
    <row r="5" spans="2:9" s="12" customFormat="1" ht="15.75" x14ac:dyDescent="0.2">
      <c r="B5" s="94" t="s">
        <v>46</v>
      </c>
      <c r="C5" s="94"/>
      <c r="D5" s="94"/>
      <c r="E5" s="94"/>
      <c r="F5" s="94"/>
      <c r="G5" s="94"/>
      <c r="H5" s="94"/>
      <c r="I5" s="94"/>
    </row>
    <row r="6" spans="2:9" s="12" customFormat="1" ht="15.75" x14ac:dyDescent="0.2">
      <c r="B6" s="94" t="s">
        <v>59</v>
      </c>
      <c r="C6" s="94"/>
      <c r="D6" s="94"/>
      <c r="E6" s="94"/>
      <c r="F6" s="94"/>
      <c r="G6" s="94"/>
      <c r="H6" s="94"/>
      <c r="I6" s="94"/>
    </row>
    <row r="7" spans="2:9" ht="15" thickBot="1" x14ac:dyDescent="0.25">
      <c r="B7" s="2"/>
      <c r="C7" s="2"/>
      <c r="D7" s="2"/>
      <c r="E7" s="2"/>
      <c r="F7" s="2"/>
      <c r="G7" s="2"/>
      <c r="H7" s="2"/>
      <c r="I7" s="2"/>
    </row>
    <row r="8" spans="2:9" x14ac:dyDescent="0.2">
      <c r="B8" s="109" t="s">
        <v>0</v>
      </c>
      <c r="C8" s="110"/>
      <c r="D8" s="113" t="s">
        <v>1</v>
      </c>
      <c r="E8" s="114"/>
      <c r="F8" s="114"/>
      <c r="G8" s="114"/>
      <c r="H8" s="115"/>
      <c r="I8" s="116" t="s">
        <v>2</v>
      </c>
    </row>
    <row r="9" spans="2:9" ht="27.75" customHeight="1" x14ac:dyDescent="0.2">
      <c r="B9" s="111"/>
      <c r="C9" s="98"/>
      <c r="D9" s="63" t="s">
        <v>3</v>
      </c>
      <c r="E9" s="15" t="s">
        <v>4</v>
      </c>
      <c r="F9" s="63" t="s">
        <v>5</v>
      </c>
      <c r="G9" s="63" t="s">
        <v>6</v>
      </c>
      <c r="H9" s="63" t="s">
        <v>7</v>
      </c>
      <c r="I9" s="117"/>
    </row>
    <row r="10" spans="2:9" x14ac:dyDescent="0.2">
      <c r="B10" s="112"/>
      <c r="C10" s="100"/>
      <c r="D10" s="63">
        <v>1</v>
      </c>
      <c r="E10" s="63">
        <v>2</v>
      </c>
      <c r="F10" s="63" t="s">
        <v>8</v>
      </c>
      <c r="G10" s="63">
        <v>4</v>
      </c>
      <c r="H10" s="63">
        <v>5</v>
      </c>
      <c r="I10" s="65" t="s">
        <v>9</v>
      </c>
    </row>
    <row r="11" spans="2:9" x14ac:dyDescent="0.2">
      <c r="B11" s="66"/>
      <c r="C11" s="4"/>
      <c r="D11" s="5"/>
      <c r="E11" s="5"/>
      <c r="F11" s="5"/>
      <c r="G11" s="5"/>
      <c r="H11" s="5"/>
      <c r="I11" s="67"/>
    </row>
    <row r="12" spans="2:9" x14ac:dyDescent="0.2">
      <c r="B12" s="118" t="s">
        <v>10</v>
      </c>
      <c r="C12" s="106"/>
      <c r="D12" s="25">
        <f t="shared" ref="D12:H12" si="0">SUM(D13:D20)</f>
        <v>0</v>
      </c>
      <c r="E12" s="25">
        <f t="shared" si="0"/>
        <v>0</v>
      </c>
      <c r="F12" s="25">
        <f>D12+E12</f>
        <v>0</v>
      </c>
      <c r="G12" s="25">
        <f t="shared" si="0"/>
        <v>0</v>
      </c>
      <c r="H12" s="25">
        <f t="shared" si="0"/>
        <v>0</v>
      </c>
      <c r="I12" s="68">
        <f>IF(AND(F12&gt;=0,G12&gt;=0),(F12-G12),"-")</f>
        <v>0</v>
      </c>
    </row>
    <row r="13" spans="2:9" ht="15" customHeight="1" x14ac:dyDescent="0.2">
      <c r="B13" s="108" t="s">
        <v>11</v>
      </c>
      <c r="C13" s="89"/>
      <c r="D13" s="23">
        <v>0</v>
      </c>
      <c r="E13" s="23">
        <v>0</v>
      </c>
      <c r="F13" s="24">
        <f>D13+E13</f>
        <v>0</v>
      </c>
      <c r="G13" s="23">
        <v>0</v>
      </c>
      <c r="H13" s="23">
        <v>0</v>
      </c>
      <c r="I13" s="69">
        <f>IF(AND(F13&gt;=0,G13&gt;=0),(F13-G13),"-")</f>
        <v>0</v>
      </c>
    </row>
    <row r="14" spans="2:9" ht="15" customHeight="1" x14ac:dyDescent="0.2">
      <c r="B14" s="108" t="s">
        <v>12</v>
      </c>
      <c r="C14" s="89"/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69">
        <f t="shared" ref="I14:I19" si="1">IF(AND(F14&gt;=0,G14&gt;=0),(F14-G14),"-")</f>
        <v>0</v>
      </c>
    </row>
    <row r="15" spans="2:9" ht="15" customHeight="1" x14ac:dyDescent="0.2">
      <c r="B15" s="108" t="s">
        <v>13</v>
      </c>
      <c r="C15" s="89"/>
      <c r="D15" s="23">
        <v>0</v>
      </c>
      <c r="E15" s="23">
        <v>0</v>
      </c>
      <c r="F15" s="24">
        <f t="shared" ref="F15:F20" si="2">D15+E15</f>
        <v>0</v>
      </c>
      <c r="G15" s="23">
        <v>0</v>
      </c>
      <c r="H15" s="23">
        <v>0</v>
      </c>
      <c r="I15" s="69">
        <f t="shared" si="1"/>
        <v>0</v>
      </c>
    </row>
    <row r="16" spans="2:9" ht="15" customHeight="1" x14ac:dyDescent="0.2">
      <c r="B16" s="108" t="s">
        <v>14</v>
      </c>
      <c r="C16" s="89"/>
      <c r="D16" s="23">
        <v>0</v>
      </c>
      <c r="E16" s="23">
        <v>0</v>
      </c>
      <c r="F16" s="24">
        <f t="shared" si="2"/>
        <v>0</v>
      </c>
      <c r="G16" s="23">
        <v>0</v>
      </c>
      <c r="H16" s="23">
        <v>0</v>
      </c>
      <c r="I16" s="69">
        <f t="shared" si="1"/>
        <v>0</v>
      </c>
    </row>
    <row r="17" spans="2:9" ht="15" customHeight="1" x14ac:dyDescent="0.2">
      <c r="B17" s="108" t="s">
        <v>15</v>
      </c>
      <c r="C17" s="89"/>
      <c r="D17" s="23">
        <v>0</v>
      </c>
      <c r="E17" s="23">
        <v>0</v>
      </c>
      <c r="F17" s="24">
        <f t="shared" si="2"/>
        <v>0</v>
      </c>
      <c r="G17" s="23">
        <v>0</v>
      </c>
      <c r="H17" s="23">
        <v>0</v>
      </c>
      <c r="I17" s="69">
        <f t="shared" si="1"/>
        <v>0</v>
      </c>
    </row>
    <row r="18" spans="2:9" ht="15" customHeight="1" x14ac:dyDescent="0.2">
      <c r="B18" s="108" t="s">
        <v>16</v>
      </c>
      <c r="C18" s="89"/>
      <c r="D18" s="23">
        <v>0</v>
      </c>
      <c r="E18" s="23">
        <v>0</v>
      </c>
      <c r="F18" s="24">
        <f t="shared" si="2"/>
        <v>0</v>
      </c>
      <c r="G18" s="23">
        <v>0</v>
      </c>
      <c r="H18" s="23">
        <v>0</v>
      </c>
      <c r="I18" s="69">
        <f t="shared" si="1"/>
        <v>0</v>
      </c>
    </row>
    <row r="19" spans="2:9" ht="15" customHeight="1" x14ac:dyDescent="0.2">
      <c r="B19" s="108" t="s">
        <v>17</v>
      </c>
      <c r="C19" s="89"/>
      <c r="D19" s="26">
        <v>0</v>
      </c>
      <c r="E19" s="26">
        <v>0</v>
      </c>
      <c r="F19" s="27">
        <f t="shared" si="2"/>
        <v>0</v>
      </c>
      <c r="G19" s="26">
        <v>0</v>
      </c>
      <c r="H19" s="26">
        <v>0</v>
      </c>
      <c r="I19" s="70">
        <f t="shared" si="1"/>
        <v>0</v>
      </c>
    </row>
    <row r="20" spans="2:9" ht="15" customHeight="1" x14ac:dyDescent="0.2">
      <c r="B20" s="108" t="s">
        <v>18</v>
      </c>
      <c r="C20" s="89"/>
      <c r="D20" s="26">
        <v>0</v>
      </c>
      <c r="E20" s="26">
        <v>0</v>
      </c>
      <c r="F20" s="27">
        <f t="shared" si="2"/>
        <v>0</v>
      </c>
      <c r="G20" s="26">
        <v>0</v>
      </c>
      <c r="H20" s="26">
        <v>0</v>
      </c>
      <c r="I20" s="70">
        <f>IF(AND(F20&gt;=0,G20&gt;=0),(F20-G20),"-")</f>
        <v>0</v>
      </c>
    </row>
    <row r="21" spans="2:9" x14ac:dyDescent="0.2">
      <c r="B21" s="71"/>
      <c r="C21" s="7"/>
      <c r="D21" s="28"/>
      <c r="E21" s="28"/>
      <c r="F21" s="28"/>
      <c r="G21" s="28"/>
      <c r="H21" s="28"/>
      <c r="I21" s="72"/>
    </row>
    <row r="22" spans="2:9" ht="15" x14ac:dyDescent="0.2">
      <c r="B22" s="107" t="s">
        <v>19</v>
      </c>
      <c r="C22" s="93"/>
      <c r="D22" s="29">
        <f t="shared" ref="D22:H22" si="3">SUM(D23:D29)</f>
        <v>322769380</v>
      </c>
      <c r="E22" s="29">
        <f t="shared" si="3"/>
        <v>6654000</v>
      </c>
      <c r="F22" s="29">
        <f>D22+E22</f>
        <v>329423380</v>
      </c>
      <c r="G22" s="29">
        <f t="shared" si="3"/>
        <v>257762141.10999998</v>
      </c>
      <c r="H22" s="29">
        <f t="shared" si="3"/>
        <v>237436575.22999999</v>
      </c>
      <c r="I22" s="73">
        <f>IF(AND(F22&gt;=0,G22&gt;=0),(F22-G22),"-")</f>
        <v>71661238.890000015</v>
      </c>
    </row>
    <row r="23" spans="2:9" ht="15" customHeight="1" x14ac:dyDescent="0.2">
      <c r="B23" s="108" t="s">
        <v>20</v>
      </c>
      <c r="C23" s="89"/>
      <c r="D23" s="30">
        <v>0</v>
      </c>
      <c r="E23" s="30">
        <v>0</v>
      </c>
      <c r="F23" s="31">
        <f t="shared" ref="F23:F28" si="4">D23+E23</f>
        <v>0</v>
      </c>
      <c r="G23" s="32">
        <v>0</v>
      </c>
      <c r="H23" s="32">
        <v>0</v>
      </c>
      <c r="I23" s="74">
        <f>IF(AND(F23&gt;=0,G23&gt;=0),(F23-G23),"-")</f>
        <v>0</v>
      </c>
    </row>
    <row r="24" spans="2:9" ht="15" customHeight="1" x14ac:dyDescent="0.2">
      <c r="B24" s="108" t="s">
        <v>21</v>
      </c>
      <c r="C24" s="89"/>
      <c r="D24" s="30">
        <v>0</v>
      </c>
      <c r="E24" s="30">
        <v>0</v>
      </c>
      <c r="F24" s="31">
        <f t="shared" si="4"/>
        <v>0</v>
      </c>
      <c r="G24" s="32">
        <v>0</v>
      </c>
      <c r="H24" s="32">
        <v>0</v>
      </c>
      <c r="I24" s="74">
        <f t="shared" ref="I24:I29" si="5">IF(AND(F24&gt;=0,G24&gt;=0),(F24-G24),"-")</f>
        <v>0</v>
      </c>
    </row>
    <row r="25" spans="2:9" ht="15" customHeight="1" x14ac:dyDescent="0.2">
      <c r="B25" s="108" t="s">
        <v>22</v>
      </c>
      <c r="C25" s="89"/>
      <c r="D25" s="30">
        <v>0</v>
      </c>
      <c r="E25" s="30">
        <v>0</v>
      </c>
      <c r="F25" s="31">
        <f t="shared" si="4"/>
        <v>0</v>
      </c>
      <c r="G25" s="32">
        <v>0</v>
      </c>
      <c r="H25" s="32">
        <v>0</v>
      </c>
      <c r="I25" s="74">
        <f t="shared" si="5"/>
        <v>0</v>
      </c>
    </row>
    <row r="26" spans="2:9" ht="15" customHeight="1" x14ac:dyDescent="0.2">
      <c r="B26" s="108" t="s">
        <v>23</v>
      </c>
      <c r="C26" s="89"/>
      <c r="D26" s="30">
        <v>0</v>
      </c>
      <c r="E26" s="30">
        <v>0</v>
      </c>
      <c r="F26" s="31">
        <f t="shared" si="4"/>
        <v>0</v>
      </c>
      <c r="G26" s="32">
        <v>0</v>
      </c>
      <c r="H26" s="32">
        <v>0</v>
      </c>
      <c r="I26" s="74">
        <f t="shared" si="5"/>
        <v>0</v>
      </c>
    </row>
    <row r="27" spans="2:9" ht="15" customHeight="1" x14ac:dyDescent="0.2">
      <c r="B27" s="108" t="s">
        <v>24</v>
      </c>
      <c r="C27" s="89"/>
      <c r="D27" s="30">
        <v>0</v>
      </c>
      <c r="E27" s="30">
        <v>0</v>
      </c>
      <c r="F27" s="31">
        <f t="shared" si="4"/>
        <v>0</v>
      </c>
      <c r="G27" s="32">
        <v>0</v>
      </c>
      <c r="H27" s="32">
        <v>0</v>
      </c>
      <c r="I27" s="74">
        <f t="shared" si="5"/>
        <v>0</v>
      </c>
    </row>
    <row r="28" spans="2:9" ht="15" customHeight="1" x14ac:dyDescent="0.2">
      <c r="B28" s="108" t="s">
        <v>25</v>
      </c>
      <c r="C28" s="89"/>
      <c r="D28" s="30">
        <v>0</v>
      </c>
      <c r="E28" s="30">
        <v>0</v>
      </c>
      <c r="F28" s="31">
        <f t="shared" si="4"/>
        <v>0</v>
      </c>
      <c r="G28" s="32">
        <v>0</v>
      </c>
      <c r="H28" s="32">
        <v>0</v>
      </c>
      <c r="I28" s="74">
        <f t="shared" si="5"/>
        <v>0</v>
      </c>
    </row>
    <row r="29" spans="2:9" ht="15" customHeight="1" x14ac:dyDescent="0.2">
      <c r="B29" s="108" t="s">
        <v>26</v>
      </c>
      <c r="C29" s="89"/>
      <c r="D29" s="33">
        <v>322769380</v>
      </c>
      <c r="E29" s="33">
        <v>6654000</v>
      </c>
      <c r="F29" s="34">
        <f>D29+E29</f>
        <v>329423380</v>
      </c>
      <c r="G29" s="35">
        <v>257762141.10999998</v>
      </c>
      <c r="H29" s="35">
        <v>237436575.22999999</v>
      </c>
      <c r="I29" s="75">
        <f t="shared" si="5"/>
        <v>71661238.890000015</v>
      </c>
    </row>
    <row r="30" spans="2:9" x14ac:dyDescent="0.2">
      <c r="B30" s="71"/>
      <c r="C30" s="7"/>
      <c r="D30" s="36"/>
      <c r="E30" s="36"/>
      <c r="F30" s="28"/>
      <c r="G30" s="36"/>
      <c r="H30" s="36"/>
      <c r="I30" s="76"/>
    </row>
    <row r="31" spans="2:9" ht="15" x14ac:dyDescent="0.2">
      <c r="B31" s="107" t="s">
        <v>27</v>
      </c>
      <c r="C31" s="93"/>
      <c r="D31" s="37">
        <f t="shared" ref="D31:H31" si="6">SUM(D32:D40)</f>
        <v>0</v>
      </c>
      <c r="E31" s="37">
        <f t="shared" si="6"/>
        <v>0</v>
      </c>
      <c r="F31" s="37">
        <f>D31+E31</f>
        <v>0</v>
      </c>
      <c r="G31" s="37">
        <f t="shared" si="6"/>
        <v>0</v>
      </c>
      <c r="H31" s="37">
        <f t="shared" si="6"/>
        <v>0</v>
      </c>
      <c r="I31" s="77">
        <f>IF(AND(F31&gt;=0,G31&gt;=0),(F31-G31),"-")</f>
        <v>0</v>
      </c>
    </row>
    <row r="32" spans="2:9" ht="15" customHeight="1" x14ac:dyDescent="0.2">
      <c r="B32" s="108" t="s">
        <v>28</v>
      </c>
      <c r="C32" s="89"/>
      <c r="D32" s="30">
        <v>0</v>
      </c>
      <c r="E32" s="30">
        <v>0</v>
      </c>
      <c r="F32" s="31">
        <f t="shared" ref="F32:F40" si="7">D32+E32</f>
        <v>0</v>
      </c>
      <c r="G32" s="32">
        <v>0</v>
      </c>
      <c r="H32" s="32">
        <v>0</v>
      </c>
      <c r="I32" s="74">
        <f t="shared" ref="I32:I40" si="8">IF(AND(F32&gt;=0,G32&gt;=0),(F32-G32),"-")</f>
        <v>0</v>
      </c>
    </row>
    <row r="33" spans="2:9" ht="15" customHeight="1" x14ac:dyDescent="0.2">
      <c r="B33" s="108" t="s">
        <v>29</v>
      </c>
      <c r="C33" s="89"/>
      <c r="D33" s="30">
        <v>0</v>
      </c>
      <c r="E33" s="30">
        <v>0</v>
      </c>
      <c r="F33" s="31">
        <f t="shared" si="7"/>
        <v>0</v>
      </c>
      <c r="G33" s="32">
        <v>0</v>
      </c>
      <c r="H33" s="32">
        <v>0</v>
      </c>
      <c r="I33" s="74">
        <f t="shared" si="8"/>
        <v>0</v>
      </c>
    </row>
    <row r="34" spans="2:9" ht="15" customHeight="1" x14ac:dyDescent="0.2">
      <c r="B34" s="108" t="s">
        <v>30</v>
      </c>
      <c r="C34" s="89"/>
      <c r="D34" s="30">
        <v>0</v>
      </c>
      <c r="E34" s="30">
        <v>0</v>
      </c>
      <c r="F34" s="31">
        <f t="shared" si="7"/>
        <v>0</v>
      </c>
      <c r="G34" s="32">
        <v>0</v>
      </c>
      <c r="H34" s="32">
        <v>0</v>
      </c>
      <c r="I34" s="74">
        <f t="shared" si="8"/>
        <v>0</v>
      </c>
    </row>
    <row r="35" spans="2:9" ht="15" customHeight="1" x14ac:dyDescent="0.2">
      <c r="B35" s="108" t="s">
        <v>31</v>
      </c>
      <c r="C35" s="89"/>
      <c r="D35" s="30">
        <v>0</v>
      </c>
      <c r="E35" s="30">
        <v>0</v>
      </c>
      <c r="F35" s="31">
        <f t="shared" si="7"/>
        <v>0</v>
      </c>
      <c r="G35" s="32">
        <v>0</v>
      </c>
      <c r="H35" s="32">
        <v>0</v>
      </c>
      <c r="I35" s="74">
        <f t="shared" si="8"/>
        <v>0</v>
      </c>
    </row>
    <row r="36" spans="2:9" ht="15" customHeight="1" x14ac:dyDescent="0.2">
      <c r="B36" s="108" t="s">
        <v>32</v>
      </c>
      <c r="C36" s="89"/>
      <c r="D36" s="30">
        <v>0</v>
      </c>
      <c r="E36" s="30">
        <v>0</v>
      </c>
      <c r="F36" s="31">
        <f t="shared" si="7"/>
        <v>0</v>
      </c>
      <c r="G36" s="32">
        <v>0</v>
      </c>
      <c r="H36" s="32">
        <v>0</v>
      </c>
      <c r="I36" s="74">
        <f t="shared" si="8"/>
        <v>0</v>
      </c>
    </row>
    <row r="37" spans="2:9" ht="15" customHeight="1" x14ac:dyDescent="0.2">
      <c r="B37" s="108" t="s">
        <v>33</v>
      </c>
      <c r="C37" s="89"/>
      <c r="D37" s="30">
        <v>0</v>
      </c>
      <c r="E37" s="30">
        <v>0</v>
      </c>
      <c r="F37" s="31">
        <f t="shared" si="7"/>
        <v>0</v>
      </c>
      <c r="G37" s="32">
        <v>0</v>
      </c>
      <c r="H37" s="32">
        <v>0</v>
      </c>
      <c r="I37" s="74">
        <f t="shared" si="8"/>
        <v>0</v>
      </c>
    </row>
    <row r="38" spans="2:9" ht="15" customHeight="1" x14ac:dyDescent="0.2">
      <c r="B38" s="108" t="s">
        <v>34</v>
      </c>
      <c r="C38" s="89"/>
      <c r="D38" s="30">
        <v>0</v>
      </c>
      <c r="E38" s="30">
        <v>0</v>
      </c>
      <c r="F38" s="31">
        <f t="shared" si="7"/>
        <v>0</v>
      </c>
      <c r="G38" s="32">
        <v>0</v>
      </c>
      <c r="H38" s="32">
        <v>0</v>
      </c>
      <c r="I38" s="74">
        <f t="shared" si="8"/>
        <v>0</v>
      </c>
    </row>
    <row r="39" spans="2:9" ht="15" customHeight="1" x14ac:dyDescent="0.2">
      <c r="B39" s="108" t="s">
        <v>35</v>
      </c>
      <c r="C39" s="89"/>
      <c r="D39" s="30">
        <v>0</v>
      </c>
      <c r="E39" s="30">
        <v>0</v>
      </c>
      <c r="F39" s="31">
        <f t="shared" si="7"/>
        <v>0</v>
      </c>
      <c r="G39" s="32">
        <v>0</v>
      </c>
      <c r="H39" s="32">
        <v>0</v>
      </c>
      <c r="I39" s="74">
        <f t="shared" si="8"/>
        <v>0</v>
      </c>
    </row>
    <row r="40" spans="2:9" ht="15" customHeight="1" x14ac:dyDescent="0.2">
      <c r="B40" s="108" t="s">
        <v>36</v>
      </c>
      <c r="C40" s="89"/>
      <c r="D40" s="30">
        <v>0</v>
      </c>
      <c r="E40" s="30">
        <v>0</v>
      </c>
      <c r="F40" s="31">
        <f t="shared" si="7"/>
        <v>0</v>
      </c>
      <c r="G40" s="32">
        <v>0</v>
      </c>
      <c r="H40" s="32">
        <v>0</v>
      </c>
      <c r="I40" s="74">
        <f t="shared" si="8"/>
        <v>0</v>
      </c>
    </row>
    <row r="41" spans="2:9" x14ac:dyDescent="0.2">
      <c r="B41" s="71"/>
      <c r="C41" s="7"/>
      <c r="D41" s="36"/>
      <c r="E41" s="36"/>
      <c r="F41" s="36"/>
      <c r="G41" s="36"/>
      <c r="H41" s="36"/>
      <c r="I41" s="76"/>
    </row>
    <row r="42" spans="2:9" ht="15" x14ac:dyDescent="0.2">
      <c r="B42" s="107" t="s">
        <v>37</v>
      </c>
      <c r="C42" s="93"/>
      <c r="D42" s="37">
        <f t="shared" ref="D42:H42" si="9">SUM(D43:D46)</f>
        <v>0</v>
      </c>
      <c r="E42" s="37">
        <f t="shared" si="9"/>
        <v>0</v>
      </c>
      <c r="F42" s="37">
        <f>D42+E42</f>
        <v>0</v>
      </c>
      <c r="G42" s="38">
        <f t="shared" si="9"/>
        <v>0</v>
      </c>
      <c r="H42" s="37">
        <f t="shared" si="9"/>
        <v>0</v>
      </c>
      <c r="I42" s="77">
        <f>IF(AND(F42&gt;=0,G42&gt;=0),(F42-G42),"-")</f>
        <v>0</v>
      </c>
    </row>
    <row r="43" spans="2:9" ht="15" customHeight="1" x14ac:dyDescent="0.2">
      <c r="B43" s="108" t="s">
        <v>38</v>
      </c>
      <c r="C43" s="89"/>
      <c r="D43" s="32">
        <v>0</v>
      </c>
      <c r="E43" s="32">
        <v>0</v>
      </c>
      <c r="F43" s="31">
        <f t="shared" ref="F43:F46" si="10">D43+E43</f>
        <v>0</v>
      </c>
      <c r="G43" s="32">
        <v>0</v>
      </c>
      <c r="H43" s="32">
        <v>0</v>
      </c>
      <c r="I43" s="74">
        <f>IF(AND(F43&gt;=0,G43&gt;=0),(F43-G43),"-")</f>
        <v>0</v>
      </c>
    </row>
    <row r="44" spans="2:9" ht="15" customHeight="1" x14ac:dyDescent="0.2">
      <c r="B44" s="108" t="s">
        <v>39</v>
      </c>
      <c r="C44" s="89"/>
      <c r="D44" s="32">
        <v>0</v>
      </c>
      <c r="E44" s="32">
        <v>0</v>
      </c>
      <c r="F44" s="31">
        <f t="shared" si="10"/>
        <v>0</v>
      </c>
      <c r="G44" s="32">
        <v>0</v>
      </c>
      <c r="H44" s="32">
        <v>0</v>
      </c>
      <c r="I44" s="74">
        <f>IF(AND(F44&gt;=0,G44&gt;=0),(F44-G44),"-")</f>
        <v>0</v>
      </c>
    </row>
    <row r="45" spans="2:9" ht="15" customHeight="1" x14ac:dyDescent="0.2">
      <c r="B45" s="108" t="s">
        <v>40</v>
      </c>
      <c r="C45" s="89"/>
      <c r="D45" s="32">
        <v>0</v>
      </c>
      <c r="E45" s="32">
        <v>0</v>
      </c>
      <c r="F45" s="31">
        <f t="shared" si="10"/>
        <v>0</v>
      </c>
      <c r="G45" s="32">
        <v>0</v>
      </c>
      <c r="H45" s="32">
        <v>0</v>
      </c>
      <c r="I45" s="74">
        <f>IF(AND(F45&gt;=0,G45&gt;=0),(F45-G45),"-")</f>
        <v>0</v>
      </c>
    </row>
    <row r="46" spans="2:9" ht="15" customHeight="1" x14ac:dyDescent="0.2">
      <c r="B46" s="108" t="s">
        <v>41</v>
      </c>
      <c r="C46" s="89"/>
      <c r="D46" s="32">
        <v>0</v>
      </c>
      <c r="E46" s="32">
        <v>0</v>
      </c>
      <c r="F46" s="31">
        <f t="shared" si="10"/>
        <v>0</v>
      </c>
      <c r="G46" s="32">
        <v>0</v>
      </c>
      <c r="H46" s="32">
        <v>0</v>
      </c>
      <c r="I46" s="74">
        <f>IF(AND(F46&gt;=0,G46&gt;=0),(F46-G46),"-")</f>
        <v>0</v>
      </c>
    </row>
    <row r="47" spans="2:9" x14ac:dyDescent="0.2">
      <c r="B47" s="78"/>
      <c r="C47" s="9"/>
      <c r="D47" s="39"/>
      <c r="E47" s="39"/>
      <c r="F47" s="39"/>
      <c r="G47" s="39"/>
      <c r="H47" s="39"/>
      <c r="I47" s="79"/>
    </row>
    <row r="48" spans="2:9" ht="21.75" customHeight="1" thickBot="1" x14ac:dyDescent="0.25">
      <c r="B48" s="80"/>
      <c r="C48" s="81" t="s">
        <v>42</v>
      </c>
      <c r="D48" s="82">
        <f t="shared" ref="D48:H48" si="11">SUM(D12,D22,D31,D42)</f>
        <v>322769380</v>
      </c>
      <c r="E48" s="82">
        <f t="shared" si="11"/>
        <v>6654000</v>
      </c>
      <c r="F48" s="82">
        <f>D48+E48</f>
        <v>329423380</v>
      </c>
      <c r="G48" s="82">
        <f t="shared" si="11"/>
        <v>257762141.10999998</v>
      </c>
      <c r="H48" s="82">
        <f t="shared" si="11"/>
        <v>237436575.22999999</v>
      </c>
      <c r="I48" s="83">
        <f>IF(AND(F48&gt;=0,G48&gt;=0),(F48-G48),"-")</f>
        <v>71661238.890000015</v>
      </c>
    </row>
    <row r="49" spans="2:8" x14ac:dyDescent="0.2"/>
    <row r="50" spans="2:8" x14ac:dyDescent="0.2"/>
    <row r="51" spans="2:8" x14ac:dyDescent="0.2"/>
    <row r="52" spans="2:8" x14ac:dyDescent="0.2">
      <c r="C52" s="13"/>
      <c r="D52" s="12"/>
      <c r="F52" s="13"/>
      <c r="G52" s="13"/>
      <c r="H52" s="13"/>
    </row>
    <row r="53" spans="2:8" x14ac:dyDescent="0.2">
      <c r="C53" s="21" t="s">
        <v>48</v>
      </c>
      <c r="D53" s="19"/>
      <c r="F53" s="90" t="s">
        <v>50</v>
      </c>
      <c r="G53" s="90"/>
      <c r="H53" s="90"/>
    </row>
    <row r="54" spans="2:8" x14ac:dyDescent="0.2">
      <c r="C54" s="22" t="s">
        <v>49</v>
      </c>
      <c r="D54" s="22"/>
      <c r="F54" s="91" t="s">
        <v>51</v>
      </c>
      <c r="G54" s="91"/>
      <c r="H54" s="91"/>
    </row>
    <row r="55" spans="2:8" x14ac:dyDescent="0.2"/>
    <row r="56" spans="2:8" s="60" customFormat="1" ht="15" customHeight="1" x14ac:dyDescent="0.25">
      <c r="B56" s="61" t="s">
        <v>45</v>
      </c>
      <c r="D56" s="62"/>
      <c r="E56" s="62"/>
    </row>
    <row r="57" spans="2:8" x14ac:dyDescent="0.2"/>
    <row r="58" spans="2:8" ht="33.75" x14ac:dyDescent="0.2">
      <c r="D58" s="92"/>
      <c r="E58" s="92"/>
    </row>
    <row r="59" spans="2:8" x14ac:dyDescent="0.2"/>
    <row r="60" spans="2:8" x14ac:dyDescent="0.2"/>
    <row r="61" spans="2:8" x14ac:dyDescent="0.2"/>
    <row r="62" spans="2:8" x14ac:dyDescent="0.2"/>
    <row r="63" spans="2:8" x14ac:dyDescent="0.2"/>
    <row r="64" spans="2:8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42">
    <mergeCell ref="B17:C17"/>
    <mergeCell ref="B3:I3"/>
    <mergeCell ref="B4:I4"/>
    <mergeCell ref="B5:I5"/>
    <mergeCell ref="B6:I6"/>
    <mergeCell ref="B8:C10"/>
    <mergeCell ref="D8:H8"/>
    <mergeCell ref="I8:I9"/>
    <mergeCell ref="B12:C12"/>
    <mergeCell ref="B13:C13"/>
    <mergeCell ref="B14:C14"/>
    <mergeCell ref="B15:C15"/>
    <mergeCell ref="B16:C16"/>
    <mergeCell ref="B31:C31"/>
    <mergeCell ref="B18:C18"/>
    <mergeCell ref="B19:C19"/>
    <mergeCell ref="B20:C20"/>
    <mergeCell ref="B22:C22"/>
    <mergeCell ref="B23:C23"/>
    <mergeCell ref="B24:C24"/>
    <mergeCell ref="B25:C25"/>
    <mergeCell ref="B26:C26"/>
    <mergeCell ref="B27:C27"/>
    <mergeCell ref="B28:C28"/>
    <mergeCell ref="B29:C29"/>
    <mergeCell ref="B44:C44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5:C45"/>
    <mergeCell ref="B46:C46"/>
    <mergeCell ref="F53:H53"/>
    <mergeCell ref="F54:H54"/>
    <mergeCell ref="D58:E58"/>
  </mergeCells>
  <printOptions horizontalCentered="1"/>
  <pageMargins left="0.98425196850393704" right="0.59055118110236227" top="0.47244094488188981" bottom="0.43307086614173229" header="0.31496062992125984" footer="0.31496062992125984"/>
  <pageSetup paperSize="9" scale="5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8</vt:i4>
      </vt:variant>
    </vt:vector>
  </HeadingPairs>
  <TitlesOfParts>
    <vt:vector size="19" baseType="lpstr">
      <vt:lpstr>ENERO 19</vt:lpstr>
      <vt:lpstr>FEBRERO 19</vt:lpstr>
      <vt:lpstr>MARZO</vt:lpstr>
      <vt:lpstr>ABRIL 19</vt:lpstr>
      <vt:lpstr>MAYO 19</vt:lpstr>
      <vt:lpstr>JUNIO 19</vt:lpstr>
      <vt:lpstr>JULIO 19</vt:lpstr>
      <vt:lpstr>OK SEP 19</vt:lpstr>
      <vt:lpstr>OCTUBRE 19</vt:lpstr>
      <vt:lpstr>NOVIEMBRE 19</vt:lpstr>
      <vt:lpstr>DICIEMBRE 19</vt:lpstr>
      <vt:lpstr>'ABRIL 19'!Área_de_impresión</vt:lpstr>
      <vt:lpstr>'ENERO 19'!Área_de_impresión</vt:lpstr>
      <vt:lpstr>'FEBRERO 19'!Área_de_impresión</vt:lpstr>
      <vt:lpstr>'JULIO 19'!Área_de_impresión</vt:lpstr>
      <vt:lpstr>'JUNIO 19'!Área_de_impresión</vt:lpstr>
      <vt:lpstr>MARZO!Área_de_impresión</vt:lpstr>
      <vt:lpstr>'MAYO 19'!Área_de_impresión</vt:lpstr>
      <vt:lpstr>'OCTUBRE 19'!Área_de_impresión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Heriberto Ocaña Navarro</dc:creator>
  <cp:lastModifiedBy>cgloria</cp:lastModifiedBy>
  <cp:lastPrinted>2020-03-06T19:23:49Z</cp:lastPrinted>
  <dcterms:created xsi:type="dcterms:W3CDTF">2014-10-31T18:17:16Z</dcterms:created>
  <dcterms:modified xsi:type="dcterms:W3CDTF">2020-03-11T21:11:46Z</dcterms:modified>
</cp:coreProperties>
</file>