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390" firstSheet="2" activeTab="4"/>
  </bookViews>
  <sheets>
    <sheet name="Estadisticas a ENERO 2022" sheetId="1" r:id="rId1"/>
    <sheet name="Estadisticas a FEBRERO 2022" sheetId="2" r:id="rId2"/>
    <sheet name="Estadisticas a MARZO 2022" sheetId="3" r:id="rId3"/>
    <sheet name="Estadisticas a ABRIL 2022" sheetId="4" r:id="rId4"/>
    <sheet name="Estadisticas a MAYO 2022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251" i="5" l="1"/>
  <c r="I217" i="5"/>
  <c r="J214" i="5" s="1"/>
  <c r="J215" i="5"/>
  <c r="E215" i="5"/>
  <c r="E214" i="5"/>
  <c r="J213" i="5"/>
  <c r="E213" i="5"/>
  <c r="E212" i="5"/>
  <c r="I190" i="5"/>
  <c r="J188" i="5" s="1"/>
  <c r="E188" i="5"/>
  <c r="J187" i="5"/>
  <c r="E187" i="5"/>
  <c r="E186" i="5"/>
  <c r="J185" i="5"/>
  <c r="E185" i="5"/>
  <c r="I161" i="5"/>
  <c r="J159" i="5"/>
  <c r="J158" i="5"/>
  <c r="E158" i="5"/>
  <c r="J157" i="5"/>
  <c r="E157" i="5"/>
  <c r="J156" i="5"/>
  <c r="J161" i="5" s="1"/>
  <c r="E156" i="5"/>
  <c r="J150" i="5"/>
  <c r="J144" i="5"/>
  <c r="J139" i="5"/>
  <c r="J134" i="5"/>
  <c r="I102" i="5"/>
  <c r="J100" i="5" s="1"/>
  <c r="J97" i="5"/>
  <c r="J61" i="5"/>
  <c r="M58" i="5" s="1"/>
  <c r="M59" i="5"/>
  <c r="E59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M61" i="5" s="1"/>
  <c r="E44" i="5"/>
  <c r="L22" i="5"/>
  <c r="J23" i="5" s="1"/>
  <c r="F22" i="5"/>
  <c r="E23" i="5" s="1"/>
  <c r="K23" i="5" l="1"/>
  <c r="C23" i="5"/>
  <c r="F23" i="5" s="1"/>
  <c r="H23" i="5"/>
  <c r="L23" i="5" s="1"/>
  <c r="J98" i="5"/>
  <c r="D23" i="5"/>
  <c r="I23" i="5"/>
  <c r="J99" i="5"/>
  <c r="J186" i="5"/>
  <c r="J190" i="5" s="1"/>
  <c r="J212" i="5"/>
  <c r="J217" i="5" s="1"/>
  <c r="J96" i="5"/>
  <c r="J102" i="5" l="1"/>
  <c r="G251" i="4" l="1"/>
  <c r="I217" i="4"/>
  <c r="J215" i="4"/>
  <c r="E215" i="4"/>
  <c r="J214" i="4"/>
  <c r="E214" i="4"/>
  <c r="J213" i="4"/>
  <c r="E213" i="4"/>
  <c r="J212" i="4"/>
  <c r="J217" i="4" s="1"/>
  <c r="E212" i="4"/>
  <c r="I190" i="4"/>
  <c r="J188" i="4" s="1"/>
  <c r="E188" i="4"/>
  <c r="E187" i="4"/>
  <c r="E186" i="4"/>
  <c r="E185" i="4"/>
  <c r="I161" i="4"/>
  <c r="J159" i="4" s="1"/>
  <c r="J158" i="4"/>
  <c r="E158" i="4"/>
  <c r="J157" i="4"/>
  <c r="E157" i="4"/>
  <c r="J156" i="4"/>
  <c r="E156" i="4"/>
  <c r="J150" i="4"/>
  <c r="J144" i="4"/>
  <c r="J139" i="4"/>
  <c r="J134" i="4"/>
  <c r="I102" i="4"/>
  <c r="J100" i="4"/>
  <c r="J99" i="4"/>
  <c r="J98" i="4"/>
  <c r="J97" i="4"/>
  <c r="J96" i="4"/>
  <c r="J102" i="4" s="1"/>
  <c r="J61" i="4"/>
  <c r="M59" i="4" s="1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D23" i="4"/>
  <c r="L22" i="4"/>
  <c r="J23" i="4" s="1"/>
  <c r="F22" i="4"/>
  <c r="E23" i="4" s="1"/>
  <c r="J161" i="4" l="1"/>
  <c r="I23" i="4"/>
  <c r="K23" i="4"/>
  <c r="C23" i="4"/>
  <c r="F23" i="4" s="1"/>
  <c r="H2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J185" i="4"/>
  <c r="J186" i="4"/>
  <c r="J187" i="4"/>
  <c r="M61" i="4" l="1"/>
  <c r="J190" i="4"/>
  <c r="L23" i="4"/>
  <c r="G251" i="3" l="1"/>
  <c r="I217" i="3"/>
  <c r="J215" i="3" s="1"/>
  <c r="E215" i="3"/>
  <c r="J214" i="3"/>
  <c r="E214" i="3"/>
  <c r="E213" i="3"/>
  <c r="J212" i="3"/>
  <c r="E212" i="3"/>
  <c r="I190" i="3"/>
  <c r="J188" i="3" s="1"/>
  <c r="E188" i="3"/>
  <c r="E187" i="3"/>
  <c r="E186" i="3"/>
  <c r="E185" i="3"/>
  <c r="I161" i="3"/>
  <c r="J159" i="3" s="1"/>
  <c r="E158" i="3"/>
  <c r="J157" i="3"/>
  <c r="E157" i="3"/>
  <c r="E156" i="3"/>
  <c r="J150" i="3"/>
  <c r="J144" i="3"/>
  <c r="J139" i="3"/>
  <c r="J134" i="3"/>
  <c r="I102" i="3"/>
  <c r="J100" i="3"/>
  <c r="J99" i="3"/>
  <c r="J98" i="3"/>
  <c r="J102" i="3" s="1"/>
  <c r="J97" i="3"/>
  <c r="J96" i="3"/>
  <c r="J61" i="3"/>
  <c r="M59" i="3" s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J23" i="3"/>
  <c r="I23" i="3"/>
  <c r="D23" i="3"/>
  <c r="L22" i="3"/>
  <c r="H23" i="3" s="1"/>
  <c r="F22" i="3"/>
  <c r="C23" i="3" s="1"/>
  <c r="L23" i="3" l="1"/>
  <c r="J217" i="3"/>
  <c r="E23" i="3"/>
  <c r="F23" i="3" s="1"/>
  <c r="M44" i="3"/>
  <c r="M46" i="3"/>
  <c r="M48" i="3"/>
  <c r="M50" i="3"/>
  <c r="M52" i="3"/>
  <c r="M54" i="3"/>
  <c r="M56" i="3"/>
  <c r="M58" i="3"/>
  <c r="K23" i="3"/>
  <c r="J156" i="3"/>
  <c r="J158" i="3"/>
  <c r="M45" i="3"/>
  <c r="M47" i="3"/>
  <c r="M49" i="3"/>
  <c r="M51" i="3"/>
  <c r="M53" i="3"/>
  <c r="M55" i="3"/>
  <c r="M57" i="3"/>
  <c r="J185" i="3"/>
  <c r="J190" i="3" s="1"/>
  <c r="J187" i="3"/>
  <c r="J213" i="3"/>
  <c r="J186" i="3"/>
  <c r="J161" i="3" l="1"/>
  <c r="M61" i="3"/>
  <c r="F22" i="2" l="1"/>
  <c r="C23" i="2" s="1"/>
  <c r="L22" i="2"/>
  <c r="E23" i="2"/>
  <c r="H23" i="2"/>
  <c r="I23" i="2"/>
  <c r="L23" i="2" s="1"/>
  <c r="J23" i="2"/>
  <c r="K23" i="2"/>
  <c r="E44" i="2"/>
  <c r="M44" i="2"/>
  <c r="E45" i="2"/>
  <c r="E46" i="2"/>
  <c r="M46" i="2"/>
  <c r="E47" i="2"/>
  <c r="E48" i="2"/>
  <c r="M48" i="2"/>
  <c r="E49" i="2"/>
  <c r="E50" i="2"/>
  <c r="M50" i="2"/>
  <c r="E51" i="2"/>
  <c r="E52" i="2"/>
  <c r="M52" i="2"/>
  <c r="E53" i="2"/>
  <c r="E54" i="2"/>
  <c r="M54" i="2"/>
  <c r="E55" i="2"/>
  <c r="E56" i="2"/>
  <c r="M56" i="2"/>
  <c r="E57" i="2"/>
  <c r="E58" i="2"/>
  <c r="M58" i="2"/>
  <c r="E59" i="2"/>
  <c r="J61" i="2"/>
  <c r="M45" i="2" s="1"/>
  <c r="J98" i="2"/>
  <c r="J99" i="2"/>
  <c r="I102" i="2"/>
  <c r="J96" i="2" s="1"/>
  <c r="J134" i="2"/>
  <c r="J139" i="2"/>
  <c r="J144" i="2"/>
  <c r="J150" i="2"/>
  <c r="E156" i="2"/>
  <c r="E157" i="2"/>
  <c r="E158" i="2"/>
  <c r="I161" i="2"/>
  <c r="J156" i="2" s="1"/>
  <c r="E185" i="2"/>
  <c r="J185" i="2"/>
  <c r="E186" i="2"/>
  <c r="J186" i="2"/>
  <c r="J190" i="2" s="1"/>
  <c r="E187" i="2"/>
  <c r="J187" i="2"/>
  <c r="E188" i="2"/>
  <c r="J188" i="2"/>
  <c r="I190" i="2"/>
  <c r="E212" i="2"/>
  <c r="J212" i="2"/>
  <c r="E213" i="2"/>
  <c r="E214" i="2"/>
  <c r="J214" i="2"/>
  <c r="E215" i="2"/>
  <c r="I217" i="2"/>
  <c r="J213" i="2" s="1"/>
  <c r="G251" i="2"/>
  <c r="J161" i="2" l="1"/>
  <c r="J157" i="2"/>
  <c r="D23" i="2"/>
  <c r="F23" i="2" s="1"/>
  <c r="J215" i="2"/>
  <c r="J217" i="2" s="1"/>
  <c r="J159" i="2"/>
  <c r="J97" i="2"/>
  <c r="J102" i="2" s="1"/>
  <c r="M59" i="2"/>
  <c r="M57" i="2"/>
  <c r="M55" i="2"/>
  <c r="M53" i="2"/>
  <c r="M51" i="2"/>
  <c r="M49" i="2"/>
  <c r="M47" i="2"/>
  <c r="M61" i="2" s="1"/>
  <c r="J158" i="2"/>
  <c r="J100" i="2"/>
  <c r="L22" i="1" l="1"/>
  <c r="K23" i="1" l="1"/>
  <c r="J23" i="1"/>
  <c r="I23" i="1"/>
  <c r="H23" i="1"/>
  <c r="J139" i="1"/>
  <c r="E49" i="1"/>
  <c r="J150" i="1"/>
  <c r="G251" i="1"/>
  <c r="J61" i="1" l="1"/>
  <c r="F22" i="1" l="1"/>
  <c r="I161" i="1"/>
  <c r="J159" i="1" s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215" i="1"/>
  <c r="E214" i="1"/>
  <c r="E213" i="1"/>
  <c r="E212" i="1"/>
  <c r="E188" i="1"/>
  <c r="E187" i="1"/>
  <c r="E186" i="1"/>
  <c r="E185" i="1"/>
  <c r="E158" i="1"/>
  <c r="E157" i="1"/>
  <c r="E156" i="1"/>
  <c r="J144" i="1"/>
  <c r="J134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I217" i="1"/>
  <c r="J215" i="1" s="1"/>
  <c r="I102" i="1"/>
  <c r="J99" i="1" s="1"/>
  <c r="I190" i="1"/>
  <c r="J185" i="1" s="1"/>
  <c r="F23" i="1" l="1"/>
  <c r="L23" i="1"/>
  <c r="J186" i="1"/>
  <c r="J213" i="1"/>
  <c r="J214" i="1"/>
  <c r="J212" i="1"/>
  <c r="J98" i="1"/>
  <c r="J97" i="1"/>
  <c r="J188" i="1"/>
  <c r="J187" i="1"/>
  <c r="J96" i="1"/>
  <c r="J100" i="1"/>
  <c r="M61" i="1"/>
  <c r="J190" i="1" l="1"/>
  <c r="J217" i="1"/>
  <c r="J102" i="1"/>
  <c r="J157" i="1" l="1"/>
  <c r="J158" i="1"/>
  <c r="J156" i="1"/>
  <c r="J161" i="1" l="1"/>
</calcChain>
</file>

<file path=xl/sharedStrings.xml><?xml version="1.0" encoding="utf-8"?>
<sst xmlns="http://schemas.openxmlformats.org/spreadsheetml/2006/main" count="296" uniqueCount="54">
  <si>
    <t>SOLICITUDES POR TIPO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</si>
  <si>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</si>
  <si>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</si>
  <si>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</si>
  <si>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</si>
  <si>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</si>
  <si>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</si>
  <si>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</si>
  <si>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</si>
  <si>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</si>
  <si>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</si>
  <si>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</si>
  <si>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</si>
  <si>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</si>
  <si>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</si>
  <si>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</si>
  <si>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</si>
  <si>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</si>
  <si>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</si>
  <si>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</si>
  <si>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</si>
  <si>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</si>
  <si>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</si>
  <si>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</si>
  <si>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</si>
  <si>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</si>
  <si>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</si>
  <si>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</si>
  <si>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DE TRANSPARENCIA Sistema DIF Zapopan </t>
  </si>
  <si>
    <t>SOLICITUDES CONTESTADAS POR DIRECCION O DEPARTAMENTO</t>
  </si>
  <si>
    <t>Presidencia</t>
  </si>
  <si>
    <t>Dirección General</t>
  </si>
  <si>
    <t>Dirección Jurídica</t>
  </si>
  <si>
    <t>Dirección de Servicios</t>
  </si>
  <si>
    <t>Dirección de Programas</t>
  </si>
  <si>
    <t>Contraloría</t>
  </si>
  <si>
    <t>Dirección de Planeación</t>
  </si>
  <si>
    <t>Dirección de Administración y Finanzas</t>
  </si>
  <si>
    <t>Fundamental</t>
  </si>
  <si>
    <t>Debido a que las solicitudes de información se envían a diversas de direcciones, el número no es coincidente con el total de solicitudes respondidas en el mes</t>
  </si>
  <si>
    <t>SOLICITUDES REMITIDAS POR EL ITEI U OTROS SUJETOS OBLIGADOS</t>
  </si>
  <si>
    <t xml:space="preserve">  </t>
  </si>
  <si>
    <t xml:space="preserve">Relaciones Públicas y Recaudación de Fondos </t>
  </si>
  <si>
    <t>Unidad de Transparencia</t>
  </si>
  <si>
    <t>SOLICITUDES REMITIDAS POR OTROS SUJETOS OBLIGADOS</t>
  </si>
  <si>
    <t xml:space="preserve"> </t>
  </si>
  <si>
    <t>Coordinación de Archivo</t>
  </si>
  <si>
    <t>SOLICITUD POR SEXO</t>
  </si>
  <si>
    <t>INFORMACIÓN ESTADÍSTICA A ENERO  2022</t>
  </si>
  <si>
    <t>INFORMACIÓN ESTADÍSTICA A FEBRERO  2022</t>
  </si>
  <si>
    <t>INFORMACIÓN ESTADÍSTICA A MARZO  2022</t>
  </si>
  <si>
    <t>INFORMACIÓN ESTADÍSTICA A ABRIL  2022</t>
  </si>
  <si>
    <t>INFORMACIÓN ESTADÍSTICA A MAYO  2022</t>
  </si>
  <si>
    <t>NEGATIVA POR CONFIDENCIALIDAD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</si>
</sst>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4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wrapText="1"/>
    </xf>
    <xf numFmtId="0" fontId="2" fillId="7" borderId="24" xfId="0" applyFont="1" applyFill="1" applyBorder="1"/>
    <xf numFmtId="0" fontId="6" fillId="5" borderId="0" xfId="2" applyFont="1" applyFill="1" applyBorder="1" applyAlignment="1">
      <alignment horizontal="left" wrapText="1"/>
    </xf>
    <xf numFmtId="0" fontId="6" fillId="7" borderId="22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0" fillId="0" borderId="14" xfId="0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7544960"/>
        <c:axId val="87546496"/>
        <c:axId val="0"/>
      </c:bar3DChart>
      <c:catAx>
        <c:axId val="8754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7546496"/>
        <c:crosses val="autoZero"/>
        <c:auto val="1"/>
        <c:lblAlgn val="ctr"/>
        <c:lblOffset val="100"/>
        <c:noMultiLvlLbl val="0"/>
      </c:catAx>
      <c:valAx>
        <c:axId val="8754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54496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7837312"/>
        <c:axId val="107838848"/>
        <c:axId val="0"/>
      </c:bar3DChart>
      <c:catAx>
        <c:axId val="10783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7838848"/>
        <c:crosses val="autoZero"/>
        <c:auto val="1"/>
        <c:lblAlgn val="ctr"/>
        <c:lblOffset val="100"/>
        <c:noMultiLvlLbl val="0"/>
      </c:catAx>
      <c:valAx>
        <c:axId val="10783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83731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FEBRERO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2022'!$G$96:$G$100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2022'!$H$96:$H$100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2022'!$I$96:$I$100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906560"/>
        <c:axId val="107908096"/>
        <c:axId val="0"/>
      </c:bar3DChart>
      <c:catAx>
        <c:axId val="1079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7908096"/>
        <c:crosses val="autoZero"/>
        <c:auto val="1"/>
        <c:lblAlgn val="ctr"/>
        <c:lblOffset val="100"/>
        <c:noMultiLvlLbl val="0"/>
      </c:catAx>
      <c:valAx>
        <c:axId val="107908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9065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FEBRERO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2022'!$F$156:$F$159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FEBRERO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2022'!$H$156:$H$159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FEBRERO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2022'!$G$156:$G$159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2022'!$I$156:$I$159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FEBRERO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2022'!$J$156:$J$159</c:f>
              <c:numCache>
                <c:formatCode>0%</c:formatCode>
                <c:ptCount val="4"/>
                <c:pt idx="0">
                  <c:v>0.7857142857142857</c:v>
                </c:pt>
                <c:pt idx="1">
                  <c:v>0.21428571428571427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8234624"/>
        <c:axId val="108236160"/>
        <c:axId val="0"/>
      </c:bar3DChart>
      <c:catAx>
        <c:axId val="1082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8236160"/>
        <c:crosses val="autoZero"/>
        <c:auto val="1"/>
        <c:lblAlgn val="ctr"/>
        <c:lblOffset val="100"/>
        <c:noMultiLvlLbl val="0"/>
      </c:catAx>
      <c:valAx>
        <c:axId val="108236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82346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2022'!$F$212:$F$215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2022'!$G$212:$G$215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2022'!$H$212:$H$215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FEBRERO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2022'!$I$212:$I$215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2022'!$J$212:$J$215</c:f>
              <c:numCache>
                <c:formatCode>0%</c:formatCode>
                <c:ptCount val="4"/>
                <c:pt idx="0">
                  <c:v>0.58823529411764708</c:v>
                </c:pt>
                <c:pt idx="1">
                  <c:v>0.29411764705882354</c:v>
                </c:pt>
                <c:pt idx="2">
                  <c:v>0.11764705882352941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8317696"/>
        <c:axId val="109409024"/>
        <c:axId val="0"/>
      </c:bar3DChart>
      <c:catAx>
        <c:axId val="1083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9409024"/>
        <c:crosses val="autoZero"/>
        <c:auto val="1"/>
        <c:lblAlgn val="ctr"/>
        <c:lblOffset val="100"/>
        <c:noMultiLvlLbl val="0"/>
      </c:catAx>
      <c:valAx>
        <c:axId val="10940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83176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FEBRERO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2022'!$C$22:$E$22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2022'!$C$23:$E$23</c:f>
              <c:numCache>
                <c:formatCode>0%</c:formatCode>
                <c:ptCount val="3"/>
                <c:pt idx="0">
                  <c:v>0.58823529411764708</c:v>
                </c:pt>
                <c:pt idx="1">
                  <c:v>0.11764705882352941</c:v>
                </c:pt>
                <c:pt idx="2">
                  <c:v>0.29411764705882354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425792"/>
        <c:axId val="109427328"/>
        <c:axId val="0"/>
      </c:bar3DChart>
      <c:catAx>
        <c:axId val="10942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9427328"/>
        <c:crosses val="autoZero"/>
        <c:auto val="1"/>
        <c:lblAlgn val="ctr"/>
        <c:lblOffset val="100"/>
        <c:noMultiLvlLbl val="0"/>
      </c:catAx>
      <c:valAx>
        <c:axId val="10942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4257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FEBRERO 2022'!$H$20:$O$20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2022'!$H$22:$K$22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2022'!$H$23:$K$23</c:f>
              <c:numCache>
                <c:formatCode>0%</c:formatCode>
                <c:ptCount val="4"/>
                <c:pt idx="0">
                  <c:v>0.29411764705882354</c:v>
                </c:pt>
                <c:pt idx="1">
                  <c:v>0.41176470588235292</c:v>
                </c:pt>
                <c:pt idx="2">
                  <c:v>0</c:v>
                </c:pt>
                <c:pt idx="3">
                  <c:v>0.29411764705882354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540096"/>
        <c:axId val="109547904"/>
        <c:axId val="0"/>
      </c:bar3DChart>
      <c:catAx>
        <c:axId val="1095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9547904"/>
        <c:crosses val="autoZero"/>
        <c:auto val="1"/>
        <c:lblAlgn val="ctr"/>
        <c:lblOffset val="100"/>
        <c:noMultiLvlLbl val="0"/>
      </c:catAx>
      <c:valAx>
        <c:axId val="109547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54009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2022'!$G$185:$G$188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2022'!$H$185:$H$188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'Estadisticas a FEBRERO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2022'!$I$185:$I$188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2022'!$J$185:$J$188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077696"/>
        <c:axId val="114079232"/>
        <c:axId val="0"/>
      </c:bar3DChart>
      <c:catAx>
        <c:axId val="11407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4079232"/>
        <c:crosses val="autoZero"/>
        <c:auto val="1"/>
        <c:lblAlgn val="ctr"/>
        <c:lblOffset val="100"/>
        <c:noMultiLvlLbl val="0"/>
      </c:catAx>
      <c:valAx>
        <c:axId val="114079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0776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FEBRERO 2022'!$F$239:$F$250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FEBRERO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FEBRERO 2022'!$G$239:$G$250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57536"/>
        <c:axId val="110659072"/>
        <c:axId val="0"/>
      </c:bar3DChart>
      <c:catAx>
        <c:axId val="1106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59072"/>
        <c:crosses val="autoZero"/>
        <c:auto val="1"/>
        <c:lblAlgn val="ctr"/>
        <c:lblOffset val="100"/>
        <c:noMultiLvlLbl val="0"/>
      </c:catAx>
      <c:valAx>
        <c:axId val="110659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65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2022'!$F$44:$F$59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2022'!$G$44:$G$59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2022'!$H$44:$H$59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2022'!$I$44:$I$59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2022'!$J$44:$J$59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58144"/>
        <c:axId val="110776320"/>
        <c:axId val="0"/>
      </c:bar3DChart>
      <c:catAx>
        <c:axId val="1107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76320"/>
        <c:crosses val="autoZero"/>
        <c:auto val="1"/>
        <c:lblAlgn val="ctr"/>
        <c:lblOffset val="100"/>
        <c:noMultiLvlLbl val="0"/>
      </c:catAx>
      <c:valAx>
        <c:axId val="11077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4380800"/>
        <c:axId val="114382336"/>
        <c:axId val="0"/>
      </c:bar3DChart>
      <c:catAx>
        <c:axId val="11438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382336"/>
        <c:crosses val="autoZero"/>
        <c:auto val="1"/>
        <c:lblAlgn val="ctr"/>
        <c:lblOffset val="100"/>
        <c:noMultiLvlLbl val="0"/>
      </c:catAx>
      <c:valAx>
        <c:axId val="11438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38080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ENERO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2022'!$G$96:$G$100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2022'!$H$96:$H$100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ENERO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2022'!$I$96:$I$100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7409792"/>
        <c:axId val="87411328"/>
        <c:axId val="0"/>
      </c:bar3DChart>
      <c:catAx>
        <c:axId val="874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7411328"/>
        <c:crosses val="autoZero"/>
        <c:auto val="1"/>
        <c:lblAlgn val="ctr"/>
        <c:lblOffset val="100"/>
        <c:noMultiLvlLbl val="0"/>
      </c:catAx>
      <c:valAx>
        <c:axId val="87411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4097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MARZO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2022'!$G$96:$G$100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2022'!$H$96:$H$100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MARZO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2022'!$I$96:$I$100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118656"/>
        <c:axId val="114120192"/>
        <c:axId val="0"/>
      </c:bar3DChart>
      <c:catAx>
        <c:axId val="1141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4120192"/>
        <c:crosses val="autoZero"/>
        <c:auto val="1"/>
        <c:lblAlgn val="ctr"/>
        <c:lblOffset val="100"/>
        <c:noMultiLvlLbl val="0"/>
      </c:catAx>
      <c:valAx>
        <c:axId val="114120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1186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MARZO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2022'!$F$156:$F$159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MARZO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2022'!$H$156:$H$159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MARZO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2022'!$G$156:$G$159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2022'!$I$156:$I$159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MARZO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2022'!$J$156:$J$159</c:f>
              <c:numCache>
                <c:formatCode>0%</c:formatCode>
                <c:ptCount val="4"/>
                <c:pt idx="0">
                  <c:v>0.69230769230769229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4168576"/>
        <c:axId val="114170112"/>
        <c:axId val="0"/>
      </c:bar3DChart>
      <c:catAx>
        <c:axId val="11416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4170112"/>
        <c:crosses val="autoZero"/>
        <c:auto val="1"/>
        <c:lblAlgn val="ctr"/>
        <c:lblOffset val="100"/>
        <c:noMultiLvlLbl val="0"/>
      </c:catAx>
      <c:valAx>
        <c:axId val="114170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168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2022'!$F$212:$F$215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2022'!$G$212:$G$215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2022'!$H$212:$H$215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MARZO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2022'!$I$212:$I$215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2022'!$J$212:$J$215</c:f>
              <c:numCache>
                <c:formatCode>0%</c:formatCode>
                <c:ptCount val="4"/>
                <c:pt idx="0">
                  <c:v>0.625</c:v>
                </c:pt>
                <c:pt idx="1">
                  <c:v>0.3125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270208"/>
        <c:axId val="114271744"/>
        <c:axId val="0"/>
      </c:bar3DChart>
      <c:catAx>
        <c:axId val="114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271744"/>
        <c:crosses val="autoZero"/>
        <c:auto val="1"/>
        <c:lblAlgn val="ctr"/>
        <c:lblOffset val="100"/>
        <c:noMultiLvlLbl val="0"/>
      </c:catAx>
      <c:valAx>
        <c:axId val="114271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270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MARZO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2022'!$C$22:$E$22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2022'!$C$23:$E$23</c:f>
              <c:numCache>
                <c:formatCode>0%</c:formatCode>
                <c:ptCount val="3"/>
                <c:pt idx="0">
                  <c:v>0.625</c:v>
                </c:pt>
                <c:pt idx="1">
                  <c:v>6.25E-2</c:v>
                </c:pt>
                <c:pt idx="2">
                  <c:v>0.3125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325376"/>
        <c:axId val="114326912"/>
        <c:axId val="0"/>
      </c:bar3DChart>
      <c:catAx>
        <c:axId val="1143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326912"/>
        <c:crosses val="autoZero"/>
        <c:auto val="1"/>
        <c:lblAlgn val="ctr"/>
        <c:lblOffset val="100"/>
        <c:noMultiLvlLbl val="0"/>
      </c:catAx>
      <c:valAx>
        <c:axId val="11432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3253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MARZO 2022'!$H$20:$O$20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2022'!$H$22:$K$22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2022'!$H$23:$K$23</c:f>
              <c:numCache>
                <c:formatCode>0%</c:formatCode>
                <c:ptCount val="4"/>
                <c:pt idx="0">
                  <c:v>0.5</c:v>
                </c:pt>
                <c:pt idx="1">
                  <c:v>0.4375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492928"/>
        <c:axId val="114500736"/>
        <c:axId val="0"/>
      </c:bar3DChart>
      <c:catAx>
        <c:axId val="1144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500736"/>
        <c:crosses val="autoZero"/>
        <c:auto val="1"/>
        <c:lblAlgn val="ctr"/>
        <c:lblOffset val="100"/>
        <c:noMultiLvlLbl val="0"/>
      </c:catAx>
      <c:valAx>
        <c:axId val="114500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4929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2022'!$G$185:$G$188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2022'!$H$185:$H$188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'Estadisticas a MARZO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2022'!$I$185:$I$188</c:f>
              <c:numCache>
                <c:formatCode>General</c:formatCode>
                <c:ptCount val="4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2022'!$J$185:$J$188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631040"/>
        <c:axId val="114632576"/>
        <c:axId val="0"/>
      </c:bar3DChart>
      <c:catAx>
        <c:axId val="11463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4632576"/>
        <c:crosses val="autoZero"/>
        <c:auto val="1"/>
        <c:lblAlgn val="ctr"/>
        <c:lblOffset val="100"/>
        <c:noMultiLvlLbl val="0"/>
      </c:catAx>
      <c:valAx>
        <c:axId val="11463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631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2022'!$F$239:$F$250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MARZO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2022'!$G$239:$G$250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71616"/>
        <c:axId val="114673152"/>
        <c:axId val="0"/>
      </c:bar3DChart>
      <c:catAx>
        <c:axId val="1146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73152"/>
        <c:crosses val="autoZero"/>
        <c:auto val="1"/>
        <c:lblAlgn val="ctr"/>
        <c:lblOffset val="100"/>
        <c:noMultiLvlLbl val="0"/>
      </c:catAx>
      <c:valAx>
        <c:axId val="11467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6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2022'!$F$44:$F$59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2022'!$G$44:$G$59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2022'!$H$44:$H$59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2022'!$I$44:$I$59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2022'!$J$44:$J$59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23072"/>
        <c:axId val="114733056"/>
        <c:axId val="0"/>
      </c:bar3DChart>
      <c:catAx>
        <c:axId val="1147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33056"/>
        <c:crosses val="autoZero"/>
        <c:auto val="1"/>
        <c:lblAlgn val="ctr"/>
        <c:lblOffset val="100"/>
        <c:noMultiLvlLbl val="0"/>
      </c:catAx>
      <c:valAx>
        <c:axId val="1147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9235328"/>
        <c:axId val="99236864"/>
        <c:axId val="0"/>
      </c:bar3DChart>
      <c:catAx>
        <c:axId val="992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9236864"/>
        <c:crosses val="autoZero"/>
        <c:auto val="1"/>
        <c:lblAlgn val="ctr"/>
        <c:lblOffset val="100"/>
        <c:noMultiLvlLbl val="0"/>
      </c:catAx>
      <c:valAx>
        <c:axId val="99236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23532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ABRIL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2022'!$G$96:$G$100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2022'!$H$96:$H$100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ABRIL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2022'!$I$96:$I$100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107328"/>
        <c:axId val="115108864"/>
        <c:axId val="0"/>
      </c:bar3DChart>
      <c:catAx>
        <c:axId val="1151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5108864"/>
        <c:crosses val="autoZero"/>
        <c:auto val="1"/>
        <c:lblAlgn val="ctr"/>
        <c:lblOffset val="100"/>
        <c:noMultiLvlLbl val="0"/>
      </c:catAx>
      <c:valAx>
        <c:axId val="115108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107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ENERO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2022'!$F$156:$F$159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ENERO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2022'!$H$156:$H$159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ENERO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2022'!$G$156:$G$159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2022'!$I$156:$I$159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ENERO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2022'!$J$156:$J$159</c:f>
              <c:numCache>
                <c:formatCode>0%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3849472"/>
        <c:axId val="93851008"/>
        <c:axId val="0"/>
      </c:bar3DChart>
      <c:catAx>
        <c:axId val="938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3851008"/>
        <c:crosses val="autoZero"/>
        <c:auto val="1"/>
        <c:lblAlgn val="ctr"/>
        <c:lblOffset val="100"/>
        <c:noMultiLvlLbl val="0"/>
      </c:catAx>
      <c:valAx>
        <c:axId val="93851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84947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ABRIL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2022'!$F$156:$F$159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ABRIL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2022'!$H$156:$H$159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ABRIL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2022'!$G$156:$G$159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2022'!$I$156:$I$159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ABRIL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2022'!$J$156:$J$159</c:f>
              <c:numCache>
                <c:formatCode>0%</c:formatCode>
                <c:ptCount val="4"/>
                <c:pt idx="0">
                  <c:v>0.6875</c:v>
                </c:pt>
                <c:pt idx="1">
                  <c:v>0.1875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0658176"/>
        <c:axId val="120684544"/>
        <c:axId val="0"/>
      </c:bar3DChart>
      <c:catAx>
        <c:axId val="1206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0684544"/>
        <c:crosses val="autoZero"/>
        <c:auto val="1"/>
        <c:lblAlgn val="ctr"/>
        <c:lblOffset val="100"/>
        <c:noMultiLvlLbl val="0"/>
      </c:catAx>
      <c:valAx>
        <c:axId val="120684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6581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2022'!$F$212:$F$215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2022'!$G$212:$G$215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2022'!$H$212:$H$215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ABRIL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2022'!$I$212:$I$215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2022'!$J$212:$J$215</c:f>
              <c:numCache>
                <c:formatCode>0%</c:formatCode>
                <c:ptCount val="4"/>
                <c:pt idx="0">
                  <c:v>0.7857142857142857</c:v>
                </c:pt>
                <c:pt idx="1">
                  <c:v>0.14285714285714285</c:v>
                </c:pt>
                <c:pt idx="2">
                  <c:v>0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763904"/>
        <c:axId val="120765440"/>
        <c:axId val="0"/>
      </c:bar3DChart>
      <c:catAx>
        <c:axId val="1207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0765440"/>
        <c:crosses val="autoZero"/>
        <c:auto val="1"/>
        <c:lblAlgn val="ctr"/>
        <c:lblOffset val="100"/>
        <c:noMultiLvlLbl val="0"/>
      </c:catAx>
      <c:valAx>
        <c:axId val="12076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7639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ABRIL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ABRIL 2022'!$C$22:$E$22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ABRIL 2022'!$C$23:$E$23</c:f>
              <c:numCache>
                <c:formatCode>0%</c:formatCode>
                <c:ptCount val="3"/>
                <c:pt idx="0">
                  <c:v>0.7857142857142857</c:v>
                </c:pt>
                <c:pt idx="1">
                  <c:v>7.1428571428571425E-2</c:v>
                </c:pt>
                <c:pt idx="2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491392"/>
        <c:axId val="120497280"/>
        <c:axId val="0"/>
      </c:bar3DChart>
      <c:catAx>
        <c:axId val="1204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0497280"/>
        <c:crosses val="autoZero"/>
        <c:auto val="1"/>
        <c:lblAlgn val="ctr"/>
        <c:lblOffset val="100"/>
        <c:noMultiLvlLbl val="0"/>
      </c:catAx>
      <c:valAx>
        <c:axId val="12049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04913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ABRIL 2022'!$H$20:$O$20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ABRIL 2022'!$H$22:$K$22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ABRIL 2022'!$H$23:$K$23</c:f>
              <c:numCache>
                <c:formatCode>0%</c:formatCode>
                <c:ptCount val="4"/>
                <c:pt idx="0">
                  <c:v>0.6428571428571429</c:v>
                </c:pt>
                <c:pt idx="1">
                  <c:v>0.14285714285714285</c:v>
                </c:pt>
                <c:pt idx="2">
                  <c:v>0</c:v>
                </c:pt>
                <c:pt idx="3">
                  <c:v>0.21428571428571427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552448"/>
        <c:axId val="120556160"/>
        <c:axId val="0"/>
      </c:bar3DChart>
      <c:catAx>
        <c:axId val="1205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0556160"/>
        <c:crosses val="autoZero"/>
        <c:auto val="1"/>
        <c:lblAlgn val="ctr"/>
        <c:lblOffset val="100"/>
        <c:noMultiLvlLbl val="0"/>
      </c:catAx>
      <c:valAx>
        <c:axId val="120556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05524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2022'!$G$185:$G$188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2022'!$H$185:$H$188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'Estadisticas a ABRIL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2022'!$I$185:$I$188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2022'!$J$185:$J$188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0604928"/>
        <c:axId val="120623104"/>
        <c:axId val="0"/>
      </c:bar3DChart>
      <c:catAx>
        <c:axId val="12060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0623104"/>
        <c:crosses val="autoZero"/>
        <c:auto val="1"/>
        <c:lblAlgn val="ctr"/>
        <c:lblOffset val="100"/>
        <c:noMultiLvlLbl val="0"/>
      </c:catAx>
      <c:valAx>
        <c:axId val="120623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6049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ABRIL 2022'!$F$239:$F$250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ABRIL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ABRIL 2022'!$G$239:$G$250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84768"/>
        <c:axId val="120786304"/>
        <c:axId val="0"/>
      </c:bar3DChart>
      <c:catAx>
        <c:axId val="120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86304"/>
        <c:crosses val="autoZero"/>
        <c:auto val="1"/>
        <c:lblAlgn val="ctr"/>
        <c:lblOffset val="100"/>
        <c:noMultiLvlLbl val="0"/>
      </c:catAx>
      <c:valAx>
        <c:axId val="120786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7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2022'!$F$44:$F$59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2022'!$G$44:$G$59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2022'!$H$44:$H$59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2022'!$I$44:$I$59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36480"/>
        <c:axId val="120838016"/>
        <c:axId val="0"/>
      </c:bar3DChart>
      <c:catAx>
        <c:axId val="120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38016"/>
        <c:crosses val="autoZero"/>
        <c:auto val="1"/>
        <c:lblAlgn val="ctr"/>
        <c:lblOffset val="100"/>
        <c:noMultiLvlLbl val="0"/>
      </c:catAx>
      <c:valAx>
        <c:axId val="12083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 #¡REF! #¡REF! #¡REF!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 #¡REF! #¡REF! #¡REF!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0987392"/>
        <c:axId val="180988928"/>
        <c:axId val="0"/>
      </c:bar3DChart>
      <c:catAx>
        <c:axId val="18098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80988928"/>
        <c:crosses val="autoZero"/>
        <c:auto val="1"/>
        <c:lblAlgn val="ctr"/>
        <c:lblOffset val="100"/>
        <c:noMultiLvlLbl val="0"/>
      </c:catAx>
      <c:valAx>
        <c:axId val="18098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09873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MAYO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2022'!$G$96:$G$100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2022'!$H$96:$H$100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 2022'!$E$96:$E$100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2022'!$I$96:$I$100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1110272"/>
        <c:axId val="181111808"/>
        <c:axId val="0"/>
      </c:bar3DChart>
      <c:catAx>
        <c:axId val="1811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81111808"/>
        <c:crosses val="autoZero"/>
        <c:auto val="1"/>
        <c:lblAlgn val="ctr"/>
        <c:lblOffset val="100"/>
        <c:noMultiLvlLbl val="0"/>
      </c:catAx>
      <c:valAx>
        <c:axId val="181111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11102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MAYO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2022'!$F$156:$F$159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MAYO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2022'!$H$156:$H$159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MAYO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2022'!$G$156:$G$159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2022'!$I$156:$I$159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MAYO 2022'!$D$156:$E$159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2022'!$J$156:$J$159</c:f>
              <c:numCache>
                <c:formatCode>0%</c:formatCode>
                <c:ptCount val="4"/>
                <c:pt idx="0">
                  <c:v>0.88235294117647056</c:v>
                </c:pt>
                <c:pt idx="1">
                  <c:v>0.11764705882352941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81037312"/>
        <c:axId val="181051392"/>
        <c:axId val="0"/>
      </c:bar3DChart>
      <c:catAx>
        <c:axId val="1810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81051392"/>
        <c:crosses val="autoZero"/>
        <c:auto val="1"/>
        <c:lblAlgn val="ctr"/>
        <c:lblOffset val="100"/>
        <c:noMultiLvlLbl val="0"/>
      </c:catAx>
      <c:valAx>
        <c:axId val="18105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0373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2022'!$F$212:$F$215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2022'!$G$212:$G$215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2022'!$H$212:$H$215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ENERO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2022'!$I$212:$I$215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2022'!$J$212:$J$215</c:f>
              <c:numCache>
                <c:formatCode>0%</c:formatCode>
                <c:ptCount val="4"/>
                <c:pt idx="0">
                  <c:v>0.53333333333333333</c:v>
                </c:pt>
                <c:pt idx="1">
                  <c:v>0.46666666666666667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3955200"/>
        <c:axId val="93956736"/>
        <c:axId val="0"/>
      </c:bar3DChart>
      <c:catAx>
        <c:axId val="939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956736"/>
        <c:crosses val="autoZero"/>
        <c:auto val="1"/>
        <c:lblAlgn val="ctr"/>
        <c:lblOffset val="100"/>
        <c:noMultiLvlLbl val="0"/>
      </c:catAx>
      <c:valAx>
        <c:axId val="9395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955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2022'!$F$212:$F$215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2022'!$G$212:$G$215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2022'!$H$212:$H$215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MAYO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2022'!$I$212:$I$215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2022'!$J$212:$J$215</c:f>
              <c:numCache>
                <c:formatCode>0%</c:formatCode>
                <c:ptCount val="4"/>
                <c:pt idx="0">
                  <c:v>0.625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1405568"/>
        <c:axId val="181407104"/>
        <c:axId val="0"/>
      </c:bar3DChart>
      <c:catAx>
        <c:axId val="1814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1407104"/>
        <c:crosses val="autoZero"/>
        <c:auto val="1"/>
        <c:lblAlgn val="ctr"/>
        <c:lblOffset val="100"/>
        <c:noMultiLvlLbl val="0"/>
      </c:catAx>
      <c:valAx>
        <c:axId val="181407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4055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MAYO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2022'!$C$22:$E$22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2022'!$C$23:$E$23</c:f>
              <c:numCache>
                <c:formatCode>0%</c:formatCode>
                <c:ptCount val="3"/>
                <c:pt idx="0">
                  <c:v>0.625</c:v>
                </c:pt>
                <c:pt idx="1">
                  <c:v>0.125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1461376"/>
        <c:axId val="181462912"/>
        <c:axId val="0"/>
      </c:bar3DChart>
      <c:catAx>
        <c:axId val="1814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1462912"/>
        <c:crosses val="autoZero"/>
        <c:auto val="1"/>
        <c:lblAlgn val="ctr"/>
        <c:lblOffset val="100"/>
        <c:noMultiLvlLbl val="0"/>
      </c:catAx>
      <c:valAx>
        <c:axId val="181462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14613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MAYO 2022'!$H$20:$O$20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2022'!$H$22:$K$22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2022'!$H$23:$K$23</c:f>
              <c:numCache>
                <c:formatCode>0%</c:formatCode>
                <c:ptCount val="4"/>
                <c:pt idx="0">
                  <c:v>0.3125</c:v>
                </c:pt>
                <c:pt idx="1">
                  <c:v>0.4375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1585792"/>
        <c:axId val="181587328"/>
        <c:axId val="0"/>
      </c:bar3DChart>
      <c:catAx>
        <c:axId val="1815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1587328"/>
        <c:crosses val="autoZero"/>
        <c:auto val="1"/>
        <c:lblAlgn val="ctr"/>
        <c:lblOffset val="100"/>
        <c:noMultiLvlLbl val="0"/>
      </c:catAx>
      <c:valAx>
        <c:axId val="18158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15857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2022'!$G$185:$G$188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2022'!$H$185:$H$188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'Estadisticas a MAYO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2022'!$I$185:$I$188</c:f>
              <c:numCache>
                <c:formatCode>General</c:formatCode>
                <c:ptCount val="4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2022'!$J$185:$J$188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1627904"/>
        <c:axId val="181637888"/>
        <c:axId val="0"/>
      </c:bar3DChart>
      <c:catAx>
        <c:axId val="18162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81637888"/>
        <c:crosses val="autoZero"/>
        <c:auto val="1"/>
        <c:lblAlgn val="ctr"/>
        <c:lblOffset val="100"/>
        <c:noMultiLvlLbl val="0"/>
      </c:catAx>
      <c:valAx>
        <c:axId val="18163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6279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MAYO 2022'!$F$239:$F$250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MAYO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MAYO 2022'!$G$239:$G$250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754496"/>
        <c:axId val="181776768"/>
        <c:axId val="0"/>
      </c:bar3DChart>
      <c:catAx>
        <c:axId val="1817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776768"/>
        <c:crosses val="autoZero"/>
        <c:auto val="1"/>
        <c:lblAlgn val="ctr"/>
        <c:lblOffset val="100"/>
        <c:noMultiLvlLbl val="0"/>
      </c:catAx>
      <c:valAx>
        <c:axId val="181776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7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POR CONFIDENCIALIDAD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2022'!$F$44:$F$59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POR CONFIDENCIALIDAD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2022'!$G$44:$G$59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POR CONFIDENCIALIDAD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2022'!$H$44:$H$59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POR CONFIDENCIALIDAD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2022'!$I$44:$I$59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POR CONFIDENCIALIDAD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861952"/>
        <c:axId val="198863488"/>
        <c:axId val="0"/>
      </c:bar3DChart>
      <c:catAx>
        <c:axId val="1988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63488"/>
        <c:crosses val="autoZero"/>
        <c:auto val="1"/>
        <c:lblAlgn val="ctr"/>
        <c:lblOffset val="100"/>
        <c:noMultiLvlLbl val="0"/>
      </c:catAx>
      <c:valAx>
        <c:axId val="1988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6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ENERO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2022'!$C$22:$E$22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2022'!$C$23:$E$23</c:f>
              <c:numCache>
                <c:formatCode>0%</c:formatCode>
                <c:ptCount val="3"/>
                <c:pt idx="0">
                  <c:v>0.53333333333333333</c:v>
                </c:pt>
                <c:pt idx="1">
                  <c:v>0.13333333333333333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044736"/>
        <c:axId val="95046272"/>
        <c:axId val="0"/>
      </c:bar3DChart>
      <c:catAx>
        <c:axId val="9504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046272"/>
        <c:crosses val="autoZero"/>
        <c:auto val="1"/>
        <c:lblAlgn val="ctr"/>
        <c:lblOffset val="100"/>
        <c:noMultiLvlLbl val="0"/>
      </c:catAx>
      <c:valAx>
        <c:axId val="95046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04473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ENERO 2022'!$H$20:$O$20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2022'!$H$22:$K$22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2022'!$H$23:$K$23</c:f>
              <c:numCache>
                <c:formatCode>0%</c:formatCode>
                <c:ptCount val="4"/>
                <c:pt idx="0">
                  <c:v>0.26666666666666666</c:v>
                </c:pt>
                <c:pt idx="1">
                  <c:v>0.6</c:v>
                </c:pt>
                <c:pt idx="2">
                  <c:v>0.13333333333333333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706176"/>
        <c:axId val="98718080"/>
        <c:axId val="0"/>
      </c:bar3DChart>
      <c:catAx>
        <c:axId val="987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718080"/>
        <c:crosses val="autoZero"/>
        <c:auto val="1"/>
        <c:lblAlgn val="ctr"/>
        <c:lblOffset val="100"/>
        <c:noMultiLvlLbl val="0"/>
      </c:catAx>
      <c:valAx>
        <c:axId val="98718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70617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2022'!$G$185:$G$188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2022'!$H$185:$H$188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'Estadisticas a ENERO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2022'!$I$185:$I$188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2022'!$D$185:$E$188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2022'!$J$185:$J$188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504128"/>
        <c:axId val="99505664"/>
        <c:axId val="0"/>
      </c:bar3DChart>
      <c:catAx>
        <c:axId val="9950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9505664"/>
        <c:crosses val="autoZero"/>
        <c:auto val="1"/>
        <c:lblAlgn val="ctr"/>
        <c:lblOffset val="100"/>
        <c:noMultiLvlLbl val="0"/>
      </c:catAx>
      <c:valAx>
        <c:axId val="99505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041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ENERO 2022'!$F$239:$F$250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ENERO 2022'!$E$239:$E$250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ENERO 2022'!$G$239:$G$250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36256"/>
        <c:axId val="105919616"/>
        <c:axId val="0"/>
      </c:bar3DChart>
      <c:catAx>
        <c:axId val="995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19616"/>
        <c:crosses val="autoZero"/>
        <c:auto val="1"/>
        <c:lblAlgn val="ctr"/>
        <c:lblOffset val="100"/>
        <c:noMultiLvlLbl val="0"/>
      </c:catAx>
      <c:valAx>
        <c:axId val="105919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3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2022'!$F$44:$F$59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2022'!$G$44:$G$59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2022'!$H$44:$H$59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2022'!$I$44:$I$59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2022'!$J$44:$J$59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73248"/>
        <c:axId val="105974784"/>
        <c:axId val="0"/>
      </c:bar3DChart>
      <c:catAx>
        <c:axId val="105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74784"/>
        <c:crosses val="autoZero"/>
        <c:auto val="1"/>
        <c:lblAlgn val="ctr"/>
        <c:lblOffset val="100"/>
        <c:noMultiLvlLbl val="0"/>
      </c:catAx>
      <c:valAx>
        <c:axId val="10597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1442358</xdr:colOff>
      <xdr:row>3</xdr:row>
      <xdr:rowOff>32657</xdr:rowOff>
    </xdr:from>
    <xdr:to>
      <xdr:col>4</xdr:col>
      <xdr:colOff>183079</xdr:colOff>
      <xdr:row>9</xdr:row>
      <xdr:rowOff>98466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858" y="604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399183</xdr:colOff>
      <xdr:row>3</xdr:row>
      <xdr:rowOff>13854</xdr:rowOff>
    </xdr:from>
    <xdr:to>
      <xdr:col>13</xdr:col>
      <xdr:colOff>461282</xdr:colOff>
      <xdr:row>9</xdr:row>
      <xdr:rowOff>90054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6183" y="5853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2</xdr:col>
      <xdr:colOff>1319820</xdr:colOff>
      <xdr:row>2</xdr:row>
      <xdr:rowOff>97015</xdr:rowOff>
    </xdr:from>
    <xdr:ext cx="1267678" cy="1224255"/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888" y="483164"/>
          <a:ext cx="1267678" cy="1224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111630</xdr:colOff>
      <xdr:row>2</xdr:row>
      <xdr:rowOff>114767</xdr:rowOff>
    </xdr:from>
    <xdr:ext cx="1254011" cy="1237220"/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1833" y="500916"/>
          <a:ext cx="1254011" cy="123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a MAYO 2022"/>
    </sheetNames>
    <sheetDataSet>
      <sheetData sheetId="0">
        <row r="20">
          <cell r="H20" t="str">
            <v>SOLICITUD POR SEXO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10</v>
          </cell>
          <cell r="D22">
            <v>2</v>
          </cell>
          <cell r="E22">
            <v>4</v>
          </cell>
          <cell r="H22">
            <v>5</v>
          </cell>
          <cell r="I22">
            <v>7</v>
          </cell>
          <cell r="J22">
            <v>0</v>
          </cell>
          <cell r="K22">
            <v>4</v>
          </cell>
        </row>
        <row r="23">
          <cell r="C23">
            <v>0.625</v>
          </cell>
          <cell r="D23">
            <v>0.125</v>
          </cell>
          <cell r="E23">
            <v>0.25</v>
          </cell>
          <cell r="H23">
            <v>0.3125</v>
          </cell>
          <cell r="I23">
            <v>0.4375</v>
          </cell>
          <cell r="J23">
            <v>0</v>
          </cell>
          <cell r="K23">
            <v>0.25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2</v>
          </cell>
        </row>
        <row r="47">
          <cell r="E47" t="str">
            <v>NEGATIVA POR INEXISTENCIA</v>
          </cell>
          <cell r="J47">
            <v>2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7</v>
          </cell>
        </row>
        <row r="50">
          <cell r="E50" t="str">
            <v xml:space="preserve">AFIRMATIVO PARCIAL POR CONFIDENCIALIDAD </v>
          </cell>
          <cell r="J50">
            <v>1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2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1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POR CONFIDENCIALIDAD</v>
          </cell>
          <cell r="J58">
            <v>1</v>
          </cell>
        </row>
        <row r="59">
          <cell r="E59" t="str">
            <v>PREVENCIÓN ENTRAMITE</v>
          </cell>
          <cell r="J59">
            <v>0</v>
          </cell>
        </row>
        <row r="95">
          <cell r="D95" t="str">
            <v xml:space="preserve">       FORMATO SOLICITADO</v>
          </cell>
        </row>
        <row r="96">
          <cell r="E96" t="str">
            <v>VIA CORREO ELECTRONICO</v>
          </cell>
          <cell r="I96">
            <v>6</v>
          </cell>
        </row>
        <row r="97">
          <cell r="E97" t="str">
            <v>VÍA INFOMEX</v>
          </cell>
          <cell r="I97">
            <v>10</v>
          </cell>
        </row>
        <row r="98">
          <cell r="E98" t="str">
            <v>REPRODUCCIÓN DE DOCUMENTOS (COPIA SIMPLE, COPIA CERTIFICADA, PLANO SIMPLE Y PLANO CERTIFICADO)</v>
          </cell>
          <cell r="I98">
            <v>3</v>
          </cell>
        </row>
        <row r="99">
          <cell r="E99" t="str">
            <v>FORMATO DIGITAL</v>
          </cell>
          <cell r="I99">
            <v>0</v>
          </cell>
        </row>
        <row r="100">
          <cell r="E100" t="str">
            <v>CONSULTA DIRECTA</v>
          </cell>
          <cell r="I100">
            <v>0</v>
          </cell>
        </row>
        <row r="156">
          <cell r="D156">
            <v>1</v>
          </cell>
          <cell r="E156" t="str">
            <v>ORDINARIA</v>
          </cell>
          <cell r="I156">
            <v>15</v>
          </cell>
          <cell r="J156">
            <v>0.88235294117647056</v>
          </cell>
        </row>
        <row r="157">
          <cell r="D157">
            <v>2</v>
          </cell>
          <cell r="E157" t="str">
            <v>FUNDAMENTAL</v>
          </cell>
          <cell r="I157">
            <v>2</v>
          </cell>
          <cell r="J157">
            <v>0.11764705882352941</v>
          </cell>
        </row>
        <row r="158">
          <cell r="D158">
            <v>4</v>
          </cell>
          <cell r="E158" t="str">
            <v>RESERVADA</v>
          </cell>
          <cell r="I158">
            <v>0</v>
          </cell>
          <cell r="J158">
            <v>0</v>
          </cell>
        </row>
        <row r="159">
          <cell r="D159">
            <v>3</v>
          </cell>
          <cell r="E159" t="str">
            <v>CONFIDENCIAL</v>
          </cell>
          <cell r="I159">
            <v>0</v>
          </cell>
          <cell r="J159">
            <v>0</v>
          </cell>
        </row>
        <row r="185">
          <cell r="D185">
            <v>1</v>
          </cell>
          <cell r="E185" t="str">
            <v>ECONOMICA ADMINISTRATIVA</v>
          </cell>
          <cell r="I185">
            <v>16</v>
          </cell>
          <cell r="J185">
            <v>1</v>
          </cell>
        </row>
        <row r="186">
          <cell r="D186">
            <v>2</v>
          </cell>
          <cell r="E186" t="str">
            <v>TRAMITE</v>
          </cell>
          <cell r="I186">
            <v>0</v>
          </cell>
          <cell r="J186">
            <v>0</v>
          </cell>
        </row>
        <row r="187">
          <cell r="D187">
            <v>3</v>
          </cell>
          <cell r="E187" t="str">
            <v>SERV. PUB.</v>
          </cell>
          <cell r="I187">
            <v>0</v>
          </cell>
          <cell r="J187">
            <v>0</v>
          </cell>
        </row>
        <row r="188">
          <cell r="D188">
            <v>4</v>
          </cell>
          <cell r="E188" t="str">
            <v>LEGAL</v>
          </cell>
          <cell r="I188">
            <v>0</v>
          </cell>
          <cell r="J188">
            <v>0</v>
          </cell>
        </row>
        <row r="212">
          <cell r="E212" t="str">
            <v>INFOMEX</v>
          </cell>
          <cell r="I212">
            <v>10</v>
          </cell>
          <cell r="J212">
            <v>0.625</v>
          </cell>
        </row>
        <row r="213">
          <cell r="E213" t="str">
            <v>CORREO ELECTRONICO</v>
          </cell>
          <cell r="I213">
            <v>6</v>
          </cell>
          <cell r="J213">
            <v>0.375</v>
          </cell>
        </row>
        <row r="214">
          <cell r="E214" t="str">
            <v>NOTIFICACIÓN PERSONAL</v>
          </cell>
          <cell r="I214">
            <v>0</v>
          </cell>
          <cell r="J214">
            <v>0</v>
          </cell>
        </row>
        <row r="215">
          <cell r="E215" t="str">
            <v>LISTAS</v>
          </cell>
          <cell r="I215">
            <v>0</v>
          </cell>
          <cell r="J215">
            <v>0</v>
          </cell>
        </row>
        <row r="239">
          <cell r="E239" t="str">
            <v>Presidencia</v>
          </cell>
          <cell r="G239">
            <v>1</v>
          </cell>
        </row>
        <row r="240">
          <cell r="E240" t="str">
            <v>Dirección General</v>
          </cell>
          <cell r="G240">
            <v>2</v>
          </cell>
        </row>
        <row r="241">
          <cell r="E241" t="str">
            <v>Dirección Jurídica</v>
          </cell>
          <cell r="G241">
            <v>0</v>
          </cell>
        </row>
        <row r="242">
          <cell r="E242" t="str">
            <v>Dirección de Servicios</v>
          </cell>
          <cell r="G242">
            <v>2</v>
          </cell>
        </row>
        <row r="243">
          <cell r="E243" t="str">
            <v>Dirección de Programas</v>
          </cell>
          <cell r="G243">
            <v>8</v>
          </cell>
        </row>
        <row r="244">
          <cell r="E244" t="str">
            <v>Contraloría</v>
          </cell>
          <cell r="G244">
            <v>0</v>
          </cell>
        </row>
        <row r="245">
          <cell r="E245" t="str">
            <v>Dirección de Planeación</v>
          </cell>
          <cell r="G245">
            <v>2</v>
          </cell>
        </row>
        <row r="246">
          <cell r="E246" t="str">
            <v>Dirección de Administración y Finanzas</v>
          </cell>
          <cell r="G246">
            <v>2</v>
          </cell>
        </row>
        <row r="247">
          <cell r="E247" t="str">
            <v xml:space="preserve">Relaciones Públicas y Recaudación de Fondos </v>
          </cell>
          <cell r="G247">
            <v>1</v>
          </cell>
        </row>
        <row r="248">
          <cell r="E248" t="str">
            <v>Fundamental</v>
          </cell>
          <cell r="G248">
            <v>2</v>
          </cell>
        </row>
        <row r="249">
          <cell r="E249" t="str">
            <v>Unidad de Transparencia</v>
          </cell>
          <cell r="G249">
            <v>0</v>
          </cell>
        </row>
        <row r="250">
          <cell r="E250" t="str">
            <v>Coordinación de Archivo</v>
          </cell>
          <cell r="G2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80" zoomScaleNormal="80" workbookViewId="0">
      <selection activeCell="E12" sqref="E12"/>
    </sheetView>
  </sheetViews>
  <sheetFormatPr baseColWidth="10" defaultRowHeight="15" x14ac:dyDescent="0.25"/>
  <cols>
    <col min="1" max="1" width="1.8554687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4.425781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9" t="s">
        <v>28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"/>
      <c r="Q13" s="1"/>
    </row>
    <row r="14" spans="1:17" ht="43.5" customHeight="1" thickBot="1" x14ac:dyDescent="0.85">
      <c r="A14" s="1"/>
      <c r="B14" s="161" t="s">
        <v>48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4" t="s">
        <v>0</v>
      </c>
      <c r="D20" s="165"/>
      <c r="E20" s="165"/>
      <c r="F20" s="166"/>
      <c r="G20" s="67"/>
      <c r="H20" s="164" t="s">
        <v>47</v>
      </c>
      <c r="I20" s="165"/>
      <c r="J20" s="165"/>
      <c r="K20" s="165"/>
      <c r="L20" s="166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1</v>
      </c>
      <c r="D21" s="69" t="s">
        <v>2</v>
      </c>
      <c r="E21" s="70" t="s">
        <v>3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8</v>
      </c>
      <c r="D22" s="73">
        <v>2</v>
      </c>
      <c r="E22" s="73">
        <v>5</v>
      </c>
      <c r="F22" s="74">
        <f>SUM(C22:E22)</f>
        <v>15</v>
      </c>
      <c r="G22" s="75"/>
      <c r="H22" s="72">
        <v>4</v>
      </c>
      <c r="I22" s="72">
        <v>9</v>
      </c>
      <c r="J22" s="72">
        <v>2</v>
      </c>
      <c r="K22" s="72">
        <v>0</v>
      </c>
      <c r="L22" s="74">
        <f>SUM(H22:K22)</f>
        <v>15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0.53333333333333333</v>
      </c>
      <c r="D23" s="77">
        <f>+D22/F22</f>
        <v>0.13333333333333333</v>
      </c>
      <c r="E23" s="78">
        <f>+E22/F22</f>
        <v>0.33333333333333331</v>
      </c>
      <c r="F23" s="79">
        <f>SUM(C23:E23)</f>
        <v>1</v>
      </c>
      <c r="G23" s="75"/>
      <c r="H23" s="76">
        <f>+H22/L22</f>
        <v>0.26666666666666666</v>
      </c>
      <c r="I23" s="76">
        <f>+I22/L22</f>
        <v>0.6</v>
      </c>
      <c r="J23" s="76">
        <f>+J22/L22</f>
        <v>0.13333333333333333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3" t="s">
        <v>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80">
        <v>1</v>
      </c>
      <c r="K44" s="181"/>
      <c r="L44" s="182"/>
      <c r="M44" s="84">
        <f>+$J44/$J61</f>
        <v>6.6666666666666666E-2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7">
        <v>0</v>
      </c>
      <c r="K45" s="168"/>
      <c r="L45" s="169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7">
        <v>6</v>
      </c>
      <c r="K46" s="168"/>
      <c r="L46" s="169"/>
      <c r="M46" s="76">
        <f>+$J46/$J61</f>
        <v>0.4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7">
        <v>2</v>
      </c>
      <c r="K47" s="168"/>
      <c r="L47" s="169"/>
      <c r="M47" s="76">
        <f>+$J47/$J61</f>
        <v>0.13333333333333333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7">
        <v>0</v>
      </c>
      <c r="K48" s="168"/>
      <c r="L48" s="169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7">
        <v>2</v>
      </c>
      <c r="K49" s="168"/>
      <c r="L49" s="169"/>
      <c r="M49" s="76">
        <f>+$J49/J61</f>
        <v>0.13333333333333333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7">
        <v>2</v>
      </c>
      <c r="K50" s="168"/>
      <c r="L50" s="169"/>
      <c r="M50" s="76">
        <f>+$J50/J61</f>
        <v>0.13333333333333333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7">
        <v>0</v>
      </c>
      <c r="K51" s="168"/>
      <c r="L51" s="169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7">
        <v>0</v>
      </c>
      <c r="K52" s="168"/>
      <c r="L52" s="169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7">
        <v>0</v>
      </c>
      <c r="K53" s="168"/>
      <c r="L53" s="169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7">
        <v>2</v>
      </c>
      <c r="K54" s="168"/>
      <c r="L54" s="169"/>
      <c r="M54" s="76">
        <f>+$J54/J61</f>
        <v>0.13333333333333333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7">
        <v>0</v>
      </c>
      <c r="K55" s="168"/>
      <c r="L55" s="169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7">
        <v>0</v>
      </c>
      <c r="K56" s="168"/>
      <c r="L56" s="169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7">
        <v>0</v>
      </c>
      <c r="K57" s="168"/>
      <c r="L57" s="169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7">
        <v>0</v>
      </c>
      <c r="K58" s="168"/>
      <c r="L58" s="169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7">
        <v>0</v>
      </c>
      <c r="K59" s="168"/>
      <c r="L59" s="169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0">
        <f>SUM(J44:J59)</f>
        <v>15</v>
      </c>
      <c r="K61" s="171"/>
      <c r="L61" s="172"/>
      <c r="M61" s="12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41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6" t="s">
        <v>10</v>
      </c>
      <c r="E95" s="177"/>
      <c r="F95" s="177"/>
      <c r="G95" s="177"/>
      <c r="H95" s="177"/>
      <c r="I95" s="177"/>
      <c r="J95" s="178"/>
      <c r="K95" s="49"/>
      <c r="L95" s="4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6</v>
      </c>
      <c r="J96" s="96">
        <f>+I96/I102</f>
        <v>0.4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8</v>
      </c>
      <c r="J97" s="96">
        <f>I97/I102</f>
        <v>0.53333333333333333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53" t="s">
        <v>27</v>
      </c>
      <c r="F98" s="154"/>
      <c r="G98" s="154"/>
      <c r="H98" s="155"/>
      <c r="I98" s="99">
        <v>1</v>
      </c>
      <c r="J98" s="96">
        <f>+I98/I102</f>
        <v>6.6666666666666666E-2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4</v>
      </c>
      <c r="I102" s="106">
        <f>SUM(I96:I101)</f>
        <v>15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79"/>
      <c r="E105" s="179"/>
      <c r="F105" s="179"/>
      <c r="G105" s="179"/>
      <c r="H105" s="179"/>
      <c r="I105" s="179"/>
      <c r="J105" s="179"/>
      <c r="K105" s="49"/>
      <c r="L105" s="4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11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0" t="s">
        <v>12</v>
      </c>
      <c r="F132" s="151"/>
      <c r="G132" s="151"/>
      <c r="H132" s="151"/>
      <c r="I132" s="151"/>
      <c r="J132" s="152"/>
      <c r="K132" s="49"/>
      <c r="L132" s="4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44" t="s">
        <v>13</v>
      </c>
      <c r="F133" s="145"/>
      <c r="G133" s="145"/>
      <c r="H133" s="145"/>
      <c r="I133" s="146"/>
      <c r="J133" s="20">
        <v>20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4</v>
      </c>
      <c r="J134" s="11">
        <f>SUM(J133)</f>
        <v>20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0" t="s">
        <v>14</v>
      </c>
      <c r="F137" s="151"/>
      <c r="G137" s="151"/>
      <c r="H137" s="151"/>
      <c r="I137" s="151"/>
      <c r="J137" s="152"/>
      <c r="K137" s="49"/>
      <c r="L137" s="4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44" t="s">
        <v>15</v>
      </c>
      <c r="F138" s="145"/>
      <c r="G138" s="145"/>
      <c r="H138" s="145"/>
      <c r="I138" s="146"/>
      <c r="J138" s="22">
        <v>211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4</v>
      </c>
      <c r="J139" s="11">
        <f>SUM(J138)</f>
        <v>211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73" t="s">
        <v>16</v>
      </c>
      <c r="F142" s="174"/>
      <c r="G142" s="174"/>
      <c r="H142" s="174"/>
      <c r="I142" s="174"/>
      <c r="J142" s="175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44" t="s">
        <v>17</v>
      </c>
      <c r="F143" s="145"/>
      <c r="G143" s="145"/>
      <c r="H143" s="145"/>
      <c r="I143" s="146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4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73" t="s">
        <v>40</v>
      </c>
      <c r="F147" s="174"/>
      <c r="G147" s="174"/>
      <c r="H147" s="174"/>
      <c r="I147" s="174"/>
      <c r="J147" s="175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3" t="s">
        <v>18</v>
      </c>
      <c r="F148" s="184"/>
      <c r="G148" s="184"/>
      <c r="H148" s="184"/>
      <c r="I148" s="185"/>
      <c r="J148" s="22">
        <v>1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56" t="s">
        <v>44</v>
      </c>
      <c r="F149" s="157"/>
      <c r="G149" s="157"/>
      <c r="H149" s="157"/>
      <c r="I149" s="158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4</v>
      </c>
      <c r="J150" s="11">
        <f>SUM(J148:J149)</f>
        <v>5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0" t="s">
        <v>19</v>
      </c>
      <c r="E155" s="151"/>
      <c r="F155" s="151"/>
      <c r="G155" s="151"/>
      <c r="H155" s="151"/>
      <c r="I155" s="151"/>
      <c r="J155" s="152"/>
      <c r="K155" s="49"/>
      <c r="L155" s="49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47" t="str">
        <f>+'[1]ACUM-MAYO'!A162</f>
        <v>ORDINARIA</v>
      </c>
      <c r="F156" s="148"/>
      <c r="G156" s="148"/>
      <c r="H156" s="149"/>
      <c r="I156" s="51">
        <v>6</v>
      </c>
      <c r="J156" s="24">
        <f>I156/I161</f>
        <v>0.66666666666666663</v>
      </c>
      <c r="K156" s="58" t="s">
        <v>45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47" t="str">
        <f>+'[1]ACUM-MAYO'!A163</f>
        <v>FUNDAMENTAL</v>
      </c>
      <c r="F157" s="148"/>
      <c r="G157" s="148"/>
      <c r="H157" s="149"/>
      <c r="I157" s="51">
        <v>3</v>
      </c>
      <c r="J157" s="25">
        <f>I157/I161</f>
        <v>0.33333333333333331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6">
        <v>4</v>
      </c>
      <c r="E158" s="147" t="str">
        <f>+'[1]ACUM-MAYO'!A165</f>
        <v>RESERVADA</v>
      </c>
      <c r="F158" s="148"/>
      <c r="G158" s="148"/>
      <c r="H158" s="14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47" t="s">
        <v>26</v>
      </c>
      <c r="F159" s="148"/>
      <c r="G159" s="148"/>
      <c r="H159" s="14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4</v>
      </c>
      <c r="I161" s="11">
        <f>SUM(I156:I160)</f>
        <v>9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0" t="s">
        <v>20</v>
      </c>
      <c r="E184" s="151"/>
      <c r="F184" s="151"/>
      <c r="G184" s="151"/>
      <c r="H184" s="151"/>
      <c r="I184" s="151"/>
      <c r="J184" s="152"/>
      <c r="K184" s="49"/>
      <c r="L184" s="49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47" t="str">
        <f>+'[1]ACUM-MAYO'!A173</f>
        <v>ECONOMICA ADMINISTRATIVA</v>
      </c>
      <c r="F185" s="148"/>
      <c r="G185" s="148"/>
      <c r="H185" s="149"/>
      <c r="I185" s="51">
        <v>15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47" t="str">
        <f>+'[1]ACUM-MAYO'!A174</f>
        <v>TRAMITE</v>
      </c>
      <c r="F186" s="148"/>
      <c r="G186" s="148"/>
      <c r="H186" s="14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47" t="str">
        <f>+'[1]ACUM-MAYO'!A175</f>
        <v>SERV. PUB.</v>
      </c>
      <c r="F187" s="148"/>
      <c r="G187" s="148"/>
      <c r="H187" s="14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47" t="str">
        <f>+'[1]ACUM-MAYO'!A176</f>
        <v>LEGAL</v>
      </c>
      <c r="F188" s="148"/>
      <c r="G188" s="148"/>
      <c r="H188" s="14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4</v>
      </c>
      <c r="I190" s="11">
        <f>SUM(I185:I188)</f>
        <v>15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0" t="s">
        <v>21</v>
      </c>
      <c r="E211" s="151"/>
      <c r="F211" s="151"/>
      <c r="G211" s="151"/>
      <c r="H211" s="151"/>
      <c r="I211" s="151"/>
      <c r="J211" s="152"/>
      <c r="K211" s="49"/>
      <c r="L211" s="49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8</v>
      </c>
      <c r="J212" s="33">
        <f>I212/I217</f>
        <v>0.53333333333333333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7</v>
      </c>
      <c r="J213" s="33">
        <f>I213/I217</f>
        <v>0.46666666666666667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42"/>
      <c r="H215" s="43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4</v>
      </c>
      <c r="I217" s="11">
        <f>SUM(I212:I216)</f>
        <v>15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73" t="s">
        <v>29</v>
      </c>
      <c r="E238" s="195"/>
      <c r="F238" s="195"/>
      <c r="G238" s="175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93" t="s">
        <v>30</v>
      </c>
      <c r="F239" s="194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93" t="s">
        <v>31</v>
      </c>
      <c r="F240" s="194"/>
      <c r="G240" s="62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93" t="s">
        <v>32</v>
      </c>
      <c r="F241" s="194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93" t="s">
        <v>33</v>
      </c>
      <c r="F242" s="194"/>
      <c r="G242" s="62">
        <v>1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93" t="s">
        <v>34</v>
      </c>
      <c r="F243" s="194"/>
      <c r="G243" s="62">
        <v>1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93" t="s">
        <v>35</v>
      </c>
      <c r="F244" s="194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93" t="s">
        <v>36</v>
      </c>
      <c r="F245" s="194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93" t="s">
        <v>37</v>
      </c>
      <c r="F246" s="194"/>
      <c r="G246" s="62">
        <v>3</v>
      </c>
      <c r="H246" s="5"/>
      <c r="I246" s="192"/>
      <c r="J246" s="192"/>
      <c r="K246" s="50"/>
      <c r="L246" s="5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42</v>
      </c>
      <c r="F247" s="114"/>
      <c r="G247" s="63">
        <v>0</v>
      </c>
      <c r="H247" s="5"/>
      <c r="I247" s="113"/>
      <c r="J247" s="113"/>
      <c r="K247" s="113"/>
      <c r="L247" s="11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38</v>
      </c>
      <c r="F248" s="114"/>
      <c r="G248" s="63">
        <v>3</v>
      </c>
      <c r="H248" s="5"/>
      <c r="I248" s="116"/>
      <c r="J248" s="116"/>
      <c r="K248" s="116"/>
      <c r="L248" s="116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88" t="s">
        <v>43</v>
      </c>
      <c r="F249" s="189"/>
      <c r="G249" s="63">
        <v>0</v>
      </c>
      <c r="H249" s="5"/>
      <c r="I249" s="117"/>
      <c r="J249" s="117"/>
      <c r="K249" s="117"/>
      <c r="L249" s="117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88" t="s">
        <v>46</v>
      </c>
      <c r="F250" s="189"/>
      <c r="G250" s="63">
        <v>1</v>
      </c>
      <c r="P250" s="1"/>
      <c r="Q250" s="47"/>
    </row>
    <row r="251" spans="1:17" ht="15.75" customHeight="1" thickBot="1" x14ac:dyDescent="0.3">
      <c r="A251" s="1"/>
      <c r="C251" s="45"/>
      <c r="D251" s="5"/>
      <c r="E251" s="190" t="s">
        <v>4</v>
      </c>
      <c r="F251" s="191"/>
      <c r="G251" s="64">
        <f>SUM(G239:G250)</f>
        <v>10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86" t="s">
        <v>39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50:F250"/>
    <mergeCell ref="D238:G238"/>
    <mergeCell ref="J44:L44"/>
    <mergeCell ref="J45:L45"/>
    <mergeCell ref="J46:L46"/>
    <mergeCell ref="E157:H157"/>
    <mergeCell ref="E158:H158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42:J142"/>
    <mergeCell ref="D95:J95"/>
    <mergeCell ref="D105:J105"/>
    <mergeCell ref="E132:J132"/>
    <mergeCell ref="E133:I133"/>
    <mergeCell ref="E137:J137"/>
    <mergeCell ref="B13:O13"/>
    <mergeCell ref="B14:O14"/>
    <mergeCell ref="D43:M43"/>
    <mergeCell ref="C20:F20"/>
    <mergeCell ref="H20:L20"/>
    <mergeCell ref="E138:I138"/>
    <mergeCell ref="E159:H159"/>
    <mergeCell ref="D184:J184"/>
    <mergeCell ref="E185:H185"/>
    <mergeCell ref="E98:H98"/>
    <mergeCell ref="E149:I1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opLeftCell="A4" zoomScale="74" zoomScaleNormal="74" workbookViewId="0">
      <selection activeCell="F23" sqref="F23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9" t="s">
        <v>28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"/>
      <c r="Q13" s="1"/>
    </row>
    <row r="14" spans="1:17" ht="43.5" customHeight="1" thickBot="1" x14ac:dyDescent="0.85">
      <c r="A14" s="1"/>
      <c r="B14" s="161" t="s">
        <v>49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4" t="s">
        <v>0</v>
      </c>
      <c r="D20" s="165"/>
      <c r="E20" s="165"/>
      <c r="F20" s="166"/>
      <c r="G20" s="67"/>
      <c r="H20" s="164" t="s">
        <v>47</v>
      </c>
      <c r="I20" s="165"/>
      <c r="J20" s="165"/>
      <c r="K20" s="165"/>
      <c r="L20" s="166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1</v>
      </c>
      <c r="D21" s="69" t="s">
        <v>2</v>
      </c>
      <c r="E21" s="70" t="s">
        <v>3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10</v>
      </c>
      <c r="D22" s="123">
        <v>2</v>
      </c>
      <c r="E22" s="123">
        <v>5</v>
      </c>
      <c r="F22" s="74">
        <f>SUM(C22:E22)</f>
        <v>17</v>
      </c>
      <c r="G22" s="75"/>
      <c r="H22" s="72">
        <v>5</v>
      </c>
      <c r="I22" s="72">
        <v>7</v>
      </c>
      <c r="J22" s="72">
        <v>0</v>
      </c>
      <c r="K22" s="72">
        <v>5</v>
      </c>
      <c r="L22" s="74">
        <f>SUM(H22:K22)</f>
        <v>17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0.58823529411764708</v>
      </c>
      <c r="D23" s="77">
        <f>+D22/F22</f>
        <v>0.11764705882352941</v>
      </c>
      <c r="E23" s="78">
        <f>+E22/F22</f>
        <v>0.29411764705882354</v>
      </c>
      <c r="F23" s="79">
        <f>SUM(C23:E23)</f>
        <v>1</v>
      </c>
      <c r="G23" s="75"/>
      <c r="H23" s="76">
        <f>+H22/L22</f>
        <v>0.29411764705882354</v>
      </c>
      <c r="I23" s="76">
        <f>+I22/L22</f>
        <v>0.41176470588235292</v>
      </c>
      <c r="J23" s="76">
        <f>+J22/L22</f>
        <v>0</v>
      </c>
      <c r="K23" s="76">
        <f>+K22/L22</f>
        <v>0.29411764705882354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3" t="s">
        <v>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80">
        <v>1</v>
      </c>
      <c r="K44" s="181"/>
      <c r="L44" s="182"/>
      <c r="M44" s="84">
        <f>+$J44/$J61</f>
        <v>5.8823529411764705E-2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7">
        <v>0</v>
      </c>
      <c r="K45" s="168"/>
      <c r="L45" s="169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7">
        <v>4</v>
      </c>
      <c r="K46" s="168"/>
      <c r="L46" s="169"/>
      <c r="M46" s="76">
        <f>+$J46/$J61</f>
        <v>0.23529411764705882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7">
        <v>3</v>
      </c>
      <c r="K47" s="168"/>
      <c r="L47" s="169"/>
      <c r="M47" s="76">
        <f>+$J47/$J61</f>
        <v>0.17647058823529413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7">
        <v>0</v>
      </c>
      <c r="K48" s="168"/>
      <c r="L48" s="169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7">
        <v>4</v>
      </c>
      <c r="K49" s="168"/>
      <c r="L49" s="169"/>
      <c r="M49" s="76">
        <f>+$J49/J61</f>
        <v>0.23529411764705882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7">
        <v>1</v>
      </c>
      <c r="K50" s="168"/>
      <c r="L50" s="169"/>
      <c r="M50" s="76">
        <f>+$J50/J61</f>
        <v>5.8823529411764705E-2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7">
        <v>0</v>
      </c>
      <c r="K51" s="168"/>
      <c r="L51" s="169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7">
        <v>0</v>
      </c>
      <c r="K52" s="168"/>
      <c r="L52" s="169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7">
        <v>0</v>
      </c>
      <c r="K53" s="168"/>
      <c r="L53" s="169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7">
        <v>4</v>
      </c>
      <c r="K54" s="168"/>
      <c r="L54" s="169"/>
      <c r="M54" s="76">
        <f>+$J54/J61</f>
        <v>0.23529411764705882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7">
        <v>0</v>
      </c>
      <c r="K55" s="168"/>
      <c r="L55" s="169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7">
        <v>0</v>
      </c>
      <c r="K56" s="168"/>
      <c r="L56" s="169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7">
        <v>0</v>
      </c>
      <c r="K57" s="168"/>
      <c r="L57" s="169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7">
        <v>0</v>
      </c>
      <c r="K58" s="168"/>
      <c r="L58" s="169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7">
        <v>0</v>
      </c>
      <c r="K59" s="168"/>
      <c r="L59" s="169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0">
        <f>SUM(J44:J59)</f>
        <v>17</v>
      </c>
      <c r="K61" s="171"/>
      <c r="L61" s="172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41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6" t="s">
        <v>10</v>
      </c>
      <c r="E95" s="177"/>
      <c r="F95" s="177"/>
      <c r="G95" s="177"/>
      <c r="H95" s="177"/>
      <c r="I95" s="177"/>
      <c r="J95" s="178"/>
      <c r="K95" s="124"/>
      <c r="L95" s="124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5</v>
      </c>
      <c r="J96" s="96">
        <f>+I96/I102</f>
        <v>0.29411764705882354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10</v>
      </c>
      <c r="J97" s="96">
        <f>I97/I102</f>
        <v>0.58823529411764708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53" t="s">
        <v>27</v>
      </c>
      <c r="F98" s="154"/>
      <c r="G98" s="154"/>
      <c r="H98" s="155"/>
      <c r="I98" s="99">
        <v>2</v>
      </c>
      <c r="J98" s="96">
        <f>+I98/I102</f>
        <v>0.11764705882352941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4</v>
      </c>
      <c r="I102" s="106">
        <f>SUM(I96:I101)</f>
        <v>17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79"/>
      <c r="E105" s="179"/>
      <c r="F105" s="179"/>
      <c r="G105" s="179"/>
      <c r="H105" s="179"/>
      <c r="I105" s="179"/>
      <c r="J105" s="179"/>
      <c r="K105" s="124"/>
      <c r="L105" s="124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11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0" t="s">
        <v>12</v>
      </c>
      <c r="F132" s="151"/>
      <c r="G132" s="151"/>
      <c r="H132" s="151"/>
      <c r="I132" s="151"/>
      <c r="J132" s="152"/>
      <c r="K132" s="124"/>
      <c r="L132" s="124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44" t="s">
        <v>13</v>
      </c>
      <c r="F133" s="145"/>
      <c r="G133" s="145"/>
      <c r="H133" s="145"/>
      <c r="I133" s="146"/>
      <c r="J133" s="20">
        <v>48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4</v>
      </c>
      <c r="J134" s="11">
        <f>SUM(J133)</f>
        <v>48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0" t="s">
        <v>14</v>
      </c>
      <c r="F137" s="151"/>
      <c r="G137" s="151"/>
      <c r="H137" s="151"/>
      <c r="I137" s="151"/>
      <c r="J137" s="152"/>
      <c r="K137" s="124"/>
      <c r="L137" s="124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44" t="s">
        <v>15</v>
      </c>
      <c r="F138" s="145"/>
      <c r="G138" s="145"/>
      <c r="H138" s="145"/>
      <c r="I138" s="146"/>
      <c r="J138" s="118">
        <v>95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4</v>
      </c>
      <c r="J139" s="11">
        <f>SUM(J138)</f>
        <v>95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73" t="s">
        <v>16</v>
      </c>
      <c r="F142" s="174"/>
      <c r="G142" s="174"/>
      <c r="H142" s="174"/>
      <c r="I142" s="174"/>
      <c r="J142" s="175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44" t="s">
        <v>17</v>
      </c>
      <c r="F143" s="145"/>
      <c r="G143" s="145"/>
      <c r="H143" s="145"/>
      <c r="I143" s="146"/>
      <c r="J143" s="118">
        <v>1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4</v>
      </c>
      <c r="J144" s="119">
        <f>SUM(J143)</f>
        <v>1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73" t="s">
        <v>40</v>
      </c>
      <c r="F147" s="174"/>
      <c r="G147" s="174"/>
      <c r="H147" s="174"/>
      <c r="I147" s="174"/>
      <c r="J147" s="175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3" t="s">
        <v>18</v>
      </c>
      <c r="F148" s="184"/>
      <c r="G148" s="184"/>
      <c r="H148" s="184"/>
      <c r="I148" s="185"/>
      <c r="J148" s="22">
        <v>1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56" t="s">
        <v>44</v>
      </c>
      <c r="F149" s="157"/>
      <c r="G149" s="157"/>
      <c r="H149" s="157"/>
      <c r="I149" s="158"/>
      <c r="J149" s="111">
        <v>5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4</v>
      </c>
      <c r="J150" s="11">
        <f>SUM(J148:J149)</f>
        <v>6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0" t="s">
        <v>19</v>
      </c>
      <c r="E155" s="151"/>
      <c r="F155" s="151"/>
      <c r="G155" s="151"/>
      <c r="H155" s="151"/>
      <c r="I155" s="151"/>
      <c r="J155" s="152"/>
      <c r="K155" s="124"/>
      <c r="L155" s="124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47" t="str">
        <f>+'[1]ACUM-MAYO'!A162</f>
        <v>ORDINARIA</v>
      </c>
      <c r="F156" s="148"/>
      <c r="G156" s="148"/>
      <c r="H156" s="149"/>
      <c r="I156" s="51">
        <v>11</v>
      </c>
      <c r="J156" s="24">
        <f>I156/I161</f>
        <v>0.7857142857142857</v>
      </c>
      <c r="K156" s="58" t="s">
        <v>45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47" t="str">
        <f>+'[1]ACUM-MAYO'!A163</f>
        <v>FUNDAMENTAL</v>
      </c>
      <c r="F157" s="148"/>
      <c r="G157" s="148"/>
      <c r="H157" s="149"/>
      <c r="I157" s="51">
        <v>3</v>
      </c>
      <c r="J157" s="25">
        <f>I157/I161</f>
        <v>0.21428571428571427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0">
        <v>4</v>
      </c>
      <c r="E158" s="147" t="str">
        <f>+'[1]ACUM-MAYO'!A165</f>
        <v>RESERVADA</v>
      </c>
      <c r="F158" s="148"/>
      <c r="G158" s="148"/>
      <c r="H158" s="14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47" t="s">
        <v>26</v>
      </c>
      <c r="F159" s="148"/>
      <c r="G159" s="148"/>
      <c r="H159" s="14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4</v>
      </c>
      <c r="I161" s="11">
        <f>SUM(I156:I160)</f>
        <v>14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0" t="s">
        <v>20</v>
      </c>
      <c r="E184" s="151"/>
      <c r="F184" s="151"/>
      <c r="G184" s="151"/>
      <c r="H184" s="151"/>
      <c r="I184" s="151"/>
      <c r="J184" s="152"/>
      <c r="K184" s="124"/>
      <c r="L184" s="124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47" t="str">
        <f>+'[1]ACUM-MAYO'!A173</f>
        <v>ECONOMICA ADMINISTRATIVA</v>
      </c>
      <c r="F185" s="148"/>
      <c r="G185" s="148"/>
      <c r="H185" s="149"/>
      <c r="I185" s="51">
        <v>17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47" t="str">
        <f>+'[1]ACUM-MAYO'!A174</f>
        <v>TRAMITE</v>
      </c>
      <c r="F186" s="148"/>
      <c r="G186" s="148"/>
      <c r="H186" s="14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47" t="str">
        <f>+'[1]ACUM-MAYO'!A175</f>
        <v>SERV. PUB.</v>
      </c>
      <c r="F187" s="148"/>
      <c r="G187" s="148"/>
      <c r="H187" s="14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47" t="str">
        <f>+'[1]ACUM-MAYO'!A176</f>
        <v>LEGAL</v>
      </c>
      <c r="F188" s="148"/>
      <c r="G188" s="148"/>
      <c r="H188" s="14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4</v>
      </c>
      <c r="I190" s="11">
        <f>SUM(I185:I188)</f>
        <v>17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0" t="s">
        <v>21</v>
      </c>
      <c r="E211" s="151"/>
      <c r="F211" s="151"/>
      <c r="G211" s="151"/>
      <c r="H211" s="151"/>
      <c r="I211" s="151"/>
      <c r="J211" s="152"/>
      <c r="K211" s="124"/>
      <c r="L211" s="124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10</v>
      </c>
      <c r="J212" s="33">
        <f>I212/I217</f>
        <v>0.58823529411764708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5</v>
      </c>
      <c r="J213" s="33">
        <f>I213/I217</f>
        <v>0.29411764705882354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2</v>
      </c>
      <c r="J214" s="33">
        <f>I214/I217</f>
        <v>0.11764705882352941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1"/>
      <c r="H215" s="122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4</v>
      </c>
      <c r="I217" s="11">
        <f>SUM(I212:I216)</f>
        <v>17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73" t="s">
        <v>29</v>
      </c>
      <c r="E238" s="195"/>
      <c r="F238" s="195"/>
      <c r="G238" s="175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93" t="s">
        <v>30</v>
      </c>
      <c r="F239" s="194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93" t="s">
        <v>31</v>
      </c>
      <c r="F240" s="194"/>
      <c r="G240" s="62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93" t="s">
        <v>32</v>
      </c>
      <c r="F241" s="194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93" t="s">
        <v>33</v>
      </c>
      <c r="F242" s="194"/>
      <c r="G242" s="62">
        <v>1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93" t="s">
        <v>34</v>
      </c>
      <c r="F243" s="194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93" t="s">
        <v>35</v>
      </c>
      <c r="F244" s="194"/>
      <c r="G244" s="62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93" t="s">
        <v>36</v>
      </c>
      <c r="F245" s="194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93" t="s">
        <v>37</v>
      </c>
      <c r="F246" s="194"/>
      <c r="G246" s="62">
        <v>4</v>
      </c>
      <c r="H246" s="5"/>
      <c r="I246" s="192"/>
      <c r="J246" s="192"/>
      <c r="K246" s="125"/>
      <c r="L246" s="125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42</v>
      </c>
      <c r="F247" s="114"/>
      <c r="G247" s="63">
        <v>0</v>
      </c>
      <c r="H247" s="5"/>
      <c r="I247" s="125"/>
      <c r="J247" s="125"/>
      <c r="K247" s="125"/>
      <c r="L247" s="125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38</v>
      </c>
      <c r="F248" s="114"/>
      <c r="G248" s="63">
        <v>3</v>
      </c>
      <c r="H248" s="5"/>
      <c r="I248" s="125"/>
      <c r="J248" s="125"/>
      <c r="K248" s="125"/>
      <c r="L248" s="125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88" t="s">
        <v>43</v>
      </c>
      <c r="F249" s="189"/>
      <c r="G249" s="63">
        <v>0</v>
      </c>
      <c r="H249" s="5"/>
      <c r="I249" s="125"/>
      <c r="J249" s="125"/>
      <c r="K249" s="125"/>
      <c r="L249" s="125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88" t="s">
        <v>46</v>
      </c>
      <c r="F250" s="189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90" t="s">
        <v>4</v>
      </c>
      <c r="F251" s="191"/>
      <c r="G251" s="64">
        <f>SUM(G239:G250)</f>
        <v>15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86" t="s">
        <v>39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D238:G238"/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50:F250"/>
    <mergeCell ref="J52:L52"/>
    <mergeCell ref="J44:L44"/>
    <mergeCell ref="J45:L45"/>
    <mergeCell ref="J46:L46"/>
    <mergeCell ref="E157:H157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58:H158"/>
    <mergeCell ref="D95:J95"/>
    <mergeCell ref="D105:J105"/>
    <mergeCell ref="E132:J132"/>
    <mergeCell ref="E133:I133"/>
    <mergeCell ref="E137:J137"/>
    <mergeCell ref="E159:H159"/>
    <mergeCell ref="B13:O13"/>
    <mergeCell ref="B14:O14"/>
    <mergeCell ref="D43:M43"/>
    <mergeCell ref="C20:F20"/>
    <mergeCell ref="H20:L20"/>
    <mergeCell ref="D184:J184"/>
    <mergeCell ref="E185:H185"/>
    <mergeCell ref="E98:H98"/>
    <mergeCell ref="E149:I149"/>
    <mergeCell ref="E138:I138"/>
    <mergeCell ref="E142:J142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4" zoomScaleNormal="74" workbookViewId="0">
      <selection activeCell="G45" sqref="G45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9" t="s">
        <v>28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"/>
      <c r="Q13" s="1"/>
    </row>
    <row r="14" spans="1:17" ht="43.5" customHeight="1" thickBot="1" x14ac:dyDescent="0.85">
      <c r="A14" s="1"/>
      <c r="B14" s="161" t="s">
        <v>50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4" t="s">
        <v>0</v>
      </c>
      <c r="D20" s="165"/>
      <c r="E20" s="165"/>
      <c r="F20" s="166"/>
      <c r="G20" s="67"/>
      <c r="H20" s="164" t="s">
        <v>47</v>
      </c>
      <c r="I20" s="165"/>
      <c r="J20" s="165"/>
      <c r="K20" s="165"/>
      <c r="L20" s="166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1</v>
      </c>
      <c r="D21" s="69" t="s">
        <v>2</v>
      </c>
      <c r="E21" s="70" t="s">
        <v>3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10</v>
      </c>
      <c r="D22" s="129">
        <v>1</v>
      </c>
      <c r="E22" s="129">
        <v>5</v>
      </c>
      <c r="F22" s="74">
        <f>SUM(C22:E22)</f>
        <v>16</v>
      </c>
      <c r="G22" s="75"/>
      <c r="H22" s="72">
        <v>8</v>
      </c>
      <c r="I22" s="72">
        <v>7</v>
      </c>
      <c r="J22" s="72">
        <v>0</v>
      </c>
      <c r="K22" s="72">
        <v>1</v>
      </c>
      <c r="L22" s="74">
        <f>SUM(H22:K22)</f>
        <v>16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0.625</v>
      </c>
      <c r="D23" s="77">
        <f>+D22/F22</f>
        <v>6.25E-2</v>
      </c>
      <c r="E23" s="78">
        <f>+E22/F22</f>
        <v>0.3125</v>
      </c>
      <c r="F23" s="79">
        <f>SUM(C23:E23)</f>
        <v>1</v>
      </c>
      <c r="G23" s="75"/>
      <c r="H23" s="76">
        <f>+H22/L22</f>
        <v>0.5</v>
      </c>
      <c r="I23" s="76">
        <f>+I22/L22</f>
        <v>0.4375</v>
      </c>
      <c r="J23" s="76">
        <f>+J22/L22</f>
        <v>0</v>
      </c>
      <c r="K23" s="76">
        <f>+K22/L22</f>
        <v>6.25E-2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3" t="s">
        <v>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80">
        <v>2</v>
      </c>
      <c r="K44" s="181"/>
      <c r="L44" s="182"/>
      <c r="M44" s="84">
        <f>+$J44/$J61</f>
        <v>0.125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7">
        <v>1</v>
      </c>
      <c r="K45" s="168"/>
      <c r="L45" s="169"/>
      <c r="M45" s="76">
        <f>+$J45/$J61</f>
        <v>6.25E-2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7">
        <v>2</v>
      </c>
      <c r="K46" s="168"/>
      <c r="L46" s="169"/>
      <c r="M46" s="76">
        <f>+$J46/$J61</f>
        <v>0.125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7">
        <v>2</v>
      </c>
      <c r="K47" s="168"/>
      <c r="L47" s="169"/>
      <c r="M47" s="76">
        <f>+$J47/$J61</f>
        <v>0.125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7">
        <v>0</v>
      </c>
      <c r="K48" s="168"/>
      <c r="L48" s="169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7">
        <v>8</v>
      </c>
      <c r="K49" s="168"/>
      <c r="L49" s="169"/>
      <c r="M49" s="76">
        <f>+$J49/J61</f>
        <v>0.5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7">
        <v>0</v>
      </c>
      <c r="K50" s="168"/>
      <c r="L50" s="169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7">
        <v>0</v>
      </c>
      <c r="K51" s="168"/>
      <c r="L51" s="169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7">
        <v>0</v>
      </c>
      <c r="K52" s="168"/>
      <c r="L52" s="169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7">
        <v>0</v>
      </c>
      <c r="K53" s="168"/>
      <c r="L53" s="169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7">
        <v>1</v>
      </c>
      <c r="K54" s="168"/>
      <c r="L54" s="169"/>
      <c r="M54" s="76">
        <f>+$J54/J61</f>
        <v>6.25E-2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7">
        <v>0</v>
      </c>
      <c r="K55" s="168"/>
      <c r="L55" s="169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7">
        <v>0</v>
      </c>
      <c r="K56" s="168"/>
      <c r="L56" s="169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7">
        <v>0</v>
      </c>
      <c r="K57" s="168"/>
      <c r="L57" s="169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7">
        <v>0</v>
      </c>
      <c r="K58" s="168"/>
      <c r="L58" s="169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7">
        <v>0</v>
      </c>
      <c r="K59" s="168"/>
      <c r="L59" s="169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0">
        <f>SUM(J44:J59)</f>
        <v>16</v>
      </c>
      <c r="K61" s="171"/>
      <c r="L61" s="172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41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6" t="s">
        <v>10</v>
      </c>
      <c r="E95" s="177"/>
      <c r="F95" s="177"/>
      <c r="G95" s="177"/>
      <c r="H95" s="177"/>
      <c r="I95" s="177"/>
      <c r="J95" s="178"/>
      <c r="K95" s="131"/>
      <c r="L95" s="131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5</v>
      </c>
      <c r="J96" s="96">
        <f>+I96/I102</f>
        <v>0.33333333333333331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10</v>
      </c>
      <c r="J97" s="96">
        <f>I97/I102</f>
        <v>0.66666666666666663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53" t="s">
        <v>27</v>
      </c>
      <c r="F98" s="154"/>
      <c r="G98" s="154"/>
      <c r="H98" s="155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4</v>
      </c>
      <c r="I102" s="106">
        <f>SUM(I96:I101)</f>
        <v>15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79"/>
      <c r="E105" s="179"/>
      <c r="F105" s="179"/>
      <c r="G105" s="179"/>
      <c r="H105" s="179"/>
      <c r="I105" s="179"/>
      <c r="J105" s="179"/>
      <c r="K105" s="131"/>
      <c r="L105" s="131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11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0" t="s">
        <v>12</v>
      </c>
      <c r="F132" s="151"/>
      <c r="G132" s="151"/>
      <c r="H132" s="151"/>
      <c r="I132" s="151"/>
      <c r="J132" s="152"/>
      <c r="K132" s="131"/>
      <c r="L132" s="131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44" t="s">
        <v>13</v>
      </c>
      <c r="F133" s="145"/>
      <c r="G133" s="145"/>
      <c r="H133" s="145"/>
      <c r="I133" s="146"/>
      <c r="J133" s="20">
        <v>55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4</v>
      </c>
      <c r="J134" s="11">
        <f>SUM(J133)</f>
        <v>55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0" t="s">
        <v>14</v>
      </c>
      <c r="F137" s="151"/>
      <c r="G137" s="151"/>
      <c r="H137" s="151"/>
      <c r="I137" s="151"/>
      <c r="J137" s="152"/>
      <c r="K137" s="131"/>
      <c r="L137" s="131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44" t="s">
        <v>15</v>
      </c>
      <c r="F138" s="145"/>
      <c r="G138" s="145"/>
      <c r="H138" s="145"/>
      <c r="I138" s="146"/>
      <c r="J138" s="118">
        <v>968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4</v>
      </c>
      <c r="J139" s="11">
        <f>SUM(J138)</f>
        <v>968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73" t="s">
        <v>16</v>
      </c>
      <c r="F142" s="174"/>
      <c r="G142" s="174"/>
      <c r="H142" s="174"/>
      <c r="I142" s="174"/>
      <c r="J142" s="175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44" t="s">
        <v>17</v>
      </c>
      <c r="F143" s="145"/>
      <c r="G143" s="145"/>
      <c r="H143" s="145"/>
      <c r="I143" s="146"/>
      <c r="J143" s="118">
        <v>2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4</v>
      </c>
      <c r="J144" s="119">
        <f>SUM(J143)</f>
        <v>2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73" t="s">
        <v>40</v>
      </c>
      <c r="F147" s="174"/>
      <c r="G147" s="174"/>
      <c r="H147" s="174"/>
      <c r="I147" s="174"/>
      <c r="J147" s="175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3" t="s">
        <v>18</v>
      </c>
      <c r="F148" s="184"/>
      <c r="G148" s="184"/>
      <c r="H148" s="184"/>
      <c r="I148" s="185"/>
      <c r="J148" s="22">
        <v>2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56" t="s">
        <v>44</v>
      </c>
      <c r="F149" s="157"/>
      <c r="G149" s="157"/>
      <c r="H149" s="157"/>
      <c r="I149" s="158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4</v>
      </c>
      <c r="J150" s="11">
        <f>SUM(J148:J149)</f>
        <v>6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0" t="s">
        <v>19</v>
      </c>
      <c r="E155" s="151"/>
      <c r="F155" s="151"/>
      <c r="G155" s="151"/>
      <c r="H155" s="151"/>
      <c r="I155" s="151"/>
      <c r="J155" s="152"/>
      <c r="K155" s="131"/>
      <c r="L155" s="131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47" t="str">
        <f>+'[1]ACUM-MAYO'!A162</f>
        <v>ORDINARIA</v>
      </c>
      <c r="F156" s="148"/>
      <c r="G156" s="148"/>
      <c r="H156" s="149"/>
      <c r="I156" s="51">
        <v>9</v>
      </c>
      <c r="J156" s="24">
        <f>I156/I161</f>
        <v>0.69230769230769229</v>
      </c>
      <c r="K156" s="58" t="s">
        <v>45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47" t="str">
        <f>+'[1]ACUM-MAYO'!A163</f>
        <v>FUNDAMENTAL</v>
      </c>
      <c r="F157" s="148"/>
      <c r="G157" s="148"/>
      <c r="H157" s="149"/>
      <c r="I157" s="51">
        <v>4</v>
      </c>
      <c r="J157" s="25">
        <f>I157/I161</f>
        <v>0.30769230769230771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30">
        <v>4</v>
      </c>
      <c r="E158" s="147" t="str">
        <f>+'[1]ACUM-MAYO'!A165</f>
        <v>RESERVADA</v>
      </c>
      <c r="F158" s="148"/>
      <c r="G158" s="148"/>
      <c r="H158" s="14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47" t="s">
        <v>26</v>
      </c>
      <c r="F159" s="148"/>
      <c r="G159" s="148"/>
      <c r="H159" s="14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4</v>
      </c>
      <c r="I161" s="11">
        <f>SUM(I156:I160)</f>
        <v>13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0" t="s">
        <v>20</v>
      </c>
      <c r="E184" s="151"/>
      <c r="F184" s="151"/>
      <c r="G184" s="151"/>
      <c r="H184" s="151"/>
      <c r="I184" s="151"/>
      <c r="J184" s="152"/>
      <c r="K184" s="131"/>
      <c r="L184" s="131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47" t="str">
        <f>+'[1]ACUM-MAYO'!A173</f>
        <v>ECONOMICA ADMINISTRATIVA</v>
      </c>
      <c r="F185" s="148"/>
      <c r="G185" s="148"/>
      <c r="H185" s="149"/>
      <c r="I185" s="51">
        <v>16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47" t="str">
        <f>+'[1]ACUM-MAYO'!A174</f>
        <v>TRAMITE</v>
      </c>
      <c r="F186" s="148"/>
      <c r="G186" s="148"/>
      <c r="H186" s="14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47" t="str">
        <f>+'[1]ACUM-MAYO'!A175</f>
        <v>SERV. PUB.</v>
      </c>
      <c r="F187" s="148"/>
      <c r="G187" s="148"/>
      <c r="H187" s="14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47" t="str">
        <f>+'[1]ACUM-MAYO'!A176</f>
        <v>LEGAL</v>
      </c>
      <c r="F188" s="148"/>
      <c r="G188" s="148"/>
      <c r="H188" s="14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4</v>
      </c>
      <c r="I190" s="11">
        <f>SUM(I185:I188)</f>
        <v>16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0" t="s">
        <v>21</v>
      </c>
      <c r="E211" s="151"/>
      <c r="F211" s="151"/>
      <c r="G211" s="151"/>
      <c r="H211" s="151"/>
      <c r="I211" s="151"/>
      <c r="J211" s="152"/>
      <c r="K211" s="131"/>
      <c r="L211" s="131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10</v>
      </c>
      <c r="J212" s="33">
        <f>I212/I217</f>
        <v>0.625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5</v>
      </c>
      <c r="J213" s="33">
        <f>I213/I217</f>
        <v>0.3125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6"/>
      <c r="H215" s="127"/>
      <c r="I215" s="51">
        <v>1</v>
      </c>
      <c r="J215" s="33">
        <f>I215/I217</f>
        <v>6.25E-2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4</v>
      </c>
      <c r="I217" s="11">
        <f>SUM(I212:I216)</f>
        <v>16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73" t="s">
        <v>29</v>
      </c>
      <c r="E238" s="195"/>
      <c r="F238" s="195"/>
      <c r="G238" s="175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93" t="s">
        <v>30</v>
      </c>
      <c r="F239" s="194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93" t="s">
        <v>31</v>
      </c>
      <c r="F240" s="194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93" t="s">
        <v>32</v>
      </c>
      <c r="F241" s="194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93" t="s">
        <v>33</v>
      </c>
      <c r="F242" s="194"/>
      <c r="G242" s="62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93" t="s">
        <v>34</v>
      </c>
      <c r="F243" s="194"/>
      <c r="G243" s="62">
        <v>5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93" t="s">
        <v>35</v>
      </c>
      <c r="F244" s="194"/>
      <c r="G244" s="62">
        <v>2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93" t="s">
        <v>36</v>
      </c>
      <c r="F245" s="194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93" t="s">
        <v>37</v>
      </c>
      <c r="F246" s="194"/>
      <c r="G246" s="62">
        <v>4</v>
      </c>
      <c r="H246" s="5"/>
      <c r="I246" s="192"/>
      <c r="J246" s="192"/>
      <c r="K246" s="128"/>
      <c r="L246" s="128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42</v>
      </c>
      <c r="F247" s="114"/>
      <c r="G247" s="63">
        <v>0</v>
      </c>
      <c r="H247" s="5"/>
      <c r="I247" s="128"/>
      <c r="J247" s="128"/>
      <c r="K247" s="128"/>
      <c r="L247" s="128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38</v>
      </c>
      <c r="F248" s="114"/>
      <c r="G248" s="63">
        <v>4</v>
      </c>
      <c r="H248" s="5"/>
      <c r="I248" s="128"/>
      <c r="J248" s="128"/>
      <c r="K248" s="128"/>
      <c r="L248" s="128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88" t="s">
        <v>43</v>
      </c>
      <c r="F249" s="189"/>
      <c r="G249" s="63">
        <v>0</v>
      </c>
      <c r="H249" s="5"/>
      <c r="I249" s="128"/>
      <c r="J249" s="128"/>
      <c r="K249" s="128"/>
      <c r="L249" s="128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88" t="s">
        <v>46</v>
      </c>
      <c r="F250" s="189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90" t="s">
        <v>4</v>
      </c>
      <c r="F251" s="191"/>
      <c r="G251" s="64">
        <f>SUM(G239:G250)</f>
        <v>15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86" t="s">
        <v>39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6:F246"/>
    <mergeCell ref="E241:F241"/>
    <mergeCell ref="E242:F242"/>
    <mergeCell ref="E243:F243"/>
    <mergeCell ref="E244:F244"/>
    <mergeCell ref="E245:F24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5" zoomScaleNormal="75" workbookViewId="0">
      <selection activeCell="N19" sqref="N1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9" t="s">
        <v>28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"/>
      <c r="Q13" s="1"/>
    </row>
    <row r="14" spans="1:17" ht="43.5" customHeight="1" thickBot="1" x14ac:dyDescent="0.85">
      <c r="A14" s="1"/>
      <c r="B14" s="161" t="s">
        <v>51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4" t="s">
        <v>0</v>
      </c>
      <c r="D20" s="165"/>
      <c r="E20" s="165"/>
      <c r="F20" s="166"/>
      <c r="G20" s="67"/>
      <c r="H20" s="164" t="s">
        <v>47</v>
      </c>
      <c r="I20" s="165"/>
      <c r="J20" s="165"/>
      <c r="K20" s="165"/>
      <c r="L20" s="166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1</v>
      </c>
      <c r="D21" s="69" t="s">
        <v>2</v>
      </c>
      <c r="E21" s="70" t="s">
        <v>3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11</v>
      </c>
      <c r="D22" s="135">
        <v>1</v>
      </c>
      <c r="E22" s="135">
        <v>2</v>
      </c>
      <c r="F22" s="74">
        <f>SUM(C22:E22)</f>
        <v>14</v>
      </c>
      <c r="G22" s="75"/>
      <c r="H22" s="72">
        <v>9</v>
      </c>
      <c r="I22" s="72">
        <v>2</v>
      </c>
      <c r="J22" s="72">
        <v>0</v>
      </c>
      <c r="K22" s="72">
        <v>3</v>
      </c>
      <c r="L22" s="74">
        <f>SUM(H22:K22)</f>
        <v>14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0.7857142857142857</v>
      </c>
      <c r="D23" s="77">
        <f>+D22/F22</f>
        <v>7.1428571428571425E-2</v>
      </c>
      <c r="E23" s="78">
        <f>+E22/F22</f>
        <v>0.14285714285714285</v>
      </c>
      <c r="F23" s="79">
        <f>SUM(C23:E23)</f>
        <v>1</v>
      </c>
      <c r="G23" s="75"/>
      <c r="H23" s="76">
        <f>+H22/L22</f>
        <v>0.6428571428571429</v>
      </c>
      <c r="I23" s="76">
        <f>+I22/L22</f>
        <v>0.14285714285714285</v>
      </c>
      <c r="J23" s="76">
        <f>+J22/L22</f>
        <v>0</v>
      </c>
      <c r="K23" s="76">
        <f>+K22/L22</f>
        <v>0.21428571428571427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3" t="s">
        <v>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80">
        <v>0</v>
      </c>
      <c r="K44" s="181"/>
      <c r="L44" s="182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7">
        <v>0</v>
      </c>
      <c r="K45" s="168"/>
      <c r="L45" s="169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7">
        <v>3</v>
      </c>
      <c r="K46" s="168"/>
      <c r="L46" s="169"/>
      <c r="M46" s="76">
        <f>+$J46/$J61</f>
        <v>0.21428571428571427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7">
        <v>3</v>
      </c>
      <c r="K47" s="168"/>
      <c r="L47" s="169"/>
      <c r="M47" s="76">
        <f>+$J47/$J61</f>
        <v>0.21428571428571427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7">
        <v>0</v>
      </c>
      <c r="K48" s="168"/>
      <c r="L48" s="169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7">
        <v>6</v>
      </c>
      <c r="K49" s="168"/>
      <c r="L49" s="169"/>
      <c r="M49" s="76">
        <f>+$J49/J61</f>
        <v>0.42857142857142855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7">
        <v>2</v>
      </c>
      <c r="K50" s="168"/>
      <c r="L50" s="169"/>
      <c r="M50" s="76">
        <f>+$J50/J61</f>
        <v>0.14285714285714285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7">
        <v>0</v>
      </c>
      <c r="K51" s="168"/>
      <c r="L51" s="169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7">
        <v>0</v>
      </c>
      <c r="K52" s="168"/>
      <c r="L52" s="169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7">
        <v>0</v>
      </c>
      <c r="K53" s="168"/>
      <c r="L53" s="169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7">
        <v>0</v>
      </c>
      <c r="K54" s="168"/>
      <c r="L54" s="169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7">
        <v>0</v>
      </c>
      <c r="K55" s="168"/>
      <c r="L55" s="169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7">
        <v>0</v>
      </c>
      <c r="K56" s="168"/>
      <c r="L56" s="169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7">
        <v>0</v>
      </c>
      <c r="K57" s="168"/>
      <c r="L57" s="169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7">
        <v>0</v>
      </c>
      <c r="K58" s="168"/>
      <c r="L58" s="169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7">
        <v>0</v>
      </c>
      <c r="K59" s="168"/>
      <c r="L59" s="169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0">
        <f>SUM(J44:J59)</f>
        <v>14</v>
      </c>
      <c r="K61" s="171"/>
      <c r="L61" s="172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41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6" t="s">
        <v>10</v>
      </c>
      <c r="E95" s="177"/>
      <c r="F95" s="177"/>
      <c r="G95" s="177"/>
      <c r="H95" s="177"/>
      <c r="I95" s="177"/>
      <c r="J95" s="178"/>
      <c r="K95" s="136"/>
      <c r="L95" s="136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2</v>
      </c>
      <c r="J96" s="96">
        <f>+I96/I102</f>
        <v>0.14285714285714285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11</v>
      </c>
      <c r="J97" s="96">
        <f>I97/I102</f>
        <v>0.7857142857142857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53" t="s">
        <v>27</v>
      </c>
      <c r="F98" s="154"/>
      <c r="G98" s="154"/>
      <c r="H98" s="155"/>
      <c r="I98" s="99">
        <v>1</v>
      </c>
      <c r="J98" s="96">
        <f>+I98/I102</f>
        <v>7.1428571428571425E-2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4</v>
      </c>
      <c r="I102" s="106">
        <f>SUM(I96:I101)</f>
        <v>14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79"/>
      <c r="E105" s="179"/>
      <c r="F105" s="179"/>
      <c r="G105" s="179"/>
      <c r="H105" s="179"/>
      <c r="I105" s="179"/>
      <c r="J105" s="179"/>
      <c r="K105" s="136"/>
      <c r="L105" s="136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11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0" t="s">
        <v>12</v>
      </c>
      <c r="F132" s="151"/>
      <c r="G132" s="151"/>
      <c r="H132" s="151"/>
      <c r="I132" s="151"/>
      <c r="J132" s="152"/>
      <c r="K132" s="136"/>
      <c r="L132" s="136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44" t="s">
        <v>13</v>
      </c>
      <c r="F133" s="145"/>
      <c r="G133" s="145"/>
      <c r="H133" s="145"/>
      <c r="I133" s="146"/>
      <c r="J133" s="20">
        <v>51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4</v>
      </c>
      <c r="J134" s="11">
        <f>SUM(J133)</f>
        <v>51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0" t="s">
        <v>14</v>
      </c>
      <c r="F137" s="151"/>
      <c r="G137" s="151"/>
      <c r="H137" s="151"/>
      <c r="I137" s="151"/>
      <c r="J137" s="152"/>
      <c r="K137" s="136"/>
      <c r="L137" s="136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44" t="s">
        <v>15</v>
      </c>
      <c r="F138" s="145"/>
      <c r="G138" s="145"/>
      <c r="H138" s="145"/>
      <c r="I138" s="146"/>
      <c r="J138" s="118">
        <v>30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4</v>
      </c>
      <c r="J139" s="11">
        <f>SUM(J138)</f>
        <v>30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73" t="s">
        <v>16</v>
      </c>
      <c r="F142" s="174"/>
      <c r="G142" s="174"/>
      <c r="H142" s="174"/>
      <c r="I142" s="174"/>
      <c r="J142" s="175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44" t="s">
        <v>17</v>
      </c>
      <c r="F143" s="145"/>
      <c r="G143" s="145"/>
      <c r="H143" s="145"/>
      <c r="I143" s="146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4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73" t="s">
        <v>40</v>
      </c>
      <c r="F147" s="174"/>
      <c r="G147" s="174"/>
      <c r="H147" s="174"/>
      <c r="I147" s="174"/>
      <c r="J147" s="175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3" t="s">
        <v>18</v>
      </c>
      <c r="F148" s="184"/>
      <c r="G148" s="184"/>
      <c r="H148" s="184"/>
      <c r="I148" s="185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56" t="s">
        <v>44</v>
      </c>
      <c r="F149" s="157"/>
      <c r="G149" s="157"/>
      <c r="H149" s="157"/>
      <c r="I149" s="158"/>
      <c r="J149" s="111">
        <v>3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4</v>
      </c>
      <c r="J150" s="11">
        <f>SUM(J148:J149)</f>
        <v>3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0" t="s">
        <v>19</v>
      </c>
      <c r="E155" s="151"/>
      <c r="F155" s="151"/>
      <c r="G155" s="151"/>
      <c r="H155" s="151"/>
      <c r="I155" s="151"/>
      <c r="J155" s="152"/>
      <c r="K155" s="136"/>
      <c r="L155" s="136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47" t="str">
        <f>+'[1]ACUM-MAYO'!A162</f>
        <v>ORDINARIA</v>
      </c>
      <c r="F156" s="148"/>
      <c r="G156" s="148"/>
      <c r="H156" s="149"/>
      <c r="I156" s="51">
        <v>11</v>
      </c>
      <c r="J156" s="24">
        <f>I156/I161</f>
        <v>0.6875</v>
      </c>
      <c r="K156" s="58" t="s">
        <v>45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47" t="str">
        <f>+'[1]ACUM-MAYO'!A163</f>
        <v>FUNDAMENTAL</v>
      </c>
      <c r="F157" s="148"/>
      <c r="G157" s="148"/>
      <c r="H157" s="149"/>
      <c r="I157" s="51">
        <v>3</v>
      </c>
      <c r="J157" s="25">
        <f>I157/I161</f>
        <v>0.1875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32">
        <v>4</v>
      </c>
      <c r="E158" s="147" t="str">
        <f>+'[1]ACUM-MAYO'!A165</f>
        <v>RESERVADA</v>
      </c>
      <c r="F158" s="148"/>
      <c r="G158" s="148"/>
      <c r="H158" s="14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47" t="s">
        <v>26</v>
      </c>
      <c r="F159" s="148"/>
      <c r="G159" s="148"/>
      <c r="H159" s="149"/>
      <c r="I159" s="51">
        <v>2</v>
      </c>
      <c r="J159" s="27">
        <f>I159/I161</f>
        <v>0.125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4</v>
      </c>
      <c r="I161" s="11">
        <f>SUM(I156:I160)</f>
        <v>16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0" t="s">
        <v>20</v>
      </c>
      <c r="E184" s="151"/>
      <c r="F184" s="151"/>
      <c r="G184" s="151"/>
      <c r="H184" s="151"/>
      <c r="I184" s="151"/>
      <c r="J184" s="152"/>
      <c r="K184" s="136"/>
      <c r="L184" s="136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47" t="str">
        <f>+'[1]ACUM-MAYO'!A173</f>
        <v>ECONOMICA ADMINISTRATIVA</v>
      </c>
      <c r="F185" s="148"/>
      <c r="G185" s="148"/>
      <c r="H185" s="149"/>
      <c r="I185" s="51">
        <v>14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47" t="str">
        <f>+'[1]ACUM-MAYO'!A174</f>
        <v>TRAMITE</v>
      </c>
      <c r="F186" s="148"/>
      <c r="G186" s="148"/>
      <c r="H186" s="14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47" t="str">
        <f>+'[1]ACUM-MAYO'!A175</f>
        <v>SERV. PUB.</v>
      </c>
      <c r="F187" s="148"/>
      <c r="G187" s="148"/>
      <c r="H187" s="14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47" t="str">
        <f>+'[1]ACUM-MAYO'!A176</f>
        <v>LEGAL</v>
      </c>
      <c r="F188" s="148"/>
      <c r="G188" s="148"/>
      <c r="H188" s="14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4</v>
      </c>
      <c r="I190" s="11">
        <f>SUM(I185:I188)</f>
        <v>14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0" t="s">
        <v>21</v>
      </c>
      <c r="E211" s="151"/>
      <c r="F211" s="151"/>
      <c r="G211" s="151"/>
      <c r="H211" s="151"/>
      <c r="I211" s="151"/>
      <c r="J211" s="152"/>
      <c r="K211" s="136"/>
      <c r="L211" s="136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11</v>
      </c>
      <c r="J212" s="33">
        <f>I212/I217</f>
        <v>0.7857142857142857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2</v>
      </c>
      <c r="J213" s="33">
        <f>I213/I217</f>
        <v>0.14285714285714285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33"/>
      <c r="H215" s="134"/>
      <c r="I215" s="51">
        <v>1</v>
      </c>
      <c r="J215" s="33">
        <f>I215/I217</f>
        <v>7.1428571428571425E-2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4</v>
      </c>
      <c r="I217" s="11">
        <f>SUM(I212:I216)</f>
        <v>14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73" t="s">
        <v>29</v>
      </c>
      <c r="E238" s="195"/>
      <c r="F238" s="195"/>
      <c r="G238" s="175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93" t="s">
        <v>30</v>
      </c>
      <c r="F239" s="194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93" t="s">
        <v>31</v>
      </c>
      <c r="F240" s="194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93" t="s">
        <v>32</v>
      </c>
      <c r="F241" s="194"/>
      <c r="G241" s="62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93" t="s">
        <v>33</v>
      </c>
      <c r="F242" s="194"/>
      <c r="G242" s="62">
        <v>1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93" t="s">
        <v>34</v>
      </c>
      <c r="F243" s="194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93" t="s">
        <v>35</v>
      </c>
      <c r="F244" s="194"/>
      <c r="G244" s="62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93" t="s">
        <v>36</v>
      </c>
      <c r="F245" s="194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93" t="s">
        <v>37</v>
      </c>
      <c r="F246" s="194"/>
      <c r="G246" s="62">
        <v>0</v>
      </c>
      <c r="H246" s="5"/>
      <c r="I246" s="192"/>
      <c r="J246" s="192"/>
      <c r="K246" s="137"/>
      <c r="L246" s="137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42</v>
      </c>
      <c r="F247" s="114"/>
      <c r="G247" s="63">
        <v>0</v>
      </c>
      <c r="H247" s="5"/>
      <c r="I247" s="137"/>
      <c r="J247" s="137"/>
      <c r="K247" s="137"/>
      <c r="L247" s="137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38</v>
      </c>
      <c r="F248" s="114"/>
      <c r="G248" s="63">
        <v>3</v>
      </c>
      <c r="H248" s="5"/>
      <c r="I248" s="137"/>
      <c r="J248" s="137"/>
      <c r="K248" s="137"/>
      <c r="L248" s="137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88" t="s">
        <v>43</v>
      </c>
      <c r="F249" s="189"/>
      <c r="G249" s="63">
        <v>0</v>
      </c>
      <c r="H249" s="5"/>
      <c r="I249" s="137"/>
      <c r="J249" s="137"/>
      <c r="K249" s="137"/>
      <c r="L249" s="137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88" t="s">
        <v>46</v>
      </c>
      <c r="F250" s="189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90" t="s">
        <v>4</v>
      </c>
      <c r="F251" s="191"/>
      <c r="G251" s="64">
        <f>SUM(G239:G250)</f>
        <v>12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86" t="s">
        <v>39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241:F241"/>
    <mergeCell ref="E242:F242"/>
    <mergeCell ref="E243:F243"/>
    <mergeCell ref="E244:F244"/>
    <mergeCell ref="E245:F245"/>
    <mergeCell ref="I246:J246"/>
    <mergeCell ref="E249:F249"/>
    <mergeCell ref="E250:F250"/>
    <mergeCell ref="E251:F251"/>
    <mergeCell ref="B253:O253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zoomScale="75" zoomScaleNormal="75" workbookViewId="0">
      <selection activeCell="J139" sqref="J13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9" t="s">
        <v>28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"/>
      <c r="Q13" s="1"/>
    </row>
    <row r="14" spans="1:17" ht="43.5" customHeight="1" thickBot="1" x14ac:dyDescent="0.85">
      <c r="A14" s="1"/>
      <c r="B14" s="161" t="s">
        <v>52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4" t="s">
        <v>0</v>
      </c>
      <c r="D20" s="165"/>
      <c r="E20" s="165"/>
      <c r="F20" s="166"/>
      <c r="G20" s="67"/>
      <c r="H20" s="164" t="s">
        <v>47</v>
      </c>
      <c r="I20" s="165"/>
      <c r="J20" s="165"/>
      <c r="K20" s="165"/>
      <c r="L20" s="166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1</v>
      </c>
      <c r="D21" s="69" t="s">
        <v>2</v>
      </c>
      <c r="E21" s="70" t="s">
        <v>3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10</v>
      </c>
      <c r="D22" s="141">
        <v>2</v>
      </c>
      <c r="E22" s="141">
        <v>4</v>
      </c>
      <c r="F22" s="74">
        <f>SUM(C22:E22)</f>
        <v>16</v>
      </c>
      <c r="G22" s="75"/>
      <c r="H22" s="72">
        <v>5</v>
      </c>
      <c r="I22" s="72">
        <v>7</v>
      </c>
      <c r="J22" s="72">
        <v>0</v>
      </c>
      <c r="K22" s="72">
        <v>4</v>
      </c>
      <c r="L22" s="74">
        <f>SUM(H22:K22)</f>
        <v>16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0.625</v>
      </c>
      <c r="D23" s="77">
        <f>+D22/F22</f>
        <v>0.125</v>
      </c>
      <c r="E23" s="78">
        <f>+E22/F22</f>
        <v>0.25</v>
      </c>
      <c r="F23" s="79">
        <f>SUM(C23:E23)</f>
        <v>1</v>
      </c>
      <c r="G23" s="75"/>
      <c r="H23" s="76">
        <f>+H22/L22</f>
        <v>0.3125</v>
      </c>
      <c r="I23" s="76">
        <f>+I22/L22</f>
        <v>0.4375</v>
      </c>
      <c r="J23" s="76">
        <f>+J22/L22</f>
        <v>0</v>
      </c>
      <c r="K23" s="76">
        <f>+K22/L22</f>
        <v>0.25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3" t="s">
        <v>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80">
        <v>0</v>
      </c>
      <c r="K44" s="181"/>
      <c r="L44" s="182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67">
        <v>0</v>
      </c>
      <c r="K45" s="168"/>
      <c r="L45" s="169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67">
        <v>2</v>
      </c>
      <c r="K46" s="168"/>
      <c r="L46" s="169"/>
      <c r="M46" s="76">
        <f>+$J46/$J61</f>
        <v>0.125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67">
        <v>2</v>
      </c>
      <c r="K47" s="168"/>
      <c r="L47" s="169"/>
      <c r="M47" s="76">
        <f>+$J47/$J61</f>
        <v>0.125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67">
        <v>0</v>
      </c>
      <c r="K48" s="168"/>
      <c r="L48" s="169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67">
        <v>7</v>
      </c>
      <c r="K49" s="168"/>
      <c r="L49" s="169"/>
      <c r="M49" s="76">
        <f>+$J49/J61</f>
        <v>0.4375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67">
        <v>1</v>
      </c>
      <c r="K50" s="168"/>
      <c r="L50" s="169"/>
      <c r="M50" s="76">
        <f>+$J50/J61</f>
        <v>6.25E-2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67">
        <v>0</v>
      </c>
      <c r="K51" s="168"/>
      <c r="L51" s="169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67">
        <v>0</v>
      </c>
      <c r="K52" s="168"/>
      <c r="L52" s="169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67">
        <v>0</v>
      </c>
      <c r="K53" s="168"/>
      <c r="L53" s="169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67">
        <v>2</v>
      </c>
      <c r="K54" s="168"/>
      <c r="L54" s="169"/>
      <c r="M54" s="76">
        <f>+$J54/J61</f>
        <v>0.125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67">
        <v>0</v>
      </c>
      <c r="K55" s="168"/>
      <c r="L55" s="169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67">
        <v>1</v>
      </c>
      <c r="K56" s="168"/>
      <c r="L56" s="169"/>
      <c r="M56" s="76">
        <f>+$J56/J61</f>
        <v>6.25E-2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67">
        <v>0</v>
      </c>
      <c r="K57" s="168"/>
      <c r="L57" s="169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">
        <v>53</v>
      </c>
      <c r="F58" s="86"/>
      <c r="G58" s="86"/>
      <c r="H58" s="86"/>
      <c r="I58" s="87"/>
      <c r="J58" s="167">
        <v>1</v>
      </c>
      <c r="K58" s="168"/>
      <c r="L58" s="169"/>
      <c r="M58" s="76">
        <f>+$J58/J61</f>
        <v>6.25E-2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67">
        <v>0</v>
      </c>
      <c r="K59" s="168"/>
      <c r="L59" s="169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0">
        <f>SUM(J44:J59)</f>
        <v>16</v>
      </c>
      <c r="K61" s="171"/>
      <c r="L61" s="172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41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6" t="s">
        <v>10</v>
      </c>
      <c r="E95" s="177"/>
      <c r="F95" s="177"/>
      <c r="G95" s="177"/>
      <c r="H95" s="177"/>
      <c r="I95" s="177"/>
      <c r="J95" s="178"/>
      <c r="K95" s="143"/>
      <c r="L95" s="143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6</v>
      </c>
      <c r="J96" s="96">
        <f>+I96/I102</f>
        <v>0.31578947368421051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10</v>
      </c>
      <c r="J97" s="96">
        <f>I97/I102</f>
        <v>0.52631578947368418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53" t="s">
        <v>27</v>
      </c>
      <c r="F98" s="154"/>
      <c r="G98" s="154"/>
      <c r="H98" s="155"/>
      <c r="I98" s="99">
        <v>3</v>
      </c>
      <c r="J98" s="96">
        <f>+I98/I102</f>
        <v>0.15789473684210525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4</v>
      </c>
      <c r="I102" s="106">
        <f>SUM(I96:I101)</f>
        <v>19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79"/>
      <c r="E105" s="179"/>
      <c r="F105" s="179"/>
      <c r="G105" s="179"/>
      <c r="H105" s="179"/>
      <c r="I105" s="179"/>
      <c r="J105" s="179"/>
      <c r="K105" s="143"/>
      <c r="L105" s="143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11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0" t="s">
        <v>12</v>
      </c>
      <c r="F132" s="151"/>
      <c r="G132" s="151"/>
      <c r="H132" s="151"/>
      <c r="I132" s="151"/>
      <c r="J132" s="152"/>
      <c r="K132" s="143"/>
      <c r="L132" s="143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44" t="s">
        <v>13</v>
      </c>
      <c r="F133" s="145"/>
      <c r="G133" s="145"/>
      <c r="H133" s="145"/>
      <c r="I133" s="146"/>
      <c r="J133" s="20">
        <v>41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4</v>
      </c>
      <c r="J134" s="11">
        <f>SUM(J133)</f>
        <v>41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0" t="s">
        <v>14</v>
      </c>
      <c r="F137" s="151"/>
      <c r="G137" s="151"/>
      <c r="H137" s="151"/>
      <c r="I137" s="151"/>
      <c r="J137" s="152"/>
      <c r="K137" s="143"/>
      <c r="L137" s="143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44" t="s">
        <v>15</v>
      </c>
      <c r="F138" s="145"/>
      <c r="G138" s="145"/>
      <c r="H138" s="145"/>
      <c r="I138" s="146"/>
      <c r="J138" s="118">
        <v>325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4</v>
      </c>
      <c r="J139" s="11">
        <f>SUM(J138)</f>
        <v>325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73" t="s">
        <v>16</v>
      </c>
      <c r="F142" s="174"/>
      <c r="G142" s="174"/>
      <c r="H142" s="174"/>
      <c r="I142" s="174"/>
      <c r="J142" s="175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44" t="s">
        <v>17</v>
      </c>
      <c r="F143" s="145"/>
      <c r="G143" s="145"/>
      <c r="H143" s="145"/>
      <c r="I143" s="146"/>
      <c r="J143" s="118">
        <v>1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4</v>
      </c>
      <c r="J144" s="119">
        <f>SUM(J143)</f>
        <v>1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73" t="s">
        <v>40</v>
      </c>
      <c r="F147" s="174"/>
      <c r="G147" s="174"/>
      <c r="H147" s="174"/>
      <c r="I147" s="174"/>
      <c r="J147" s="175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3" t="s">
        <v>18</v>
      </c>
      <c r="F148" s="184"/>
      <c r="G148" s="184"/>
      <c r="H148" s="184"/>
      <c r="I148" s="185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56" t="s">
        <v>44</v>
      </c>
      <c r="F149" s="157"/>
      <c r="G149" s="157"/>
      <c r="H149" s="157"/>
      <c r="I149" s="158"/>
      <c r="J149" s="111">
        <v>3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4</v>
      </c>
      <c r="J150" s="11">
        <f>SUM(J148:J149)</f>
        <v>3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0" t="s">
        <v>19</v>
      </c>
      <c r="E155" s="151"/>
      <c r="F155" s="151"/>
      <c r="G155" s="151"/>
      <c r="H155" s="151"/>
      <c r="I155" s="151"/>
      <c r="J155" s="152"/>
      <c r="K155" s="143"/>
      <c r="L155" s="143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47" t="str">
        <f>+'[2]ACUM-MAYO'!A162</f>
        <v>ORDINARIA</v>
      </c>
      <c r="F156" s="148"/>
      <c r="G156" s="148"/>
      <c r="H156" s="149"/>
      <c r="I156" s="51">
        <v>15</v>
      </c>
      <c r="J156" s="24">
        <f>I156/I161</f>
        <v>0.88235294117647056</v>
      </c>
      <c r="K156" s="58" t="s">
        <v>45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47" t="str">
        <f>+'[2]ACUM-MAYO'!A163</f>
        <v>FUNDAMENTAL</v>
      </c>
      <c r="F157" s="148"/>
      <c r="G157" s="148"/>
      <c r="H157" s="149"/>
      <c r="I157" s="51">
        <v>2</v>
      </c>
      <c r="J157" s="25">
        <f>I157/I161</f>
        <v>0.11764705882352941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42">
        <v>4</v>
      </c>
      <c r="E158" s="147" t="str">
        <f>+'[2]ACUM-MAYO'!A165</f>
        <v>RESERVADA</v>
      </c>
      <c r="F158" s="148"/>
      <c r="G158" s="148"/>
      <c r="H158" s="14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47" t="s">
        <v>26</v>
      </c>
      <c r="F159" s="148"/>
      <c r="G159" s="148"/>
      <c r="H159" s="14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4</v>
      </c>
      <c r="I161" s="11">
        <f>SUM(I156:I160)</f>
        <v>17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0" t="s">
        <v>20</v>
      </c>
      <c r="E184" s="151"/>
      <c r="F184" s="151"/>
      <c r="G184" s="151"/>
      <c r="H184" s="151"/>
      <c r="I184" s="151"/>
      <c r="J184" s="152"/>
      <c r="K184" s="143"/>
      <c r="L184" s="143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47" t="str">
        <f>+'[2]ACUM-MAYO'!A173</f>
        <v>ECONOMICA ADMINISTRATIVA</v>
      </c>
      <c r="F185" s="148"/>
      <c r="G185" s="148"/>
      <c r="H185" s="149"/>
      <c r="I185" s="51">
        <v>16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47" t="str">
        <f>+'[2]ACUM-MAYO'!A174</f>
        <v>TRAMITE</v>
      </c>
      <c r="F186" s="148"/>
      <c r="G186" s="148"/>
      <c r="H186" s="14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47" t="str">
        <f>+'[2]ACUM-MAYO'!A175</f>
        <v>SERV. PUB.</v>
      </c>
      <c r="F187" s="148"/>
      <c r="G187" s="148"/>
      <c r="H187" s="14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47" t="str">
        <f>+'[2]ACUM-MAYO'!A176</f>
        <v>LEGAL</v>
      </c>
      <c r="F188" s="148"/>
      <c r="G188" s="148"/>
      <c r="H188" s="14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4</v>
      </c>
      <c r="I190" s="11">
        <f>SUM(I185:I188)</f>
        <v>16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0" t="s">
        <v>21</v>
      </c>
      <c r="E211" s="151"/>
      <c r="F211" s="151"/>
      <c r="G211" s="151"/>
      <c r="H211" s="151"/>
      <c r="I211" s="151"/>
      <c r="J211" s="152"/>
      <c r="K211" s="143"/>
      <c r="L211" s="143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+'[2]ACUM-MAYO'!A186</f>
        <v>INFOMEX</v>
      </c>
      <c r="F212" s="39"/>
      <c r="G212" s="39"/>
      <c r="H212" s="40"/>
      <c r="I212" s="51">
        <v>10</v>
      </c>
      <c r="J212" s="33">
        <f>I212/I217</f>
        <v>0.625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+'[2]ACUM-MAYO'!A187</f>
        <v>CORREO ELECTRONICO</v>
      </c>
      <c r="F213" s="39"/>
      <c r="G213" s="39"/>
      <c r="H213" s="40"/>
      <c r="I213" s="51">
        <v>6</v>
      </c>
      <c r="J213" s="33">
        <f>I213/I217</f>
        <v>0.375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+'[2]ACUM-MAYO'!A188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+'[2]ACUM-MAYO'!A189</f>
        <v>LISTAS</v>
      </c>
      <c r="F215" s="39"/>
      <c r="G215" s="138"/>
      <c r="H215" s="139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4</v>
      </c>
      <c r="I217" s="11">
        <f>SUM(I212:I216)</f>
        <v>16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73" t="s">
        <v>29</v>
      </c>
      <c r="E238" s="195"/>
      <c r="F238" s="195"/>
      <c r="G238" s="175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93" t="s">
        <v>30</v>
      </c>
      <c r="F239" s="194"/>
      <c r="G239" s="65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93" t="s">
        <v>31</v>
      </c>
      <c r="F240" s="194"/>
      <c r="G240" s="62">
        <v>2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93" t="s">
        <v>32</v>
      </c>
      <c r="F241" s="194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93" t="s">
        <v>33</v>
      </c>
      <c r="F242" s="194"/>
      <c r="G242" s="62">
        <v>2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93" t="s">
        <v>34</v>
      </c>
      <c r="F243" s="194"/>
      <c r="G243" s="62">
        <v>8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93" t="s">
        <v>35</v>
      </c>
      <c r="F244" s="194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93" t="s">
        <v>36</v>
      </c>
      <c r="F245" s="194"/>
      <c r="G245" s="62">
        <v>2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93" t="s">
        <v>37</v>
      </c>
      <c r="F246" s="194"/>
      <c r="G246" s="62">
        <v>2</v>
      </c>
      <c r="H246" s="5"/>
      <c r="I246" s="192"/>
      <c r="J246" s="192"/>
      <c r="K246" s="140"/>
      <c r="L246" s="14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42</v>
      </c>
      <c r="F247" s="114"/>
      <c r="G247" s="63">
        <v>1</v>
      </c>
      <c r="H247" s="5"/>
      <c r="I247" s="140"/>
      <c r="J247" s="140"/>
      <c r="K247" s="140"/>
      <c r="L247" s="140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38</v>
      </c>
      <c r="F248" s="114"/>
      <c r="G248" s="63">
        <v>2</v>
      </c>
      <c r="H248" s="5"/>
      <c r="I248" s="140"/>
      <c r="J248" s="140"/>
      <c r="K248" s="140"/>
      <c r="L248" s="140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88" t="s">
        <v>43</v>
      </c>
      <c r="F249" s="189"/>
      <c r="G249" s="63">
        <v>0</v>
      </c>
      <c r="H249" s="5"/>
      <c r="I249" s="140"/>
      <c r="J249" s="140"/>
      <c r="K249" s="140"/>
      <c r="L249" s="140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88" t="s">
        <v>46</v>
      </c>
      <c r="F250" s="189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90" t="s">
        <v>4</v>
      </c>
      <c r="F251" s="191"/>
      <c r="G251" s="64">
        <f>SUM(G239:G250)</f>
        <v>20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86" t="s">
        <v>39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1:F241"/>
    <mergeCell ref="E242:F242"/>
    <mergeCell ref="E243:F243"/>
    <mergeCell ref="E244:F244"/>
    <mergeCell ref="E245:F245"/>
    <mergeCell ref="E246:F246"/>
    <mergeCell ref="E187:H187"/>
    <mergeCell ref="E188:H188"/>
    <mergeCell ref="D211:J211"/>
    <mergeCell ref="D238:G238"/>
    <mergeCell ref="E239:F239"/>
    <mergeCell ref="E240:F240"/>
    <mergeCell ref="E157:H157"/>
    <mergeCell ref="E158:H158"/>
    <mergeCell ref="E159:H159"/>
    <mergeCell ref="D184:J184"/>
    <mergeCell ref="E185:H185"/>
    <mergeCell ref="E186:H186"/>
    <mergeCell ref="E143:I143"/>
    <mergeCell ref="E147:J147"/>
    <mergeCell ref="E148:I148"/>
    <mergeCell ref="E149:I149"/>
    <mergeCell ref="D155:J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Estadisticas a ENERO 2022</vt:lpstr>
      <vt:lpstr>Estadisticas a FEBRERO 2022</vt:lpstr>
      <vt:lpstr>Estadisticas a MARZO 2022</vt:lpstr>
      <vt:lpstr>Estadisticas a ABRIL 2022</vt:lpstr>
      <vt:lpstr>Estadisticas a MAYO 2022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2016-07-14T16:59:51Z</dcterms:created>
  <dcterms:modified xsi:type="dcterms:W3CDTF">2022-06-08T19:25:52Z</dcterms:modified>
</cp:coreProperties>
</file>