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nlopez\Downloads\"/>
    </mc:Choice>
  </mc:AlternateContent>
  <bookViews>
    <workbookView xWindow="0" yWindow="0" windowWidth="20490" windowHeight="7665"/>
  </bookViews>
  <sheets>
    <sheet name="DOPI-MUN-R33-PAV-CI-055-2022" sheetId="1" r:id="rId1"/>
  </sheets>
  <externalReferences>
    <externalReference r:id="rId2"/>
    <externalReference r:id="rId3"/>
  </externalReferences>
  <definedNames>
    <definedName name="_xlnm._FilterDatabase" localSheetId="0" hidden="1">'DOPI-MUN-R33-PAV-CI-055-2022'!$A$21:$G$202</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 localSheetId="0">#REF!</definedName>
    <definedName name="area">#REF!</definedName>
    <definedName name="_xlnm.Print_Area" localSheetId="0">'DOPI-MUN-R33-PAV-CI-055-2022'!$A$1:$G$235</definedName>
    <definedName name="cargo" localSheetId="0">#REF!</definedName>
    <definedName name="cargo">#REF!</definedName>
    <definedName name="cargocontacto" localSheetId="0">#REF!</definedName>
    <definedName name="cargocontacto">#REF!</definedName>
    <definedName name="cargoresponsabledelaobra" localSheetId="0">#REF!</definedName>
    <definedName name="cargoresponsabledelaobra">#REF!</definedName>
    <definedName name="cargovendedor" localSheetId="0">#REF!</definedName>
    <definedName name="cargovendedor">#REF!</definedName>
    <definedName name="ciudad" localSheetId="0">#REF!</definedName>
    <definedName name="ciudad">#REF!</definedName>
    <definedName name="ciudadcliente" localSheetId="0">#REF!</definedName>
    <definedName name="ciudadcliente">#REF!</definedName>
    <definedName name="ciudaddelaobra" localSheetId="0">#REF!</definedName>
    <definedName name="ciudaddelaobra">#REF!</definedName>
    <definedName name="cmic" localSheetId="0">#REF!</definedName>
    <definedName name="cmic">#REF!</definedName>
    <definedName name="codigodelaobra" localSheetId="0">#REF!</definedName>
    <definedName name="codigodelaobra">#REF!</definedName>
    <definedName name="codigopostalcliente" localSheetId="0">#REF!</definedName>
    <definedName name="codigopostalcliente">#REF!</definedName>
    <definedName name="codigopostaldelaobra" localSheetId="0">#REF!</definedName>
    <definedName name="codigopostaldelaobra">#REF!</definedName>
    <definedName name="codigovendedor" localSheetId="0">#REF!</definedName>
    <definedName name="codigovendedor">#REF!</definedName>
    <definedName name="colonia" localSheetId="0">#REF!</definedName>
    <definedName name="colonia">#REF!</definedName>
    <definedName name="coloniacliente" localSheetId="0">#REF!</definedName>
    <definedName name="coloniacliente">#REF!</definedName>
    <definedName name="coloniadelaobra" localSheetId="0">#REF!</definedName>
    <definedName name="coloniadelaobra">#REF!</definedName>
    <definedName name="contactocliente" localSheetId="0">#REF!</definedName>
    <definedName name="contactocliente">#REF!</definedName>
    <definedName name="decimalesredondeo" localSheetId="0">#REF!</definedName>
    <definedName name="decimalesredondeo">#REF!</definedName>
    <definedName name="departamento" localSheetId="0">#REF!</definedName>
    <definedName name="departamento">#REF!</definedName>
    <definedName name="direccioncliente" localSheetId="0">#REF!</definedName>
    <definedName name="direccioncliente">#REF!</definedName>
    <definedName name="direcciondeconcurso" localSheetId="0">#REF!</definedName>
    <definedName name="direcciondeconcurso">#REF!</definedName>
    <definedName name="direcciondelaobra" localSheetId="0">#REF!</definedName>
    <definedName name="direcciondelaobra">#REF!</definedName>
    <definedName name="domicilio" localSheetId="0">#REF!</definedName>
    <definedName name="domicilio">#REF!</definedName>
    <definedName name="email" localSheetId="0">#REF!</definedName>
    <definedName name="email">#REF!</definedName>
    <definedName name="emailcliente" localSheetId="0">#REF!</definedName>
    <definedName name="emailcliente">#REF!</definedName>
    <definedName name="emaildelaobra" localSheetId="0">#REF!</definedName>
    <definedName name="emaildelaobra">#REF!</definedName>
    <definedName name="estado" localSheetId="0">#REF!</definedName>
    <definedName name="estado">#REF!</definedName>
    <definedName name="estadodelaobra" localSheetId="0">#REF!</definedName>
    <definedName name="estadodelaobra">#REF!</definedName>
    <definedName name="fechaconvocatoria" localSheetId="0">#REF!</definedName>
    <definedName name="fechaconvocatoria">#REF!</definedName>
    <definedName name="fechadeconcurso" localSheetId="0">#REF!</definedName>
    <definedName name="fechadeconcurso">#REF!</definedName>
    <definedName name="fechainicio" localSheetId="0">#REF!</definedName>
    <definedName name="fechainicio">#REF!</definedName>
    <definedName name="fechaterminacion" localSheetId="0">#REF!</definedName>
    <definedName name="fechaterminacion">#REF!</definedName>
    <definedName name="imss" localSheetId="0">#REF!</definedName>
    <definedName name="imss">#REF!</definedName>
    <definedName name="infonavit" localSheetId="0">#REF!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 localSheetId="0">#REF!</definedName>
    <definedName name="mailcontacto">#REF!</definedName>
    <definedName name="mailvendedor" localSheetId="0">#REF!</definedName>
    <definedName name="mailvendedor">#REF!</definedName>
    <definedName name="nombrecliente" localSheetId="0">#REF!</definedName>
    <definedName name="nombrecliente">#REF!</definedName>
    <definedName name="nombredelaobra" localSheetId="0">#REF!</definedName>
    <definedName name="nombredelaobra">#REF!</definedName>
    <definedName name="nombrevendedor" localSheetId="0">#REF!</definedName>
    <definedName name="nombrevendedor">#REF!</definedName>
    <definedName name="numconvocatoria" localSheetId="0">#REF!</definedName>
    <definedName name="numconvocatoria">#REF!</definedName>
    <definedName name="numerodeconcurso" localSheetId="0">#REF!</definedName>
    <definedName name="numerodeconcurso">#REF!</definedName>
    <definedName name="OBRA" localSheetId="0">[1]DATOS!$B$2</definedName>
    <definedName name="OBRA">[2]DATOS!$B$2</definedName>
    <definedName name="plazocalculado" localSheetId="0">#REF!</definedName>
    <definedName name="plazocalculado">#REF!</definedName>
    <definedName name="plazoreal" localSheetId="0">#REF!</definedName>
    <definedName name="plazoreal">#REF!</definedName>
    <definedName name="porcentajeivapresupuesto" localSheetId="0">#REF!</definedName>
    <definedName name="porcentajeivapresupuesto">#REF!</definedName>
    <definedName name="primeramoneda" localSheetId="0">#REF!</definedName>
    <definedName name="primeramoneda">#REF!</definedName>
    <definedName name="razonsocial" localSheetId="0">#REF!</definedName>
    <definedName name="razonsocial">#REF!</definedName>
    <definedName name="remateprimeramoneda" localSheetId="0">#REF!</definedName>
    <definedName name="remateprimeramoneda">#REF!</definedName>
    <definedName name="rematesegundamoneda" localSheetId="0">#REF!</definedName>
    <definedName name="rematesegundamoneda">#REF!</definedName>
    <definedName name="responsable" localSheetId="0">#REF!</definedName>
    <definedName name="responsable">#REF!</definedName>
    <definedName name="responsabledelaobra" localSheetId="0">#REF!</definedName>
    <definedName name="responsabledelaobra">#REF!</definedName>
    <definedName name="rfc" localSheetId="0">#REF!</definedName>
    <definedName name="rfc">#REF!</definedName>
    <definedName name="segundamoneda" localSheetId="0">#REF!</definedName>
    <definedName name="segundamoneda">#REF!</definedName>
    <definedName name="telefono" localSheetId="0">#REF!</definedName>
    <definedName name="telefono">#REF!</definedName>
    <definedName name="telefonocliente" localSheetId="0">#REF!</definedName>
    <definedName name="telefonocliente">#REF!</definedName>
    <definedName name="telefonocontacto" localSheetId="0">#REF!</definedName>
    <definedName name="telefonocontacto">#REF!</definedName>
    <definedName name="telefonodelaobra" localSheetId="0">#REF!</definedName>
    <definedName name="telefonodelaobra">#REF!</definedName>
    <definedName name="telefonovendedor" localSheetId="0">#REF!</definedName>
    <definedName name="telefonovendedor">#REF!</definedName>
    <definedName name="tipodelicitacion" localSheetId="0">#REF!</definedName>
    <definedName name="tipodelicitacion">#REF!</definedName>
    <definedName name="_xlnm.Print_Titles" localSheetId="0">'DOPI-MUN-R33-PAV-CI-055-2022'!$1:$18</definedName>
    <definedName name="totalpresupuestoprimeramoneda" localSheetId="0">#REF!</definedName>
    <definedName name="totalpresupuestoprimeramoneda">#REF!</definedName>
    <definedName name="totalpresupuestosegundamoneda" localSheetId="0">#REF!</definedName>
    <definedName name="totalpresupuestosegundamoned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8" i="1" l="1"/>
  <c r="B227" i="1"/>
  <c r="B226" i="1"/>
  <c r="B225" i="1"/>
  <c r="B224" i="1"/>
  <c r="B223" i="1"/>
  <c r="B222" i="1"/>
  <c r="B221" i="1"/>
  <c r="B220" i="1"/>
  <c r="B219" i="1"/>
  <c r="B218" i="1"/>
  <c r="B217" i="1"/>
  <c r="B216" i="1"/>
  <c r="B215" i="1"/>
  <c r="B214" i="1"/>
  <c r="B213" i="1"/>
  <c r="B212" i="1"/>
  <c r="B211" i="1"/>
  <c r="B210" i="1"/>
  <c r="B209" i="1"/>
  <c r="B208" i="1"/>
  <c r="B207" i="1"/>
  <c r="B205" i="1"/>
  <c r="G200" i="1"/>
  <c r="G228" i="1" s="1"/>
  <c r="G183" i="1"/>
  <c r="G227" i="1" s="1"/>
  <c r="G148" i="1"/>
  <c r="G223" i="1" s="1"/>
  <c r="G135" i="1"/>
  <c r="G222" i="1" s="1"/>
  <c r="G74" i="1"/>
  <c r="G215" i="1" s="1"/>
  <c r="G36" i="1"/>
  <c r="G210" i="1" s="1"/>
  <c r="G21" i="1"/>
  <c r="G45" i="1" l="1"/>
  <c r="G211" i="1" s="1"/>
  <c r="G161" i="1"/>
  <c r="G224" i="1" s="1"/>
  <c r="G60" i="1"/>
  <c r="G212" i="1" s="1"/>
  <c r="G65" i="1"/>
  <c r="G214" i="1" s="1"/>
  <c r="G95" i="1"/>
  <c r="G218" i="1" s="1"/>
  <c r="G29" i="1"/>
  <c r="G209" i="1" s="1"/>
  <c r="G78" i="1"/>
  <c r="G108" i="1"/>
  <c r="G219" i="1" s="1"/>
  <c r="G125" i="1"/>
  <c r="G124" i="1" s="1"/>
  <c r="G220" i="1" s="1"/>
  <c r="G174" i="1"/>
  <c r="G173" i="1" s="1"/>
  <c r="G225" i="1" s="1"/>
  <c r="G208" i="1"/>
  <c r="G217" i="1"/>
  <c r="G221" i="1"/>
  <c r="G226" i="1"/>
  <c r="G20" i="1" l="1"/>
  <c r="G207" i="1" s="1"/>
  <c r="G77" i="1"/>
  <c r="G216" i="1" s="1"/>
  <c r="G64" i="1"/>
  <c r="G213" i="1" s="1"/>
  <c r="G233" i="1" l="1"/>
  <c r="G234" i="1" s="1"/>
  <c r="G235" i="1" s="1"/>
</calcChain>
</file>

<file path=xl/sharedStrings.xml><?xml version="1.0" encoding="utf-8"?>
<sst xmlns="http://schemas.openxmlformats.org/spreadsheetml/2006/main" count="574" uniqueCount="361">
  <si>
    <t>MUNICIPIO DE ZAPOPAN, JALISCO</t>
  </si>
  <si>
    <t>CONCURSO SIMPLIFICADO SUMARIO No.</t>
  </si>
  <si>
    <t>DIRECCIÓN DE OBRAS PÚBLICAS E INFRAESTRUCTURA.</t>
  </si>
  <si>
    <t>DOPI-MUN-R33-PAV-CI-055-2022</t>
  </si>
  <si>
    <t>UNIDAD DE PRESUPUESTOS Y CONTRATACION DE OBRA PUBLICA</t>
  </si>
  <si>
    <t>DESCRIPCIÓN GENERAL DE LOS TRABAJOS:</t>
  </si>
  <si>
    <t>FECHA DE INICIO:</t>
  </si>
  <si>
    <t>FECHA DE TERMINACIÓN:</t>
  </si>
  <si>
    <t>PLAZO DE EJECUCIÓN:</t>
  </si>
  <si>
    <t>FECHA DE PRESENTACIÓN:</t>
  </si>
  <si>
    <t>RAZÓN SOCIAL DEL LICITANTE:</t>
  </si>
  <si>
    <t>NOMBRE, CARGO Y FIRMA DEL LICITANTE</t>
  </si>
  <si>
    <t>DOCUMENTO</t>
  </si>
  <si>
    <t>PE-01</t>
  </si>
  <si>
    <t>CATÁLOGO DE CONCEPTOS</t>
  </si>
  <si>
    <t>CLAVE</t>
  </si>
  <si>
    <t xml:space="preserve">DESCRIPCIÓN </t>
  </si>
  <si>
    <t>UNIDAD</t>
  </si>
  <si>
    <t>CANTIDAD</t>
  </si>
  <si>
    <t>PRECIO UNITARIO ($)</t>
  </si>
  <si>
    <t>PRECIO UNITARIO ($) CON LETRA</t>
  </si>
  <si>
    <t>IMPORTE ($) M. N.</t>
  </si>
  <si>
    <t>A</t>
  </si>
  <si>
    <t>PAVIMENTACIÓN</t>
  </si>
  <si>
    <t>A1</t>
  </si>
  <si>
    <t>PRELIMINARES</t>
  </si>
  <si>
    <t>DOPI-001</t>
  </si>
  <si>
    <t>DEMOLICIÓN POR MEDIOS MECÁNICOS DE PAVIMENTO DE CONCRETO EXISTENTE DE 0.20 A 0.25 M DE ESPESOR, INCLUYE: ACARREO DEL MATERIAL A BANCO DE OBRA PARA SU POSTERIOR RETIRO, MANO DE OBRA, EQUIPO Y HERRAMIENTA.</t>
  </si>
  <si>
    <t>M3</t>
  </si>
  <si>
    <t>DOPI-002</t>
  </si>
  <si>
    <t>DEMOLICIÓN  DE GUARNICIÓN TIPO "I" O TIPO "L" POR MEDIOS MECÁNICOS, INCLUYE: CORTE CON DISCO DE DIAMANTE PARA DELIMITAR ÁREAS, ACARREO DEL MATERIAL A BANCO DE OBRA PARA SU POSTERIOR RETIRO, MANO DE OBRA, EQUIPO Y HERRAMIENTA.</t>
  </si>
  <si>
    <t>DOPI-003</t>
  </si>
  <si>
    <t>DEMOLICION DE CAJA DE VALVULAS DE 2.20X2.20X1.40 DE ALTURA, ESPESOR DE 20 CM, FABRICADA CON MUROS DE TEZÓN, LOSA DE CONCRETO, ARMADA CON VARILLA #3, Y MARCO Y CONTRAMARCO DOBLE, TAPA DE FIERRO FUNDIDO TIPO PESADODE 50X50 CM.POR MEDIOS MECANICOS, INCLUYE: RETIRO DEL MATERIAL PRODUCTO DE LA DEMOLICION DEL AREA DE TRABAJO PARA SU POSTERIOR RETIRO.</t>
  </si>
  <si>
    <t>PZA</t>
  </si>
  <si>
    <t>DOPI-004</t>
  </si>
  <si>
    <t>DESMONTE Y DESENRAICE DE ZONA DE PASTO MALEZA MEDIANA POR MEDIOS MECANICOS CON UN ESPESOR PROMEDIO DE 15 CM, INCLUYE: HERRAMIENTA, JUNTA Y APILE DE MALEZA, ACARREO A BANCO DE OBRA AUTORIZADO POR SUPERVISOR PARA SU POSTERIOR RETIRO Y MANO DE OBRA.</t>
  </si>
  <si>
    <t>M2</t>
  </si>
  <si>
    <t>DOPI-005</t>
  </si>
  <si>
    <t>DEMOLICIÓN DE CONCRETO SIMPLE EN BANQUETAS, POR MEDIOS MECÁNICOS, INCLUYE: ACARREO DEL MATERIAL A BANCO DE OBRA PARA SU POSTERIOR RETIRO Y LIMPIEZA DEL ÁREA DE LOS TRABAJOS, MANO DE OBRA, EQUIPO Y HERRAMIENTA.</t>
  </si>
  <si>
    <t>DOPI-006</t>
  </si>
  <si>
    <t>CARGA MECÁNICA Y ACARREO EN CAMIÓN 1 ER. KILOMETRO, DE MATERIAL PRODUCTO DE EXCAVACIÓN, DEMOLICIÓN Y/O ESCOMBROS, INCLUYE: REGALÍAS AL BANCO DE TIRO, MANO DE OBRA, EQUIPO Y HERRAMIENTA.</t>
  </si>
  <si>
    <t>DOPI-007</t>
  </si>
  <si>
    <t>ACARREO EN CAMIÓN KILÓMETROS SUBSECUENTES DE MATERIAL PRODUCTO DE EXCAVACIÓN, DEMOLICIÓN Y/O ESCOMBROS A TIRADERO AUTORIZADO POR SUPERVISIÓN, INCLUYE: MANO DE OBRA, EQUIPO Y HERRAMIENTA.</t>
  </si>
  <si>
    <t>M3-KM</t>
  </si>
  <si>
    <t>A2</t>
  </si>
  <si>
    <t>TERRACERÍAS</t>
  </si>
  <si>
    <t>DOPI-008</t>
  </si>
  <si>
    <t>TRAZO Y NIVELACIÓN CON EQUIPO TOPOGRÁFICO DEL TERRENO ESTABLECIENDO EJES Y REFERENCIAS Y BANCOS DE NIVEL, INCLUYE: CRUCETAS, ESTACAS, HILOS, MARCAS Y TRAZOS CON CALHIDRA, MANO DE OBRA, EQUIPO Y HERRAMIENTA.</t>
  </si>
  <si>
    <t>DOPI-009</t>
  </si>
  <si>
    <t>CORTE DE TERRENO A CIELO ABIERTO EN CAJÓN EN MATERIAL TIPO B" CON EQUIPO MECÁNICO PESADO PARA CONFORMACIÓN DE TERRACERÍAS, INCLUYE; AFINE DE TALUDES, NIVELACIÓN, REFERENCIAS, MOVIMIENTOS DE TIERRA (ACARREO INTERNO) CON EQUIPO MECÁNICO HASTA 100.00 M DE DISTANCIA, MANO DE OBRA (VOLUMEN MEDIDO COMPACTO)."</t>
  </si>
  <si>
    <t>DOPI-010</t>
  </si>
  <si>
    <t>ESCARIFICACIÓN Y MEJORAMIENTO DEL TERRENO NATURAL DE 20 CM DE ESPESOR POR MEDIOS MECÁNICOS CON 25 KG/M3 DE CALHIDRA, COMPACTADO AL 95% ± 2 DE SU P.V.S.M., PRUEBA AASHTO ESTANDAR, CBR DEL 20% MÍNIMO, INCLUYE: EXTENDIDO DEL MATERIAL, HOMOGENIZADO, COMPACTADO, MANO DE OBRA, EQUIPO Y HERRAMIENTA.</t>
  </si>
  <si>
    <t>DOPI-011</t>
  </si>
  <si>
    <t>SUMINISTRO Y COLOCACIÓN DE BASE HIDRÁULICA DE 100% PRODUCTO DE TRITURACIÓN, DE 20 CM DE ESPESOR, COMPACTADA AL 100% DE SU P.V.S.M., PRUEBA AASHTO MODIFICADA, CBR DEL 80%, DESGASTE DE LOS ÁNGELES 35% MÁXIMO, INCLUYE: MATERIALES, CONFORMACIÓN, AGUA, MANO DE OBRA, EQUIPO PARA MEZCLADO DE MATERIALES, EXTENDIDO, COMPACTACIÓN Y DESPERDICIOS.</t>
  </si>
  <si>
    <t>DOPI-012</t>
  </si>
  <si>
    <t>DOPI-013</t>
  </si>
  <si>
    <t>A3</t>
  </si>
  <si>
    <t>PAVIMENTO HIDRÁULICO</t>
  </si>
  <si>
    <t>DOPI-014</t>
  </si>
  <si>
    <t>PAVIMENTO DE 20 CM DE ESPESOR DE CONCRETO HIDRÁULICO PREMEZCLADO MR-45, R.R., T.M.A. 38 MM A 7 DÍAS, ACABADO ESCOBILLADO Y/O TEXTURIZADO, INCLUYE: CIMBRA, DESCIMBRA, MATERIALES, ACARREOS, VOLTEADO, VIBRADO, CURADO, MANO DE OBRA, EQUIPO Y HERRAMIENTA.</t>
  </si>
  <si>
    <t>DOPI-015</t>
  </si>
  <si>
    <t>PAVIMENTO DE 20 CM DE ESPESOR DE CONCRETO HIDRÁULICO PREMEZCLADO MR-45, R.R., T.M.A. 38 MM A 3 DÍAS, ACABADO ESCOBILLADO Y/O TEXTURIZADO, INCLUYE: CIMBRA, DESCIMBRA, MATERIALES, ACARREOS, VOLTEADO, VIBRADO, CURADO, MANO DE OBRA, EQUIPO Y HERRAMIENTA.</t>
  </si>
  <si>
    <t>DOPI-016</t>
  </si>
  <si>
    <t>PAVIMENTO DE 20 CM DE ESPESOR DE CONCRETO HIDRÁULICO PREMEZCLADO MR-45, R.R., T.M.A. 38 MM A 14 DÍAS, ACABADO ESCOBILLADO Y/O TEXTURIZADO, INCLUYE: CIMBRA, DESCIMBRA, MATERIALES, ACARREOS, VOLTEADO, VIBRADO, CURADO, MANO DE OBRA, EQUIPO Y HERRAMIENTA.</t>
  </si>
  <si>
    <t>DOPI-017</t>
  </si>
  <si>
    <t>PAVIMENTO DE 20 CM DE ESPESOR DE CONCRETO HIDRÁULICO PREMEZCLADO MR-45, R.N., T.M.A. 38 MM A 28 DÍAS, ACABADO ESCOBILLADO Y/O TEXTURIZADO, INCLUYE: CIMBRA, DESCIMBRA, MATERIALES, ACARREOS, VOLTEADO, VIBRADO, CURADO, MANO DE OBRA, EQUIPO Y HERRAMIENTA.</t>
  </si>
  <si>
    <t>DOPI-018</t>
  </si>
  <si>
    <t>CORTE CON DISCO DE DIAMANTE HASTA 1/3 DE ESPESOR DE LA LOSA Y HASTA 3 MM DE ANCHO, INCLUYE: EQUIPO, PREPARACIONES Y MANO DE OBRA.</t>
  </si>
  <si>
    <t>M</t>
  </si>
  <si>
    <t>DOPI-019</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</si>
  <si>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</si>
  <si>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DOPI-020</t>
  </si>
  <si>
    <t>SUMINISTRO Y COLOCACIÓN DE BARRAS DE AMARRE CON VARILLA CORRUGADA DE 1/2" DE DIÁMETRO, FY= 2800 KG/CM2, Y 75 CM DE DESARROLLO A CADA 60 CM DE SEPARACIÓN. INCLUYE: HERRAMIENTA, MATERIAL, DESPERDICIO, CORTES, COLOCACIÓN, ACARREOS Y MANO DE OBRA.</t>
  </si>
  <si>
    <t>KG</t>
  </si>
  <si>
    <t>DOPI-021</t>
  </si>
  <si>
    <t>SUMINISTRO Y COLOCACIÓN DE CANASTILLA PASAJUNTAS A BASE 5 BARRAS DE 1" X 46 CM @ 30 CM DE SEPARACIÓN PARA LOSA DE 20 CM (LONGITUD DE 1.50 M), INCLUYE: FABRICACIÓN DE LA CANASTA EN ALAMBRÓN DE 5/16" PARA LARGUEROS Y ALAMBRÓN 1/4" EN PATAS, CORTES, DOBLECES, ELECTROSOLDADO DE LA CANASTA, ARMADO DE LA CANASTILLA CON ATIEZADORES EN ALAMBRÓN DE 1/4", SOLDADO CON SOLDADURA DE ARCO DE BARRAS DE REDONDO LISO DE 1"X0.46 GRADO G36 EN EXTREMOS ALTERNOS, DESPERDICIOS, COLOCACIÓN, MANO DE OBRA, EQUIPO HERRAMIENTA Y ACARREOS.</t>
  </si>
  <si>
    <t>B</t>
  </si>
  <si>
    <t>BANQUETAS, CRUCES PEATONALES Y ACCESIBILIDAD UNIVERSAL</t>
  </si>
  <si>
    <t>DOPI-022</t>
  </si>
  <si>
    <t>DOPI-023</t>
  </si>
  <si>
    <t>EXCAVACIÓN POR MEDIOS MANUALES DE 0.00 A -2.00 M, AUTORIZADA EN SITIO POR SUPERVISIÓN, EN MATERIAL TIPO II,  INCLUYE: RETIRO DEL MATERIAL A BANCO DE OBRA INDICADO POR SUPERVISIÓN, ABUNDAMIENTO, MANO DE OBRA, EQUIPO Y HERRAMIENTA.</t>
  </si>
  <si>
    <t>DOPI-024</t>
  </si>
  <si>
    <t>AFINE Y CONFORMACIÓN DE TERRENO NATURAL COMPACTADO EN CAPAS NO MAYORES DE 20 CM DE ESPESOR CON EQUIPO DE IMPACTO, COMPACTADO AL 90% ± 2 DE SU P.V.S.M., PRUEBA AASHTO ESTANDAR, CBR DEL 5% MÍNIMO, INCLUYE: CONFORMACIÓN, MANO DE OBRA, EQUIPO Y HERRAMIENTA.</t>
  </si>
  <si>
    <t>DOPI-025</t>
  </si>
  <si>
    <t>RELLENO EN CEPAS O MESETAS CON MATERIAL PRODUCTO DE LA EXCAVACIÓN, COMPACTADO CON COMPACTADOR DE IMPACTO AL 90% ± 2 DE SU P.V.S.M., PRUEBA AASHTO ESTANDAR, CBR DEL 5% MÍNIMO, EN CAPAS NO MAYORES DE 20 CM, INCLUYE: INCORPORACIÓN DE AGUA NECESARIA, ACARREOS, MANO DE OBRA, EQUIPO Y HERRAMIENTA.</t>
  </si>
  <si>
    <t>DOPI-026</t>
  </si>
  <si>
    <t>RELLENO EN CEPAS O MESETAS CON MATERIAL DE BANCO, COMPACTADO AL 90% ± 2 DE SU P.V.S.M., PRUEBA AASHTO ESTANDAR, CBR DEL 5% MÍNIMO, EN CAPAS NO MAYORES DE 20 CM, INCLUYE: INCORPORACIÓN DE AGUA NECESARIA, MANO DE OBRA, EQUIPO Y HERRAMIENTA, MEDIDO EN TERRENO NATURAL POR SECCIÓN SEGÚN PROYECTOS.</t>
  </si>
  <si>
    <t>DOPI-027</t>
  </si>
  <si>
    <t>GUARNICIÓN TIPO "L" EN SECCIÓN 35-20X45 Y CORONA DE 15 CM DE ALTURA POR 12X15 CM, DE CONCRETO PREMEZCLADO F'C= 300 KG/CM2., T.M.A. 19 MM., R.N., INCLUYE: CIMBRA, DESCIMBRA, COLADO, MATERIALES, CURADO, MANO DE OBRA, EQUIPO Y HERRAMIENTA.</t>
  </si>
  <si>
    <t>DOPI-028</t>
  </si>
  <si>
    <t>LOSA DE AJUSTE EN SECCIÓN 45 X 20 CM DE CONCRETO F'C= 300 KG/CM2, T.M.A. 19 MM, R.N, PREMEZCLADO, INCLUYE: CIMBRA, DESCIMBRA, COLADO, MATERIALES, DESPERDICIOS, CURADO, MANO DE OBRA, EQUIPO Y HERRAMIENTA.</t>
  </si>
  <si>
    <t>DOPI-029</t>
  </si>
  <si>
    <t>CENEFA DE 10 CM DE ESPESOR A BASE DE CONCRETO PREMEZCLADO F´C= 200 KG/CM2, R. N., T.M.A.19 MM, TIRO DIRECTO, COLOR NEGRO INTEGRADO AL 4%, Y ACABADO ESTAMPADO TIPO PIEL DE ELEFANTE, INCLUYE: CIMBRA, DESCIMBRA, COLADO, DESMOLDANTE, BARNIZ, CURADO, MATERIALES, MANO DE OBRA, EQUIPO Y HERRAMIENTA.</t>
  </si>
  <si>
    <t>DOPI-030</t>
  </si>
  <si>
    <t>BANQUETA DE 10 CM DE ESPESOR DE CONCRETO PREMEZCLADO F'C= 200  KG/CM2., R.N., T.M.A. 19 MM, CON ACABADO ESCOBILLADO, INCLUYE: CIMBRA, DESCIMBRA, COLADO, CURADO, MATERIALES,  MANO DE OBRA, EQUIPO Y HERRAMIENTA.</t>
  </si>
  <si>
    <t>DOPI-031</t>
  </si>
  <si>
    <t>SUMINISTRO Y COLOCACIÓN DE MALLA ELECTROSOLDADA 6X6-10/10 COMO REFUERZO EN LOSAS DE CONCRETO, INCLUYE: HABILITADO, DESPERDICIOS, TRASLAPES, MATERIAL DE FIJACIÓN, ACARREO DEL MATERIAL AL SITIO DE SU COLOCACIÓN, MANO DE OBRA Y HERRAMIENTA.</t>
  </si>
  <si>
    <t>DOPI-032</t>
  </si>
  <si>
    <t>DOPI-033</t>
  </si>
  <si>
    <t>DOPI-034</t>
  </si>
  <si>
    <t>SUMINISTRO Y COLOCACIÓN DE BOLARDO DE 6" DE DIÁMETRO, FABRICADO EN TUBO DE ACERO AL CARBÓN CEDULA 30, DE 1.10 M DE LONGITUD (0.75 M VISIBLE Y 0.35 M OCULTO), TAPA SUPERIOR DE PLACA 3/16" C/ESCUDO EN ACERO INOXIDABLE, CINTA REFLEJANTE GRADO INGENIERÍA COLOR BLANCO, TERMINADO EN PINTURA POLIÉSTER HORNEADA CON ANCLAS SOLDADAS DE VARILLA DE 1/2" POR 10CM PARA SU ANCLAJE , INCLUYE: DADO DE CONCRETO F´C= 200 KG/CM2 HECHO EN OBRA DE 40X40X40 CM, ACARREOS, MATERIALES, MANO DE OBRA, EQUIPO Y HERRAMIENTA.</t>
  </si>
  <si>
    <t>DOPI-035</t>
  </si>
  <si>
    <r>
      <t>SUMINISTRO Y COLOCACIÓN DE GUÍA PODOTÁCTIL PUNTUAL Y/O AVANCE CON LÍNEAS, PREFABRICADA A BASE DE CONCRETO VIBROPRENSADO</t>
    </r>
    <r>
      <rPr>
        <sz val="8"/>
        <rFont val="Arial"/>
        <family val="2"/>
      </rPr>
      <t>, MEDIDAS DE 40 X 40 X 3.2 CM, COLOR NEGRO 2500, CON SELLADOR MATE, JUNTA DE 2 A 3 MM DE ESPESOR COMO MÍNIMO DE SEPARACIÓN, ASENTADO CON MORTERO CEMENTO-ARENA 1:3, INCLUYE: MATERIALES,  ACARREOS, ALMACENAJES, PREPARACIÓN DE LA SUPERFICIE, RECORTES, DESPERDICIOS, AJUSTES, EQUIPO, ASÍ COMO LA LIMPIEZA PARCIAL Y TOTAL AL INICIO Y FINAL DE ESTA ACTIVIDAD, MANO DE OBRA Y HERRAMIENTA.</t>
    </r>
  </si>
  <si>
    <t>C</t>
  </si>
  <si>
    <t>ÁREAS VERDES</t>
  </si>
  <si>
    <t>DOPI-036</t>
  </si>
  <si>
    <t xml:space="preserve">SUMINISTRO Y PLANTACIÓN DE ÁRBOL ARRAYÁN DE 2.00 M A 2.50 M DE ALTURA A PARTIR N.P.T., MÍNIMO DE 1 1/2" DE DIÁMETRO BASAL, INCLUYE: HERRAMIENTA, EXCAVACIÓN, CAPA  DE TIERRA VEGETAL, AGUA PARA RIEGO, MANO DE OBRA Y CUIDADOS POR 30 DÍAS. </t>
  </si>
  <si>
    <t>DOPI-037</t>
  </si>
  <si>
    <t>SUMINISTRO Y PLANTACIÓN DE ÁRBOL GUAYABO FRESA DE 2.00 M A 2.50 M DE ALTURA A PARTIR N.P.T., MÍNIMO DE 1 1/2" DE DIÁMETRO BASAL, INCLUYE: HERRAMIENTA, EXCAVACIÓN, CAPA  DE TIERRA VEGETAL, AGUA PARA RIEGO, MANO DE OBRA Y CUIDADOS POR 30 DÍAS.</t>
  </si>
  <si>
    <t>DOPI-038</t>
  </si>
  <si>
    <t>SUMINISTRO Y COLOCACION DE TIERRA VEGETAL PREPARADA PARA JARDINERÍA, INCLUYE: SUMINISTRO, ACARREO, COLOCACIÓN, MANO DE OBRA, EQUIPO, HERRAMIENTA Y TODO LO NECESARIO PARA SU CORRECTA EJECUCION.</t>
  </si>
  <si>
    <t>D</t>
  </si>
  <si>
    <t>SEÑALAMIENTO HORIZONTAL Y VERTICAL</t>
  </si>
  <si>
    <t>D1</t>
  </si>
  <si>
    <t>SEÑALAMIENTO HORIZONTAL</t>
  </si>
  <si>
    <t>DOPI-039</t>
  </si>
  <si>
    <t>SUMINISTRO Y APLICACIÓN DE LÍNEA DE ALTO EN COLOR BLANCA Y/O AMARILLA DE 40 CM CON PINTURA TERMOPLÁSTICA, CON APLICACIÓN DE PRIMARIO PARA ASEGURAR EL CORRECTO ANCLAJE DE LA PINTURA Y DE MICROESFERA REFLEJANTE 330 GR/M2, APLICADA CON MAQUINA PINTARRAYA, INCLUYE: TRAZO, SEÑALAMIENTOS, MANO DE OBRA, PREPARACIÓN  Y LIMPIEZA AL FINAL DE LA OBRA.</t>
  </si>
  <si>
    <t>DOPI-040</t>
  </si>
  <si>
    <t>SUMINISTRO Y APLICACIÓN DE PINTURA TERMOPLÁSTICA TIPO PETATILLO COLOR BLANCO/AMARILLO, EN FRANJAS DE 0.40 M DE ANCHO DE 90 MILL. DE ESPESOR CON SEPARACIÓN DE 0.40 M ENTRE CADA FRANJA, CON APLICACIÓN DE PRIMARIO PARA ASEGURAR EL CORRECTO ANCLAJE DE LA PINTURA Y DE MICROESFERA REFLEJANTE 330 GR/M2 SOBRE PAVIMENTO, APLICADA CON MAQUINA PINTARRAYA, INCLUYE: TRAZO, SEÑALAMIENTOS, MANO DE OBRA, PREPARACIÓN Y LIMPIEZA AL FINAL DE LA OBRA.</t>
  </si>
  <si>
    <t>DOPI-041</t>
  </si>
  <si>
    <t xml:space="preserve">SUMINISTRO Y APLICACIÓN DE  RAYA SEPARADORA DE CARRILES CONTINUA SENCILLA EN COLOR BLANCA Y/O AMARILLA DE 10 CM CON PINTURA TERMOPLÁSTICA, CON APLICACIÓN DE PRIMARIO PARA ASEGURAR EL CORRECTO ANCLAJE DE LA PINTURA Y DE MICROESFERA REFLEJANTE 330 GR/M2, APLICADA CON MAQUINA PINTARRAYA, INCLUYE: TRAZO, SEÑALAMIENTOS, MANO DE OBRA, PREPARACIÓN  Y LIMPIEZA AL FINAL DE LA OBRA. </t>
  </si>
  <si>
    <t>DOPI-042</t>
  </si>
  <si>
    <t>SUMINISTRO Y APLICACIÓN DE  PINTURA TERMOPLÁSTICA PARA FLECHA SENCILLA "DERECHA", "IZQUIERDA" O "RECTA" COLOR BLANCO PARA BALIZAMIENTO DE VIALIDADES, CON APLICACIÓN DE MICROESFERAS 330 GR/M2, INCLUYE: TRAZO, SEÑALAMIENTOS, MANO DE OBRA, PREPARACIÓN,  Y LIMPIEZA AL FINAL DE LA OBRA.</t>
  </si>
  <si>
    <t>DOPI-043</t>
  </si>
  <si>
    <t>SUMINISTRO Y APLICACIÓN DE  PINTURA TERMOPLÁSTICA PARA FLECHA DOBLE "DERECHA" Ó "IZQUIERDA" COLOR BLANCO PARA BALIZAMIENTO DE VIALIDADES, CON APLICACIÓN DE MICROESFERAS 330 GR/M2, INCLUYE: TRAZO, SEÑALAMIENTOS, MANO DE OBRA, PREPARACIÓN,  Y LIMPIEZA AL FINAL DE LA OBRA.</t>
  </si>
  <si>
    <t>DOPI-044</t>
  </si>
  <si>
    <t>SUMINISTRO Y APLICACIÓN DE  PINTURA TERMOPLÁSTICA PARA LEYENDA "TOPE" COLOR BLANCO PARA BALIZAMIENTO DE VIALIDADES, CON APLICACIÓN DE MICROESFERAS 330 GR/M2, INCLUYE: TRAZO, SEÑALAMIENTOS, MANO DE OBRA, PREPARACIÓN,  Y LIMPIEZA AL FINAL DE LA OBRA.</t>
  </si>
  <si>
    <t>DOPI-045</t>
  </si>
  <si>
    <t>SUMINISTRO Y APLICACIÓN DE  PINTURA TERMOPLÁSTICA PARA LEYENDA VELOCIDAD MÁXIMA "#/MAX" COLOR BLANCO PARA BALIZAMIENTO DE VIALIDADES, CON APLICACIÓN DE MICROESFERAS 330 GR/M2, INCLUYE: TRAZO, SEÑALAMIENTOS, MANO DE OBRA, PREPARACIÓN,  Y LIMPIEZA AL FINAL DE LA OBRA.</t>
  </si>
  <si>
    <t>DOPI-046</t>
  </si>
  <si>
    <t>REDUCTOR DE VELOCIDAD A BASE DE PAVIMENTO DE CONCRETO HIDRÁULICO PREMEZCLADO MR-45 KG/CM2, FRAGUADO RÁPIDO 3 DÍAS, T.M.A. 3/4", DE 4.50 M DE ANCHO CON 0.20 M DE ESPESOR, MAS CORONA TRAPEZOIDAL DE 10 CM DE ALTURA CON 1.50 M DE ANCHO Y LARGO VARIABLE DEPENDIENDO EL ANCHO DE VIALIDAD, TERMINADO PULIDO, DISEÑO SEGÚN PROYECTO. INCLUYE: HERRAMIENTA, TRAZO, COLADO, VIBRADO, CURADO, MATERIALES, EQUIPO Y MANO DE OBRA.</t>
  </si>
  <si>
    <t>D2</t>
  </si>
  <si>
    <t>SEÑALAMIENTO VERTICAL</t>
  </si>
  <si>
    <t>DOPI-047</t>
  </si>
  <si>
    <t>SUMINISTRO Y COLOCACIÓN DE SEÑALAMIENTO VERTICAL (RESTRICTIVO, INFORMATIVO O PREVENTIVO) DE 0.61X0.61 M EN LÁMINA GALVANIZADA CALIBRE 16, CON VINIL REFLEJANTE GRADO INGENIERÍA,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t>
  </si>
  <si>
    <t>DOPI-048</t>
  </si>
  <si>
    <t>SUMINISTRO Y COLOCACIÓN DE SEÑALAMIENTO VERTICAL SR-37 (DE 60 CM X 20 CM - SENTIDO DEL FLUJO VEHICULAR), EN LÁMINA GALVANIZADA CALIBRE 16, CON VINIL REFLEJANTE GRADO INGENIERÍA, UBICAR EN PARAMENTOS, INCLUYE: HERRAMIENTA, SUMINISTRO Y COLOCACIÓN, MATERIALES, EQUIPO Y MANO DE OBRA.</t>
  </si>
  <si>
    <t>E</t>
  </si>
  <si>
    <t>ALCANTARILLADO SANITARIO Y PLUVIAL</t>
  </si>
  <si>
    <t>E1</t>
  </si>
  <si>
    <t>LÍNEA PRINCIPAL</t>
  </si>
  <si>
    <t>DOPI-049</t>
  </si>
  <si>
    <t>TRAZO Y NIVELACIÓN PARA LÍNEAS DE DRENAJE SANITARIO, INCLUYE: EQUIPO DE TOPOGRAFÍA, MATERIALES PARA SEÑALAMIENTO, MANO DE OBRA, EQUIPO Y HERRAMIENTA.</t>
  </si>
  <si>
    <t>DOPI-050</t>
  </si>
  <si>
    <t>EXCAVACIÓN POR MEDIOS MECÁNICOS EN MATERIAL TIPO II, DE 0.00 A -2.00 M DE PROFUNDIDAD, EN CEPAS INCLUYE: AFINE DE  PLANTILLA Y TALUDES, ACARREO DEL MATERIAL A BANCO DE OBRA PARA SU POSTERIOR RETIRO, MANO DE OBRA, EQUIPO Y HERRAMIENTA. (MEDIDO EN TERRENO NATURAL POR SECCIÓN).</t>
  </si>
  <si>
    <t>DOPI-051</t>
  </si>
  <si>
    <t>EXCAVACIÓN POR MEDIOS MECÁNICOS EN MATERIAL TIPO II, DE 2.00 A -3.00 M DE PROFUNDIDAD, EN CEPAS INCLUYE: AFINE DE  PLANTILLA Y TALUDES, ACARREO DEL MATERIAL A BANCO DE OBRA PARA SU POSTERIOR RETIRO, MANO DE OBRA, EQUIPO Y HERRAMIENTA. (MEDIDO EN TERRENO NATURAL POR SECCIÓN).</t>
  </si>
  <si>
    <t>DOPI-052</t>
  </si>
  <si>
    <t>CAMA DE ARENA AMARILLA PARA APOYO DE TUBERÍAS, INCLUYE: MATERIALES, ACARREOS, MANO DE OBRA, EQUIPO Y HERRAMIENTA.</t>
  </si>
  <si>
    <t>DOPI-053</t>
  </si>
  <si>
    <t>SUMINISTRO E INSTALACIÓN DE TUBERÍA DE P.V.C. PARA ALCANTARILLADO DIÁMETRO DE 10" SERIE 20, INCLUYE: MATERIALES NECESARIOS, EQUIPO, MANO DE OBRA Y PRUEBA HIDROSTÁTICA.</t>
  </si>
  <si>
    <t>DOPI-054</t>
  </si>
  <si>
    <t>SUMINISTRO E INSTALACIÓN DE TUBERÍA DE P.V.C. PARA ALCANTARILLADO DIÁMETRO DE 12" SERIE 20, INCLUYE: MATERIALES NECESARIOS, EQUIPO, MANO DE OBRA Y PRUEBA HIDROSTÁTICA.</t>
  </si>
  <si>
    <t>DOPI-055</t>
  </si>
  <si>
    <t>RELLENO ACOSTILLADO EN CEPAS O MESETAS CON MATERIAL DE BANCO, COMPACTADO MANUALMENTE EN CAPAS NO MAYORES DE 20 CM, INCLUYE: INCORPORACIÓN DE AGUA NECESARIA, MANO DE OBRA, HERRAMIENTAS Y ACARREOS.</t>
  </si>
  <si>
    <t>DOPI-056</t>
  </si>
  <si>
    <t>DOPI-057</t>
  </si>
  <si>
    <t>DOPI-058</t>
  </si>
  <si>
    <t>SUMINISTRO E INSTALACIÓN DE MANGA DE EMPOTRAMIENTO DE  P.V.C. DE 10" DE DIÁMETRO SERIE 20,  INCLUYE: MATERIAL, ACARREOS, MANO  DE OBRA Y HERRAMIENTA.</t>
  </si>
  <si>
    <t>DOPI-059</t>
  </si>
  <si>
    <t>SUMINISTRO E INSTALACIÓN DE MANGA DE EMPOTRAMIENTO DE  P.V.C. DE 12" DE DIÁMETRO SERIE 20,  INCLUYE: MATERIAL, ACARREOS, MANO  DE OBRA Y HERRAMIENTA.</t>
  </si>
  <si>
    <t>DOPI-060</t>
  </si>
  <si>
    <t>VIDEO INSPECCIÓN DE LINEA SANITARIA DE TUBERIA  DE 12" DE PVC SANITARIO SERIE 20, INCLUYE: VIDEO INSPECCIÓN CON CAMARA DE VIDEO CON TRACTOR MOTORIZADO A CONTROL REMOTO DESDE LA ESTACIÓN DEL OPERADOR, EL CUAL EMITE AL UN REPORTE IMPRESO CON FOTOGRAFIAS INSTANTANEAS TOMADAS EN SU RECORRIDO, ASI COMO UN REGISTRO VISUAL COMPLETO EN FORMATO DVD, MANO DE OBRA, EQUIPO, HERRAMIENTA Y TODO LO NECESARIO PARA SU CORRECTA EJECUCIÓN.</t>
  </si>
  <si>
    <t>DOPI-061</t>
  </si>
  <si>
    <t>SUMINISTRO Y LLENADO CON MATERIAL PRODUCTO DE EXCAVACIÓN Y COLOCACIÓN DE COSTALERA PARA DESVIO DE CORRIENTES DE AGUA Y COMO CONCTENCIÓN PARA LA PROTECCIÓN DE LOS TRABAJOS. INCLUYE: MATERIAL, LLENADO ACARREO, ACOMODO, RETRIRO Y MANO DE OBRA.</t>
  </si>
  <si>
    <t>DOPI-062</t>
  </si>
  <si>
    <t>BOMBEO DE ACHIQUE PARA ABATIR EN NIVEL FREATICO O AGUA PRODUCTO DE LLUVIAS, DONDE SEA REQUERIDO POR MEDIO DE UNA BOMBA AUTOCEBANTE Y TUBERIA DE 2", INCLUYE: GENERADOR DE CORRIENTE PARA BOMBA, COMBUSTIBLES Y MANO DE OBRA.</t>
  </si>
  <si>
    <t>HR</t>
  </si>
  <si>
    <t>DOPI-063</t>
  </si>
  <si>
    <t>DOPI-064</t>
  </si>
  <si>
    <t>E2</t>
  </si>
  <si>
    <t>POZOS DE VISITA</t>
  </si>
  <si>
    <t>DOPI-065</t>
  </si>
  <si>
    <t>DOPI-066</t>
  </si>
  <si>
    <t>DEMOLICIÓN DE POZO DE VISITA, DE ALTURA HASTA 2.50 MT, POR MEDIOS MECÁNICOS, INCLUYE: ACARREO DEL MATERIAL A BANCO DE OBRA PARA SU POSTERIOR RETIRO Y LIMPIEZA DEL ÁREA DE LOS TRABAJOS, MANO DE OBRA, EQUIPO Y HERRAMIENTA.</t>
  </si>
  <si>
    <t>DOPI-067</t>
  </si>
  <si>
    <t>PLANTILLA DE MAMPOSTERÍA DE PIEDRA BRAZA, ASENTADA CON MORTERO CEMENTO-ARENA 1:3, INCLUYE: HERRAMIENTA, MATERIALES, ACARREOS, DESPERDICIOS, EQUIPO Y MANO DE OBRA.</t>
  </si>
  <si>
    <t>DOPI-068</t>
  </si>
  <si>
    <t>CIMBRA ACABADO COMÚN EN DALAS A BASE DE MADERA DE PINO DE 3A, PARA POZOS DE VISITA, INCLUYE: MATERIALES, ACARREOS, CORTES, HABILITADO, CIMBRADO, DESCIMBRA, MANO DE OBRA, EQUIPO Y HERRAMIENTA.</t>
  </si>
  <si>
    <t>DOPI-069</t>
  </si>
  <si>
    <t>SUMINISTRO, HABILITADO Y COLOCACIÓN DE ACERO DE REFUERZO DE FY= 4200 KG/CM2, INCLUYE: MATERIALES, TRASLAPES, SILLETAS, HABILITADO, AMARRES, MANO DE OBRA, EQUIPO Y HERRAMIENTA.</t>
  </si>
  <si>
    <t>DOPI-070</t>
  </si>
  <si>
    <t>SUMINISTRO Y COLOCACIÓN DE CONCRETO HECHO EN OBRA DE F'C=250 KG/CM2 T.MA. 3/4", INCLUYE: ACARREOS, COLADO, VIBRADO, MANO DE OBRA, EQUIPO Y HERRAMIENTA.</t>
  </si>
  <si>
    <t>DOPI-071</t>
  </si>
  <si>
    <t>MURO TIPO TEZON DE BLOCK 11 X 14 X 28 CM ASENTADO CON MORTERO CEMENTO-ARENA 1:3, ACABADO COMÚN, INCLUYE: MATERIALES, MANO DE OBRA, EQUIPO Y HERRAMIENTA.</t>
  </si>
  <si>
    <t>DOPI-072</t>
  </si>
  <si>
    <t>APLANADO DE 2.50 CM DE ESPESOR EN MURO CON MORTERO CEMENTO-ARENA 1:3 CON IMPERMEABILIZANTE INTEGRAL, ACABADO PULIDO, INCLUYE: MATERIALES, ACARREOS, DESPERDICIOS, MANO DE OBRA, PLOMEADO, NIVELADO, REGLEADO, RECORTES, MANO DE OBRA, EQUIPO Y HERRAMIENTA.</t>
  </si>
  <si>
    <t>DOPI-073</t>
  </si>
  <si>
    <t>REPELLADO EN MURO EXTERIOR DE POZO DE VISITA CON MORTERO CEMENTO-ARENA EN PROPORCIÓN 1:3 ACABADO APALILLADO, DE 2 CM DE ESPESOR PROMEDIO, INCLUYE: HERRAMIENTA, ANDAMIOS, SUMINISTRO DE LOS MATERIALES, ACARREOS Y MANIOBRAS LOCALES, EQUIPO Y MANO DE OBRA.</t>
  </si>
  <si>
    <t>DOPI-074</t>
  </si>
  <si>
    <t>DOPI-075</t>
  </si>
  <si>
    <t>SUMINISTRO, HABILITADO Y COLOCACIÓN DE ACERO PLASTIFICADO PARA ESCALONES EN POZO DE VISITA, DIÁMETRO MÍNIMO DE 3/4", LONGITUD LIBRE DE ESCALÓN DE 60 CM A CADA 40 CM DE SEPARACIÓN, DEBIDAMENTE SEPARADOS A 15 CM DE MURO, INCLUYE: HERRAMIENTA, MATERIALES, ACARREOS, CORTES, DESPERDICIOS, EQUIPO Y MANO DE OBRA.</t>
  </si>
  <si>
    <t>DOPI-076</t>
  </si>
  <si>
    <t>SUMINISTRO Y COLOCACIÓN DE BROCAL Y TAPA CON "ESCUDO" DEL GOBIERNO DE ZAPOPAN, FABRICADO A BASE DE HIERRO DÚCTIL DE 0.60 M DE DIÁMETRO TIPO PESADO DE 130 KG PARA POZO DE VISITA. INCLUYE: HERRAMIENTA, SUMINISTRO Y COLOCACIÓN, NIVELACIÓN, MATERIALES, EQUIPO Y MANO DE OBRA.</t>
  </si>
  <si>
    <t>E3</t>
  </si>
  <si>
    <t>DESCARGAS DOMICILIARIAS</t>
  </si>
  <si>
    <t>DOPI-077</t>
  </si>
  <si>
    <t>DOPI-078</t>
  </si>
  <si>
    <t>DOPI-079</t>
  </si>
  <si>
    <t>SUMINISTRO Y COLOCACIÓN DE REGISTRO SANITARIO FORJADO DE 0.40 M X 0.40 M Y HASTA 0.50 M DE PROFUNDIDAD, MEDIDAS INTERIORES, MUROS CON BLOCK 11 X 14 X 28 CM, COLOCADO A SOGA, JUNTEADO CON MORTERO CEMENTO ARENA 1:3, CONTRAMARCO DE ÁNGULO DE 2" X 1/4" DE ESPESOR, TAPA DE CONCRETO POLIMERICO DE 50 CM X 50 CM CON SUPERFICIE ANTIDERRAPANTE COLOR GRIS, LOGOTIPO DE ZAPOPAN Y JALADERA TIPO PERNO, LOSA DE PISO DE 8 CM DE CONCRETO F´C= 250 KG/CM2 HECHO EN OBRA ARMADO CON MALLA ELECTROSOLDADA Y APLANADO INTERIOR CON MORTERO CEMENTO ARENA 1:4 CON IMPERMEABILIZANTE INTEGRAL, INCLUYE: HERRAMIENTA, CIMBRA, DESCIMBRA, MATERIALES, EQUIPO Y MANO DE OBRA.</t>
  </si>
  <si>
    <t>DOPI-080</t>
  </si>
  <si>
    <t>SUMINISTRO Y COLOCACIÓN DE REGISTRO SANITARIO FORJADO DE 0.40 M X 0.40 M Y HASTA 0.75 M DE PROFUNDIDAD, MEDIDAS INTERIORES, MUROS CON BLOCK 11 X 14 X 28 CM, COLOCADO A SOGA, JUNTEADO CON MORTERO CEMENTO ARENA 1:3, CONTRAMARCO DE ÁNGULO DE 2" X 1/4" DE ESPESOR, TAPA DE CONCRETO POLIMERICO DE 50 CM X 50 CM CON SUPERFICIE ANTIDERRAPANTE COLOR GRIS, LOGOTIPO DE ZAPOPAN Y JALADERA TIPO PERNO, LOSA DE PISO DE 8 CM DE CONCRETO F´C= 250 KG/CM2 HECHO EN OBRA ARMADO CON MALLA ELECTROSOLDADA Y APLANADO INTERIOR CON MORTERO CEMENTO ARENA 1:4 CON IMPERMEABILIZANTE INTEGRAL, INCLUYE: HERRAMIENTA, CIMBRA, DESCIMBRA, MATERIALES, EQUIPO Y MANO DE OBRA.</t>
  </si>
  <si>
    <t>DOPI-081</t>
  </si>
  <si>
    <t>SUMINISTRO Y COLOCACIÓN DE REGISTRO SANITARIO FORJADO DE 0.40 M X 0.40 M Y HASTA 1.00 M DE PROFUNDIDAD, MEDIDAS INTERIORES, MUROS CON BLOCK 11 X 14 X 28 CM, COLOCADO A SOGA, JUNTEADO CON MORTERO CEMENTO ARENA 1:3, CONTRAMARCO DE ÁNGULO DE 2" X 1/4" DE ESPESOR, TAPA DE CONCRETO POLIMERICO DE 50 CM X 50 CM CON SUPERFICIE ANTIDERRAPANTE COLOR GRIS, LOGOTIPO DE ZAPOPAN Y JALADERA TIPO PERNO, LOSA DE PISO DE 8 CM DE CONCRETO F´C= 250 KG/CM2 HECHO EN OBRA ARMADO CON MALLA ELECTROSOLDADA Y APLANADO INTERIOR CON MORTERO CEMENTO ARENA 1:4 CON IMPERMEABILIZANTE INTEGRAL, INCLUYE: HERRAMIENTA, CIMBRA, DESCIMBRA, MATERIALES, EQUIPO Y MANO DE OBRA.</t>
  </si>
  <si>
    <t>DOPI-082</t>
  </si>
  <si>
    <t>SUMINISTRO Y COLOCACIÓN DE REGISTRO SANITARIO FORJADO DE 0.40 M X 0.40 M Y HASTA 1.50 M DE PROFUNDIDAD, MEDIDAS INTERIORES, MUROS CON BLOCK 11 X 14 X 28 CM, COLOCADO A SOGA, JUNTEADO CON MORTERO CEMENTO ARENA 1:3, CONTRAMARCO DE ÁNGULO DE 2" X 1/4" DE ESPESOR, TAPA DE CONCRETO POLIMERICO DE 50 CM X 50 CM CON SUPERFICIE ANTIDERRAPANTE COLOR GRIS, LOGOTIPO DE ZAPOPAN Y JALADERA TIPO PERNO, LOSA DE PISO DE 8 CM DE CONCRETO F´C= 200 KG/CM2 HECHO EN OBRA ARMADO CON MALLA ELECTROSOLDADA Y APLANADO INTERIOR CON MORTERO CEMENTO ARENA 1:4 CON IMPERMEABILIZANTE INTEGRAL, INCLUYE: HERRAMIENTA, CIMBRA, DESCIMBRA, MATERIALES, EQUIPO Y MANO DE OBRA.</t>
  </si>
  <si>
    <t>DOPI-083</t>
  </si>
  <si>
    <t>SUMINISTRO E INSTALACIÓN DE TUBERÍA DE P.V.C. PARA ALCANTARILLADO DIÁMETRO DE 6" SERIE 20, INCLUYE: MATERIALES NECESARIOS, EQUIPO, MANO DE OBRA Y PRUEBA HIDROSTÁTICA.</t>
  </si>
  <si>
    <t>DOPI-084</t>
  </si>
  <si>
    <t>SUMINISTRO E INSTALACIÓN DE CODO PVC DE 45°X 6" HIDRÁULICO, SERIE 20, INCLUYE: MANO DE OBRA, EQUIPO Y HERRAMIENTA.</t>
  </si>
  <si>
    <t>DOPI-085</t>
  </si>
  <si>
    <t>SUMINISTRO E INSTALACIÓN DE SILLETA PVC DE 12"X 6" SANITARIO, INCLUYE: MANO DE OBRA, EQUIPO Y HERRAMIENTA.</t>
  </si>
  <si>
    <t>DOPI-086</t>
  </si>
  <si>
    <t>SUMINISTRO E INSTALACIÓN DE MANGA DE EMPOTRAMIENTO DE  P.V.C. DE 6" DE DIÁMETRO SERIE 25,  INCLUYE: MATERIAL, ACARREOS, MANO  DE OBRA Y HERRAMIENTA.</t>
  </si>
  <si>
    <t>DOPI-087</t>
  </si>
  <si>
    <t>DOPI-088</t>
  </si>
  <si>
    <t>DOPI-089</t>
  </si>
  <si>
    <t>DOPI-090</t>
  </si>
  <si>
    <t>DOPI-091</t>
  </si>
  <si>
    <t>F</t>
  </si>
  <si>
    <t>AGUA POTABLE</t>
  </si>
  <si>
    <t>F1</t>
  </si>
  <si>
    <t>DOPI-092</t>
  </si>
  <si>
    <t>DOPI-093</t>
  </si>
  <si>
    <t>DOPI-094</t>
  </si>
  <si>
    <t>SUMINISTRO, INSTALACIÓN Y JUNTEO DE TUBO DE P.V.C. HIDRÁULICO RD-26 DE 4" DE DIÁMETRO, INCLUYE: MATERIAL, ACARREO AL SITIO DE COLOCACIÓN, PRUEBAS NECESARIAS, MANO DE OBRA, EQUIPO Y HERRAMIENTA.</t>
  </si>
  <si>
    <t>DOPI-095</t>
  </si>
  <si>
    <t>SUMINISTRO, INSTALACIÓN Y JUNTEO DE TUBO DE P.V.C. HIDRÁULICO RD-26 DE 6" DE DIÁMETRO, INCLUYE: MATERIAL, ACARREO AL SITIO DE COLOCACIÓN, PRUEBAS NECESARIAS, MANO DE OBRA, EQUIPO Y HERRAMIENTA.</t>
  </si>
  <si>
    <t>DOPI-096</t>
  </si>
  <si>
    <t>DOPI-097</t>
  </si>
  <si>
    <t>DOPI-098</t>
  </si>
  <si>
    <t>DOPI-099</t>
  </si>
  <si>
    <t>DOPI-100</t>
  </si>
  <si>
    <t>F2</t>
  </si>
  <si>
    <t>TOMAS DOMICILIARIAS</t>
  </si>
  <si>
    <t>DOPI-101</t>
  </si>
  <si>
    <t>DOPI-102</t>
  </si>
  <si>
    <t>DOPI-103</t>
  </si>
  <si>
    <t>DOPI-104</t>
  </si>
  <si>
    <t>SUMINISTRO E INSTALACIÓN DE ABRAZADERA DE BRONCE DE 4" X 1/2", INCLUYE: MATERIAL, MANO DE OBRA, EQUIPO Y HERRAMIENTA.</t>
  </si>
  <si>
    <t>DOPI-105</t>
  </si>
  <si>
    <t>SUMINISTRO E INSTALACIÓN DE VÁLVULA DE COMPUERTA ROSCADA DE 1/2", INCLUYE: MANO DE OBRA, EQUIPO Y HERRAMIENTA.</t>
  </si>
  <si>
    <t>DOPI-106</t>
  </si>
  <si>
    <t>SUMINISTRO E INSTALACIÓN DE LLAVE DE INSERCIÓN DE BRONCE DE 1/2", INCLUYE: MATERIAL, MANO DE OBRA, EQUIPO Y HERRAMIENTA.</t>
  </si>
  <si>
    <t>DOPI-107</t>
  </si>
  <si>
    <t>SUMINISTRO E INSTALACIÓN DE INSERTOR DE BRONCE DE 1/2", INCLUYE: MATERIAL, MANO DE OBRA, EQUIPO Y HERRAMIENTA.</t>
  </si>
  <si>
    <t>DOPI-108</t>
  </si>
  <si>
    <t>SUMINISTRO E INSTALACIÓN DE TUBO DE P.A.D. RD-9 DE 13MM (1/2") DE DIÁMETRO PARA TOMA DOMICILIARIA, INCLUYE: MATERIAL, MANO DE OBRA, EQUIPO Y HERRAMIENTA.</t>
  </si>
  <si>
    <t>DOPI-109</t>
  </si>
  <si>
    <t>SUMINISTRO E INSTALACIÓN ADAPTADOR DE BRONCE DE 1/2", INCLUYE: MATERIAL, MANO DE OBRA, EQUIPO Y HERRAMIENTA.</t>
  </si>
  <si>
    <t>DOPI-110</t>
  </si>
  <si>
    <t>SUMINISTRO E INSTALACIÓN DE TAPÓN MACHO GALVANIZADO DE 1/2", INCLUYE: MATERIAL, MANO DE OBRA, EQUIPO Y HERRAMIENTA.</t>
  </si>
  <si>
    <t>DOPI-111</t>
  </si>
  <si>
    <t>SUMINISTRO E INSTALACIÓN DE CONECTOR DE BRONCE 1/2", INCLUYE: MANO DE OBRA, EQUIPO Y HERRAMIENTA.</t>
  </si>
  <si>
    <t>DOPI-112</t>
  </si>
  <si>
    <t>SUMINISTRO Y FABRICACIÓN DE CUADRO DE MEDICIÓN PARA AGUA POTABLE EN TOMA DOMICILIARIA, INCLUYE: HERRAMIENTA, CODO DE BRONCE CON ENTRADA A POLIETILENO Y SALIDA A FIERRO GALVANIZADO CON SISTEMA A PRESIÓN DE 1/2", NIPLE GALVANIZADO DE 1/2" (0.50 M PROMEDIO), LLAVE DE PASO DE 1/2", NIPLE GALVANIZADO DE 1/2" (0.05 M PROMEDIO), TEE DE ACERO GALVANIZADO DE 1/2", VÁLVULA ELIMINADORA DE AIRE DE 1/2", TEE DE ACERO GALVANIZADO DE 1/2", TAPÓN MACHO GALVANIZADO DE 1/2", NIPLE GALVANIZADO DE 1/2" (0.05 M PROMEDIO), CODO DE 90° GALVANIZADO DE 1/2", VÁLVULA DE COMPUERTA DE 1/2", NIPLE GALVANIZADO DE 1/2" (0.40 M PROMEDIO), CONEXIONES, CORTES, NIVELACIÓN, MATERIALES, EQUIPO Y MANO DE OBRA.</t>
  </si>
  <si>
    <t>F3</t>
  </si>
  <si>
    <t>CAJA DE VÁLVULAS</t>
  </si>
  <si>
    <t>DOPI-113</t>
  </si>
  <si>
    <t>DOPI-114</t>
  </si>
  <si>
    <t>DOPI-115</t>
  </si>
  <si>
    <t>PLANTILLA DE 10 CM DE ESPESOR DE CONCRETO HECHO EN OBRA DE F´C=100 KG/CM2, INCLUYE: PREPARACIÓN DE LA SUPERFICIE, NIVELACIÓN, MAESTREADO, COLADO, MANO DE OBRA, EQUIPO Y HERRAMIENTA.</t>
  </si>
  <si>
    <t>DOPI-116</t>
  </si>
  <si>
    <t>DOPI-117</t>
  </si>
  <si>
    <t>CIMBRA ACABADO COMÚN EN LOSAS A BASE DE MADERA DE PINO, PARA CAJA DE VÁLVULAS Y POZOS DE VISITA, INCLUYE: MATERIALES, ACARREOS, CORTES, HABILITADO, CIMBRADO, DESCIMBRA, MANO DE OBRA, EQUIPO Y HERRAMIENTA.</t>
  </si>
  <si>
    <t>DOPI-118</t>
  </si>
  <si>
    <t>DOPI-119</t>
  </si>
  <si>
    <t>SUMINISTRO Y COLOCACIÓN DE CONCRETO HECHO EN OBRA DE F'C=150 KG/CM2, INCLUYE: MATERIALES, COLADO, VIBRADO, DESCIMBRA, CURADO,  MANO DE OBRA, EQUIPO Y HERRAMIENTA.</t>
  </si>
  <si>
    <t>DOPI-120</t>
  </si>
  <si>
    <t>SUMINISTRO Y COLOCACIÓN DE CONCRETO PREMEZCLADO F'C=250 KG/CM2, R.N., T.M.A. 19 MM R.N., INCLUYE: MATERIALES, COLADO, VIBRADO, DESCIMBRA, CURADO,  MANO DE OBRA, EQUIPO Y HERRAMIENTA.</t>
  </si>
  <si>
    <t>DOPI-121</t>
  </si>
  <si>
    <t>DOPI-122</t>
  </si>
  <si>
    <t>DOPI-123</t>
  </si>
  <si>
    <t>DOPI-124</t>
  </si>
  <si>
    <t>F4</t>
  </si>
  <si>
    <t>PIEZAS ESPECIALES</t>
  </si>
  <si>
    <t>DOPI-125</t>
  </si>
  <si>
    <t>SUMINISTRO E INSTALACIÓN DE EXTREMIDAD DE 4" DE DIÁMETRO DE 40 CM DE LARGO DE FO.FO., INCLUYE: 50 % DE TORNILLOS Y EMPAQUES, MATERIAL, ACARREOS, MANO DE OBRA, EQUIPO Y HERRAMIENTA.</t>
  </si>
  <si>
    <t>DOPI-126</t>
  </si>
  <si>
    <t>SUMINISTRO E INSTALACIÓN DE JUNTA GIBAULT COMPLETA DE 100 MM (4") DE DIÁMETRO DE FO.FO., INCLUYE: MATERIAL, ACARREOS, MANO DE OBRA, EQUIPO Y HERRAMIENTA.</t>
  </si>
  <si>
    <t>DOPI-127</t>
  </si>
  <si>
    <t>SUMINISTRO E INSTALACIÓN DE CODOS DE 90°, 45°, 22° Ó 11° X 102 MM (4") DE DIÁMETRO DE FO.FO., INCLUYE: 50 % DE TORNILLOS Y EMPAQUES, MATERIAL, ACARREOS, MANO DE OBRA, EQUIPO Y HERRAMIENTA.</t>
  </si>
  <si>
    <t>DOPI-128</t>
  </si>
  <si>
    <t>SUMINISTRO E INSTALACIÓN DE TEE DE 4" X 4" DE DIÁMETRO DE FO.FO., INCLUYE: 50 % DE TORNILLOS Y EMPAQUES, MATERIAL, ACARREOS, MANO DE OBRA, EQUIPO Y HERRAMIENTA.</t>
  </si>
  <si>
    <t>DOPI-129</t>
  </si>
  <si>
    <t>SUMINISTRO E INSTALACIÓN DE VÁLVULA DE COMPUERTA RESILENTE DE 4" VÁSTAGO FIJO HIDROSTÁTICA, INCLUYE: 50 % DE TORNILLOS Y EMPAQUES, MATERIAL, ACARREOS, MANO DE OBRA, EQUIPO Y HERRAMIENTA.</t>
  </si>
  <si>
    <t>DOPI-130</t>
  </si>
  <si>
    <t>SUMINISTRO E INSTALACIÓN DE PLATO QUIEBRA CHORRO DE Fo. Fo. CON CODO Y BOLA DE CONTRAPESO,  INCLUYE: HERRAMIENTAS, CARGA, FLETE AL LUGAR DE LA OBRA, DESCARGA, MANIOBRAS LOCALES, 50 % DE TORNILLOS, COLOCACIÓN, MATERIALES, EQUIPO  Y MANO DE OBRA.</t>
  </si>
  <si>
    <t>DOPI-131</t>
  </si>
  <si>
    <t>SUMINISTRO Y COLOCACIÓN DE ATRAQUE DE CONCRETO F'C= 200 KG/CM2 R.N. T.M.A. DE 38 MM, HECHO EN OBRA, PARA TUBERÍA DE DISTINTOS DIÁMETROS, EN CRUCEROS DE AGUA POTABLE, INCLUYE: MATERIALES, MANO DE OBRA, CIMBRA Y ACARREOS.</t>
  </si>
  <si>
    <t>DOPI-132</t>
  </si>
  <si>
    <t>SUMINISTRO E INSTALACIÓN DE CRUZ DE 4" X 4" DE DIÁMETRO DE FO.FO., INCLUYE: 50 % DE TORNILLOS Y EMPAQUES, MATERIAL, ACARREOS, MANO DE OBRA, EQUIPO Y HERRAMIENTA.</t>
  </si>
  <si>
    <t>DOPI-133</t>
  </si>
  <si>
    <t>SUMINISTRO Y COLOCACIÓN DE MARCO CON TAPA PARA CAJA DE VÁLVULAS DE 50X50CM (COMERCIAL DE 110 KG.) ESTÁNDAR, INCLUYE: MATERIALES, EQUIPO, ACARREOS Y MANO DE OBRA.</t>
  </si>
  <si>
    <t>DOPI-134</t>
  </si>
  <si>
    <t>SUMINISTRO Y COLOCACIÓN DE CONTRAMARCO DE CANAL SENCILLO DE 4" DE 1.95 M DE LONGITUD, INCLUYE: HERRAMIENTA, NIVELACIÓN, MATERIALES, EQUIPO Y MANO DE OBRA.</t>
  </si>
  <si>
    <t>DOPI-135</t>
  </si>
  <si>
    <t>SUMINISTRO Y COLOCACIÓN DE CONTRAMARCO DE CANAL SENCILLO DE 6" DE 2.15 M DE LONGITUD, INCLUYE: HERRAMIENTA, NIVELACIÓN, MATERIALES, EQUIPO Y MANO DE OBRA.</t>
  </si>
  <si>
    <t>G</t>
  </si>
  <si>
    <t>RED DE ALUMBRADO PÚBLICO</t>
  </si>
  <si>
    <t>G1</t>
  </si>
  <si>
    <t>OBRA CIVIL</t>
  </si>
  <si>
    <t>DOPI-136</t>
  </si>
  <si>
    <t>SUMINISTRO E INSTALACIÓN DE REGISTRO PREFABRICADO DE CONCRETO PARA  ALUMBRADO DE 40X40X60 CM CON TAPA, MARCO Y CONTRAMARCO GALVANIZADO, MARCA CENMEX O SIMILAR, INCLUYE: HERRAMIENTA, SUMINISTRO, FLETES, MANIOBRAS DE CARGA Y DESCARGA, EQUIPO Y MANO DE OBRA.</t>
  </si>
  <si>
    <t>DOPI-137</t>
  </si>
  <si>
    <t xml:space="preserve">SUMINISTRO Y COLOCACIÓN DE GRAVA DE 3/4", PARA FONDO DE REGISTRO ELÉCTRICO, INCLUYE: HERRAMIENTA, ACARREOS Y MANO DE OBRA. </t>
  </si>
  <si>
    <t>DOPI-138</t>
  </si>
  <si>
    <t>DOPI-139</t>
  </si>
  <si>
    <t>SUMINISTRO E INSTALACIÓN DE TUBO PAD RD 19 DE 53 MM DE Ø, INCLUYE: HERRAMIENTA, MATERIALES, DESPERDICIOS, ACARREO AL SITIO DE COLOCACIÓN, GUIADO Y MANO DE OBRA.</t>
  </si>
  <si>
    <t>DOPI-140</t>
  </si>
  <si>
    <t>SUMINISTRO E INSTALACIÓN DE TUBO PAD RD 19 DE 35 MM DE Ø, INCLUYE: HERRAMIENTA, MATERIALES, DESPERDICIOS, ACARREO AL SITIO DE COLOCACIÓN, GUIADO Y MANO DE OBRA.</t>
  </si>
  <si>
    <t>DOPI-141</t>
  </si>
  <si>
    <t>SUMINISTRO E INSTALACIÓN DE TUBO PVC CONDUIT S. P. DE 35 MM, INCLUYE: HERRAMIENTA, MATERIAL, DESPERDICIO, ACARREO AL SITIO DE COLOCACIÓN, GUIADO Y MANO DE OBRA.</t>
  </si>
  <si>
    <t>DOPI-142</t>
  </si>
  <si>
    <t>SUMINISTRO E INSTALACIÓN DE CURVA PVC CONDUIT S. P. DE 35 MM, INCLUYE: HERRAMIENTA, MATERIAL, DESPERDICIO, ACARREO AL SITIO DE COLOCACIÓN, GUIADO Y MANO DE OBRA.</t>
  </si>
  <si>
    <t>DOPI-143</t>
  </si>
  <si>
    <t>G2</t>
  </si>
  <si>
    <t>ALUMBRADO PÚBLICO</t>
  </si>
  <si>
    <t>DOPI-144</t>
  </si>
  <si>
    <t>SUMINISTRO Y COLOCACIÓN DE LUMINARIA TECNOLOGÍA LEDG2 108 W, INCLUYENDO PÉRDIDAS, EQUIPADO CON TARJETA TIPO SMD DE 32 CHIPS MÁXIMO, FLUJO LUMINOSO MÍNIMO DE 13,200 LM CON UNA FUENTE ELECTRÓNICA DE 1050 MA, LA EFICACIA MÍNIMA DEBERÁ SER DE 123 (LM/W); DISTRIBUCIÓN FOTOMÉTRICA BUG B3-U0-G2, CON UNA TEMPERATURA DE COLOR CORRELACIONADA PROMEDIO (CCT) DE 4000K (+/-275K) Y UN ÍNDICE DE REPRODUCCIÓN CROMÁTICA (CRI) MÍNIMO DE 70. EL GRADO DE HERMETICIDAD REQUERIDO ES IP66 PARA CADA UNO DE LOS MÓDULOS LED Y GRADO DE RESISTENCIA AL IMPACTO IK-09. EL LUMINARIO DEBERÁ OPERAR A UN RANGO DE VOLTAJE DE 120 A 277 VOLTS Y FUSIBLE DOBLE EN SERIE 120,277 MARCA PHILIPS, INCLUIR CARTA DE GARANTÍA EXPRESA DE 10 AÑOS DEL FABRICANTE, MODELO: RFM-108W32LED4K-G2-R2M-UNV-DMG-[MX-001-F2S-TYA]-RCD7-GY3,  INCLUYE: HERRAMIENTA, SUMINISTRO, FLETES, ACARREOS, ELEVACIÓN, CONEXIONES, PRUEBAS, EQUIPO Y MANO DE OBRA.</t>
  </si>
  <si>
    <t>DOPI-145</t>
  </si>
  <si>
    <t>SUMINISTRO Y COLOCACIÓN DE POSTE DE SECCIÓN CIRCULAR  TIPO CÓNICO PARA ALUMBRADO PÚBLICO DE 9.00 M DE ALTURA, LAMINA CAL. 11, CON PERCHA PARA MONTAJE DE BRAZO, PLACA BASE DE 280 X 280 MM. Y UN ESPESOR DE 12.7 MM. (1/2"),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PRAIMER ANTICORROSIVA ROJO OXIDO Y PINTURA PARA ACABADO SEGÚN COLOR ACORDADO CON LA SUPERVISIÓN DE OBRA, INCLUYE: HERRAMIENTA, SUMINISTRO, FLETES, ACARREOS, ELEVACIÓN, PLOMEADO, EQUIPO Y MANO DE OBRA.</t>
  </si>
  <si>
    <t>DOPI-146</t>
  </si>
  <si>
    <t>SUMINISTRO Y COLOCACIÓN DE BRAZO TIPO "I" DE 1.80 m, CON TUBULAR DE 2-3/8", PARA PERCHA EN POSTE METALICO, CON ELEVACION DE 0.72 m, PINTURA PRAIMER ANTICORROSIVA ROJO OXIDO Y PINTURA PARA ACABADO SEGÚN COLOR ACORDADO CON LA SUPERVISIÓN DE OBRA, INCLUYE: HERRAMIENTA, SUMINISTRO, FLETES, ACARREOS, ELEVACIÓN, PLOMEADO, EQUIPO Y MANO DE OBRA.</t>
  </si>
  <si>
    <t>DOPI-147</t>
  </si>
  <si>
    <t>SUMINISTRO E INSTALACIÓN DE CABLE DE ALUMINIO XLP, 600 V, CONFIGURACIÓN TRIPLEX  2+1, CAL. 4 AWG  (F)  +  CAL.  4 AWG (T)  MARCA CONDUMEX O SIMILAR, INCLUYE: HERRAMIENTA, MATERIALES, CONEXIÓN,  PRUEBAS, EQUIPO Y MANO DE OBRA.</t>
  </si>
  <si>
    <t>DOPI-148</t>
  </si>
  <si>
    <t>SUMINISTRO E INSTALACIÓN DE CABLE DE ALUMINIO XHHW-2, 600 V, CAL. 6 MONOPOLAR, MARCA CONDUMEX O SIMILAR, CABLEADO DE REGISTRO A LUMINARIA POR EL INTERIOR DEL POSTE, INCLUYE: HERRAMIENTA, MATERIALES, CONEXIÓN, PRUEBAS, EQUIPO Y MANO DE OBRA.</t>
  </si>
  <si>
    <t>DOPI-149</t>
  </si>
  <si>
    <t>SUMINISTRO Y COLOCACIÓN DE CONECTOR  A  COMPRESIÓN  CAT. YPC2A8U CAL. 4-12, INCLUYE: HERRAMIENTA, CINTA VULCANIZABLE,  MATERIAL, EQUIPO Y MANO  DE  OBRA.</t>
  </si>
  <si>
    <t>DOPI-150</t>
  </si>
  <si>
    <t>SUMINISTRO Y COLOCACIÓN DE CONECTOR MÚLTIPLE EN BAJA TENSIÓN 600 (4V), INCLUYE: HERRAMIENTA, MATERIAL, EQUIPO Y MANO DE OBRA.</t>
  </si>
  <si>
    <t>DOPI-151</t>
  </si>
  <si>
    <t>SUMINISTRO Y COLOCACIÓN DE CONECTOR DE ALUMINIO EN "T" DE 3 DERIVACIONES Y MANGAS REMOVIBLES ACEPTA CAL. 2 Y 4 AWG EN EL PRINCIPAL Y DERIVACIÓN A LUMINARIA EN CAL. 6 Y 8 AWG QUE CUMPLA CON ESPECIFICACIÓN NMX-J-519, INCLUYE: HERRAMIENTA,  MATERIAL, EQUIPO Y MANO  DE  OBRA.</t>
  </si>
  <si>
    <t>DOPI-152</t>
  </si>
  <si>
    <t>SUMINISTRO Y COLOCACIÓN DE CONECTOR  TIPO  ZAPATA  DE  ALUMINIO  CAL. 4 AWG, 1 BARRENO, CON TORNILLO   Y   MANGA   TERMO CONTRÁCTIL  PARA  CONECTOR  MÚLTIPLE BAJA  TENSIÓN,  INCLUYE: HERRAMIENTA,  MATERIAL, EQUIPO Y MANO  DE  OBRA.</t>
  </si>
  <si>
    <t>JGO</t>
  </si>
  <si>
    <t>DOPI-153</t>
  </si>
  <si>
    <t>SUMINISTRO Y COLOCACIÓN DE CONECTOR  TIPO  ZAPATA  DE  ALUMINIO  CAL. 6 AWG, 1 BARRENO, CON TORNILLO   Y   MANGA   TERMO CONTRÁCTIL  PARA  CONECTOR  MÚLTIPLE BAJA  TENSIÓN,  INCLUYE: HERRAMIENTA,  MATERIAL, EQUIPO Y MANO  DE  OBRA.</t>
  </si>
  <si>
    <t>DOPI-154</t>
  </si>
  <si>
    <t>SUMINISTRO E INSTALACIÓN DE SISTEMA DE TIERRA, INCLUYE: 1 VARILLA COOPER WELD 5/8 X 3.00 M, CARGA CADWELD NO 90, 4.00 M DE CABLE DE COBRE DESNUDO CAL 2, CONECTOR DE VARILLA DE 5/8", INCLUYE: MANO DE OBRA, EQUIPO Y HERRAMIENTA.</t>
  </si>
  <si>
    <t>DOPI-155</t>
  </si>
  <si>
    <t>SUMINISTRO E INSTALACIÓN DE TAPONADO DE DUCTOS EN EL REGISTRO DE ALUMBRADO DE 53 MM DE Ø, POSTERIOR A LA INSTALACIÓN DEL CABLEADO CON ESPUMA DE POLIURETANO (SELLO DUCTO) O SIMILAR, INCLUYE: HERRAMIENTA, MATERIALES, ACARREOS Y MANO DE OBRA.</t>
  </si>
  <si>
    <t>DOPI-156</t>
  </si>
  <si>
    <t>SUMINISTRO E INSTALACIÓN DE TAPONADO DE DUCTOS EN EL REGISTRO DE ALUMBRADO DE 35 MM DE Ø, POSTERIOR A LA INSTALACIÓN DEL CABLEADO CON ESPUMA DE POLIURETANO (SELLO DUCTO) O SIMILAR, INCLUYE: HERRAMIENTA, MATERIALES, ACARREOS Y MANO DE OBRA.</t>
  </si>
  <si>
    <t>DOPI-157</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</si>
  <si>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</si>
  <si>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DOPI-158</t>
  </si>
  <si>
    <t>SUMINISTRO E INSTALACIÓN DE CABLE DE ACERO CON RECUBRIMIENTO DE COBRE TIPO CONDUCLAD ACS7 NO. 9 (46.44 MM2) MCA. CONDUMEX O SIMILAR, INCLUYE: HERRAMIENTA, MATERIALES,  DESPERDICIOS, EQUIPO Y MANO DE OBRA.</t>
  </si>
  <si>
    <t>DOPI-159</t>
  </si>
  <si>
    <t>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t>
  </si>
  <si>
    <t>H</t>
  </si>
  <si>
    <t>LIMPIEZA</t>
  </si>
  <si>
    <t>DOPI-160</t>
  </si>
  <si>
    <t>LIMPIEZA GRUESA DE OBRA, INCLUYE: ACARREO A BANCO DE OBRA, MANO DE OBRA, EQUIPO Y HERRAMIENTA.</t>
  </si>
  <si>
    <t>RESUMEN DE PARTIDAS</t>
  </si>
  <si>
    <t>IMPORTE TOTAL CON LETRA</t>
  </si>
  <si>
    <t>SUBTOTAL M. N.</t>
  </si>
  <si>
    <t>IVA M. N.</t>
  </si>
  <si>
    <t>TOTAL M. N.</t>
  </si>
  <si>
    <t>Pavimentación con concreto hidráulico, sustitución de líneas de agua potable y red de drenaje en la calle Héroes Nacionales Colonia Cristo Rey en la localidad de Santa Lucía, municipio de Zapopan, Jalisco.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</si>
</sst>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quot;$&quot;* #,##0.00_-;_-&quot;$&quot;* &quot;-&quot;??_-;_-@_-"/>
    <numFmt numFmtId="164" formatCode="#,##0.00;\(#,##0.00\)"/>
    <numFmt numFmtId="165" formatCode="&quot;$&quot;#,##0.00"/>
  </numFmts>
  <fonts count="19" x14ac:knownFonts="1">
    <font>
      <sz val="11"/>
      <color theme="1"/>
      <name val="Calibri"/>
      <family val="2"/>
      <scheme val="minor"/>
    </font>
    <font>
      <sz val="11"/>
      <color theme="1"/>
      <name val="Calibri"/>
      <family val="2"/>
      <scheme val="minor"/>
    </font>
    <font>
      <sz val="10"/>
      <color indexed="64"/>
      <name val="Arial"/>
      <family val="2"/>
    </font>
    <font>
      <sz val="8"/>
      <color indexed="64"/>
      <name val="Arial"/>
      <family val="2"/>
    </font>
    <font>
      <sz val="10"/>
      <name val="Arial"/>
      <family val="2"/>
    </font>
    <font>
      <sz val="9"/>
      <name val="Arial"/>
      <family val="2"/>
    </font>
    <font>
      <b/>
      <sz val="12"/>
      <name val="Arial"/>
      <family val="2"/>
    </font>
    <font>
      <sz val="12"/>
      <name val="Arial"/>
      <family val="2"/>
    </font>
    <font>
      <b/>
      <sz val="20"/>
      <name val="Arial"/>
      <family val="2"/>
    </font>
    <font>
      <b/>
      <sz val="9"/>
      <name val="Arial"/>
      <family val="2"/>
    </font>
    <font>
      <b/>
      <sz val="8"/>
      <color indexed="64"/>
      <name val="Arial"/>
      <family val="2"/>
    </font>
    <font>
      <b/>
      <sz val="10"/>
      <color indexed="64"/>
      <name val="Arial"/>
      <family val="2"/>
    </font>
    <font>
      <b/>
      <sz val="10"/>
      <name val="Arial"/>
      <family val="2"/>
    </font>
    <font>
      <b/>
      <sz val="10"/>
      <color rgb="FF0070C0"/>
      <name val="Arial"/>
      <family val="2"/>
    </font>
    <font>
      <sz val="10"/>
      <color theme="8" tint="-0.249977111117893"/>
      <name val="Arial"/>
      <family val="2"/>
    </font>
    <font>
      <sz val="8"/>
      <name val="Arial"/>
      <family val="2"/>
    </font>
    <font>
      <sz val="8"/>
      <color rgb="FF000000"/>
      <name val="Arial"/>
      <family val="2"/>
    </font>
    <font>
      <b/>
      <sz val="10"/>
      <color theme="0"/>
      <name val="Arial"/>
      <family val="2"/>
    </font>
    <font>
      <b/>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0" fontId="2" fillId="0" borderId="0"/>
    <xf numFmtId="0" fontId="4" fillId="0" borderId="0"/>
    <xf numFmtId="0" fontId="2" fillId="0" borderId="0"/>
    <xf numFmtId="0" fontId="1" fillId="0" borderId="0"/>
  </cellStyleXfs>
  <cellXfs count="107">
    <xf numFmtId="0" fontId="0" fillId="0" borderId="0" xfId="0"/>
    <xf numFmtId="0" fontId="3" fillId="0" borderId="0" xfId="2" applyFont="1"/>
    <xf numFmtId="0" fontId="2" fillId="0" borderId="0" xfId="2"/>
    <xf numFmtId="4" fontId="2" fillId="0" borderId="0" xfId="2" applyNumberFormat="1" applyAlignment="1">
      <alignment horizontal="center"/>
    </xf>
    <xf numFmtId="0" fontId="5" fillId="0" borderId="1" xfId="3" applyFont="1" applyBorder="1" applyAlignment="1">
      <alignment vertical="top" wrapText="1"/>
    </xf>
    <xf numFmtId="0" fontId="6" fillId="0" borderId="2" xfId="3" applyFont="1" applyBorder="1" applyAlignment="1">
      <alignment horizontal="justify" vertical="top" wrapText="1"/>
    </xf>
    <xf numFmtId="0" fontId="7" fillId="0" borderId="2" xfId="3" applyFont="1" applyBorder="1" applyAlignment="1">
      <alignment vertical="top" wrapText="1"/>
    </xf>
    <xf numFmtId="0" fontId="5" fillId="0" borderId="5" xfId="3" applyFont="1" applyBorder="1" applyAlignment="1">
      <alignment vertical="top" wrapText="1"/>
    </xf>
    <xf numFmtId="0" fontId="6" fillId="0" borderId="6" xfId="3" applyFont="1" applyBorder="1" applyAlignment="1">
      <alignment horizontal="justify" vertical="top" wrapText="1"/>
    </xf>
    <xf numFmtId="0" fontId="7" fillId="0" borderId="6" xfId="3" applyFont="1" applyBorder="1" applyAlignment="1">
      <alignment vertical="top" wrapText="1"/>
    </xf>
    <xf numFmtId="164" fontId="7" fillId="0" borderId="6" xfId="3" applyNumberFormat="1" applyFont="1" applyBorder="1" applyAlignment="1">
      <alignment vertical="top"/>
    </xf>
    <xf numFmtId="0" fontId="7" fillId="0" borderId="6" xfId="3" applyFont="1" applyBorder="1" applyAlignment="1">
      <alignment horizontal="justify" vertical="top" wrapText="1"/>
    </xf>
    <xf numFmtId="0" fontId="7" fillId="0" borderId="3" xfId="3" applyFont="1" applyBorder="1" applyAlignment="1">
      <alignment horizontal="center" vertical="top"/>
    </xf>
    <xf numFmtId="2" fontId="7" fillId="0" borderId="3" xfId="3" applyNumberFormat="1" applyFont="1" applyBorder="1" applyAlignment="1">
      <alignment horizontal="center" vertical="top"/>
    </xf>
    <xf numFmtId="165" fontId="6" fillId="0" borderId="3" xfId="3" applyNumberFormat="1" applyFont="1" applyBorder="1" applyAlignment="1">
      <alignment horizontal="right" vertical="top"/>
    </xf>
    <xf numFmtId="14" fontId="7" fillId="0" borderId="3" xfId="3" applyNumberFormat="1" applyFont="1" applyFill="1" applyBorder="1" applyAlignment="1">
      <alignment horizontal="justify" vertical="top" wrapText="1"/>
    </xf>
    <xf numFmtId="0" fontId="7" fillId="0" borderId="0" xfId="3" applyFont="1" applyAlignment="1">
      <alignment horizontal="center" vertical="top"/>
    </xf>
    <xf numFmtId="2" fontId="7" fillId="0" borderId="0" xfId="3" applyNumberFormat="1" applyFont="1" applyAlignment="1">
      <alignment horizontal="center" vertical="top"/>
    </xf>
    <xf numFmtId="165" fontId="6" fillId="0" borderId="0" xfId="3" applyNumberFormat="1" applyFont="1" applyAlignment="1">
      <alignment horizontal="right" vertical="top"/>
    </xf>
    <xf numFmtId="14" fontId="7" fillId="0" borderId="0" xfId="3" applyNumberFormat="1" applyFont="1" applyFill="1" applyAlignment="1">
      <alignment horizontal="justify" vertical="top" wrapText="1"/>
    </xf>
    <xf numFmtId="0" fontId="6" fillId="0" borderId="6" xfId="3" applyFont="1" applyBorder="1" applyAlignment="1">
      <alignment horizontal="center" vertical="top" wrapText="1"/>
    </xf>
    <xf numFmtId="14" fontId="7" fillId="0" borderId="0" xfId="3" applyNumberFormat="1" applyFont="1" applyAlignment="1">
      <alignment horizontal="justify" vertical="top" wrapText="1"/>
    </xf>
    <xf numFmtId="0" fontId="7" fillId="0" borderId="6" xfId="3" applyFont="1" applyBorder="1" applyAlignment="1">
      <alignment horizontal="left"/>
    </xf>
    <xf numFmtId="0" fontId="7" fillId="0" borderId="9" xfId="3" applyFont="1" applyBorder="1" applyAlignment="1">
      <alignment horizontal="center" vertical="top"/>
    </xf>
    <xf numFmtId="2" fontId="7" fillId="0" borderId="9" xfId="3" applyNumberFormat="1" applyFont="1" applyBorder="1" applyAlignment="1">
      <alignment horizontal="center" vertical="top"/>
    </xf>
    <xf numFmtId="165" fontId="6" fillId="0" borderId="9" xfId="3" applyNumberFormat="1" applyFont="1" applyBorder="1" applyAlignment="1">
      <alignment horizontal="right" vertical="top"/>
    </xf>
    <xf numFmtId="14" fontId="7" fillId="0" borderId="9" xfId="3" applyNumberFormat="1" applyFont="1" applyBorder="1" applyAlignment="1">
      <alignment horizontal="justify" vertical="top" wrapText="1"/>
    </xf>
    <xf numFmtId="0" fontId="7" fillId="0" borderId="6" xfId="3" applyFont="1" applyBorder="1" applyAlignment="1">
      <alignment vertical="top"/>
    </xf>
    <xf numFmtId="0" fontId="6" fillId="0" borderId="3" xfId="3" applyFont="1" applyBorder="1" applyAlignment="1">
      <alignment horizontal="center" vertical="top" wrapText="1"/>
    </xf>
    <xf numFmtId="0" fontId="6" fillId="0" borderId="2" xfId="5" applyFont="1" applyBorder="1" applyAlignment="1">
      <alignment horizontal="center" vertical="top" wrapText="1"/>
    </xf>
    <xf numFmtId="0" fontId="7" fillId="0" borderId="0" xfId="3" applyFont="1" applyAlignment="1">
      <alignment horizontal="center" vertical="top" wrapText="1"/>
    </xf>
    <xf numFmtId="0" fontId="5" fillId="0" borderId="8" xfId="3" applyFont="1" applyBorder="1" applyAlignment="1">
      <alignment vertical="top" wrapText="1"/>
    </xf>
    <xf numFmtId="0" fontId="7" fillId="0" borderId="9" xfId="3" applyFont="1" applyBorder="1" applyAlignment="1">
      <alignment horizontal="center" vertical="top" wrapText="1"/>
    </xf>
    <xf numFmtId="0" fontId="7" fillId="0" borderId="0" xfId="3" applyFont="1" applyAlignment="1">
      <alignment horizontal="center"/>
    </xf>
    <xf numFmtId="0" fontId="7" fillId="0" borderId="0" xfId="3" applyFont="1" applyAlignment="1">
      <alignment horizontal="justify" wrapText="1"/>
    </xf>
    <xf numFmtId="0" fontId="7" fillId="0" borderId="0" xfId="3" applyFont="1" applyAlignment="1">
      <alignment horizontal="centerContinuous"/>
    </xf>
    <xf numFmtId="4" fontId="7" fillId="0" borderId="0" xfId="3" applyNumberFormat="1" applyFont="1" applyAlignment="1">
      <alignment horizontal="center"/>
    </xf>
    <xf numFmtId="0" fontId="10" fillId="0" borderId="0" xfId="2" applyFont="1" applyAlignment="1">
      <alignment horizontal="right" vertical="top"/>
    </xf>
    <xf numFmtId="0" fontId="3" fillId="0" borderId="0" xfId="2" applyFont="1" applyAlignment="1">
      <alignment vertical="top" wrapText="1"/>
    </xf>
    <xf numFmtId="49" fontId="9" fillId="2" borderId="0" xfId="3" applyNumberFormat="1" applyFont="1" applyFill="1" applyAlignment="1">
      <alignment horizontal="center"/>
    </xf>
    <xf numFmtId="49" fontId="9" fillId="2" borderId="0" xfId="3" applyNumberFormat="1" applyFont="1" applyFill="1" applyAlignment="1">
      <alignment horizontal="justify" wrapText="1"/>
    </xf>
    <xf numFmtId="49" fontId="9" fillId="2" borderId="0" xfId="3" applyNumberFormat="1" applyFont="1" applyFill="1" applyAlignment="1">
      <alignment horizontal="center" vertical="center" wrapText="1"/>
    </xf>
    <xf numFmtId="49" fontId="11" fillId="3" borderId="0" xfId="2" applyNumberFormat="1" applyFont="1" applyFill="1" applyAlignment="1">
      <alignment horizontal="center" vertical="center" wrapText="1"/>
    </xf>
    <xf numFmtId="44" fontId="12" fillId="3" borderId="0" xfId="1" applyFont="1" applyFill="1" applyBorder="1" applyAlignment="1">
      <alignment horizontal="center" vertical="top" wrapText="1"/>
    </xf>
    <xf numFmtId="0" fontId="13" fillId="2" borderId="0" xfId="2" applyFont="1" applyFill="1" applyAlignment="1">
      <alignment horizontal="center" vertical="center" wrapText="1"/>
    </xf>
    <xf numFmtId="0" fontId="13" fillId="2" borderId="0" xfId="2" applyFont="1" applyFill="1" applyAlignment="1">
      <alignment horizontal="justify" vertical="top"/>
    </xf>
    <xf numFmtId="0" fontId="13" fillId="2" borderId="0" xfId="2" applyFont="1" applyFill="1" applyAlignment="1">
      <alignment horizontal="center" vertical="top" wrapText="1"/>
    </xf>
    <xf numFmtId="165" fontId="13" fillId="2" borderId="0" xfId="2" applyNumberFormat="1" applyFont="1" applyFill="1" applyAlignment="1">
      <alignment horizontal="center" vertical="top" wrapText="1"/>
    </xf>
    <xf numFmtId="44" fontId="13" fillId="2" borderId="0" xfId="1" applyFont="1" applyFill="1" applyBorder="1" applyAlignment="1">
      <alignment horizontal="center" vertical="top" wrapText="1"/>
    </xf>
    <xf numFmtId="165" fontId="13" fillId="2" borderId="0" xfId="2" applyNumberFormat="1" applyFont="1" applyFill="1" applyAlignment="1">
      <alignment horizontal="left" vertical="top" wrapText="1"/>
    </xf>
    <xf numFmtId="0" fontId="14" fillId="0" borderId="0" xfId="2" applyFont="1" applyAlignment="1">
      <alignment wrapText="1"/>
    </xf>
    <xf numFmtId="49" fontId="15" fillId="0" borderId="0" xfId="0" applyNumberFormat="1" applyFont="1" applyAlignment="1">
      <alignment horizontal="center" vertical="top"/>
    </xf>
    <xf numFmtId="0" fontId="15" fillId="0" borderId="0" xfId="0" applyFont="1" applyAlignment="1">
      <alignment horizontal="justify" vertical="top" wrapText="1"/>
    </xf>
    <xf numFmtId="0" fontId="15" fillId="0" borderId="0" xfId="0" applyFont="1" applyAlignment="1">
      <alignment horizontal="center" vertical="top"/>
    </xf>
    <xf numFmtId="4" fontId="15" fillId="0" borderId="0" xfId="0" applyNumberFormat="1" applyFont="1" applyAlignment="1">
      <alignment horizontal="center" vertical="top"/>
    </xf>
    <xf numFmtId="165" fontId="15" fillId="0" borderId="0" xfId="0" applyNumberFormat="1" applyFont="1" applyAlignment="1">
      <alignment horizontal="right" vertical="justify"/>
    </xf>
    <xf numFmtId="0" fontId="16" fillId="0" borderId="0" xfId="0" applyFont="1" applyFill="1" applyAlignment="1">
      <alignment horizontal="center" vertical="top" wrapText="1"/>
    </xf>
    <xf numFmtId="44" fontId="3" fillId="0" borderId="0" xfId="1" applyFont="1" applyFill="1" applyBorder="1" applyAlignment="1">
      <alignment horizontal="center" vertical="top" wrapText="1"/>
    </xf>
    <xf numFmtId="2" fontId="11" fillId="3" borderId="0" xfId="2" applyNumberFormat="1" applyFont="1" applyFill="1" applyAlignment="1">
      <alignment vertical="top"/>
    </xf>
    <xf numFmtId="2" fontId="11" fillId="3" borderId="0" xfId="2" applyNumberFormat="1" applyFont="1" applyFill="1" applyAlignment="1">
      <alignment horizontal="center" vertical="top"/>
    </xf>
    <xf numFmtId="0" fontId="15" fillId="0" borderId="0" xfId="0" applyFont="1" applyFill="1" applyAlignment="1">
      <alignment horizontal="justify" vertical="top" wrapText="1"/>
    </xf>
    <xf numFmtId="0" fontId="2" fillId="0" borderId="0" xfId="2" applyFill="1"/>
    <xf numFmtId="0" fontId="2" fillId="4" borderId="0" xfId="2" applyFill="1"/>
    <xf numFmtId="0" fontId="2" fillId="0" borderId="0" xfId="2" applyAlignment="1">
      <alignment wrapText="1"/>
    </xf>
    <xf numFmtId="0" fontId="16" fillId="0" borderId="0" xfId="0" applyFont="1" applyAlignment="1">
      <alignment horizontal="center" vertical="top" wrapText="1"/>
    </xf>
    <xf numFmtId="2" fontId="4" fillId="0" borderId="0" xfId="0" applyNumberFormat="1" applyFont="1" applyAlignment="1">
      <alignment horizontal="justify" vertical="top" wrapText="1"/>
    </xf>
    <xf numFmtId="49" fontId="11" fillId="0" borderId="0" xfId="2" applyNumberFormat="1" applyFont="1" applyAlignment="1">
      <alignment horizontal="center" vertical="center" wrapText="1"/>
    </xf>
    <xf numFmtId="165" fontId="11" fillId="0" borderId="0" xfId="2" applyNumberFormat="1" applyFont="1" applyAlignment="1">
      <alignment horizontal="right" vertical="top" wrapText="1"/>
    </xf>
    <xf numFmtId="0" fontId="13" fillId="0" borderId="0" xfId="2" applyFont="1" applyAlignment="1">
      <alignment horizontal="center" vertical="center" wrapText="1"/>
    </xf>
    <xf numFmtId="0" fontId="13" fillId="0" borderId="0" xfId="2" applyFont="1" applyAlignment="1">
      <alignment horizontal="justify" vertical="top"/>
    </xf>
    <xf numFmtId="0" fontId="11" fillId="0" borderId="0" xfId="2" applyFont="1" applyAlignment="1">
      <alignment vertical="top" wrapText="1"/>
    </xf>
    <xf numFmtId="4" fontId="17" fillId="0" borderId="0" xfId="2" applyNumberFormat="1" applyFont="1" applyAlignment="1">
      <alignment horizontal="center" vertical="top" wrapText="1"/>
    </xf>
    <xf numFmtId="165" fontId="13" fillId="0" borderId="0" xfId="1" applyNumberFormat="1" applyFont="1" applyFill="1" applyBorder="1" applyAlignment="1">
      <alignment horizontal="right" vertical="top"/>
    </xf>
    <xf numFmtId="2" fontId="13" fillId="0" borderId="0" xfId="2" applyNumberFormat="1" applyFont="1" applyAlignment="1">
      <alignment horizontal="justify" vertical="top"/>
    </xf>
    <xf numFmtId="44" fontId="13" fillId="0" borderId="0" xfId="2" applyNumberFormat="1" applyFont="1" applyAlignment="1">
      <alignment horizontal="justify" vertical="top"/>
    </xf>
    <xf numFmtId="165" fontId="18" fillId="2" borderId="0" xfId="1" applyNumberFormat="1" applyFont="1" applyFill="1" applyBorder="1" applyAlignment="1">
      <alignment horizontal="right" vertical="top" wrapText="1"/>
    </xf>
    <xf numFmtId="165" fontId="18" fillId="2" borderId="0" xfId="2" applyNumberFormat="1" applyFont="1" applyFill="1" applyAlignment="1">
      <alignment horizontal="right" vertical="top" wrapText="1"/>
    </xf>
    <xf numFmtId="165" fontId="6" fillId="2" borderId="0" xfId="2" applyNumberFormat="1" applyFont="1" applyFill="1" applyAlignment="1">
      <alignment horizontal="right" vertical="top" wrapText="1"/>
    </xf>
    <xf numFmtId="165" fontId="12" fillId="0" borderId="0" xfId="1" applyNumberFormat="1" applyFont="1" applyFill="1" applyBorder="1" applyAlignment="1">
      <alignment horizontal="right" vertical="top"/>
    </xf>
    <xf numFmtId="0" fontId="12" fillId="2" borderId="0" xfId="5" applyFont="1" applyFill="1" applyAlignment="1">
      <alignment horizontal="right" vertical="top" wrapText="1"/>
    </xf>
    <xf numFmtId="2" fontId="11" fillId="0" borderId="0" xfId="2" applyNumberFormat="1" applyFont="1" applyAlignment="1">
      <alignment horizontal="left" vertical="top"/>
    </xf>
    <xf numFmtId="0" fontId="6" fillId="0" borderId="1" xfId="3" applyFont="1" applyBorder="1" applyAlignment="1">
      <alignment horizontal="center" vertical="top" wrapText="1"/>
    </xf>
    <xf numFmtId="0" fontId="6" fillId="0" borderId="3" xfId="3" applyFont="1" applyBorder="1" applyAlignment="1">
      <alignment horizontal="center" vertical="top" wrapText="1"/>
    </xf>
    <xf numFmtId="0" fontId="6" fillId="0" borderId="4" xfId="3" applyFont="1" applyBorder="1" applyAlignment="1">
      <alignment horizontal="center" vertical="top" wrapText="1"/>
    </xf>
    <xf numFmtId="0" fontId="8" fillId="0" borderId="5" xfId="3" applyFont="1" applyFill="1" applyBorder="1" applyAlignment="1">
      <alignment horizontal="center" vertical="center" wrapText="1"/>
    </xf>
    <xf numFmtId="0" fontId="8" fillId="0" borderId="0" xfId="3" applyFont="1" applyFill="1" applyAlignment="1">
      <alignment horizontal="center" vertical="center" wrapText="1"/>
    </xf>
    <xf numFmtId="0" fontId="8" fillId="0" borderId="7" xfId="3" applyFont="1" applyFill="1" applyBorder="1" applyAlignment="1">
      <alignment horizontal="center" vertical="center" wrapText="1"/>
    </xf>
    <xf numFmtId="0" fontId="8" fillId="0" borderId="8" xfId="3" applyFont="1" applyFill="1" applyBorder="1" applyAlignment="1">
      <alignment horizontal="center" vertical="center" wrapText="1"/>
    </xf>
    <xf numFmtId="0" fontId="8" fillId="0" borderId="9" xfId="3" applyFont="1" applyFill="1" applyBorder="1" applyAlignment="1">
      <alignment horizontal="center" vertical="center" wrapText="1"/>
    </xf>
    <xf numFmtId="0" fontId="8" fillId="0" borderId="10" xfId="3" applyFont="1" applyFill="1" applyBorder="1" applyAlignment="1">
      <alignment horizontal="center" vertical="center" wrapText="1"/>
    </xf>
    <xf numFmtId="2" fontId="7" fillId="0" borderId="6" xfId="4" applyNumberFormat="1" applyFont="1" applyBorder="1" applyAlignment="1">
      <alignment horizontal="justify" vertical="top" wrapText="1"/>
    </xf>
    <xf numFmtId="2" fontId="7" fillId="0" borderId="11" xfId="4" applyNumberFormat="1" applyFont="1" applyBorder="1" applyAlignment="1">
      <alignment horizontal="justify" vertical="top" wrapText="1"/>
    </xf>
    <xf numFmtId="0" fontId="7" fillId="0" borderId="6" xfId="3" applyFont="1" applyBorder="1" applyAlignment="1">
      <alignment horizontal="justify" vertical="top" wrapText="1"/>
    </xf>
    <xf numFmtId="0" fontId="7" fillId="0" borderId="11" xfId="3" applyFont="1" applyBorder="1" applyAlignment="1">
      <alignment horizontal="justify" vertical="top" wrapText="1"/>
    </xf>
    <xf numFmtId="0" fontId="7" fillId="0" borderId="5" xfId="3" applyFont="1" applyBorder="1" applyAlignment="1">
      <alignment horizontal="center" vertical="top" wrapText="1"/>
    </xf>
    <xf numFmtId="0" fontId="7" fillId="0" borderId="0" xfId="3" applyFont="1" applyAlignment="1">
      <alignment horizontal="center" vertical="top" wrapText="1"/>
    </xf>
    <xf numFmtId="0" fontId="7" fillId="0" borderId="8" xfId="3" applyFont="1" applyBorder="1" applyAlignment="1">
      <alignment horizontal="center" vertical="top" wrapText="1"/>
    </xf>
    <xf numFmtId="0" fontId="7" fillId="0" borderId="9" xfId="3" applyFont="1" applyBorder="1" applyAlignment="1">
      <alignment horizontal="center" vertical="top" wrapText="1"/>
    </xf>
    <xf numFmtId="0" fontId="6" fillId="0" borderId="6" xfId="5" applyFont="1" applyBorder="1" applyAlignment="1">
      <alignment horizontal="center" vertical="center" wrapText="1"/>
    </xf>
    <xf numFmtId="0" fontId="6" fillId="0" borderId="11" xfId="5" applyFont="1" applyBorder="1" applyAlignment="1">
      <alignment horizontal="center" vertical="center" wrapText="1"/>
    </xf>
    <xf numFmtId="0" fontId="9" fillId="2" borderId="12" xfId="3" applyFont="1" applyFill="1" applyBorder="1" applyAlignment="1">
      <alignment horizontal="center" vertical="center"/>
    </xf>
    <xf numFmtId="0" fontId="9" fillId="2" borderId="13" xfId="3" applyFont="1" applyFill="1" applyBorder="1" applyAlignment="1">
      <alignment horizontal="center" vertical="center"/>
    </xf>
    <xf numFmtId="0" fontId="9" fillId="2" borderId="14" xfId="3" applyFont="1" applyFill="1" applyBorder="1" applyAlignment="1">
      <alignment horizontal="center" vertical="center"/>
    </xf>
    <xf numFmtId="0" fontId="2" fillId="0" borderId="0" xfId="2" applyAlignment="1">
      <alignment horizontal="center"/>
    </xf>
    <xf numFmtId="2" fontId="11" fillId="3" borderId="0" xfId="2" applyNumberFormat="1" applyFont="1" applyFill="1" applyAlignment="1">
      <alignment horizontal="left" vertical="top"/>
    </xf>
    <xf numFmtId="0" fontId="12" fillId="2" borderId="0" xfId="5" applyFont="1" applyFill="1" applyAlignment="1">
      <alignment horizontal="center" vertical="center" wrapText="1"/>
    </xf>
    <xf numFmtId="0" fontId="6" fillId="2" borderId="0" xfId="5" applyFont="1" applyFill="1" applyAlignment="1">
      <alignment horizontal="center" vertical="center" wrapText="1"/>
    </xf>
  </cellXfs>
  <cellStyles count="6">
    <cellStyle name="Moneda" xfId="1" builtinId="4"/>
    <cellStyle name="Normal" xfId="0" builtinId="0"/>
    <cellStyle name="Normal 2" xfId="4"/>
    <cellStyle name="Normal 2 2" xfId="5"/>
    <cellStyle name="Normal 3" xfId="2"/>
    <cellStyle name="Normal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1</xdr:row>
      <xdr:rowOff>52504</xdr:rowOff>
    </xdr:from>
    <xdr:to>
      <xdr:col>6</xdr:col>
      <xdr:colOff>1276675</xdr:colOff>
      <xdr:row>3</xdr:row>
      <xdr:rowOff>386956</xdr:rowOff>
    </xdr:to>
    <xdr:pic>
      <xdr:nvPicPr>
        <xdr:cNvPr id="2" name="Imagen 1">
          <a:extLst>
            <a:ext uri="{FF2B5EF4-FFF2-40B4-BE49-F238E27FC236}">
              <a16:creationId xmlns:a16="http://schemas.microsoft.com/office/drawing/2014/main" id="{7F2481E1-5F52-4085-A697-9D7E9B4152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87146" y="214429"/>
          <a:ext cx="1272029" cy="734502"/>
        </a:xfrm>
        <a:prstGeom prst="rect">
          <a:avLst/>
        </a:prstGeom>
      </xdr:spPr>
    </xdr:pic>
    <xdr:clientData/>
  </xdr:twoCellAnchor>
  <xdr:twoCellAnchor editAs="oneCell">
    <xdr:from>
      <xdr:col>0</xdr:col>
      <xdr:colOff>0</xdr:colOff>
      <xdr:row>1</xdr:row>
      <xdr:rowOff>64892</xdr:rowOff>
    </xdr:from>
    <xdr:to>
      <xdr:col>0</xdr:col>
      <xdr:colOff>1024318</xdr:colOff>
      <xdr:row>6</xdr:row>
      <xdr:rowOff>7520</xdr:rowOff>
    </xdr:to>
    <xdr:pic>
      <xdr:nvPicPr>
        <xdr:cNvPr id="3" name="Imagen 2">
          <a:extLst>
            <a:ext uri="{FF2B5EF4-FFF2-40B4-BE49-F238E27FC236}">
              <a16:creationId xmlns:a16="http://schemas.microsoft.com/office/drawing/2014/main" id="{DE7B14F1-19E7-4FCC-B251-C6F90165AEE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0" y="226817"/>
          <a:ext cx="1024318" cy="1142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BA235"/>
  <sheetViews>
    <sheetView showGridLines="0" showZeros="0" tabSelected="1" view="pageBreakPreview" topLeftCell="A37" zoomScaleNormal="100" zoomScaleSheetLayoutView="100" workbookViewId="0">
      <selection activeCell="D18" sqref="D18"/>
    </sheetView>
  </sheetViews>
  <sheetFormatPr baseColWidth="10" defaultColWidth="9.140625" defaultRowHeight="12.75" customHeight="1" x14ac:dyDescent="0.25"/>
  <cols>
    <col min="1" max="1" width="16.85546875" style="1" customWidth="1"/>
    <col min="2" max="2" width="74.7109375" style="2" customWidth="1"/>
    <col min="3" max="3" width="9.140625" style="2" customWidth="1"/>
    <col min="4" max="4" width="13.85546875" style="3" customWidth="1"/>
    <col min="5" max="5" width="13.28515625" style="2" customWidth="1"/>
    <col min="6" max="6" width="57.85546875" customWidth="1"/>
    <col min="7" max="7" width="19.42578125" style="2" customWidth="1"/>
    <col min="8" max="16384" width="9.140625" style="2"/>
  </cols>
  <sheetData>
    <row r="1" spans="1:7" ht="12.75" customHeight="1" thickBot="1" x14ac:dyDescent="0.25">
      <c r="F1" s="2"/>
    </row>
    <row r="2" spans="1:7" ht="15.75" x14ac:dyDescent="0.2">
      <c r="A2" s="4"/>
      <c r="B2" s="5" t="s">
        <v>0</v>
      </c>
      <c r="C2" s="81" t="s">
        <v>1</v>
      </c>
      <c r="D2" s="82"/>
      <c r="E2" s="82"/>
      <c r="F2" s="83"/>
      <c r="G2" s="6"/>
    </row>
    <row r="3" spans="1:7" ht="15.75" x14ac:dyDescent="0.2">
      <c r="A3" s="7"/>
      <c r="B3" s="8" t="s">
        <v>2</v>
      </c>
      <c r="C3" s="84" t="s">
        <v>3</v>
      </c>
      <c r="D3" s="85"/>
      <c r="E3" s="85"/>
      <c r="F3" s="86"/>
      <c r="G3" s="9"/>
    </row>
    <row r="4" spans="1:7" ht="31.5" x14ac:dyDescent="0.2">
      <c r="A4" s="7"/>
      <c r="B4" s="8" t="s">
        <v>4</v>
      </c>
      <c r="C4" s="84"/>
      <c r="D4" s="85"/>
      <c r="E4" s="85"/>
      <c r="F4" s="86"/>
      <c r="G4" s="9"/>
    </row>
    <row r="5" spans="1:7" ht="15.75" x14ac:dyDescent="0.2">
      <c r="A5" s="7"/>
      <c r="B5" s="8"/>
      <c r="C5" s="84"/>
      <c r="D5" s="85"/>
      <c r="E5" s="85"/>
      <c r="F5" s="86"/>
      <c r="G5" s="10"/>
    </row>
    <row r="6" spans="1:7" ht="15.75" thickBot="1" x14ac:dyDescent="0.25">
      <c r="A6" s="7"/>
      <c r="B6" s="11"/>
      <c r="C6" s="87"/>
      <c r="D6" s="88"/>
      <c r="E6" s="88"/>
      <c r="F6" s="89"/>
      <c r="G6" s="10"/>
    </row>
    <row r="7" spans="1:7" ht="15.75" x14ac:dyDescent="0.2">
      <c r="A7" s="7"/>
      <c r="B7" s="5" t="s">
        <v>5</v>
      </c>
      <c r="C7" s="12"/>
      <c r="D7" s="13"/>
      <c r="E7" s="14" t="s">
        <v>6</v>
      </c>
      <c r="F7" s="15"/>
      <c r="G7" s="10"/>
    </row>
    <row r="8" spans="1:7" ht="15.75" x14ac:dyDescent="0.2">
      <c r="A8" s="7"/>
      <c r="B8" s="90" t="s">
        <v>360</v>
      </c>
      <c r="C8" s="16"/>
      <c r="D8" s="17"/>
      <c r="E8" s="18" t="s">
        <v>7</v>
      </c>
      <c r="F8" s="19"/>
      <c r="G8" s="20"/>
    </row>
    <row r="9" spans="1:7" ht="15.75" x14ac:dyDescent="0.2">
      <c r="A9" s="7"/>
      <c r="B9" s="90"/>
      <c r="C9" s="16"/>
      <c r="D9" s="17"/>
      <c r="E9" s="18" t="s">
        <v>8</v>
      </c>
      <c r="F9" s="21"/>
      <c r="G9" s="22"/>
    </row>
    <row r="10" spans="1:7" ht="16.5" thickBot="1" x14ac:dyDescent="0.25">
      <c r="A10" s="7"/>
      <c r="B10" s="91"/>
      <c r="C10" s="23"/>
      <c r="D10" s="24"/>
      <c r="E10" s="25" t="s">
        <v>9</v>
      </c>
      <c r="F10" s="26"/>
      <c r="G10" s="27"/>
    </row>
    <row r="11" spans="1:7" ht="15.75" x14ac:dyDescent="0.2">
      <c r="A11" s="7"/>
      <c r="B11" s="8" t="s">
        <v>10</v>
      </c>
      <c r="C11" s="81" t="s">
        <v>11</v>
      </c>
      <c r="D11" s="82"/>
      <c r="E11" s="82"/>
      <c r="F11" s="28"/>
      <c r="G11" s="29" t="s">
        <v>12</v>
      </c>
    </row>
    <row r="12" spans="1:7" ht="15" x14ac:dyDescent="0.2">
      <c r="A12" s="7"/>
      <c r="B12" s="92"/>
      <c r="C12" s="94"/>
      <c r="D12" s="95"/>
      <c r="E12" s="95"/>
      <c r="F12" s="30"/>
      <c r="G12" s="98" t="s">
        <v>13</v>
      </c>
    </row>
    <row r="13" spans="1:7" ht="15.75" thickBot="1" x14ac:dyDescent="0.25">
      <c r="A13" s="31"/>
      <c r="B13" s="93"/>
      <c r="C13" s="96"/>
      <c r="D13" s="97"/>
      <c r="E13" s="97"/>
      <c r="F13" s="32"/>
      <c r="G13" s="99"/>
    </row>
    <row r="14" spans="1:7" ht="3" customHeight="1" thickBot="1" x14ac:dyDescent="0.25">
      <c r="A14" s="33"/>
      <c r="B14" s="34"/>
      <c r="C14" s="35"/>
      <c r="D14" s="36"/>
      <c r="E14" s="33"/>
      <c r="F14" s="35"/>
      <c r="G14" s="35"/>
    </row>
    <row r="15" spans="1:7" ht="15.75" customHeight="1" thickBot="1" x14ac:dyDescent="0.25">
      <c r="A15" s="100" t="s">
        <v>14</v>
      </c>
      <c r="B15" s="101"/>
      <c r="C15" s="101"/>
      <c r="D15" s="101"/>
      <c r="E15" s="101"/>
      <c r="F15" s="101"/>
      <c r="G15" s="102"/>
    </row>
    <row r="16" spans="1:7" ht="3" customHeight="1" x14ac:dyDescent="0.2">
      <c r="A16" s="37"/>
      <c r="B16" s="38"/>
      <c r="C16" s="38"/>
      <c r="F16" s="2"/>
    </row>
    <row r="17" spans="1:7" ht="36" customHeight="1" x14ac:dyDescent="0.2">
      <c r="A17" s="39" t="s">
        <v>15</v>
      </c>
      <c r="B17" s="40" t="s">
        <v>16</v>
      </c>
      <c r="C17" s="39" t="s">
        <v>17</v>
      </c>
      <c r="D17" s="39" t="s">
        <v>18</v>
      </c>
      <c r="E17" s="41" t="s">
        <v>19</v>
      </c>
      <c r="F17" s="41" t="s">
        <v>20</v>
      </c>
      <c r="G17" s="41" t="s">
        <v>21</v>
      </c>
    </row>
    <row r="18" spans="1:7" ht="12.75" customHeight="1" x14ac:dyDescent="0.2">
      <c r="A18" s="39"/>
      <c r="B18" s="40"/>
      <c r="C18" s="39"/>
      <c r="D18" s="39"/>
      <c r="E18" s="41"/>
      <c r="F18" s="41"/>
      <c r="G18" s="41"/>
    </row>
    <row r="19" spans="1:7" x14ac:dyDescent="0.2">
      <c r="A19" s="103"/>
      <c r="B19" s="103"/>
      <c r="C19" s="103"/>
      <c r="D19" s="103"/>
      <c r="E19" s="103"/>
      <c r="F19" s="103"/>
      <c r="G19" s="103"/>
    </row>
    <row r="20" spans="1:7" ht="13.5" customHeight="1" x14ac:dyDescent="0.2">
      <c r="A20" s="42" t="s">
        <v>22</v>
      </c>
      <c r="B20" s="104" t="s">
        <v>23</v>
      </c>
      <c r="C20" s="104"/>
      <c r="D20" s="104"/>
      <c r="E20" s="104"/>
      <c r="F20" s="104"/>
      <c r="G20" s="43">
        <f>ROUND(SUM(G21,G29,G36),2)</f>
        <v>0</v>
      </c>
    </row>
    <row r="21" spans="1:7" s="50" customFormat="1" x14ac:dyDescent="0.2">
      <c r="A21" s="44" t="s">
        <v>24</v>
      </c>
      <c r="B21" s="45" t="s">
        <v>25</v>
      </c>
      <c r="C21" s="46"/>
      <c r="D21" s="47"/>
      <c r="E21" s="48"/>
      <c r="F21" s="49"/>
      <c r="G21" s="48">
        <f>ROUND(SUM(G22:G28),2)</f>
        <v>0</v>
      </c>
    </row>
    <row r="22" spans="1:7" s="50" customFormat="1" ht="33.75" x14ac:dyDescent="0.2">
      <c r="A22" s="51" t="s">
        <v>26</v>
      </c>
      <c r="B22" s="52" t="s">
        <v>27</v>
      </c>
      <c r="C22" s="53" t="s">
        <v>28</v>
      </c>
      <c r="D22" s="54">
        <v>1.89</v>
      </c>
      <c r="E22" s="55"/>
      <c r="F22" s="56"/>
      <c r="G22" s="57"/>
    </row>
    <row r="23" spans="1:7" s="50" customFormat="1" ht="33.75" x14ac:dyDescent="0.2">
      <c r="A23" s="51" t="s">
        <v>29</v>
      </c>
      <c r="B23" s="52" t="s">
        <v>30</v>
      </c>
      <c r="C23" s="53" t="s">
        <v>28</v>
      </c>
      <c r="D23" s="54">
        <v>6.81</v>
      </c>
      <c r="E23" s="55"/>
      <c r="F23" s="56"/>
      <c r="G23" s="57"/>
    </row>
    <row r="24" spans="1:7" s="50" customFormat="1" ht="56.25" x14ac:dyDescent="0.2">
      <c r="A24" s="51" t="s">
        <v>31</v>
      </c>
      <c r="B24" s="52" t="s">
        <v>32</v>
      </c>
      <c r="C24" s="53" t="s">
        <v>33</v>
      </c>
      <c r="D24" s="54">
        <v>1</v>
      </c>
      <c r="E24" s="55"/>
      <c r="F24" s="56"/>
      <c r="G24" s="57"/>
    </row>
    <row r="25" spans="1:7" s="50" customFormat="1" ht="33.75" x14ac:dyDescent="0.2">
      <c r="A25" s="51" t="s">
        <v>34</v>
      </c>
      <c r="B25" s="52" t="s">
        <v>35</v>
      </c>
      <c r="C25" s="53" t="s">
        <v>36</v>
      </c>
      <c r="D25" s="54">
        <v>29.41</v>
      </c>
      <c r="E25" s="55"/>
      <c r="F25" s="56"/>
      <c r="G25" s="57"/>
    </row>
    <row r="26" spans="1:7" s="50" customFormat="1" ht="33.75" x14ac:dyDescent="0.2">
      <c r="A26" s="51" t="s">
        <v>37</v>
      </c>
      <c r="B26" s="52" t="s">
        <v>38</v>
      </c>
      <c r="C26" s="53" t="s">
        <v>28</v>
      </c>
      <c r="D26" s="54">
        <v>16.93</v>
      </c>
      <c r="E26" s="55"/>
      <c r="F26" s="56"/>
      <c r="G26" s="57"/>
    </row>
    <row r="27" spans="1:7" s="50" customFormat="1" ht="33.75" x14ac:dyDescent="0.2">
      <c r="A27" s="51" t="s">
        <v>39</v>
      </c>
      <c r="B27" s="52" t="s">
        <v>40</v>
      </c>
      <c r="C27" s="53" t="s">
        <v>28</v>
      </c>
      <c r="D27" s="54">
        <v>23.74</v>
      </c>
      <c r="E27" s="55"/>
      <c r="F27" s="56"/>
      <c r="G27" s="57"/>
    </row>
    <row r="28" spans="1:7" s="50" customFormat="1" ht="33.75" x14ac:dyDescent="0.2">
      <c r="A28" s="51" t="s">
        <v>41</v>
      </c>
      <c r="B28" s="52" t="s">
        <v>42</v>
      </c>
      <c r="C28" s="53" t="s">
        <v>43</v>
      </c>
      <c r="D28" s="54">
        <v>213.66</v>
      </c>
      <c r="E28" s="55"/>
      <c r="F28" s="56"/>
      <c r="G28" s="57"/>
    </row>
    <row r="29" spans="1:7" s="50" customFormat="1" x14ac:dyDescent="0.2">
      <c r="A29" s="44" t="s">
        <v>44</v>
      </c>
      <c r="B29" s="45" t="s">
        <v>45</v>
      </c>
      <c r="C29" s="46"/>
      <c r="D29" s="48"/>
      <c r="E29" s="48"/>
      <c r="F29" s="49"/>
      <c r="G29" s="48">
        <f>ROUND(SUM(G30:G35),2)</f>
        <v>0</v>
      </c>
    </row>
    <row r="30" spans="1:7" s="50" customFormat="1" ht="33.75" x14ac:dyDescent="0.2">
      <c r="A30" s="51" t="s">
        <v>46</v>
      </c>
      <c r="B30" s="52" t="s">
        <v>47</v>
      </c>
      <c r="C30" s="53" t="s">
        <v>36</v>
      </c>
      <c r="D30" s="54">
        <v>1602.77</v>
      </c>
      <c r="E30" s="55"/>
      <c r="F30" s="56"/>
      <c r="G30" s="57"/>
    </row>
    <row r="31" spans="1:7" s="50" customFormat="1" ht="45" x14ac:dyDescent="0.2">
      <c r="A31" s="51" t="s">
        <v>48</v>
      </c>
      <c r="B31" s="52" t="s">
        <v>49</v>
      </c>
      <c r="C31" s="53" t="s">
        <v>28</v>
      </c>
      <c r="D31" s="54">
        <v>641.11</v>
      </c>
      <c r="E31" s="55"/>
      <c r="F31" s="56"/>
      <c r="G31" s="57"/>
    </row>
    <row r="32" spans="1:7" s="50" customFormat="1" ht="45" x14ac:dyDescent="0.2">
      <c r="A32" s="51" t="s">
        <v>50</v>
      </c>
      <c r="B32" s="52" t="s">
        <v>51</v>
      </c>
      <c r="C32" s="53" t="s">
        <v>36</v>
      </c>
      <c r="D32" s="54">
        <v>1602.77</v>
      </c>
      <c r="E32" s="55"/>
      <c r="F32" s="56"/>
      <c r="G32" s="57"/>
    </row>
    <row r="33" spans="1:7" s="50" customFormat="1" ht="45" x14ac:dyDescent="0.2">
      <c r="A33" s="51" t="s">
        <v>52</v>
      </c>
      <c r="B33" s="52" t="s">
        <v>53</v>
      </c>
      <c r="C33" s="53" t="s">
        <v>28</v>
      </c>
      <c r="D33" s="54">
        <v>320.55</v>
      </c>
      <c r="E33" s="55"/>
      <c r="F33" s="56"/>
      <c r="G33" s="57"/>
    </row>
    <row r="34" spans="1:7" s="50" customFormat="1" ht="33.75" x14ac:dyDescent="0.2">
      <c r="A34" s="51" t="s">
        <v>54</v>
      </c>
      <c r="B34" s="52" t="s">
        <v>40</v>
      </c>
      <c r="C34" s="53" t="s">
        <v>28</v>
      </c>
      <c r="D34" s="54">
        <v>641.11</v>
      </c>
      <c r="E34" s="55"/>
      <c r="F34" s="56"/>
      <c r="G34" s="57"/>
    </row>
    <row r="35" spans="1:7" s="50" customFormat="1" ht="33.75" x14ac:dyDescent="0.2">
      <c r="A35" s="51" t="s">
        <v>55</v>
      </c>
      <c r="B35" s="52" t="s">
        <v>42</v>
      </c>
      <c r="C35" s="53" t="s">
        <v>43</v>
      </c>
      <c r="D35" s="54">
        <v>5769.98</v>
      </c>
      <c r="E35" s="55"/>
      <c r="F35" s="56"/>
      <c r="G35" s="57"/>
    </row>
    <row r="36" spans="1:7" s="50" customFormat="1" x14ac:dyDescent="0.2">
      <c r="A36" s="44" t="s">
        <v>56</v>
      </c>
      <c r="B36" s="45" t="s">
        <v>57</v>
      </c>
      <c r="C36" s="46"/>
      <c r="D36" s="48"/>
      <c r="E36" s="48"/>
      <c r="F36" s="49"/>
      <c r="G36" s="48">
        <f>ROUND(SUM(G37:G44),2)</f>
        <v>0</v>
      </c>
    </row>
    <row r="37" spans="1:7" s="50" customFormat="1" ht="45" x14ac:dyDescent="0.2">
      <c r="A37" s="51" t="s">
        <v>58</v>
      </c>
      <c r="B37" s="52" t="s">
        <v>59</v>
      </c>
      <c r="C37" s="53" t="s">
        <v>36</v>
      </c>
      <c r="D37" s="54">
        <v>154.88999999999999</v>
      </c>
      <c r="E37" s="55"/>
      <c r="F37" s="56"/>
      <c r="G37" s="57"/>
    </row>
    <row r="38" spans="1:7" s="50" customFormat="1" ht="45" x14ac:dyDescent="0.2">
      <c r="A38" s="51" t="s">
        <v>60</v>
      </c>
      <c r="B38" s="52" t="s">
        <v>61</v>
      </c>
      <c r="C38" s="53" t="s">
        <v>36</v>
      </c>
      <c r="D38" s="54">
        <v>147.08000000000001</v>
      </c>
      <c r="E38" s="55"/>
      <c r="F38" s="56"/>
      <c r="G38" s="57"/>
    </row>
    <row r="39" spans="1:7" s="50" customFormat="1" ht="45" x14ac:dyDescent="0.2">
      <c r="A39" s="51" t="s">
        <v>62</v>
      </c>
      <c r="B39" s="52" t="s">
        <v>63</v>
      </c>
      <c r="C39" s="53" t="s">
        <v>36</v>
      </c>
      <c r="D39" s="54">
        <v>358.33</v>
      </c>
      <c r="E39" s="55"/>
      <c r="F39" s="56"/>
      <c r="G39" s="57"/>
    </row>
    <row r="40" spans="1:7" s="50" customFormat="1" ht="45" x14ac:dyDescent="0.2">
      <c r="A40" s="51" t="s">
        <v>64</v>
      </c>
      <c r="B40" s="52" t="s">
        <v>65</v>
      </c>
      <c r="C40" s="53" t="s">
        <v>36</v>
      </c>
      <c r="D40" s="54">
        <v>697.82</v>
      </c>
      <c r="E40" s="55"/>
      <c r="F40" s="56"/>
      <c r="G40" s="57"/>
    </row>
    <row r="41" spans="1:7" s="50" customFormat="1" ht="22.5" x14ac:dyDescent="0.2">
      <c r="A41" s="51" t="s">
        <v>66</v>
      </c>
      <c r="B41" s="52" t="s">
        <v>67</v>
      </c>
      <c r="C41" s="53" t="s">
        <v>68</v>
      </c>
      <c r="D41" s="54">
        <v>961.18</v>
      </c>
      <c r="E41" s="55"/>
      <c r="F41" s="56"/>
      <c r="G41" s="57"/>
    </row>
    <row r="42" spans="1:7" s="50" customFormat="1" ht="45" x14ac:dyDescent="0.2">
      <c r="A42" s="51" t="s">
        <v>69</v>
      </c>
      <c r="B42" s="52" t="s">
        <v>70</v>
      </c>
      <c r="C42" s="53" t="s">
        <v>68</v>
      </c>
      <c r="D42" s="54">
        <v>961.18</v>
      </c>
      <c r="E42" s="55"/>
      <c r="F42" s="56"/>
      <c r="G42" s="57"/>
    </row>
    <row r="43" spans="1:7" s="50" customFormat="1" ht="33.75" x14ac:dyDescent="0.2">
      <c r="A43" s="51" t="s">
        <v>71</v>
      </c>
      <c r="B43" s="52" t="s">
        <v>72</v>
      </c>
      <c r="C43" s="53" t="s">
        <v>73</v>
      </c>
      <c r="D43" s="54">
        <v>392.8</v>
      </c>
      <c r="E43" s="55"/>
      <c r="F43" s="56"/>
      <c r="G43" s="57"/>
    </row>
    <row r="44" spans="1:7" s="50" customFormat="1" ht="78.75" x14ac:dyDescent="0.2">
      <c r="A44" s="51" t="s">
        <v>74</v>
      </c>
      <c r="B44" s="52" t="s">
        <v>75</v>
      </c>
      <c r="C44" s="53" t="s">
        <v>33</v>
      </c>
      <c r="D44" s="54">
        <v>282</v>
      </c>
      <c r="E44" s="55"/>
      <c r="F44" s="56"/>
      <c r="G44" s="57"/>
    </row>
    <row r="45" spans="1:7" s="50" customFormat="1" x14ac:dyDescent="0.2">
      <c r="A45" s="42" t="s">
        <v>76</v>
      </c>
      <c r="B45" s="58" t="s">
        <v>77</v>
      </c>
      <c r="C45" s="58"/>
      <c r="D45" s="58"/>
      <c r="E45" s="58"/>
      <c r="F45" s="58"/>
      <c r="G45" s="43">
        <f>ROUND(SUM(G46:G59),2)</f>
        <v>0</v>
      </c>
    </row>
    <row r="46" spans="1:7" s="50" customFormat="1" ht="33.75" x14ac:dyDescent="0.2">
      <c r="A46" s="51" t="s">
        <v>78</v>
      </c>
      <c r="B46" s="52" t="s">
        <v>47</v>
      </c>
      <c r="C46" s="53" t="s">
        <v>36</v>
      </c>
      <c r="D46" s="54">
        <v>723.5</v>
      </c>
      <c r="E46" s="55"/>
      <c r="F46" s="56"/>
      <c r="G46" s="57"/>
    </row>
    <row r="47" spans="1:7" s="50" customFormat="1" ht="33.75" x14ac:dyDescent="0.2">
      <c r="A47" s="51" t="s">
        <v>79</v>
      </c>
      <c r="B47" s="52" t="s">
        <v>80</v>
      </c>
      <c r="C47" s="53" t="s">
        <v>28</v>
      </c>
      <c r="D47" s="54">
        <v>72.349999999999994</v>
      </c>
      <c r="E47" s="55"/>
      <c r="F47" s="56"/>
      <c r="G47" s="57"/>
    </row>
    <row r="48" spans="1:7" s="50" customFormat="1" ht="45" x14ac:dyDescent="0.2">
      <c r="A48" s="51" t="s">
        <v>81</v>
      </c>
      <c r="B48" s="52" t="s">
        <v>82</v>
      </c>
      <c r="C48" s="53" t="s">
        <v>36</v>
      </c>
      <c r="D48" s="54">
        <v>72.349999999999994</v>
      </c>
      <c r="E48" s="55"/>
      <c r="F48" s="56"/>
      <c r="G48" s="57"/>
    </row>
    <row r="49" spans="1:7" s="50" customFormat="1" ht="45" x14ac:dyDescent="0.2">
      <c r="A49" s="51" t="s">
        <v>83</v>
      </c>
      <c r="B49" s="52" t="s">
        <v>84</v>
      </c>
      <c r="C49" s="53" t="s">
        <v>28</v>
      </c>
      <c r="D49" s="54">
        <v>36.17</v>
      </c>
      <c r="E49" s="55"/>
      <c r="F49" s="56"/>
      <c r="G49" s="57"/>
    </row>
    <row r="50" spans="1:7" s="50" customFormat="1" ht="45" x14ac:dyDescent="0.2">
      <c r="A50" s="51" t="s">
        <v>85</v>
      </c>
      <c r="B50" s="52" t="s">
        <v>86</v>
      </c>
      <c r="C50" s="53" t="s">
        <v>28</v>
      </c>
      <c r="D50" s="54">
        <v>18.09</v>
      </c>
      <c r="E50" s="55"/>
      <c r="F50" s="56"/>
      <c r="G50" s="57"/>
    </row>
    <row r="51" spans="1:7" s="50" customFormat="1" ht="33.75" x14ac:dyDescent="0.2">
      <c r="A51" s="51" t="s">
        <v>87</v>
      </c>
      <c r="B51" s="52" t="s">
        <v>88</v>
      </c>
      <c r="C51" s="53" t="s">
        <v>68</v>
      </c>
      <c r="D51" s="54">
        <v>295.97000000000003</v>
      </c>
      <c r="E51" s="55"/>
      <c r="F51" s="56"/>
      <c r="G51" s="57"/>
    </row>
    <row r="52" spans="1:7" s="50" customFormat="1" ht="33.75" x14ac:dyDescent="0.2">
      <c r="A52" s="51" t="s">
        <v>89</v>
      </c>
      <c r="B52" s="52" t="s">
        <v>90</v>
      </c>
      <c r="C52" s="53" t="s">
        <v>68</v>
      </c>
      <c r="D52" s="54">
        <v>46.66</v>
      </c>
      <c r="E52" s="55"/>
      <c r="F52" s="56"/>
      <c r="G52" s="57"/>
    </row>
    <row r="53" spans="1:7" s="50" customFormat="1" ht="45" x14ac:dyDescent="0.2">
      <c r="A53" s="51" t="s">
        <v>91</v>
      </c>
      <c r="B53" s="52" t="s">
        <v>92</v>
      </c>
      <c r="C53" s="53" t="s">
        <v>36</v>
      </c>
      <c r="D53" s="54">
        <v>128.9</v>
      </c>
      <c r="E53" s="55"/>
      <c r="F53" s="56"/>
      <c r="G53" s="57"/>
    </row>
    <row r="54" spans="1:7" s="50" customFormat="1" ht="33.75" x14ac:dyDescent="0.2">
      <c r="A54" s="51" t="s">
        <v>93</v>
      </c>
      <c r="B54" s="52" t="s">
        <v>94</v>
      </c>
      <c r="C54" s="53" t="s">
        <v>36</v>
      </c>
      <c r="D54" s="54">
        <v>594.6</v>
      </c>
      <c r="E54" s="55"/>
      <c r="F54" s="56"/>
      <c r="G54" s="57"/>
    </row>
    <row r="55" spans="1:7" s="50" customFormat="1" ht="33.75" x14ac:dyDescent="0.2">
      <c r="A55" s="51" t="s">
        <v>95</v>
      </c>
      <c r="B55" s="52" t="s">
        <v>96</v>
      </c>
      <c r="C55" s="53" t="s">
        <v>36</v>
      </c>
      <c r="D55" s="54">
        <v>267.57</v>
      </c>
      <c r="E55" s="55"/>
      <c r="F55" s="56"/>
      <c r="G55" s="57"/>
    </row>
    <row r="56" spans="1:7" s="50" customFormat="1" ht="33.75" x14ac:dyDescent="0.2">
      <c r="A56" s="51" t="s">
        <v>97</v>
      </c>
      <c r="B56" s="52" t="s">
        <v>40</v>
      </c>
      <c r="C56" s="53" t="s">
        <v>28</v>
      </c>
      <c r="D56" s="54">
        <v>72.349999999999994</v>
      </c>
      <c r="E56" s="55"/>
      <c r="F56" s="56"/>
      <c r="G56" s="57"/>
    </row>
    <row r="57" spans="1:7" s="50" customFormat="1" ht="33.75" x14ac:dyDescent="0.2">
      <c r="A57" s="51" t="s">
        <v>98</v>
      </c>
      <c r="B57" s="52" t="s">
        <v>42</v>
      </c>
      <c r="C57" s="53" t="s">
        <v>43</v>
      </c>
      <c r="D57" s="54">
        <v>651.15</v>
      </c>
      <c r="E57" s="55"/>
      <c r="F57" s="56"/>
      <c r="G57" s="57"/>
    </row>
    <row r="58" spans="1:7" s="50" customFormat="1" ht="67.5" x14ac:dyDescent="0.2">
      <c r="A58" s="51" t="s">
        <v>99</v>
      </c>
      <c r="B58" s="52" t="s">
        <v>100</v>
      </c>
      <c r="C58" s="53" t="s">
        <v>33</v>
      </c>
      <c r="D58" s="54">
        <v>45</v>
      </c>
      <c r="E58" s="55"/>
      <c r="F58" s="56"/>
      <c r="G58" s="57"/>
    </row>
    <row r="59" spans="1:7" s="50" customFormat="1" ht="78.75" x14ac:dyDescent="0.2">
      <c r="A59" s="51" t="s">
        <v>101</v>
      </c>
      <c r="B59" s="52" t="s">
        <v>102</v>
      </c>
      <c r="C59" s="53" t="s">
        <v>33</v>
      </c>
      <c r="D59" s="54">
        <v>317</v>
      </c>
      <c r="E59" s="55"/>
      <c r="F59" s="56"/>
      <c r="G59" s="57"/>
    </row>
    <row r="60" spans="1:7" x14ac:dyDescent="0.2">
      <c r="A60" s="42" t="s">
        <v>103</v>
      </c>
      <c r="B60" s="58" t="s">
        <v>104</v>
      </c>
      <c r="C60" s="58"/>
      <c r="D60" s="58"/>
      <c r="E60" s="58"/>
      <c r="F60" s="58"/>
      <c r="G60" s="43">
        <f>ROUND(SUM(G61:G63),2)</f>
        <v>0</v>
      </c>
    </row>
    <row r="61" spans="1:7" s="50" customFormat="1" ht="33.75" x14ac:dyDescent="0.2">
      <c r="A61" s="51" t="s">
        <v>105</v>
      </c>
      <c r="B61" s="52" t="s">
        <v>106</v>
      </c>
      <c r="C61" s="53" t="s">
        <v>33</v>
      </c>
      <c r="D61" s="54">
        <v>3</v>
      </c>
      <c r="E61" s="55"/>
      <c r="F61" s="56"/>
      <c r="G61" s="57"/>
    </row>
    <row r="62" spans="1:7" s="50" customFormat="1" ht="33.75" x14ac:dyDescent="0.2">
      <c r="A62" s="51" t="s">
        <v>107</v>
      </c>
      <c r="B62" s="52" t="s">
        <v>108</v>
      </c>
      <c r="C62" s="53" t="s">
        <v>33</v>
      </c>
      <c r="D62" s="54">
        <v>3</v>
      </c>
      <c r="E62" s="55"/>
      <c r="F62" s="56"/>
      <c r="G62" s="57"/>
    </row>
    <row r="63" spans="1:7" s="50" customFormat="1" ht="33.75" x14ac:dyDescent="0.2">
      <c r="A63" s="51" t="s">
        <v>109</v>
      </c>
      <c r="B63" s="52" t="s">
        <v>110</v>
      </c>
      <c r="C63" s="53" t="s">
        <v>28</v>
      </c>
      <c r="D63" s="54">
        <v>0.38</v>
      </c>
      <c r="E63" s="55"/>
      <c r="F63" s="56"/>
      <c r="G63" s="57"/>
    </row>
    <row r="64" spans="1:7" s="50" customFormat="1" x14ac:dyDescent="0.2">
      <c r="A64" s="42" t="s">
        <v>111</v>
      </c>
      <c r="B64" s="58" t="s">
        <v>112</v>
      </c>
      <c r="C64" s="58"/>
      <c r="D64" s="59"/>
      <c r="E64" s="58"/>
      <c r="F64" s="58"/>
      <c r="G64" s="43">
        <f>ROUND(SUM(G65,G74),2)</f>
        <v>0</v>
      </c>
    </row>
    <row r="65" spans="1:7" s="50" customFormat="1" x14ac:dyDescent="0.2">
      <c r="A65" s="44" t="s">
        <v>113</v>
      </c>
      <c r="B65" s="45" t="s">
        <v>114</v>
      </c>
      <c r="C65" s="46"/>
      <c r="D65" s="47"/>
      <c r="E65" s="48"/>
      <c r="F65" s="49"/>
      <c r="G65" s="48">
        <f>ROUND(SUM(G66:G73),2)</f>
        <v>0</v>
      </c>
    </row>
    <row r="66" spans="1:7" s="50" customFormat="1" ht="56.25" x14ac:dyDescent="0.2">
      <c r="A66" s="51" t="s">
        <v>115</v>
      </c>
      <c r="B66" s="52" t="s">
        <v>116</v>
      </c>
      <c r="C66" s="53" t="s">
        <v>36</v>
      </c>
      <c r="D66" s="54">
        <v>14.12</v>
      </c>
      <c r="E66" s="55"/>
      <c r="F66" s="56"/>
      <c r="G66" s="57"/>
    </row>
    <row r="67" spans="1:7" s="50" customFormat="1" ht="67.5" x14ac:dyDescent="0.2">
      <c r="A67" s="51" t="s">
        <v>117</v>
      </c>
      <c r="B67" s="52" t="s">
        <v>118</v>
      </c>
      <c r="C67" s="53" t="s">
        <v>36</v>
      </c>
      <c r="D67" s="54">
        <v>129.75</v>
      </c>
      <c r="E67" s="55"/>
      <c r="F67" s="56"/>
      <c r="G67" s="57"/>
    </row>
    <row r="68" spans="1:7" s="50" customFormat="1" ht="56.25" x14ac:dyDescent="0.2">
      <c r="A68" s="51" t="s">
        <v>119</v>
      </c>
      <c r="B68" s="52" t="s">
        <v>120</v>
      </c>
      <c r="C68" s="53" t="s">
        <v>68</v>
      </c>
      <c r="D68" s="54">
        <v>155.66999999999999</v>
      </c>
      <c r="E68" s="55"/>
      <c r="F68" s="56"/>
      <c r="G68" s="57"/>
    </row>
    <row r="69" spans="1:7" s="50" customFormat="1" ht="45" x14ac:dyDescent="0.2">
      <c r="A69" s="51" t="s">
        <v>121</v>
      </c>
      <c r="B69" s="52" t="s">
        <v>122</v>
      </c>
      <c r="C69" s="53" t="s">
        <v>33</v>
      </c>
      <c r="D69" s="54">
        <v>7</v>
      </c>
      <c r="E69" s="55"/>
      <c r="F69" s="56"/>
      <c r="G69" s="57"/>
    </row>
    <row r="70" spans="1:7" s="50" customFormat="1" ht="45" x14ac:dyDescent="0.2">
      <c r="A70" s="51" t="s">
        <v>123</v>
      </c>
      <c r="B70" s="52" t="s">
        <v>124</v>
      </c>
      <c r="C70" s="53" t="s">
        <v>33</v>
      </c>
      <c r="D70" s="54">
        <v>8</v>
      </c>
      <c r="E70" s="55"/>
      <c r="F70" s="56"/>
      <c r="G70" s="57"/>
    </row>
    <row r="71" spans="1:7" s="50" customFormat="1" ht="33.75" x14ac:dyDescent="0.2">
      <c r="A71" s="51" t="s">
        <v>125</v>
      </c>
      <c r="B71" s="52" t="s">
        <v>126</v>
      </c>
      <c r="C71" s="53" t="s">
        <v>33</v>
      </c>
      <c r="D71" s="54">
        <v>2</v>
      </c>
      <c r="E71" s="55"/>
      <c r="F71" s="56"/>
      <c r="G71" s="57"/>
    </row>
    <row r="72" spans="1:7" s="50" customFormat="1" ht="45" x14ac:dyDescent="0.2">
      <c r="A72" s="51" t="s">
        <v>127</v>
      </c>
      <c r="B72" s="52" t="s">
        <v>128</v>
      </c>
      <c r="C72" s="53" t="s">
        <v>33</v>
      </c>
      <c r="D72" s="54">
        <v>2</v>
      </c>
      <c r="E72" s="55"/>
      <c r="F72" s="56"/>
      <c r="G72" s="57"/>
    </row>
    <row r="73" spans="1:7" s="50" customFormat="1" ht="56.25" x14ac:dyDescent="0.2">
      <c r="A73" s="51" t="s">
        <v>129</v>
      </c>
      <c r="B73" s="52" t="s">
        <v>130</v>
      </c>
      <c r="C73" s="53" t="s">
        <v>36</v>
      </c>
      <c r="D73" s="54">
        <v>23.45</v>
      </c>
      <c r="E73" s="55"/>
      <c r="F73" s="56"/>
      <c r="G73" s="57"/>
    </row>
    <row r="74" spans="1:7" s="50" customFormat="1" x14ac:dyDescent="0.2">
      <c r="A74" s="44" t="s">
        <v>131</v>
      </c>
      <c r="B74" s="45" t="s">
        <v>132</v>
      </c>
      <c r="C74" s="46"/>
      <c r="D74" s="47"/>
      <c r="E74" s="48"/>
      <c r="F74" s="49"/>
      <c r="G74" s="48">
        <f>ROUND(SUM(G75:G76),2)</f>
        <v>0</v>
      </c>
    </row>
    <row r="75" spans="1:7" s="50" customFormat="1" ht="67.5" x14ac:dyDescent="0.2">
      <c r="A75" s="51" t="s">
        <v>133</v>
      </c>
      <c r="B75" s="52" t="s">
        <v>134</v>
      </c>
      <c r="C75" s="53" t="s">
        <v>33</v>
      </c>
      <c r="D75" s="54">
        <v>18</v>
      </c>
      <c r="E75" s="55"/>
      <c r="F75" s="56"/>
      <c r="G75" s="57"/>
    </row>
    <row r="76" spans="1:7" s="50" customFormat="1" ht="45" x14ac:dyDescent="0.2">
      <c r="A76" s="51" t="s">
        <v>135</v>
      </c>
      <c r="B76" s="52" t="s">
        <v>136</v>
      </c>
      <c r="C76" s="53" t="s">
        <v>33</v>
      </c>
      <c r="D76" s="54">
        <v>15</v>
      </c>
      <c r="E76" s="55"/>
      <c r="F76" s="56"/>
      <c r="G76" s="57"/>
    </row>
    <row r="77" spans="1:7" x14ac:dyDescent="0.2">
      <c r="A77" s="42" t="s">
        <v>137</v>
      </c>
      <c r="B77" s="58" t="s">
        <v>138</v>
      </c>
      <c r="C77" s="58"/>
      <c r="D77" s="59"/>
      <c r="E77" s="58"/>
      <c r="F77" s="58"/>
      <c r="G77" s="43">
        <f>ROUND(SUM(G78,G95,G108),2)</f>
        <v>0</v>
      </c>
    </row>
    <row r="78" spans="1:7" s="50" customFormat="1" x14ac:dyDescent="0.2">
      <c r="A78" s="44" t="s">
        <v>139</v>
      </c>
      <c r="B78" s="45" t="s">
        <v>140</v>
      </c>
      <c r="C78" s="46"/>
      <c r="D78" s="47"/>
      <c r="E78" s="48"/>
      <c r="F78" s="49"/>
      <c r="G78" s="48">
        <f>ROUND(SUM(G79:G94),2)</f>
        <v>0</v>
      </c>
    </row>
    <row r="79" spans="1:7" s="50" customFormat="1" ht="22.5" x14ac:dyDescent="0.2">
      <c r="A79" s="51" t="s">
        <v>141</v>
      </c>
      <c r="B79" s="52" t="s">
        <v>142</v>
      </c>
      <c r="C79" s="53" t="s">
        <v>68</v>
      </c>
      <c r="D79" s="54">
        <v>122.28</v>
      </c>
      <c r="E79" s="55"/>
      <c r="F79" s="56"/>
      <c r="G79" s="57"/>
    </row>
    <row r="80" spans="1:7" s="50" customFormat="1" ht="45" x14ac:dyDescent="0.2">
      <c r="A80" s="51" t="s">
        <v>143</v>
      </c>
      <c r="B80" s="52" t="s">
        <v>144</v>
      </c>
      <c r="C80" s="53" t="s">
        <v>28</v>
      </c>
      <c r="D80" s="54">
        <v>57.69</v>
      </c>
      <c r="E80" s="55"/>
      <c r="F80" s="56"/>
      <c r="G80" s="57"/>
    </row>
    <row r="81" spans="1:7" s="50" customFormat="1" ht="45" x14ac:dyDescent="0.2">
      <c r="A81" s="51" t="s">
        <v>145</v>
      </c>
      <c r="B81" s="52" t="s">
        <v>146</v>
      </c>
      <c r="C81" s="53" t="s">
        <v>28</v>
      </c>
      <c r="D81" s="54">
        <v>251.38</v>
      </c>
      <c r="E81" s="55"/>
      <c r="F81" s="56"/>
      <c r="G81" s="57"/>
    </row>
    <row r="82" spans="1:7" s="50" customFormat="1" ht="22.5" x14ac:dyDescent="0.2">
      <c r="A82" s="51" t="s">
        <v>147</v>
      </c>
      <c r="B82" s="52" t="s">
        <v>148</v>
      </c>
      <c r="C82" s="53" t="s">
        <v>28</v>
      </c>
      <c r="D82" s="54">
        <v>17.07</v>
      </c>
      <c r="E82" s="55"/>
      <c r="F82" s="56"/>
      <c r="G82" s="57"/>
    </row>
    <row r="83" spans="1:7" s="50" customFormat="1" ht="22.5" x14ac:dyDescent="0.2">
      <c r="A83" s="51" t="s">
        <v>149</v>
      </c>
      <c r="B83" s="52" t="s">
        <v>150</v>
      </c>
      <c r="C83" s="53" t="s">
        <v>68</v>
      </c>
      <c r="D83" s="54">
        <v>60.5</v>
      </c>
      <c r="E83" s="55"/>
      <c r="F83" s="56"/>
      <c r="G83" s="57"/>
    </row>
    <row r="84" spans="1:7" s="50" customFormat="1" ht="22.5" x14ac:dyDescent="0.2">
      <c r="A84" s="51" t="s">
        <v>151</v>
      </c>
      <c r="B84" s="52" t="s">
        <v>152</v>
      </c>
      <c r="C84" s="53" t="s">
        <v>68</v>
      </c>
      <c r="D84" s="54">
        <v>152.85</v>
      </c>
      <c r="E84" s="55"/>
      <c r="F84" s="56"/>
      <c r="G84" s="57"/>
    </row>
    <row r="85" spans="1:7" s="50" customFormat="1" ht="33.75" x14ac:dyDescent="0.2">
      <c r="A85" s="51" t="s">
        <v>153</v>
      </c>
      <c r="B85" s="52" t="s">
        <v>154</v>
      </c>
      <c r="C85" s="53" t="s">
        <v>28</v>
      </c>
      <c r="D85" s="54">
        <v>92.15</v>
      </c>
      <c r="E85" s="55"/>
      <c r="F85" s="56"/>
      <c r="G85" s="57"/>
    </row>
    <row r="86" spans="1:7" s="50" customFormat="1" ht="45" x14ac:dyDescent="0.2">
      <c r="A86" s="51" t="s">
        <v>155</v>
      </c>
      <c r="B86" s="52" t="s">
        <v>84</v>
      </c>
      <c r="C86" s="53" t="s">
        <v>28</v>
      </c>
      <c r="D86" s="54">
        <v>168.01</v>
      </c>
      <c r="E86" s="55"/>
      <c r="F86" s="56"/>
      <c r="G86" s="57"/>
    </row>
    <row r="87" spans="1:7" s="50" customFormat="1" ht="45" x14ac:dyDescent="0.2">
      <c r="A87" s="51" t="s">
        <v>156</v>
      </c>
      <c r="B87" s="52" t="s">
        <v>86</v>
      </c>
      <c r="C87" s="53" t="s">
        <v>28</v>
      </c>
      <c r="D87" s="54">
        <v>48.34</v>
      </c>
      <c r="E87" s="55"/>
      <c r="F87" s="56"/>
      <c r="G87" s="57"/>
    </row>
    <row r="88" spans="1:7" s="50" customFormat="1" ht="22.5" x14ac:dyDescent="0.2">
      <c r="A88" s="51" t="s">
        <v>157</v>
      </c>
      <c r="B88" s="52" t="s">
        <v>158</v>
      </c>
      <c r="C88" s="53" t="s">
        <v>33</v>
      </c>
      <c r="D88" s="54">
        <v>5</v>
      </c>
      <c r="E88" s="55"/>
      <c r="F88" s="56"/>
      <c r="G88" s="57"/>
    </row>
    <row r="89" spans="1:7" s="50" customFormat="1" ht="22.5" x14ac:dyDescent="0.2">
      <c r="A89" s="51" t="s">
        <v>159</v>
      </c>
      <c r="B89" s="52" t="s">
        <v>160</v>
      </c>
      <c r="C89" s="53" t="s">
        <v>33</v>
      </c>
      <c r="D89" s="54">
        <v>7</v>
      </c>
      <c r="E89" s="55"/>
      <c r="F89" s="56"/>
      <c r="G89" s="57"/>
    </row>
    <row r="90" spans="1:7" s="50" customFormat="1" ht="67.5" x14ac:dyDescent="0.2">
      <c r="A90" s="51" t="s">
        <v>161</v>
      </c>
      <c r="B90" s="52" t="s">
        <v>162</v>
      </c>
      <c r="C90" s="53" t="s">
        <v>68</v>
      </c>
      <c r="D90" s="54">
        <v>152.85</v>
      </c>
      <c r="E90" s="55"/>
      <c r="F90" s="56"/>
      <c r="G90" s="57"/>
    </row>
    <row r="91" spans="1:7" s="50" customFormat="1" ht="45" x14ac:dyDescent="0.2">
      <c r="A91" s="51" t="s">
        <v>163</v>
      </c>
      <c r="B91" s="60" t="s">
        <v>164</v>
      </c>
      <c r="C91" s="53" t="s">
        <v>33</v>
      </c>
      <c r="D91" s="54">
        <v>672</v>
      </c>
      <c r="E91" s="55"/>
      <c r="F91" s="56"/>
      <c r="G91" s="57"/>
    </row>
    <row r="92" spans="1:7" s="50" customFormat="1" ht="33.75" x14ac:dyDescent="0.2">
      <c r="A92" s="51" t="s">
        <v>165</v>
      </c>
      <c r="B92" s="52" t="s">
        <v>166</v>
      </c>
      <c r="C92" s="53" t="s">
        <v>167</v>
      </c>
      <c r="D92" s="54">
        <v>29.41</v>
      </c>
      <c r="E92" s="55"/>
      <c r="F92" s="56"/>
      <c r="G92" s="57"/>
    </row>
    <row r="93" spans="1:7" s="50" customFormat="1" ht="33.75" x14ac:dyDescent="0.2">
      <c r="A93" s="51" t="s">
        <v>168</v>
      </c>
      <c r="B93" s="52" t="s">
        <v>40</v>
      </c>
      <c r="C93" s="53" t="s">
        <v>28</v>
      </c>
      <c r="D93" s="54">
        <v>140.49</v>
      </c>
      <c r="E93" s="55"/>
      <c r="F93" s="56"/>
      <c r="G93" s="57"/>
    </row>
    <row r="94" spans="1:7" s="50" customFormat="1" ht="33.75" x14ac:dyDescent="0.2">
      <c r="A94" s="51" t="s">
        <v>169</v>
      </c>
      <c r="B94" s="52" t="s">
        <v>42</v>
      </c>
      <c r="C94" s="53" t="s">
        <v>43</v>
      </c>
      <c r="D94" s="54">
        <v>1264.42</v>
      </c>
      <c r="E94" s="55"/>
      <c r="F94" s="56"/>
      <c r="G94" s="57"/>
    </row>
    <row r="95" spans="1:7" s="50" customFormat="1" x14ac:dyDescent="0.2">
      <c r="A95" s="44" t="s">
        <v>170</v>
      </c>
      <c r="B95" s="45" t="s">
        <v>171</v>
      </c>
      <c r="C95" s="46"/>
      <c r="D95" s="47"/>
      <c r="E95" s="48"/>
      <c r="F95" s="49"/>
      <c r="G95" s="48">
        <f>ROUND(SUM(G96:G107),2)</f>
        <v>0</v>
      </c>
    </row>
    <row r="96" spans="1:7" s="50" customFormat="1" ht="45" x14ac:dyDescent="0.2">
      <c r="A96" s="51" t="s">
        <v>172</v>
      </c>
      <c r="B96" s="52" t="s">
        <v>144</v>
      </c>
      <c r="C96" s="53" t="s">
        <v>28</v>
      </c>
      <c r="D96" s="54">
        <v>63</v>
      </c>
      <c r="E96" s="55"/>
      <c r="F96" s="56"/>
      <c r="G96" s="57"/>
    </row>
    <row r="97" spans="1:7" s="50" customFormat="1" ht="33.75" x14ac:dyDescent="0.2">
      <c r="A97" s="51" t="s">
        <v>173</v>
      </c>
      <c r="B97" s="52" t="s">
        <v>174</v>
      </c>
      <c r="C97" s="53" t="s">
        <v>33</v>
      </c>
      <c r="D97" s="54">
        <v>5</v>
      </c>
      <c r="E97" s="55"/>
      <c r="F97" s="56"/>
      <c r="G97" s="57"/>
    </row>
    <row r="98" spans="1:7" s="50" customFormat="1" ht="22.5" x14ac:dyDescent="0.2">
      <c r="A98" s="51" t="s">
        <v>175</v>
      </c>
      <c r="B98" s="52" t="s">
        <v>176</v>
      </c>
      <c r="C98" s="53" t="s">
        <v>28</v>
      </c>
      <c r="D98" s="54">
        <v>2.57</v>
      </c>
      <c r="E98" s="55"/>
      <c r="F98" s="56"/>
      <c r="G98" s="57"/>
    </row>
    <row r="99" spans="1:7" s="50" customFormat="1" ht="33.75" x14ac:dyDescent="0.2">
      <c r="A99" s="51" t="s">
        <v>177</v>
      </c>
      <c r="B99" s="52" t="s">
        <v>178</v>
      </c>
      <c r="C99" s="53" t="s">
        <v>36</v>
      </c>
      <c r="D99" s="54">
        <v>5.13</v>
      </c>
      <c r="E99" s="55"/>
      <c r="F99" s="56"/>
      <c r="G99" s="57"/>
    </row>
    <row r="100" spans="1:7" s="50" customFormat="1" ht="33.75" x14ac:dyDescent="0.2">
      <c r="A100" s="51" t="s">
        <v>179</v>
      </c>
      <c r="B100" s="52" t="s">
        <v>180</v>
      </c>
      <c r="C100" s="53" t="s">
        <v>73</v>
      </c>
      <c r="D100" s="54">
        <v>87.66</v>
      </c>
      <c r="E100" s="55"/>
      <c r="F100" s="56"/>
      <c r="G100" s="57"/>
    </row>
    <row r="101" spans="1:7" s="50" customFormat="1" ht="22.5" x14ac:dyDescent="0.2">
      <c r="A101" s="51" t="s">
        <v>181</v>
      </c>
      <c r="B101" s="52" t="s">
        <v>182</v>
      </c>
      <c r="C101" s="53" t="s">
        <v>28</v>
      </c>
      <c r="D101" s="54">
        <v>1.71</v>
      </c>
      <c r="E101" s="55"/>
      <c r="F101" s="56"/>
      <c r="G101" s="57"/>
    </row>
    <row r="102" spans="1:7" s="50" customFormat="1" ht="22.5" x14ac:dyDescent="0.2">
      <c r="A102" s="51" t="s">
        <v>183</v>
      </c>
      <c r="B102" s="52" t="s">
        <v>184</v>
      </c>
      <c r="C102" s="53" t="s">
        <v>36</v>
      </c>
      <c r="D102" s="54">
        <v>34.729999999999997</v>
      </c>
      <c r="E102" s="55"/>
      <c r="F102" s="56"/>
      <c r="G102" s="57"/>
    </row>
    <row r="103" spans="1:7" s="50" customFormat="1" ht="45" x14ac:dyDescent="0.2">
      <c r="A103" s="51" t="s">
        <v>185</v>
      </c>
      <c r="B103" s="52" t="s">
        <v>186</v>
      </c>
      <c r="C103" s="53" t="s">
        <v>36</v>
      </c>
      <c r="D103" s="54">
        <v>27.74</v>
      </c>
      <c r="E103" s="55"/>
      <c r="F103" s="56"/>
      <c r="G103" s="57"/>
    </row>
    <row r="104" spans="1:7" s="50" customFormat="1" ht="45" x14ac:dyDescent="0.2">
      <c r="A104" s="51" t="s">
        <v>187</v>
      </c>
      <c r="B104" s="52" t="s">
        <v>188</v>
      </c>
      <c r="C104" s="53" t="s">
        <v>36</v>
      </c>
      <c r="D104" s="54">
        <v>41.57</v>
      </c>
      <c r="E104" s="55"/>
      <c r="F104" s="56"/>
      <c r="G104" s="57"/>
    </row>
    <row r="105" spans="1:7" s="50" customFormat="1" ht="45" x14ac:dyDescent="0.2">
      <c r="A105" s="51" t="s">
        <v>189</v>
      </c>
      <c r="B105" s="52" t="s">
        <v>84</v>
      </c>
      <c r="C105" s="53" t="s">
        <v>28</v>
      </c>
      <c r="D105" s="54">
        <v>39.340000000000003</v>
      </c>
      <c r="E105" s="55"/>
      <c r="F105" s="56"/>
      <c r="G105" s="57"/>
    </row>
    <row r="106" spans="1:7" s="50" customFormat="1" ht="45" x14ac:dyDescent="0.2">
      <c r="A106" s="51" t="s">
        <v>190</v>
      </c>
      <c r="B106" s="52" t="s">
        <v>191</v>
      </c>
      <c r="C106" s="53" t="s">
        <v>73</v>
      </c>
      <c r="D106" s="54">
        <v>67.05</v>
      </c>
      <c r="E106" s="55"/>
      <c r="F106" s="56"/>
      <c r="G106" s="57"/>
    </row>
    <row r="107" spans="1:7" s="50" customFormat="1" ht="45" x14ac:dyDescent="0.2">
      <c r="A107" s="51" t="s">
        <v>192</v>
      </c>
      <c r="B107" s="52" t="s">
        <v>193</v>
      </c>
      <c r="C107" s="53" t="s">
        <v>33</v>
      </c>
      <c r="D107" s="54">
        <v>3</v>
      </c>
      <c r="E107" s="55"/>
      <c r="F107" s="56"/>
      <c r="G107" s="57"/>
    </row>
    <row r="108" spans="1:7" s="50" customFormat="1" x14ac:dyDescent="0.2">
      <c r="A108" s="44" t="s">
        <v>194</v>
      </c>
      <c r="B108" s="45" t="s">
        <v>195</v>
      </c>
      <c r="C108" s="46"/>
      <c r="D108" s="47"/>
      <c r="E108" s="48"/>
      <c r="F108" s="49"/>
      <c r="G108" s="48">
        <f>ROUND(SUM(G109:G123),2)</f>
        <v>0</v>
      </c>
    </row>
    <row r="109" spans="1:7" s="50" customFormat="1" ht="22.5" x14ac:dyDescent="0.2">
      <c r="A109" s="51" t="s">
        <v>196</v>
      </c>
      <c r="B109" s="52" t="s">
        <v>142</v>
      </c>
      <c r="C109" s="53" t="s">
        <v>68</v>
      </c>
      <c r="D109" s="54">
        <v>198.09</v>
      </c>
      <c r="E109" s="55"/>
      <c r="F109" s="56"/>
      <c r="G109" s="57"/>
    </row>
    <row r="110" spans="1:7" s="50" customFormat="1" ht="45" x14ac:dyDescent="0.2">
      <c r="A110" s="51" t="s">
        <v>197</v>
      </c>
      <c r="B110" s="52" t="s">
        <v>144</v>
      </c>
      <c r="C110" s="53" t="s">
        <v>28</v>
      </c>
      <c r="D110" s="54">
        <v>331.11</v>
      </c>
      <c r="E110" s="55"/>
      <c r="F110" s="56"/>
      <c r="G110" s="57"/>
    </row>
    <row r="111" spans="1:7" s="50" customFormat="1" ht="90" x14ac:dyDescent="0.2">
      <c r="A111" s="51" t="s">
        <v>198</v>
      </c>
      <c r="B111" s="52" t="s">
        <v>199</v>
      </c>
      <c r="C111" s="53" t="s">
        <v>33</v>
      </c>
      <c r="D111" s="54">
        <v>10</v>
      </c>
      <c r="E111" s="55"/>
      <c r="F111" s="56"/>
      <c r="G111" s="57"/>
    </row>
    <row r="112" spans="1:7" s="50" customFormat="1" ht="90" x14ac:dyDescent="0.2">
      <c r="A112" s="51" t="s">
        <v>200</v>
      </c>
      <c r="B112" s="52" t="s">
        <v>201</v>
      </c>
      <c r="C112" s="53" t="s">
        <v>33</v>
      </c>
      <c r="D112" s="54">
        <v>9</v>
      </c>
      <c r="E112" s="55"/>
      <c r="F112" s="56"/>
      <c r="G112" s="57"/>
    </row>
    <row r="113" spans="1:7" s="50" customFormat="1" ht="90" x14ac:dyDescent="0.2">
      <c r="A113" s="51" t="s">
        <v>202</v>
      </c>
      <c r="B113" s="52" t="s">
        <v>203</v>
      </c>
      <c r="C113" s="53" t="s">
        <v>33</v>
      </c>
      <c r="D113" s="54">
        <v>6</v>
      </c>
      <c r="E113" s="55"/>
      <c r="F113" s="56"/>
      <c r="G113" s="57"/>
    </row>
    <row r="114" spans="1:7" s="50" customFormat="1" ht="90" x14ac:dyDescent="0.2">
      <c r="A114" s="51" t="s">
        <v>204</v>
      </c>
      <c r="B114" s="52" t="s">
        <v>205</v>
      </c>
      <c r="C114" s="53" t="s">
        <v>33</v>
      </c>
      <c r="D114" s="54">
        <v>3</v>
      </c>
      <c r="E114" s="55"/>
      <c r="F114" s="56"/>
      <c r="G114" s="57"/>
    </row>
    <row r="115" spans="1:7" s="50" customFormat="1" ht="22.5" x14ac:dyDescent="0.2">
      <c r="A115" s="51" t="s">
        <v>206</v>
      </c>
      <c r="B115" s="52" t="s">
        <v>207</v>
      </c>
      <c r="C115" s="53" t="s">
        <v>68</v>
      </c>
      <c r="D115" s="54">
        <v>202.62</v>
      </c>
      <c r="E115" s="55"/>
      <c r="F115" s="56"/>
      <c r="G115" s="57"/>
    </row>
    <row r="116" spans="1:7" s="50" customFormat="1" ht="22.5" x14ac:dyDescent="0.2">
      <c r="A116" s="51" t="s">
        <v>208</v>
      </c>
      <c r="B116" s="52" t="s">
        <v>209</v>
      </c>
      <c r="C116" s="53" t="s">
        <v>33</v>
      </c>
      <c r="D116" s="54">
        <v>29</v>
      </c>
      <c r="E116" s="55"/>
      <c r="F116" s="56"/>
      <c r="G116" s="57"/>
    </row>
    <row r="117" spans="1:7" s="50" customFormat="1" ht="22.5" x14ac:dyDescent="0.2">
      <c r="A117" s="51" t="s">
        <v>210</v>
      </c>
      <c r="B117" s="52" t="s">
        <v>211</v>
      </c>
      <c r="C117" s="53" t="s">
        <v>33</v>
      </c>
      <c r="D117" s="54">
        <v>29</v>
      </c>
      <c r="E117" s="55"/>
      <c r="F117" s="56"/>
      <c r="G117" s="57"/>
    </row>
    <row r="118" spans="1:7" s="50" customFormat="1" ht="22.5" x14ac:dyDescent="0.2">
      <c r="A118" s="51" t="s">
        <v>212</v>
      </c>
      <c r="B118" s="52" t="s">
        <v>213</v>
      </c>
      <c r="C118" s="53" t="s">
        <v>33</v>
      </c>
      <c r="D118" s="54">
        <v>29</v>
      </c>
      <c r="E118" s="55"/>
      <c r="F118" s="56"/>
      <c r="G118" s="57"/>
    </row>
    <row r="119" spans="1:7" s="50" customFormat="1" ht="22.5" x14ac:dyDescent="0.2">
      <c r="A119" s="51" t="s">
        <v>214</v>
      </c>
      <c r="B119" s="52" t="s">
        <v>148</v>
      </c>
      <c r="C119" s="53" t="s">
        <v>28</v>
      </c>
      <c r="D119" s="54">
        <v>16.21</v>
      </c>
      <c r="E119" s="55"/>
      <c r="F119" s="56"/>
      <c r="G119" s="57"/>
    </row>
    <row r="120" spans="1:7" s="50" customFormat="1" ht="45" x14ac:dyDescent="0.2">
      <c r="A120" s="51" t="s">
        <v>215</v>
      </c>
      <c r="B120" s="52" t="s">
        <v>84</v>
      </c>
      <c r="C120" s="53" t="s">
        <v>28</v>
      </c>
      <c r="D120" s="54">
        <v>262.05</v>
      </c>
      <c r="E120" s="55"/>
      <c r="F120" s="56"/>
      <c r="G120" s="57"/>
    </row>
    <row r="121" spans="1:7" s="50" customFormat="1" ht="45" x14ac:dyDescent="0.2">
      <c r="A121" s="51" t="s">
        <v>216</v>
      </c>
      <c r="B121" s="52" t="s">
        <v>86</v>
      </c>
      <c r="C121" s="53" t="s">
        <v>28</v>
      </c>
      <c r="D121" s="54">
        <v>69.06</v>
      </c>
      <c r="E121" s="55"/>
      <c r="F121" s="56"/>
      <c r="G121" s="57"/>
    </row>
    <row r="122" spans="1:7" s="50" customFormat="1" ht="33.75" x14ac:dyDescent="0.2">
      <c r="A122" s="51" t="s">
        <v>217</v>
      </c>
      <c r="B122" s="52" t="s">
        <v>40</v>
      </c>
      <c r="C122" s="53" t="s">
        <v>28</v>
      </c>
      <c r="D122" s="54">
        <v>69.06</v>
      </c>
      <c r="E122" s="55"/>
      <c r="F122" s="56"/>
      <c r="G122" s="57"/>
    </row>
    <row r="123" spans="1:7" s="50" customFormat="1" ht="33.75" x14ac:dyDescent="0.2">
      <c r="A123" s="51" t="s">
        <v>218</v>
      </c>
      <c r="B123" s="52" t="s">
        <v>42</v>
      </c>
      <c r="C123" s="53" t="s">
        <v>43</v>
      </c>
      <c r="D123" s="54">
        <v>621.57000000000005</v>
      </c>
      <c r="E123" s="55"/>
      <c r="F123" s="56"/>
      <c r="G123" s="57"/>
    </row>
    <row r="124" spans="1:7" x14ac:dyDescent="0.2">
      <c r="A124" s="42" t="s">
        <v>219</v>
      </c>
      <c r="B124" s="58" t="s">
        <v>220</v>
      </c>
      <c r="C124" s="58"/>
      <c r="D124" s="59"/>
      <c r="E124" s="58"/>
      <c r="F124" s="58"/>
      <c r="G124" s="43">
        <f>ROUND(SUM(G125,G135,G148,G161),2)</f>
        <v>0</v>
      </c>
    </row>
    <row r="125" spans="1:7" s="50" customFormat="1" x14ac:dyDescent="0.2">
      <c r="A125" s="44" t="s">
        <v>221</v>
      </c>
      <c r="B125" s="45" t="s">
        <v>140</v>
      </c>
      <c r="C125" s="46"/>
      <c r="D125" s="47"/>
      <c r="E125" s="48"/>
      <c r="F125" s="49"/>
      <c r="G125" s="48">
        <f>ROUND(SUM(G126:G134),2)</f>
        <v>0</v>
      </c>
    </row>
    <row r="126" spans="1:7" s="50" customFormat="1" ht="22.5" x14ac:dyDescent="0.2">
      <c r="A126" s="51" t="s">
        <v>222</v>
      </c>
      <c r="B126" s="52" t="s">
        <v>142</v>
      </c>
      <c r="C126" s="53" t="s">
        <v>68</v>
      </c>
      <c r="D126" s="54">
        <v>174.76</v>
      </c>
      <c r="E126" s="55"/>
      <c r="F126" s="56"/>
      <c r="G126" s="57"/>
    </row>
    <row r="127" spans="1:7" s="50" customFormat="1" ht="45" x14ac:dyDescent="0.2">
      <c r="A127" s="51" t="s">
        <v>223</v>
      </c>
      <c r="B127" s="52" t="s">
        <v>144</v>
      </c>
      <c r="C127" s="53" t="s">
        <v>28</v>
      </c>
      <c r="D127" s="54">
        <v>209.72</v>
      </c>
      <c r="E127" s="55"/>
      <c r="F127" s="56"/>
      <c r="G127" s="57"/>
    </row>
    <row r="128" spans="1:7" s="50" customFormat="1" ht="33.75" x14ac:dyDescent="0.2">
      <c r="A128" s="51" t="s">
        <v>224</v>
      </c>
      <c r="B128" s="52" t="s">
        <v>225</v>
      </c>
      <c r="C128" s="53" t="s">
        <v>68</v>
      </c>
      <c r="D128" s="54">
        <v>218.45</v>
      </c>
      <c r="E128" s="55"/>
      <c r="F128" s="56"/>
      <c r="G128" s="57"/>
    </row>
    <row r="129" spans="1:7" s="50" customFormat="1" ht="33.75" x14ac:dyDescent="0.2">
      <c r="A129" s="51" t="s">
        <v>226</v>
      </c>
      <c r="B129" s="52" t="s">
        <v>227</v>
      </c>
      <c r="C129" s="53" t="s">
        <v>68</v>
      </c>
      <c r="D129" s="54">
        <v>2.52</v>
      </c>
      <c r="E129" s="55"/>
      <c r="F129" s="56"/>
      <c r="G129" s="57"/>
    </row>
    <row r="130" spans="1:7" s="50" customFormat="1" ht="22.5" x14ac:dyDescent="0.2">
      <c r="A130" s="51" t="s">
        <v>228</v>
      </c>
      <c r="B130" s="52" t="s">
        <v>148</v>
      </c>
      <c r="C130" s="53" t="s">
        <v>28</v>
      </c>
      <c r="D130" s="54">
        <v>17.48</v>
      </c>
      <c r="E130" s="55"/>
      <c r="F130" s="56"/>
      <c r="G130" s="57"/>
    </row>
    <row r="131" spans="1:7" s="50" customFormat="1" ht="33.75" x14ac:dyDescent="0.2">
      <c r="A131" s="51" t="s">
        <v>229</v>
      </c>
      <c r="B131" s="52" t="s">
        <v>154</v>
      </c>
      <c r="C131" s="53" t="s">
        <v>28</v>
      </c>
      <c r="D131" s="54">
        <v>68.010000000000005</v>
      </c>
      <c r="E131" s="55"/>
      <c r="F131" s="56"/>
      <c r="G131" s="57"/>
    </row>
    <row r="132" spans="1:7" s="50" customFormat="1" ht="45" x14ac:dyDescent="0.2">
      <c r="A132" s="51" t="s">
        <v>230</v>
      </c>
      <c r="B132" s="52" t="s">
        <v>84</v>
      </c>
      <c r="C132" s="53" t="s">
        <v>28</v>
      </c>
      <c r="D132" s="54">
        <v>104.86</v>
      </c>
      <c r="E132" s="55"/>
      <c r="F132" s="56"/>
      <c r="G132" s="57"/>
    </row>
    <row r="133" spans="1:7" s="50" customFormat="1" ht="33.75" x14ac:dyDescent="0.2">
      <c r="A133" s="51" t="s">
        <v>231</v>
      </c>
      <c r="B133" s="52" t="s">
        <v>40</v>
      </c>
      <c r="C133" s="53" t="s">
        <v>28</v>
      </c>
      <c r="D133" s="54">
        <v>68.010000000000005</v>
      </c>
      <c r="E133" s="55"/>
      <c r="F133" s="56"/>
      <c r="G133" s="57"/>
    </row>
    <row r="134" spans="1:7" s="50" customFormat="1" ht="33.75" x14ac:dyDescent="0.2">
      <c r="A134" s="51" t="s">
        <v>232</v>
      </c>
      <c r="B134" s="52" t="s">
        <v>42</v>
      </c>
      <c r="C134" s="53" t="s">
        <v>43</v>
      </c>
      <c r="D134" s="54">
        <v>612.12</v>
      </c>
      <c r="E134" s="55"/>
      <c r="F134" s="56"/>
      <c r="G134" s="57"/>
    </row>
    <row r="135" spans="1:7" s="50" customFormat="1" x14ac:dyDescent="0.2">
      <c r="A135" s="44" t="s">
        <v>233</v>
      </c>
      <c r="B135" s="45" t="s">
        <v>234</v>
      </c>
      <c r="C135" s="46"/>
      <c r="D135" s="47"/>
      <c r="E135" s="48"/>
      <c r="F135" s="49"/>
      <c r="G135" s="48">
        <f>ROUND(SUM(G136:G147),2)</f>
        <v>0</v>
      </c>
    </row>
    <row r="136" spans="1:7" s="50" customFormat="1" ht="22.5" x14ac:dyDescent="0.2">
      <c r="A136" s="51" t="s">
        <v>235</v>
      </c>
      <c r="B136" s="52" t="s">
        <v>142</v>
      </c>
      <c r="C136" s="53" t="s">
        <v>68</v>
      </c>
      <c r="D136" s="54">
        <v>198.09</v>
      </c>
      <c r="E136" s="55"/>
      <c r="F136" s="56"/>
      <c r="G136" s="57"/>
    </row>
    <row r="137" spans="1:7" s="50" customFormat="1" ht="45" x14ac:dyDescent="0.2">
      <c r="A137" s="51" t="s">
        <v>236</v>
      </c>
      <c r="B137" s="52" t="s">
        <v>144</v>
      </c>
      <c r="C137" s="53" t="s">
        <v>28</v>
      </c>
      <c r="D137" s="54">
        <v>177.18</v>
      </c>
      <c r="E137" s="55"/>
      <c r="F137" s="56"/>
      <c r="G137" s="57"/>
    </row>
    <row r="138" spans="1:7" s="50" customFormat="1" ht="45" x14ac:dyDescent="0.2">
      <c r="A138" s="51" t="s">
        <v>237</v>
      </c>
      <c r="B138" s="52" t="s">
        <v>84</v>
      </c>
      <c r="C138" s="53" t="s">
        <v>28</v>
      </c>
      <c r="D138" s="54">
        <v>168.32</v>
      </c>
      <c r="E138" s="55"/>
      <c r="F138" s="56"/>
      <c r="G138" s="57"/>
    </row>
    <row r="139" spans="1:7" s="50" customFormat="1" ht="22.5" x14ac:dyDescent="0.2">
      <c r="A139" s="51" t="s">
        <v>238</v>
      </c>
      <c r="B139" s="52" t="s">
        <v>239</v>
      </c>
      <c r="C139" s="53" t="s">
        <v>33</v>
      </c>
      <c r="D139" s="54">
        <v>29</v>
      </c>
      <c r="E139" s="55"/>
      <c r="F139" s="56"/>
      <c r="G139" s="57"/>
    </row>
    <row r="140" spans="1:7" s="50" customFormat="1" ht="22.5" x14ac:dyDescent="0.2">
      <c r="A140" s="51" t="s">
        <v>240</v>
      </c>
      <c r="B140" s="52" t="s">
        <v>241</v>
      </c>
      <c r="C140" s="53" t="s">
        <v>33</v>
      </c>
      <c r="D140" s="54">
        <v>29</v>
      </c>
      <c r="E140" s="55"/>
      <c r="F140" s="56"/>
      <c r="G140" s="57"/>
    </row>
    <row r="141" spans="1:7" s="50" customFormat="1" ht="22.5" x14ac:dyDescent="0.2">
      <c r="A141" s="51" t="s">
        <v>242</v>
      </c>
      <c r="B141" s="52" t="s">
        <v>243</v>
      </c>
      <c r="C141" s="53" t="s">
        <v>33</v>
      </c>
      <c r="D141" s="54">
        <v>29</v>
      </c>
      <c r="E141" s="55"/>
      <c r="F141" s="56"/>
      <c r="G141" s="57"/>
    </row>
    <row r="142" spans="1:7" s="50" customFormat="1" ht="22.5" x14ac:dyDescent="0.2">
      <c r="A142" s="51" t="s">
        <v>244</v>
      </c>
      <c r="B142" s="52" t="s">
        <v>245</v>
      </c>
      <c r="C142" s="53" t="s">
        <v>33</v>
      </c>
      <c r="D142" s="54">
        <v>29</v>
      </c>
      <c r="E142" s="55"/>
      <c r="F142" s="56"/>
      <c r="G142" s="57"/>
    </row>
    <row r="143" spans="1:7" s="50" customFormat="1" ht="22.5" x14ac:dyDescent="0.2">
      <c r="A143" s="51" t="s">
        <v>246</v>
      </c>
      <c r="B143" s="52" t="s">
        <v>247</v>
      </c>
      <c r="C143" s="53" t="s">
        <v>68</v>
      </c>
      <c r="D143" s="54">
        <v>257.51</v>
      </c>
      <c r="E143" s="55"/>
      <c r="F143" s="56"/>
      <c r="G143" s="57"/>
    </row>
    <row r="144" spans="1:7" s="50" customFormat="1" ht="22.5" x14ac:dyDescent="0.2">
      <c r="A144" s="51" t="s">
        <v>248</v>
      </c>
      <c r="B144" s="52" t="s">
        <v>249</v>
      </c>
      <c r="C144" s="53" t="s">
        <v>33</v>
      </c>
      <c r="D144" s="54">
        <v>29</v>
      </c>
      <c r="E144" s="55"/>
      <c r="F144" s="56"/>
      <c r="G144" s="57"/>
    </row>
    <row r="145" spans="1:7" s="50" customFormat="1" ht="22.5" x14ac:dyDescent="0.2">
      <c r="A145" s="51" t="s">
        <v>250</v>
      </c>
      <c r="B145" s="52" t="s">
        <v>251</v>
      </c>
      <c r="C145" s="53" t="s">
        <v>33</v>
      </c>
      <c r="D145" s="54">
        <v>29</v>
      </c>
      <c r="E145" s="55"/>
      <c r="F145" s="56"/>
      <c r="G145" s="57"/>
    </row>
    <row r="146" spans="1:7" s="50" customFormat="1" ht="22.5" x14ac:dyDescent="0.2">
      <c r="A146" s="51" t="s">
        <v>252</v>
      </c>
      <c r="B146" s="52" t="s">
        <v>253</v>
      </c>
      <c r="C146" s="53" t="s">
        <v>33</v>
      </c>
      <c r="D146" s="54">
        <v>29</v>
      </c>
      <c r="E146" s="55"/>
      <c r="F146" s="56"/>
      <c r="G146" s="57"/>
    </row>
    <row r="147" spans="1:7" s="50" customFormat="1" ht="101.25" x14ac:dyDescent="0.2">
      <c r="A147" s="51" t="s">
        <v>254</v>
      </c>
      <c r="B147" s="52" t="s">
        <v>255</v>
      </c>
      <c r="C147" s="53" t="s">
        <v>33</v>
      </c>
      <c r="D147" s="54">
        <v>29</v>
      </c>
      <c r="E147" s="55"/>
      <c r="F147" s="56"/>
      <c r="G147" s="57"/>
    </row>
    <row r="148" spans="1:7" s="50" customFormat="1" x14ac:dyDescent="0.2">
      <c r="A148" s="44" t="s">
        <v>256</v>
      </c>
      <c r="B148" s="45" t="s">
        <v>257</v>
      </c>
      <c r="C148" s="46"/>
      <c r="D148" s="47"/>
      <c r="E148" s="48"/>
      <c r="F148" s="49"/>
      <c r="G148" s="48">
        <f>ROUND(SUM(G149:G160),2)</f>
        <v>0</v>
      </c>
    </row>
    <row r="149" spans="1:7" s="50" customFormat="1" ht="45" x14ac:dyDescent="0.2">
      <c r="A149" s="51" t="s">
        <v>258</v>
      </c>
      <c r="B149" s="52" t="s">
        <v>144</v>
      </c>
      <c r="C149" s="53" t="s">
        <v>28</v>
      </c>
      <c r="D149" s="54">
        <v>30.18</v>
      </c>
      <c r="E149" s="55"/>
      <c r="F149" s="56"/>
      <c r="G149" s="57"/>
    </row>
    <row r="150" spans="1:7" s="50" customFormat="1" ht="45" x14ac:dyDescent="0.2">
      <c r="A150" s="51" t="s">
        <v>259</v>
      </c>
      <c r="B150" s="52" t="s">
        <v>84</v>
      </c>
      <c r="C150" s="53" t="s">
        <v>28</v>
      </c>
      <c r="D150" s="54">
        <v>7.54</v>
      </c>
      <c r="E150" s="55"/>
      <c r="F150" s="56"/>
      <c r="G150" s="57"/>
    </row>
    <row r="151" spans="1:7" s="50" customFormat="1" ht="33.75" x14ac:dyDescent="0.2">
      <c r="A151" s="51" t="s">
        <v>260</v>
      </c>
      <c r="B151" s="52" t="s">
        <v>261</v>
      </c>
      <c r="C151" s="53" t="s">
        <v>36</v>
      </c>
      <c r="D151" s="54">
        <v>19.53</v>
      </c>
      <c r="E151" s="55"/>
      <c r="F151" s="56"/>
      <c r="G151" s="57"/>
    </row>
    <row r="152" spans="1:7" s="50" customFormat="1" ht="33.75" x14ac:dyDescent="0.2">
      <c r="A152" s="51" t="s">
        <v>262</v>
      </c>
      <c r="B152" s="52" t="s">
        <v>178</v>
      </c>
      <c r="C152" s="53" t="s">
        <v>36</v>
      </c>
      <c r="D152" s="54">
        <v>39.770000000000003</v>
      </c>
      <c r="E152" s="55"/>
      <c r="F152" s="56"/>
      <c r="G152" s="57"/>
    </row>
    <row r="153" spans="1:7" s="50" customFormat="1" ht="33.75" x14ac:dyDescent="0.2">
      <c r="A153" s="51" t="s">
        <v>263</v>
      </c>
      <c r="B153" s="52" t="s">
        <v>264</v>
      </c>
      <c r="C153" s="53" t="s">
        <v>36</v>
      </c>
      <c r="D153" s="54">
        <v>16.96</v>
      </c>
      <c r="E153" s="55"/>
      <c r="F153" s="56"/>
      <c r="G153" s="57"/>
    </row>
    <row r="154" spans="1:7" s="50" customFormat="1" ht="33.75" x14ac:dyDescent="0.2">
      <c r="A154" s="51" t="s">
        <v>265</v>
      </c>
      <c r="B154" s="52" t="s">
        <v>180</v>
      </c>
      <c r="C154" s="53" t="s">
        <v>73</v>
      </c>
      <c r="D154" s="54">
        <v>418.14</v>
      </c>
      <c r="E154" s="55"/>
      <c r="F154" s="56"/>
      <c r="G154" s="57"/>
    </row>
    <row r="155" spans="1:7" s="50" customFormat="1" ht="22.5" x14ac:dyDescent="0.2">
      <c r="A155" s="51" t="s">
        <v>266</v>
      </c>
      <c r="B155" s="52" t="s">
        <v>267</v>
      </c>
      <c r="C155" s="53" t="s">
        <v>28</v>
      </c>
      <c r="D155" s="54">
        <v>2.99</v>
      </c>
      <c r="E155" s="55"/>
      <c r="F155" s="56"/>
      <c r="G155" s="57"/>
    </row>
    <row r="156" spans="1:7" s="50" customFormat="1" ht="33.75" x14ac:dyDescent="0.2">
      <c r="A156" s="51" t="s">
        <v>268</v>
      </c>
      <c r="B156" s="52" t="s">
        <v>269</v>
      </c>
      <c r="C156" s="53" t="s">
        <v>28</v>
      </c>
      <c r="D156" s="54">
        <v>3.39</v>
      </c>
      <c r="E156" s="55"/>
      <c r="F156" s="56"/>
      <c r="G156" s="57"/>
    </row>
    <row r="157" spans="1:7" s="50" customFormat="1" ht="22.5" x14ac:dyDescent="0.2">
      <c r="A157" s="51" t="s">
        <v>270</v>
      </c>
      <c r="B157" s="52" t="s">
        <v>184</v>
      </c>
      <c r="C157" s="53" t="s">
        <v>36</v>
      </c>
      <c r="D157" s="54">
        <v>32.79</v>
      </c>
      <c r="E157" s="55"/>
      <c r="F157" s="56"/>
      <c r="G157" s="57"/>
    </row>
    <row r="158" spans="1:7" s="50" customFormat="1" ht="45" x14ac:dyDescent="0.2">
      <c r="A158" s="51" t="s">
        <v>271</v>
      </c>
      <c r="B158" s="52" t="s">
        <v>186</v>
      </c>
      <c r="C158" s="53" t="s">
        <v>36</v>
      </c>
      <c r="D158" s="54">
        <v>32.79</v>
      </c>
      <c r="E158" s="55"/>
      <c r="F158" s="56"/>
      <c r="G158" s="57"/>
    </row>
    <row r="159" spans="1:7" s="50" customFormat="1" ht="33.75" x14ac:dyDescent="0.2">
      <c r="A159" s="51" t="s">
        <v>272</v>
      </c>
      <c r="B159" s="52" t="s">
        <v>40</v>
      </c>
      <c r="C159" s="53" t="s">
        <v>28</v>
      </c>
      <c r="D159" s="54">
        <v>30.18</v>
      </c>
      <c r="E159" s="55"/>
      <c r="F159" s="56"/>
      <c r="G159" s="57"/>
    </row>
    <row r="160" spans="1:7" s="50" customFormat="1" ht="33.75" x14ac:dyDescent="0.2">
      <c r="A160" s="51" t="s">
        <v>273</v>
      </c>
      <c r="B160" s="52" t="s">
        <v>42</v>
      </c>
      <c r="C160" s="53" t="s">
        <v>43</v>
      </c>
      <c r="D160" s="54">
        <v>271.58999999999997</v>
      </c>
      <c r="E160" s="55"/>
      <c r="F160" s="56"/>
      <c r="G160" s="57"/>
    </row>
    <row r="161" spans="1:7" s="50" customFormat="1" x14ac:dyDescent="0.2">
      <c r="A161" s="44" t="s">
        <v>274</v>
      </c>
      <c r="B161" s="45" t="s">
        <v>275</v>
      </c>
      <c r="C161" s="46"/>
      <c r="D161" s="47"/>
      <c r="E161" s="48"/>
      <c r="F161" s="49"/>
      <c r="G161" s="48">
        <f>ROUND(SUM(G162:G172),2)</f>
        <v>0</v>
      </c>
    </row>
    <row r="162" spans="1:7" s="50" customFormat="1" ht="33.75" x14ac:dyDescent="0.2">
      <c r="A162" s="51" t="s">
        <v>276</v>
      </c>
      <c r="B162" s="52" t="s">
        <v>277</v>
      </c>
      <c r="C162" s="53" t="s">
        <v>33</v>
      </c>
      <c r="D162" s="54">
        <v>13</v>
      </c>
      <c r="E162" s="55"/>
      <c r="F162" s="56"/>
      <c r="G162" s="57"/>
    </row>
    <row r="163" spans="1:7" s="50" customFormat="1" ht="22.5" x14ac:dyDescent="0.2">
      <c r="A163" s="51" t="s">
        <v>278</v>
      </c>
      <c r="B163" s="52" t="s">
        <v>279</v>
      </c>
      <c r="C163" s="53" t="s">
        <v>33</v>
      </c>
      <c r="D163" s="54">
        <v>13</v>
      </c>
      <c r="E163" s="55"/>
      <c r="F163" s="56"/>
      <c r="G163" s="57"/>
    </row>
    <row r="164" spans="1:7" s="50" customFormat="1" ht="33.75" x14ac:dyDescent="0.2">
      <c r="A164" s="51" t="s">
        <v>280</v>
      </c>
      <c r="B164" s="52" t="s">
        <v>281</v>
      </c>
      <c r="C164" s="53" t="s">
        <v>33</v>
      </c>
      <c r="D164" s="54">
        <v>1</v>
      </c>
      <c r="E164" s="55"/>
      <c r="F164" s="56"/>
      <c r="G164" s="57"/>
    </row>
    <row r="165" spans="1:7" s="50" customFormat="1" ht="22.5" x14ac:dyDescent="0.2">
      <c r="A165" s="51" t="s">
        <v>282</v>
      </c>
      <c r="B165" s="52" t="s">
        <v>283</v>
      </c>
      <c r="C165" s="53" t="s">
        <v>33</v>
      </c>
      <c r="D165" s="54">
        <v>3</v>
      </c>
      <c r="E165" s="55"/>
      <c r="F165" s="56"/>
      <c r="G165" s="57"/>
    </row>
    <row r="166" spans="1:7" s="50" customFormat="1" ht="33.75" x14ac:dyDescent="0.2">
      <c r="A166" s="51" t="s">
        <v>284</v>
      </c>
      <c r="B166" s="52" t="s">
        <v>285</v>
      </c>
      <c r="C166" s="53" t="s">
        <v>33</v>
      </c>
      <c r="D166" s="54">
        <v>6</v>
      </c>
      <c r="E166" s="55"/>
      <c r="F166" s="56"/>
      <c r="G166" s="57"/>
    </row>
    <row r="167" spans="1:7" s="50" customFormat="1" ht="45" x14ac:dyDescent="0.2">
      <c r="A167" s="51" t="s">
        <v>286</v>
      </c>
      <c r="B167" s="52" t="s">
        <v>287</v>
      </c>
      <c r="C167" s="53" t="s">
        <v>33</v>
      </c>
      <c r="D167" s="54">
        <v>1</v>
      </c>
      <c r="E167" s="55"/>
      <c r="F167" s="56"/>
      <c r="G167" s="57"/>
    </row>
    <row r="168" spans="1:7" s="50" customFormat="1" ht="33.75" x14ac:dyDescent="0.2">
      <c r="A168" s="51" t="s">
        <v>288</v>
      </c>
      <c r="B168" s="52" t="s">
        <v>289</v>
      </c>
      <c r="C168" s="53" t="s">
        <v>28</v>
      </c>
      <c r="D168" s="54">
        <v>0.38</v>
      </c>
      <c r="E168" s="55"/>
      <c r="F168" s="56"/>
      <c r="G168" s="57"/>
    </row>
    <row r="169" spans="1:7" s="50" customFormat="1" ht="22.5" x14ac:dyDescent="0.2">
      <c r="A169" s="51" t="s">
        <v>290</v>
      </c>
      <c r="B169" s="52" t="s">
        <v>291</v>
      </c>
      <c r="C169" s="53" t="s">
        <v>33</v>
      </c>
      <c r="D169" s="54">
        <v>1</v>
      </c>
      <c r="E169" s="55"/>
      <c r="F169" s="56"/>
      <c r="G169" s="57"/>
    </row>
    <row r="170" spans="1:7" s="50" customFormat="1" ht="33.75" x14ac:dyDescent="0.2">
      <c r="A170" s="51" t="s">
        <v>292</v>
      </c>
      <c r="B170" s="52" t="s">
        <v>293</v>
      </c>
      <c r="C170" s="53" t="s">
        <v>33</v>
      </c>
      <c r="D170" s="54">
        <v>5</v>
      </c>
      <c r="E170" s="55"/>
      <c r="F170" s="56"/>
      <c r="G170" s="57"/>
    </row>
    <row r="171" spans="1:7" s="50" customFormat="1" ht="22.5" x14ac:dyDescent="0.2">
      <c r="A171" s="51" t="s">
        <v>294</v>
      </c>
      <c r="B171" s="52" t="s">
        <v>295</v>
      </c>
      <c r="C171" s="53" t="s">
        <v>33</v>
      </c>
      <c r="D171" s="54">
        <v>2</v>
      </c>
      <c r="E171" s="55"/>
      <c r="F171" s="56"/>
      <c r="G171" s="57"/>
    </row>
    <row r="172" spans="1:7" s="50" customFormat="1" ht="22.5" x14ac:dyDescent="0.2">
      <c r="A172" s="51" t="s">
        <v>296</v>
      </c>
      <c r="B172" s="52" t="s">
        <v>297</v>
      </c>
      <c r="C172" s="53" t="s">
        <v>33</v>
      </c>
      <c r="D172" s="54">
        <v>1</v>
      </c>
      <c r="E172" s="55"/>
      <c r="F172" s="56"/>
      <c r="G172" s="57"/>
    </row>
    <row r="173" spans="1:7" x14ac:dyDescent="0.2">
      <c r="A173" s="42" t="s">
        <v>298</v>
      </c>
      <c r="B173" s="58" t="s">
        <v>299</v>
      </c>
      <c r="C173" s="58"/>
      <c r="D173" s="59"/>
      <c r="E173" s="58"/>
      <c r="F173" s="58"/>
      <c r="G173" s="43">
        <f>ROUND(SUM(G174,G183),2)</f>
        <v>0</v>
      </c>
    </row>
    <row r="174" spans="1:7" s="50" customFormat="1" x14ac:dyDescent="0.2">
      <c r="A174" s="44" t="s">
        <v>300</v>
      </c>
      <c r="B174" s="45" t="s">
        <v>301</v>
      </c>
      <c r="C174" s="46"/>
      <c r="D174" s="47"/>
      <c r="E174" s="48"/>
      <c r="F174" s="49"/>
      <c r="G174" s="48">
        <f>ROUND(SUM(G175:G182),2)</f>
        <v>0</v>
      </c>
    </row>
    <row r="175" spans="1:7" s="50" customFormat="1" ht="45" x14ac:dyDescent="0.2">
      <c r="A175" s="51" t="s">
        <v>302</v>
      </c>
      <c r="B175" s="52" t="s">
        <v>303</v>
      </c>
      <c r="C175" s="53" t="s">
        <v>33</v>
      </c>
      <c r="D175" s="54">
        <v>6</v>
      </c>
      <c r="E175" s="55"/>
      <c r="F175" s="56"/>
      <c r="G175" s="57"/>
    </row>
    <row r="176" spans="1:7" s="50" customFormat="1" ht="22.5" x14ac:dyDescent="0.2">
      <c r="A176" s="51" t="s">
        <v>304</v>
      </c>
      <c r="B176" s="52" t="s">
        <v>305</v>
      </c>
      <c r="C176" s="53" t="s">
        <v>28</v>
      </c>
      <c r="D176" s="54">
        <v>0.33</v>
      </c>
      <c r="E176" s="55"/>
      <c r="F176" s="56"/>
      <c r="G176" s="57"/>
    </row>
    <row r="177" spans="1:7" s="50" customFormat="1" ht="33.75" x14ac:dyDescent="0.2">
      <c r="A177" s="51" t="s">
        <v>306</v>
      </c>
      <c r="B177" s="52" t="s">
        <v>80</v>
      </c>
      <c r="C177" s="53" t="s">
        <v>28</v>
      </c>
      <c r="D177" s="54">
        <v>3.29</v>
      </c>
      <c r="E177" s="55"/>
      <c r="F177" s="56"/>
      <c r="G177" s="57"/>
    </row>
    <row r="178" spans="1:7" s="50" customFormat="1" ht="22.5" x14ac:dyDescent="0.2">
      <c r="A178" s="51" t="s">
        <v>307</v>
      </c>
      <c r="B178" s="52" t="s">
        <v>308</v>
      </c>
      <c r="C178" s="53" t="s">
        <v>68</v>
      </c>
      <c r="D178" s="54">
        <v>188.68</v>
      </c>
      <c r="E178" s="55"/>
      <c r="F178" s="56"/>
      <c r="G178" s="57"/>
    </row>
    <row r="179" spans="1:7" s="50" customFormat="1" ht="22.5" x14ac:dyDescent="0.2">
      <c r="A179" s="51" t="s">
        <v>309</v>
      </c>
      <c r="B179" s="52" t="s">
        <v>310</v>
      </c>
      <c r="C179" s="53" t="s">
        <v>68</v>
      </c>
      <c r="D179" s="54">
        <v>202.97</v>
      </c>
      <c r="E179" s="55"/>
      <c r="F179" s="56"/>
      <c r="G179" s="57"/>
    </row>
    <row r="180" spans="1:7" s="50" customFormat="1" ht="22.5" x14ac:dyDescent="0.2">
      <c r="A180" s="51" t="s">
        <v>311</v>
      </c>
      <c r="B180" s="52" t="s">
        <v>312</v>
      </c>
      <c r="C180" s="53" t="s">
        <v>68</v>
      </c>
      <c r="D180" s="54">
        <v>6.72</v>
      </c>
      <c r="E180" s="55"/>
      <c r="F180" s="56"/>
      <c r="G180" s="57"/>
    </row>
    <row r="181" spans="1:7" s="50" customFormat="1" ht="22.5" x14ac:dyDescent="0.2">
      <c r="A181" s="51" t="s">
        <v>313</v>
      </c>
      <c r="B181" s="52" t="s">
        <v>314</v>
      </c>
      <c r="C181" s="53" t="s">
        <v>33</v>
      </c>
      <c r="D181" s="54">
        <v>5</v>
      </c>
      <c r="E181" s="55"/>
      <c r="F181" s="56"/>
      <c r="G181" s="57"/>
    </row>
    <row r="182" spans="1:7" s="50" customFormat="1" ht="45" x14ac:dyDescent="0.2">
      <c r="A182" s="51" t="s">
        <v>315</v>
      </c>
      <c r="B182" s="52" t="s">
        <v>84</v>
      </c>
      <c r="C182" s="53" t="s">
        <v>28</v>
      </c>
      <c r="D182" s="54">
        <v>0.67</v>
      </c>
      <c r="E182" s="55"/>
      <c r="F182" s="56"/>
      <c r="G182" s="57"/>
    </row>
    <row r="183" spans="1:7" s="50" customFormat="1" x14ac:dyDescent="0.2">
      <c r="A183" s="44" t="s">
        <v>316</v>
      </c>
      <c r="B183" s="45" t="s">
        <v>317</v>
      </c>
      <c r="C183" s="46"/>
      <c r="D183" s="47">
        <v>0</v>
      </c>
      <c r="E183" s="48"/>
      <c r="F183" s="49"/>
      <c r="G183" s="48">
        <f>ROUND(SUM(G184:G199),2)</f>
        <v>0</v>
      </c>
    </row>
    <row r="184" spans="1:7" s="50" customFormat="1" ht="123.75" x14ac:dyDescent="0.2">
      <c r="A184" s="51" t="s">
        <v>318</v>
      </c>
      <c r="B184" s="52" t="s">
        <v>319</v>
      </c>
      <c r="C184" s="53" t="s">
        <v>33</v>
      </c>
      <c r="D184" s="54">
        <v>6</v>
      </c>
      <c r="E184" s="55"/>
      <c r="F184" s="56"/>
      <c r="G184" s="57"/>
    </row>
    <row r="185" spans="1:7" s="50" customFormat="1" ht="112.5" x14ac:dyDescent="0.2">
      <c r="A185" s="51" t="s">
        <v>320</v>
      </c>
      <c r="B185" s="52" t="s">
        <v>321</v>
      </c>
      <c r="C185" s="53" t="s">
        <v>33</v>
      </c>
      <c r="D185" s="54">
        <v>6</v>
      </c>
      <c r="E185" s="55"/>
      <c r="F185" s="56"/>
      <c r="G185" s="57"/>
    </row>
    <row r="186" spans="1:7" s="50" customFormat="1" ht="56.25" x14ac:dyDescent="0.2">
      <c r="A186" s="51" t="s">
        <v>322</v>
      </c>
      <c r="B186" s="52" t="s">
        <v>323</v>
      </c>
      <c r="C186" s="53" t="s">
        <v>33</v>
      </c>
      <c r="D186" s="54">
        <v>6</v>
      </c>
      <c r="E186" s="55"/>
      <c r="F186" s="56"/>
      <c r="G186" s="57"/>
    </row>
    <row r="187" spans="1:7" s="50" customFormat="1" ht="33.75" x14ac:dyDescent="0.2">
      <c r="A187" s="51" t="s">
        <v>324</v>
      </c>
      <c r="B187" s="52" t="s">
        <v>325</v>
      </c>
      <c r="C187" s="53" t="s">
        <v>68</v>
      </c>
      <c r="D187" s="54">
        <v>235.85</v>
      </c>
      <c r="E187" s="55"/>
      <c r="F187" s="56"/>
      <c r="G187" s="57"/>
    </row>
    <row r="188" spans="1:7" s="50" customFormat="1" ht="33.75" x14ac:dyDescent="0.2">
      <c r="A188" s="51" t="s">
        <v>326</v>
      </c>
      <c r="B188" s="52" t="s">
        <v>327</v>
      </c>
      <c r="C188" s="53" t="s">
        <v>68</v>
      </c>
      <c r="D188" s="54">
        <v>8.4</v>
      </c>
      <c r="E188" s="55"/>
      <c r="F188" s="56"/>
      <c r="G188" s="57"/>
    </row>
    <row r="189" spans="1:7" s="50" customFormat="1" ht="22.5" x14ac:dyDescent="0.2">
      <c r="A189" s="51" t="s">
        <v>328</v>
      </c>
      <c r="B189" s="52" t="s">
        <v>329</v>
      </c>
      <c r="C189" s="53" t="s">
        <v>33</v>
      </c>
      <c r="D189" s="54">
        <v>10</v>
      </c>
      <c r="E189" s="55"/>
      <c r="F189" s="56"/>
      <c r="G189" s="57"/>
    </row>
    <row r="190" spans="1:7" s="50" customFormat="1" ht="22.5" x14ac:dyDescent="0.2">
      <c r="A190" s="51" t="s">
        <v>330</v>
      </c>
      <c r="B190" s="52" t="s">
        <v>331</v>
      </c>
      <c r="C190" s="53" t="s">
        <v>33</v>
      </c>
      <c r="D190" s="54">
        <v>1</v>
      </c>
      <c r="E190" s="55"/>
      <c r="F190" s="56"/>
      <c r="G190" s="57"/>
    </row>
    <row r="191" spans="1:7" s="50" customFormat="1" ht="45" x14ac:dyDescent="0.2">
      <c r="A191" s="51" t="s">
        <v>332</v>
      </c>
      <c r="B191" s="52" t="s">
        <v>333</v>
      </c>
      <c r="C191" s="53" t="s">
        <v>33</v>
      </c>
      <c r="D191" s="54">
        <v>6</v>
      </c>
      <c r="E191" s="55"/>
      <c r="F191" s="56"/>
      <c r="G191" s="57"/>
    </row>
    <row r="192" spans="1:7" s="50" customFormat="1" ht="33.75" x14ac:dyDescent="0.2">
      <c r="A192" s="51" t="s">
        <v>334</v>
      </c>
      <c r="B192" s="52" t="s">
        <v>335</v>
      </c>
      <c r="C192" s="53" t="s">
        <v>336</v>
      </c>
      <c r="D192" s="54">
        <v>6</v>
      </c>
      <c r="E192" s="55"/>
      <c r="F192" s="56"/>
      <c r="G192" s="57"/>
    </row>
    <row r="193" spans="1:53" s="50" customFormat="1" ht="33.75" x14ac:dyDescent="0.2">
      <c r="A193" s="51" t="s">
        <v>337</v>
      </c>
      <c r="B193" s="52" t="s">
        <v>338</v>
      </c>
      <c r="C193" s="53" t="s">
        <v>336</v>
      </c>
      <c r="D193" s="54">
        <v>6</v>
      </c>
      <c r="E193" s="55"/>
      <c r="F193" s="56"/>
      <c r="G193" s="57"/>
    </row>
    <row r="194" spans="1:53" s="50" customFormat="1" ht="33.75" x14ac:dyDescent="0.2">
      <c r="A194" s="51" t="s">
        <v>339</v>
      </c>
      <c r="B194" s="52" t="s">
        <v>340</v>
      </c>
      <c r="C194" s="53" t="s">
        <v>33</v>
      </c>
      <c r="D194" s="54">
        <v>1</v>
      </c>
      <c r="E194" s="55"/>
      <c r="F194" s="56"/>
      <c r="G194" s="57"/>
    </row>
    <row r="195" spans="1:53" s="50" customFormat="1" ht="33.75" x14ac:dyDescent="0.2">
      <c r="A195" s="51" t="s">
        <v>341</v>
      </c>
      <c r="B195" s="52" t="s">
        <v>342</v>
      </c>
      <c r="C195" s="53" t="s">
        <v>33</v>
      </c>
      <c r="D195" s="54">
        <v>3</v>
      </c>
      <c r="E195" s="55"/>
      <c r="F195" s="56"/>
      <c r="G195" s="57"/>
    </row>
    <row r="196" spans="1:53" s="50" customFormat="1" ht="33.75" x14ac:dyDescent="0.2">
      <c r="A196" s="51" t="s">
        <v>343</v>
      </c>
      <c r="B196" s="52" t="s">
        <v>344</v>
      </c>
      <c r="C196" s="53" t="s">
        <v>33</v>
      </c>
      <c r="D196" s="54">
        <v>3</v>
      </c>
      <c r="E196" s="55"/>
      <c r="F196" s="56"/>
      <c r="G196" s="57"/>
    </row>
    <row r="197" spans="1:53" s="50" customFormat="1" ht="56.25" x14ac:dyDescent="0.2">
      <c r="A197" s="51" t="s">
        <v>345</v>
      </c>
      <c r="B197" s="52" t="s">
        <v>346</v>
      </c>
      <c r="C197" s="53" t="s">
        <v>33</v>
      </c>
      <c r="D197" s="54">
        <v>1</v>
      </c>
      <c r="E197" s="55"/>
      <c r="F197" s="56"/>
      <c r="G197" s="57"/>
    </row>
    <row r="198" spans="1:53" s="50" customFormat="1" ht="33.75" x14ac:dyDescent="0.2">
      <c r="A198" s="51" t="s">
        <v>347</v>
      </c>
      <c r="B198" s="52" t="s">
        <v>348</v>
      </c>
      <c r="C198" s="53" t="s">
        <v>68</v>
      </c>
      <c r="D198" s="54">
        <v>4.2</v>
      </c>
      <c r="E198" s="55"/>
      <c r="F198" s="56"/>
      <c r="G198" s="57"/>
    </row>
    <row r="199" spans="1:53" s="50" customFormat="1" ht="236.25" x14ac:dyDescent="0.2">
      <c r="A199" s="51" t="s">
        <v>349</v>
      </c>
      <c r="B199" s="52" t="s">
        <v>350</v>
      </c>
      <c r="C199" s="53" t="s">
        <v>33</v>
      </c>
      <c r="D199" s="54">
        <v>2</v>
      </c>
      <c r="E199" s="55"/>
      <c r="F199" s="56"/>
      <c r="G199" s="57"/>
    </row>
    <row r="200" spans="1:53" s="62" customFormat="1" x14ac:dyDescent="0.2">
      <c r="A200" s="42" t="s">
        <v>351</v>
      </c>
      <c r="B200" s="58" t="s">
        <v>352</v>
      </c>
      <c r="C200" s="58"/>
      <c r="D200" s="59"/>
      <c r="E200" s="58"/>
      <c r="F200" s="58"/>
      <c r="G200" s="43">
        <f>ROUND(SUM(G201),2)</f>
        <v>0</v>
      </c>
      <c r="H200" s="61"/>
      <c r="I200" s="61"/>
      <c r="J200" s="61"/>
      <c r="K200" s="61"/>
      <c r="L200" s="61"/>
      <c r="M200" s="61"/>
      <c r="N200" s="61"/>
      <c r="O200" s="61"/>
      <c r="P200" s="61"/>
      <c r="Q200" s="61"/>
      <c r="R200" s="61"/>
      <c r="S200" s="61"/>
      <c r="T200" s="61"/>
      <c r="U200" s="61"/>
      <c r="V200" s="61"/>
      <c r="W200" s="61"/>
      <c r="X200" s="61"/>
      <c r="Y200" s="61"/>
      <c r="Z200" s="61"/>
      <c r="AA200" s="61"/>
      <c r="AB200" s="61"/>
      <c r="AC200" s="61"/>
      <c r="AD200" s="61"/>
      <c r="AE200" s="61"/>
      <c r="AF200" s="61"/>
      <c r="AG200" s="61"/>
      <c r="AH200" s="61"/>
      <c r="AI200" s="61"/>
      <c r="AJ200" s="61"/>
      <c r="AK200" s="61"/>
      <c r="AL200" s="61"/>
      <c r="AM200" s="61"/>
      <c r="AN200" s="61"/>
      <c r="AO200" s="61"/>
      <c r="AP200" s="61"/>
      <c r="AQ200" s="61"/>
      <c r="AR200" s="61"/>
      <c r="AS200" s="61"/>
      <c r="AT200" s="61"/>
      <c r="AU200" s="61"/>
      <c r="AV200" s="61"/>
      <c r="AW200" s="61"/>
      <c r="AX200" s="61"/>
      <c r="AY200" s="61"/>
      <c r="AZ200" s="61"/>
      <c r="BA200" s="61"/>
    </row>
    <row r="201" spans="1:53" s="63" customFormat="1" ht="22.5" x14ac:dyDescent="0.2">
      <c r="A201" s="51" t="s">
        <v>353</v>
      </c>
      <c r="B201" s="52" t="s">
        <v>354</v>
      </c>
      <c r="C201" s="53" t="s">
        <v>36</v>
      </c>
      <c r="D201" s="54">
        <v>2326.27</v>
      </c>
      <c r="E201" s="55"/>
      <c r="F201" s="56"/>
      <c r="G201" s="57"/>
    </row>
    <row r="202" spans="1:53" s="50" customFormat="1" x14ac:dyDescent="0.2">
      <c r="A202" s="51"/>
      <c r="B202" s="52"/>
      <c r="C202" s="53"/>
      <c r="D202" s="54"/>
      <c r="E202" s="55"/>
      <c r="F202" s="64"/>
      <c r="G202" s="57"/>
    </row>
    <row r="203" spans="1:53" s="62" customFormat="1" ht="12" customHeight="1" x14ac:dyDescent="0.2">
      <c r="A203" s="42"/>
      <c r="B203" s="58" t="s">
        <v>355</v>
      </c>
      <c r="C203" s="58"/>
      <c r="D203" s="59"/>
      <c r="E203" s="58"/>
      <c r="F203" s="58"/>
      <c r="G203" s="43"/>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row>
    <row r="204" spans="1:53" s="50" customFormat="1" x14ac:dyDescent="0.2">
      <c r="A204" s="51"/>
      <c r="B204" s="52"/>
      <c r="C204" s="53"/>
      <c r="D204" s="54"/>
      <c r="E204" s="55"/>
      <c r="F204" s="64"/>
      <c r="G204" s="57"/>
    </row>
    <row r="205" spans="1:53" s="50" customFormat="1" x14ac:dyDescent="0.2">
      <c r="A205" s="51"/>
      <c r="B205" s="65" t="str">
        <f>+B8</f>
        <v>Pavimentación con concreto hidráulico, sustitución de líneas de agua potable y red de drenaje en la calle Héroes Nacionales Colonia Cristo Rey en la localidad de Santa Lucía, municipio de Zapopan, Jalisco.</v>
      </c>
      <c r="C205" s="53"/>
      <c r="D205" s="54"/>
      <c r="E205" s="55"/>
      <c r="F205" s="64"/>
      <c r="G205" s="57"/>
    </row>
    <row r="206" spans="1:53" s="50" customFormat="1" x14ac:dyDescent="0.2">
      <c r="A206" s="51"/>
      <c r="B206" s="52"/>
      <c r="C206" s="53"/>
      <c r="D206" s="54"/>
      <c r="E206" s="55"/>
      <c r="F206" s="64"/>
      <c r="G206" s="57"/>
    </row>
    <row r="207" spans="1:53" s="63" customFormat="1" x14ac:dyDescent="0.2">
      <c r="A207" s="66" t="s">
        <v>22</v>
      </c>
      <c r="B207" s="80" t="str">
        <f>B20</f>
        <v>PAVIMENTACIÓN</v>
      </c>
      <c r="C207" s="80"/>
      <c r="D207" s="80"/>
      <c r="E207" s="80"/>
      <c r="F207" s="67"/>
      <c r="G207" s="78">
        <f>G20</f>
        <v>0</v>
      </c>
    </row>
    <row r="208" spans="1:53" s="63" customFormat="1" x14ac:dyDescent="0.2">
      <c r="A208" s="68" t="s">
        <v>24</v>
      </c>
      <c r="B208" s="69" t="str">
        <f>B21</f>
        <v>PRELIMINARES</v>
      </c>
      <c r="C208" s="70"/>
      <c r="D208" s="71"/>
      <c r="E208" s="67"/>
      <c r="F208" s="67"/>
      <c r="G208" s="72">
        <f>G21</f>
        <v>0</v>
      </c>
    </row>
    <row r="209" spans="1:7" s="63" customFormat="1" x14ac:dyDescent="0.2">
      <c r="A209" s="68" t="s">
        <v>44</v>
      </c>
      <c r="B209" s="69" t="str">
        <f>B29</f>
        <v>TERRACERÍAS</v>
      </c>
      <c r="C209" s="70"/>
      <c r="D209" s="71"/>
      <c r="E209" s="67"/>
      <c r="F209" s="67"/>
      <c r="G209" s="72">
        <f>G29</f>
        <v>0</v>
      </c>
    </row>
    <row r="210" spans="1:7" s="63" customFormat="1" x14ac:dyDescent="0.2">
      <c r="A210" s="68" t="s">
        <v>56</v>
      </c>
      <c r="B210" s="69" t="str">
        <f>B36</f>
        <v>PAVIMENTO HIDRÁULICO</v>
      </c>
      <c r="C210" s="70"/>
      <c r="D210" s="71"/>
      <c r="E210" s="67"/>
      <c r="F210" s="67"/>
      <c r="G210" s="72">
        <f>G36</f>
        <v>0</v>
      </c>
    </row>
    <row r="211" spans="1:7" s="63" customFormat="1" x14ac:dyDescent="0.2">
      <c r="A211" s="66" t="s">
        <v>76</v>
      </c>
      <c r="B211" s="80" t="str">
        <f>B45</f>
        <v>BANQUETAS, CRUCES PEATONALES Y ACCESIBILIDAD UNIVERSAL</v>
      </c>
      <c r="C211" s="80"/>
      <c r="D211" s="80"/>
      <c r="E211" s="80"/>
      <c r="F211" s="67"/>
      <c r="G211" s="78">
        <f>G45</f>
        <v>0</v>
      </c>
    </row>
    <row r="212" spans="1:7" s="63" customFormat="1" x14ac:dyDescent="0.2">
      <c r="A212" s="66" t="s">
        <v>103</v>
      </c>
      <c r="B212" s="80" t="str">
        <f>B60</f>
        <v>ÁREAS VERDES</v>
      </c>
      <c r="C212" s="80"/>
      <c r="D212" s="80"/>
      <c r="E212" s="80"/>
      <c r="F212" s="67"/>
      <c r="G212" s="78">
        <f>G60</f>
        <v>0</v>
      </c>
    </row>
    <row r="213" spans="1:7" s="63" customFormat="1" x14ac:dyDescent="0.2">
      <c r="A213" s="66" t="s">
        <v>111</v>
      </c>
      <c r="B213" s="80" t="str">
        <f>B64</f>
        <v>SEÑALAMIENTO HORIZONTAL Y VERTICAL</v>
      </c>
      <c r="C213" s="80"/>
      <c r="D213" s="80"/>
      <c r="E213" s="80"/>
      <c r="F213" s="67"/>
      <c r="G213" s="78">
        <f>G64</f>
        <v>0</v>
      </c>
    </row>
    <row r="214" spans="1:7" s="63" customFormat="1" x14ac:dyDescent="0.2">
      <c r="A214" s="68" t="s">
        <v>113</v>
      </c>
      <c r="B214" s="69" t="str">
        <f>B65</f>
        <v>SEÑALAMIENTO HORIZONTAL</v>
      </c>
      <c r="C214" s="70"/>
      <c r="D214" s="71"/>
      <c r="E214" s="67"/>
      <c r="F214" s="67"/>
      <c r="G214" s="72">
        <f>G65</f>
        <v>0</v>
      </c>
    </row>
    <row r="215" spans="1:7" s="63" customFormat="1" x14ac:dyDescent="0.2">
      <c r="A215" s="68" t="s">
        <v>131</v>
      </c>
      <c r="B215" s="69" t="str">
        <f>B74</f>
        <v>SEÑALAMIENTO VERTICAL</v>
      </c>
      <c r="C215" s="70"/>
      <c r="D215" s="71"/>
      <c r="E215" s="67"/>
      <c r="F215" s="67"/>
      <c r="G215" s="72">
        <f>G74</f>
        <v>0</v>
      </c>
    </row>
    <row r="216" spans="1:7" s="63" customFormat="1" x14ac:dyDescent="0.2">
      <c r="A216" s="66" t="s">
        <v>137</v>
      </c>
      <c r="B216" s="80" t="str">
        <f>B77</f>
        <v>ALCANTARILLADO SANITARIO Y PLUVIAL</v>
      </c>
      <c r="C216" s="80"/>
      <c r="D216" s="80"/>
      <c r="E216" s="80"/>
      <c r="F216" s="67"/>
      <c r="G216" s="78">
        <f>G77</f>
        <v>0</v>
      </c>
    </row>
    <row r="217" spans="1:7" s="63" customFormat="1" x14ac:dyDescent="0.2">
      <c r="A217" s="68" t="s">
        <v>139</v>
      </c>
      <c r="B217" s="69" t="str">
        <f>B78</f>
        <v>LÍNEA PRINCIPAL</v>
      </c>
      <c r="C217" s="70"/>
      <c r="D217" s="71"/>
      <c r="E217" s="67"/>
      <c r="F217" s="67"/>
      <c r="G217" s="72">
        <f>G78</f>
        <v>0</v>
      </c>
    </row>
    <row r="218" spans="1:7" s="63" customFormat="1" x14ac:dyDescent="0.2">
      <c r="A218" s="68" t="s">
        <v>170</v>
      </c>
      <c r="B218" s="69" t="str">
        <f>B95</f>
        <v>POZOS DE VISITA</v>
      </c>
      <c r="C218" s="70"/>
      <c r="D218" s="71"/>
      <c r="E218" s="67"/>
      <c r="F218" s="67"/>
      <c r="G218" s="72">
        <f>G95</f>
        <v>0</v>
      </c>
    </row>
    <row r="219" spans="1:7" s="63" customFormat="1" x14ac:dyDescent="0.2">
      <c r="A219" s="68" t="s">
        <v>194</v>
      </c>
      <c r="B219" s="69" t="str">
        <f>B108</f>
        <v>DESCARGAS DOMICILIARIAS</v>
      </c>
      <c r="C219" s="70"/>
      <c r="D219" s="71"/>
      <c r="E219" s="67"/>
      <c r="F219" s="67"/>
      <c r="G219" s="72">
        <f>G108</f>
        <v>0</v>
      </c>
    </row>
    <row r="220" spans="1:7" s="63" customFormat="1" x14ac:dyDescent="0.2">
      <c r="A220" s="66" t="s">
        <v>219</v>
      </c>
      <c r="B220" s="80" t="str">
        <f>B124</f>
        <v>AGUA POTABLE</v>
      </c>
      <c r="C220" s="80"/>
      <c r="D220" s="80"/>
      <c r="E220" s="80"/>
      <c r="F220" s="67"/>
      <c r="G220" s="78">
        <f>G124</f>
        <v>0</v>
      </c>
    </row>
    <row r="221" spans="1:7" s="63" customFormat="1" x14ac:dyDescent="0.2">
      <c r="A221" s="68" t="s">
        <v>221</v>
      </c>
      <c r="B221" s="69" t="str">
        <f>B125</f>
        <v>LÍNEA PRINCIPAL</v>
      </c>
      <c r="C221" s="70"/>
      <c r="D221" s="71"/>
      <c r="E221" s="67"/>
      <c r="F221" s="67"/>
      <c r="G221" s="72">
        <f>G125</f>
        <v>0</v>
      </c>
    </row>
    <row r="222" spans="1:7" s="63" customFormat="1" x14ac:dyDescent="0.2">
      <c r="A222" s="68" t="s">
        <v>233</v>
      </c>
      <c r="B222" s="69" t="str">
        <f>B135</f>
        <v>TOMAS DOMICILIARIAS</v>
      </c>
      <c r="C222" s="70"/>
      <c r="D222" s="71"/>
      <c r="E222" s="67"/>
      <c r="F222" s="67"/>
      <c r="G222" s="72">
        <f>G135</f>
        <v>0</v>
      </c>
    </row>
    <row r="223" spans="1:7" s="63" customFormat="1" x14ac:dyDescent="0.2">
      <c r="A223" s="68" t="s">
        <v>256</v>
      </c>
      <c r="B223" s="69" t="str">
        <f>B148</f>
        <v>CAJA DE VÁLVULAS</v>
      </c>
      <c r="C223" s="70"/>
      <c r="D223" s="71"/>
      <c r="E223" s="67"/>
      <c r="F223" s="67"/>
      <c r="G223" s="72">
        <f>G148</f>
        <v>0</v>
      </c>
    </row>
    <row r="224" spans="1:7" s="63" customFormat="1" x14ac:dyDescent="0.2">
      <c r="A224" s="68" t="s">
        <v>274</v>
      </c>
      <c r="B224" s="69" t="str">
        <f>B161</f>
        <v>PIEZAS ESPECIALES</v>
      </c>
      <c r="C224" s="70"/>
      <c r="D224" s="71"/>
      <c r="E224" s="67"/>
      <c r="F224" s="67"/>
      <c r="G224" s="72">
        <f>G161</f>
        <v>0</v>
      </c>
    </row>
    <row r="225" spans="1:7" s="63" customFormat="1" x14ac:dyDescent="0.2">
      <c r="A225" s="66" t="s">
        <v>298</v>
      </c>
      <c r="B225" s="80" t="str">
        <f>B173</f>
        <v>RED DE ALUMBRADO PÚBLICO</v>
      </c>
      <c r="C225" s="80"/>
      <c r="D225" s="80"/>
      <c r="E225" s="80"/>
      <c r="F225" s="67"/>
      <c r="G225" s="78">
        <f>G173</f>
        <v>0</v>
      </c>
    </row>
    <row r="226" spans="1:7" s="63" customFormat="1" x14ac:dyDescent="0.2">
      <c r="A226" s="68" t="s">
        <v>300</v>
      </c>
      <c r="B226" s="69" t="str">
        <f>B174</f>
        <v>OBRA CIVIL</v>
      </c>
      <c r="C226" s="70"/>
      <c r="D226" s="71"/>
      <c r="E226" s="67"/>
      <c r="F226" s="67"/>
      <c r="G226" s="72">
        <f>G174</f>
        <v>0</v>
      </c>
    </row>
    <row r="227" spans="1:7" s="63" customFormat="1" x14ac:dyDescent="0.2">
      <c r="A227" s="68" t="s">
        <v>316</v>
      </c>
      <c r="B227" s="69" t="str">
        <f>B183</f>
        <v>ALUMBRADO PÚBLICO</v>
      </c>
      <c r="C227" s="70"/>
      <c r="D227" s="71"/>
      <c r="E227" s="67"/>
      <c r="F227" s="67"/>
      <c r="G227" s="72">
        <f>G183</f>
        <v>0</v>
      </c>
    </row>
    <row r="228" spans="1:7" s="63" customFormat="1" x14ac:dyDescent="0.2">
      <c r="A228" s="66" t="s">
        <v>351</v>
      </c>
      <c r="B228" s="80" t="str">
        <f>B200</f>
        <v>LIMPIEZA</v>
      </c>
      <c r="C228" s="80"/>
      <c r="D228" s="80"/>
      <c r="E228" s="80"/>
      <c r="F228" s="67"/>
      <c r="G228" s="78">
        <f>G200</f>
        <v>0</v>
      </c>
    </row>
    <row r="229" spans="1:7" s="63" customFormat="1" x14ac:dyDescent="0.2">
      <c r="A229" s="68"/>
      <c r="B229" s="69"/>
      <c r="C229" s="70"/>
      <c r="D229" s="71"/>
      <c r="E229" s="67"/>
      <c r="F229" s="67"/>
      <c r="G229" s="72"/>
    </row>
    <row r="230" spans="1:7" s="63" customFormat="1" x14ac:dyDescent="0.2">
      <c r="A230" s="68"/>
      <c r="B230" s="69"/>
      <c r="C230" s="70"/>
      <c r="D230" s="71"/>
      <c r="E230" s="67"/>
      <c r="F230" s="67"/>
      <c r="G230" s="72"/>
    </row>
    <row r="231" spans="1:7" s="63" customFormat="1" x14ac:dyDescent="0.2">
      <c r="A231" s="68"/>
      <c r="B231" s="69"/>
      <c r="C231" s="70"/>
      <c r="D231" s="71"/>
      <c r="E231" s="67"/>
      <c r="F231" s="67"/>
      <c r="G231" s="72"/>
    </row>
    <row r="232" spans="1:7" s="63" customFormat="1" x14ac:dyDescent="0.2">
      <c r="A232" s="68"/>
      <c r="B232" s="73"/>
      <c r="C232" s="70"/>
      <c r="D232" s="71"/>
      <c r="E232" s="67"/>
      <c r="G232" s="74"/>
    </row>
    <row r="233" spans="1:7" s="63" customFormat="1" ht="19.5" customHeight="1" x14ac:dyDescent="0.2">
      <c r="A233" s="105" t="s">
        <v>356</v>
      </c>
      <c r="B233" s="105"/>
      <c r="C233" s="105"/>
      <c r="D233" s="105"/>
      <c r="E233" s="105"/>
      <c r="F233" s="79" t="s">
        <v>357</v>
      </c>
      <c r="G233" s="75">
        <f>ROUND(SUM(G207,G211:G213,G216,G220,G225,G228),2)</f>
        <v>0</v>
      </c>
    </row>
    <row r="234" spans="1:7" s="63" customFormat="1" ht="15" customHeight="1" x14ac:dyDescent="0.2">
      <c r="A234" s="106"/>
      <c r="B234" s="106"/>
      <c r="C234" s="106"/>
      <c r="D234" s="106"/>
      <c r="E234" s="106"/>
      <c r="F234" s="79" t="s">
        <v>358</v>
      </c>
      <c r="G234" s="76">
        <f>ROUND(PRODUCT(G233,0.16),2)</f>
        <v>0</v>
      </c>
    </row>
    <row r="235" spans="1:7" s="63" customFormat="1" ht="15.75" x14ac:dyDescent="0.2">
      <c r="A235" s="106"/>
      <c r="B235" s="106"/>
      <c r="C235" s="106"/>
      <c r="D235" s="106"/>
      <c r="E235" s="106"/>
      <c r="F235" s="79" t="s">
        <v>359</v>
      </c>
      <c r="G235" s="77">
        <f>ROUND(SUM(G233,G234),2)</f>
        <v>0</v>
      </c>
    </row>
  </sheetData>
  <protectedRanges>
    <protectedRange sqref="B12:C12 B8" name="DATOS_3"/>
    <protectedRange sqref="C2" name="DATOS_1_2"/>
    <protectedRange sqref="F7:F10" name="DATOS_3_1_1"/>
  </protectedRanges>
  <mergeCells count="20">
    <mergeCell ref="A233:E233"/>
    <mergeCell ref="A234:E235"/>
    <mergeCell ref="B212:E212"/>
    <mergeCell ref="B213:E213"/>
    <mergeCell ref="B216:E216"/>
    <mergeCell ref="B220:E220"/>
    <mergeCell ref="B225:E225"/>
    <mergeCell ref="B228:E228"/>
    <mergeCell ref="G12:G13"/>
    <mergeCell ref="A15:G15"/>
    <mergeCell ref="A19:G19"/>
    <mergeCell ref="B20:F20"/>
    <mergeCell ref="B207:E207"/>
    <mergeCell ref="B211:E211"/>
    <mergeCell ref="C2:F2"/>
    <mergeCell ref="C3:F6"/>
    <mergeCell ref="B8:B10"/>
    <mergeCell ref="C11:E11"/>
    <mergeCell ref="B12:B13"/>
    <mergeCell ref="C12:E13"/>
  </mergeCells>
  <printOptions horizontalCentered="1"/>
  <pageMargins left="0.39370078740157483" right="0.39370078740157483" top="0.39370078740157483" bottom="0.39370078740157483" header="0.27559055118110237" footer="0.19685039370078741"/>
  <pageSetup scale="62"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DOPI-MUN-R33-PAV-CI-055-2022</vt:lpstr>
      <vt:lpstr>'DOPI-MUN-R33-PAV-CI-055-2022'!Área_de_impresión</vt:lpstr>
      <vt:lpstr>'DOPI-MUN-R33-PAV-CI-055-2022'!Títulos_a_imprimir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García Romero</dc:creator>
  <cp:lastModifiedBy>snlopez</cp:lastModifiedBy>
  <dcterms:created xsi:type="dcterms:W3CDTF">2022-06-08T16:05:59Z</dcterms:created>
  <dcterms:modified xsi:type="dcterms:W3CDTF">2022-06-08T19:38:35Z</dcterms:modified>
</cp:coreProperties>
</file>