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YO\Downloads\"/>
    </mc:Choice>
  </mc:AlternateContent>
  <xr:revisionPtr revIDLastSave="0" documentId="13_ncr:1_{CC6366CE-E853-4B33-B223-9B63E1C9D13E}" xr6:coauthVersionLast="36" xr6:coauthVersionMax="47" xr10:uidLastSave="{00000000-0000-0000-0000-000000000000}"/>
  <bookViews>
    <workbookView xWindow="0" yWindow="0" windowWidth="28800" windowHeight="9705" xr2:uid="{00000000-000D-0000-FFFF-FFFF00000000}"/>
  </bookViews>
  <sheets>
    <sheet name="CATÁLOGO (2)" sheetId="1" r:id="rId1"/>
  </sheets>
  <externalReferences>
    <externalReference r:id="rId2"/>
    <externalReference r:id="rId3"/>
  </externalReferences>
  <definedNames>
    <definedName name="_xlnm._FilterDatabase" localSheetId="0" hidden="1">'CATÁLOGO (2)'!$A$14:$G$81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'CATÁLOGO (2)'!$A$1:$G$100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'CATÁLOGO (2)'!$1:$14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B15" i="1"/>
  <c r="B93" i="1" l="1"/>
  <c r="B92" i="1"/>
  <c r="B91" i="1"/>
  <c r="B90" i="1"/>
  <c r="B89" i="1"/>
  <c r="B88" i="1"/>
  <c r="B87" i="1"/>
  <c r="B85" i="1"/>
  <c r="G81" i="1"/>
  <c r="G80" i="1" s="1"/>
  <c r="G93" i="1" s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0" i="1"/>
  <c r="G19" i="1"/>
  <c r="G18" i="1"/>
  <c r="G17" i="1"/>
  <c r="G35" i="1" l="1"/>
  <c r="G90" i="1" s="1"/>
  <c r="G22" i="1"/>
  <c r="G89" i="1" s="1"/>
  <c r="G66" i="1"/>
  <c r="G92" i="1" s="1"/>
  <c r="G16" i="1"/>
  <c r="G87" i="1" s="1"/>
  <c r="G50" i="1"/>
  <c r="G91" i="1" s="1"/>
  <c r="G21" i="1" l="1"/>
  <c r="G88" i="1" s="1"/>
  <c r="G85" i="1" s="1"/>
  <c r="G98" i="1" s="1"/>
  <c r="G99" i="1" s="1"/>
  <c r="G100" i="1" s="1"/>
</calcChain>
</file>

<file path=xl/sharedStrings.xml><?xml version="1.0" encoding="utf-8"?>
<sst xmlns="http://schemas.openxmlformats.org/spreadsheetml/2006/main" count="226" uniqueCount="150">
  <si>
    <t>MUNICIPIO DE ZAPOPAN, JALISCO</t>
  </si>
  <si>
    <t>CONCURSO SIMPLIFICADO SUMARIO No.</t>
  </si>
  <si>
    <t>DIRECCIÓN DE OBRAS PÚBLICAS E INFRAESTRUCTURA.</t>
  </si>
  <si>
    <t>DOPI-MUN-R33-PAV-CI-074-2022</t>
  </si>
  <si>
    <t>UNIDAD DE PRESUPUESTOS Y CONTRATACION DE OBRA PUBLICA</t>
  </si>
  <si>
    <t>DESCRIPCIÓN GENERAL DE LOS TRABAJOS:</t>
  </si>
  <si>
    <t>FECHA DE INICIO:</t>
  </si>
  <si>
    <t>Construcción de alcantarillado sanitario y obras complementarias de la calle Emiliano Zapata / Arroyo los Mezquites, San Esteban, Municipio de Zapopan, Jalisco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</si>
  <si>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</si>
  <si>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</si>
  <si>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</si>
  <si>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</si>
  <si>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</si>
  <si>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</si>
  <si>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PE-1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</si>
  <si>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</si>
  <si>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</si>
  <si>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</si>
  <si>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</si>
  <si>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</si>
  <si>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</si>
  <si>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</si>
  <si>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</si>
  <si>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</si>
  <si>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PRELIMINARES</t>
  </si>
  <si>
    <t>DOPI-001</t>
  </si>
  <si>
    <t>DEMOLICIÓN POR MEDIOS MECÁNICOS DE EMPEDRADO TRADICIONAL, DE 15 CM DE ESPESOR PROMEDIO, INCLUYE: HERRAMIENTA, ACARREOS HASTA EL LUGAR DE ACOPIO DENTRO DE LA OBRA, MATERIALES, EQUIPO Y MANO DE OBRA.</t>
  </si>
  <si>
    <t>M3</t>
  </si>
  <si>
    <t>DOPI-002</t>
  </si>
  <si>
    <t>DEMOLICIÓN POR MEDIOS MECÁNICOS DE PAVIMENTO DE CONCRETO EXISTENTE DE 0.20 A 0.25 M DE ESPESOR, INCLUYE: ACARREO DEL MATERIAL A BANCO DE OBRA PARA SU POSTERIOR RETIRO, MANO DE OBRA, EQUIPO Y HERRAMIENTA.</t>
  </si>
  <si>
    <t>DOPI-003</t>
  </si>
  <si>
    <t>CARGA MECÁNICA Y ACARREO EN CAMIÓN 1 ER. KILOMETRO, DE MATERIAL PRODUCTO DE EXCAVACIÓN, DEMOLICIÓN Y/O ESCOMBROS, INCLUYE: REGALÍAS AL BANCO DE TIRO, MANO DE OBRA, EQUIPO Y HERRAMIENTA.</t>
  </si>
  <si>
    <t>DOPI-004</t>
  </si>
  <si>
    <t>ACARREO EN CAMIÓN KILÓMETROS SUBSECUENTES DE MATERIAL PRODUCTO DE EXCAVACIÓN, DEMOLICIÓN Y/O ESCOMBROS A TIRADERO AUTORIZADO POR SUPERVISIÓN, INCLUYE: MANO DE OBRA, EQUIPO Y HERRAMIENTA.</t>
  </si>
  <si>
    <t>M3-KM</t>
  </si>
  <si>
    <t>B</t>
  </si>
  <si>
    <t>ALCANTARILLADO SANITARIO</t>
  </si>
  <si>
    <t>B1</t>
  </si>
  <si>
    <t>LÍNEA PRINCIPAL</t>
  </si>
  <si>
    <t>DOPI-005</t>
  </si>
  <si>
    <t>TRAZO Y NIVELACIÓN PARA LÍNEAS DE DRENAJE SANITARIO, INCLUYE: EQUIPO DE TOPOGRAFÍA, MATERIALES PARA SEÑALAMIENTO, MANO DE OBRA, EQUIPO Y HERRAMIENTA.</t>
  </si>
  <si>
    <t>M</t>
  </si>
  <si>
    <t>DOPI-006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</si>
  <si>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</si>
  <si>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DOPI-007</t>
  </si>
  <si>
    <t>CAMA DE ARENA AMARILLA PARA APOYO DE TUBERÍAS, INCLUYE: MATERIALES, ACARREOS, MANO DE OBRA, EQUIPO Y HERRAMIENTA.</t>
  </si>
  <si>
    <t>DOPI-008</t>
  </si>
  <si>
    <t>SUMINISTRO E INSTALACIÓN DE TUBERÍA DE P.V.C. PARA ALCANTARILLADO DIÁMETRO DE 10" SERIE 20, INCLUYE: MATERIALES NECESARIOS, EQUIPO, MANO DE OBRA Y PRUEBA HIDROSTÁTICA.</t>
  </si>
  <si>
    <t>DOPI-009</t>
  </si>
  <si>
    <t>RELLENO ACOSTILLADO EN CEPAS O MESETAS CON MATERIAL DE BANCO, COMPACTADO MANUALMENTE EN CAPAS NO MAYORES DE 20 CM, INCLUYE: INCORPORACIÓN DE AGUA NECESARIA, MANO DE OBRA, HERRAMIENTAS Y ACARREOS.</t>
  </si>
  <si>
    <t>DOPI-010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</si>
  <si>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</si>
  <si>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DOPI-011</t>
  </si>
  <si>
    <t>RELLENO EN CEPAS O MESETAS CON MATERIAL DE BANCO, COMPACTADO CON EQUIPO DE IMPACTO AL 90% ± 2 DE SU P.V.S.M., PRUEBA AASHTO ESTANDAR, CBR DEL 5% MÍNIMO, EN CAPAS NO MAYORES DE 20 CM, INCLUYE: INCORPORACIÓN DE AGUA NECESARIA, MANO DE OBRA, EQUIPO Y HERRAMIENTA, MEDIDO EN TERRENO NATURAL POR SECCIÓN SEGÚN PROYECTOS.</t>
  </si>
  <si>
    <t>DOPI-012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</si>
  <si>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</si>
  <si>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PZA</t>
  </si>
  <si>
    <t>DOPI-013</t>
  </si>
  <si>
    <t>SUMINISTRO E INSTALACIÓN DE MANGA DE EMPOTRAMIENTO DE  P.V.C. DE 10" DE DIÁMETRO SERIE 20,  INCLUYE: MATERIAL, ACARREOS, MANO  DE OBRA Y HERRAMIENTA.</t>
  </si>
  <si>
    <t>DOPI-014</t>
  </si>
  <si>
    <t>REPOSICIÓN DE EMPEDRADO TRADICIONAL DE 15 CM DE ESPESOR PROMEDIO, CON MATERIAL PRODUCTO DE RECUPERACIÓN, INCLUYE: HERRAMIENTA, SUMINISTRO Y COLOCACIÓN DE UNA CAPA DE MATERIAL DE BANCO PARA EL DESPLANTE DEL EMPEDRADO DE 5 CM, SELECCIÓN Y LIMPIEZA DE LA PIEDRA, NIVELACIÓN, JUNTEO CON MATERIAL DE BANCO, BANDEOS, MATERIALES, EQUIPO Y MANO DE OBRA.</t>
  </si>
  <si>
    <t>M2</t>
  </si>
  <si>
    <t>DOPI-015</t>
  </si>
  <si>
    <t>DOPI-016</t>
  </si>
  <si>
    <t>B2</t>
  </si>
  <si>
    <t>POZOS DE VISITA</t>
  </si>
  <si>
    <t>DOPI-017</t>
  </si>
  <si>
    <t>DOPI-018</t>
  </si>
  <si>
    <t>PLANTILLA DE MAMPOSTERÍA DE PIEDRA BRAZA, ASENTADA CON MORTERO CEMENTO-ARENA 1:3, INCLUYE: HERRAMIENTA, MATERIALES, ACARREOS, DESPERDICIOS, EQUIPO Y MANO DE OBRA.</t>
  </si>
  <si>
    <t>DOPI-019</t>
  </si>
  <si>
    <t>CIMBRA ACABADO COMÚN EN DALAS Y CASTILLOS A BASE DE MADERA DE PINO DE 3A, INCLUYE: HERRAMIENTA, SUMINISTRO DE MATERIALES, ACARREOS, CORTES, HABILITADO, CIMBRADO, DESCIMBRA, EQUIPO Y MANO DE OBRA.</t>
  </si>
  <si>
    <t>DOPI-020</t>
  </si>
  <si>
    <t>SUMINISTRO, HABILITADO Y COLOCACIÓN DE ACERO DE REFUERZO DE FY= 4200 KG/CM2, INCLUYE: MATERIALES, TRASLAPES, SILLETAS, HABILITADO, AMARRES, MANO DE OBRA, EQUIPO Y HERRAMIENTA.</t>
  </si>
  <si>
    <t>KG</t>
  </si>
  <si>
    <t>DOPI-021</t>
  </si>
  <si>
    <t>CONCRETO HECHO EN OBRA DE F'C= 250 KG/CM2, T.MA. 3/4", R.N., INCLUYE: HERRAMIENTA, ELABORACIÓN DE CONCRETO, ACARREOS, COLADO, VIBRADO, EQUIPO Y MANO DE OBRA.</t>
  </si>
  <si>
    <t>DOPI-022</t>
  </si>
  <si>
    <t>CIMBRA ACABADO COMÚN EN PERALTES DE LOSA (DIAMANTE) SUPERIOR DE POZOS DE VISITA A BASE DE MADERA DE PINO DE 3A, INCLUYE: HERRAMIENTA, MATERIALES, ACARREOS, CORTES, HABILITADO, CIMBRADO, DESCIMBRA, EQUIPO Y MANO DE OBRA.</t>
  </si>
  <si>
    <t>DOPI-023</t>
  </si>
  <si>
    <t>MURO TIPO TEZON DE BLOCK 11 X 14 X 28 CM ASENTADO CON MORTERO CEMENTO-ARENA 1:3, ACABADO COMÚN, INCLUYE: MATERIALES, MANO DE OBRA, EQUIPO Y HERRAMIENTA.</t>
  </si>
  <si>
    <t>DOPI-024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</si>
  <si>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</si>
  <si>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DOPI-025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</si>
  <si>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</si>
  <si>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DOPI-026</t>
  </si>
  <si>
    <t>DOPI-027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</si>
  <si>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</si>
  <si>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DOPI-028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</si>
  <si>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</si>
  <si>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DOPI-029</t>
  </si>
  <si>
    <t>DOPI-030</t>
  </si>
  <si>
    <t>B3</t>
  </si>
  <si>
    <t>DESCARGAS DOMICILIARIAS</t>
  </si>
  <si>
    <t>DOPI-031</t>
  </si>
  <si>
    <t>DOPI-032</t>
  </si>
  <si>
    <t>DOPI-033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</si>
  <si>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</si>
  <si>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DOPI-034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</si>
  <si>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</si>
  <si>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DOPI-035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</si>
  <si>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</si>
  <si>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DOPI-036</t>
  </si>
  <si>
    <t>SUMINISTRO E INSTALACIÓN DE TUBERÍA DE P.V.C. PARA ALCANTARILLADO DIÁMETRO DE 6" SERIE 20, INCLUYE: MATERIALES NECESARIOS, EQUIPO, MANO DE OBRA Y PRUEBA HIDROSTÁTICA.</t>
  </si>
  <si>
    <t>DOPI-037</t>
  </si>
  <si>
    <t>SUMINISTRO E INSTALACIÓN DE CODO PVC DE 45°X 6" HIDRÁULICO, SERIE 20, INCLUYE: MANO DE OBRA, EQUIPO Y HERRAMIENTA.</t>
  </si>
  <si>
    <t>DOPI-038</t>
  </si>
  <si>
    <t>SUMINISTRO E INSTALACIÓN DE SILLETA PVC DE 10"X 6" SANITARIO, SERIE 20, INCLUYE: MANO DE OBRA, EQUIPO Y HERRAMIENTA.</t>
  </si>
  <si>
    <t>DOPI-039</t>
  </si>
  <si>
    <t>SUMINISTRO E INSTALACIÓN DE MANGA DE EMPOTRAMIENTO DE  P.V.C. DE 6" DE DIÁMETRO SERIE 20,  INCLUYE: MATERIAL, ACARREOS, MANO  DE OBRA Y HERRAMIENTA.</t>
  </si>
  <si>
    <t>DOPI-040</t>
  </si>
  <si>
    <t>DOPI-041</t>
  </si>
  <si>
    <t>DOPI-042</t>
  </si>
  <si>
    <t>DOPI-043</t>
  </si>
  <si>
    <t>DOPI-044</t>
  </si>
  <si>
    <t>DOPI-045</t>
  </si>
  <si>
    <t>C</t>
  </si>
  <si>
    <t>TOMAS DOMICILIARIAS</t>
  </si>
  <si>
    <t>DOPI-046</t>
  </si>
  <si>
    <t>TRAZO Y NIVELACIÓN PARA LÍNEAS DE AGUA POTABLE, INCLUYE: EQUIPO DE TOPOGRAFÍA, MATERIALES PARA SEÑALAMIENTO, MANO DE OBRA, EQUIPO Y HERRAMIENTA.</t>
  </si>
  <si>
    <t>DOPI-047</t>
  </si>
  <si>
    <t>DOPI-048</t>
  </si>
  <si>
    <t>DOPI-049</t>
  </si>
  <si>
    <t>SUMINISTRO E INSTALACIÓN DE ABRAZADERA DE BRONCE DE 4" X 1/2", INCLUYE: MATERIAL, MANO DE OBRA, EQUIPO Y HERRAMIENTA.</t>
  </si>
  <si>
    <t>DOPI-050</t>
  </si>
  <si>
    <t>SUMINISTRO E INSTALACIÓN DE ABRAZADERA DE BRONCE DE 6" X 1/2", INCLUYE: MATERIAL, MANO DE OBRA, EQUIPO Y HERRAMIENTA.</t>
  </si>
  <si>
    <t>DOPI-051</t>
  </si>
  <si>
    <t>SUMINISTRO E INSTALACIÓN DE VÁLVULA DE COMPUERTA ROSCADA DE 1/2", INCLUYE: MANO DE OBRA, EQUIPO Y HERRAMIENTA.</t>
  </si>
  <si>
    <t>DOPI-052</t>
  </si>
  <si>
    <t>SUMINISTRO E INSTALACIÓN DE LLAVE DE INSERCIÓN DE BRONCE DE 1/2", INCLUYE: MATERIAL, MANO DE OBRA, EQUIPO Y HERRAMIENTA.</t>
  </si>
  <si>
    <t>DOPI-053</t>
  </si>
  <si>
    <t>SUMINISTRO E INSTALACIÓN DE INSERTOR DE BRONCE DE 1/2", INCLUYE: MATERIAL, MANO DE OBRA, EQUIPO Y HERRAMIENTA.</t>
  </si>
  <si>
    <t>DOPI-054</t>
  </si>
  <si>
    <t>SUMINISTRO E INSTALACIÓN DE TUBO DE P.A.D. RD-9 DE 13MM (1/2") DE DIÁMETRO PARA TOMA DOMICILIARIA, INCLUYE: MATERIAL, MANO DE OBRA, EQUIPO Y HERRAMIENTA.</t>
  </si>
  <si>
    <t>DOPI-055</t>
  </si>
  <si>
    <t>SUMINISTRO E INSTALACIÓN ADAPTADOR DE BRONCE DE 1/2", INCLUYE: MATERIAL, MANO DE OBRA, EQUIPO Y HERRAMIENTA.</t>
  </si>
  <si>
    <t>DOPI-056</t>
  </si>
  <si>
    <t>SUMINISTRO E INSTALACIÓN DE TAPÓN MACHO GALVANIZADO DE 1/2", INCLUYE: MATERIAL, MANO DE OBRA, EQUIPO Y HERRAMIENTA.</t>
  </si>
  <si>
    <t>DOPI-057</t>
  </si>
  <si>
    <t>SUMINISTRO E INSTALACIÓN DE CONECTOR DE BRONCE 1/2", INCLUYE: MANO DE OBRA, EQUIPO Y HERRAMIENTA.</t>
  </si>
  <si>
    <t>DOPI-058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</si>
  <si>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</si>
  <si>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D</t>
  </si>
  <si>
    <t>LIMPIEZA</t>
  </si>
  <si>
    <t>DOPI-059</t>
  </si>
  <si>
    <t>LIMPIEZA GRUESA DE OBRA, INCLUYE: ACARREO A BANCO DE OBRA, MANO DE OBRA, EQUIPO Y HERRAMIENTA.</t>
  </si>
  <si>
    <t>RESUMEN DE PARTIDAS</t>
  </si>
  <si>
    <t>IMPORTE TOTAL CON LETRA</t>
  </si>
  <si>
    <t>SUBTOTAL M. N.</t>
  </si>
  <si>
    <t>IVA M. N.</t>
  </si>
  <si>
    <t>TOTAL M.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</si>
</sst>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\(#,##0.00\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theme="8" tint="-0.249977111117893"/>
      <name val="Arial"/>
      <family val="2"/>
    </font>
    <font>
      <b/>
      <sz val="10"/>
      <color rgb="FF0070C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</cellStyleXfs>
  <cellXfs count="126">
    <xf numFmtId="0" fontId="0" fillId="0" borderId="0" xfId="0"/>
    <xf numFmtId="0" fontId="3" fillId="0" borderId="0" xfId="2" applyFont="1" applyFill="1"/>
    <xf numFmtId="0" fontId="2" fillId="0" borderId="0" xfId="2" applyFill="1"/>
    <xf numFmtId="4" fontId="2" fillId="0" borderId="0" xfId="2" applyNumberFormat="1" applyFill="1"/>
    <xf numFmtId="0" fontId="2" fillId="0" borderId="0" xfId="2" applyFill="1" applyAlignment="1">
      <alignment vertical="top"/>
    </xf>
    <xf numFmtId="0" fontId="5" fillId="0" borderId="1" xfId="3" applyFont="1" applyBorder="1" applyAlignment="1">
      <alignment vertical="top" wrapText="1"/>
    </xf>
    <xf numFmtId="0" fontId="6" fillId="0" borderId="2" xfId="3" applyNumberFormat="1" applyFont="1" applyBorder="1" applyAlignment="1">
      <alignment horizontal="justify" vertical="top" wrapText="1"/>
    </xf>
    <xf numFmtId="0" fontId="5" fillId="0" borderId="2" xfId="3" applyNumberFormat="1" applyFont="1" applyBorder="1" applyAlignment="1">
      <alignment vertical="top" wrapText="1"/>
    </xf>
    <xf numFmtId="0" fontId="2" fillId="0" borderId="0" xfId="2" applyFill="1" applyBorder="1" applyAlignment="1">
      <alignment vertical="top"/>
    </xf>
    <xf numFmtId="0" fontId="2" fillId="0" borderId="0" xfId="2" applyFill="1" applyBorder="1"/>
    <xf numFmtId="0" fontId="5" fillId="0" borderId="5" xfId="3" applyFont="1" applyBorder="1" applyAlignment="1">
      <alignment vertical="top" wrapText="1"/>
    </xf>
    <xf numFmtId="0" fontId="6" fillId="0" borderId="6" xfId="3" applyNumberFormat="1" applyFont="1" applyBorder="1" applyAlignment="1">
      <alignment horizontal="justify" vertical="top" wrapText="1"/>
    </xf>
    <xf numFmtId="0" fontId="5" fillId="0" borderId="6" xfId="3" applyNumberFormat="1" applyFont="1" applyBorder="1" applyAlignment="1">
      <alignment vertical="top" wrapText="1"/>
    </xf>
    <xf numFmtId="164" fontId="9" fillId="0" borderId="6" xfId="3" applyNumberFormat="1" applyFont="1" applyFill="1" applyBorder="1" applyAlignment="1">
      <alignment vertical="top"/>
    </xf>
    <xf numFmtId="0" fontId="5" fillId="0" borderId="3" xfId="3" applyFont="1" applyFill="1" applyBorder="1" applyAlignment="1">
      <alignment horizontal="center" vertical="top"/>
    </xf>
    <xf numFmtId="2" fontId="5" fillId="0" borderId="3" xfId="3" applyNumberFormat="1" applyFont="1" applyFill="1" applyBorder="1" applyAlignment="1">
      <alignment horizontal="right" vertical="top"/>
    </xf>
    <xf numFmtId="165" fontId="6" fillId="0" borderId="3" xfId="3" applyNumberFormat="1" applyFont="1" applyFill="1" applyBorder="1" applyAlignment="1">
      <alignment horizontal="right" vertical="top"/>
    </xf>
    <xf numFmtId="14" fontId="5" fillId="0" borderId="3" xfId="3" applyNumberFormat="1" applyFont="1" applyFill="1" applyBorder="1" applyAlignment="1">
      <alignment horizontal="justify" vertical="top" wrapText="1"/>
    </xf>
    <xf numFmtId="0" fontId="5" fillId="0" borderId="0" xfId="3" applyFont="1" applyFill="1" applyBorder="1" applyAlignment="1">
      <alignment horizontal="center" vertical="top"/>
    </xf>
    <xf numFmtId="2" fontId="5" fillId="0" borderId="0" xfId="3" applyNumberFormat="1" applyFont="1" applyFill="1" applyBorder="1" applyAlignment="1">
      <alignment horizontal="right" vertical="top"/>
    </xf>
    <xf numFmtId="165" fontId="6" fillId="0" borderId="0" xfId="3" applyNumberFormat="1" applyFont="1" applyFill="1" applyBorder="1" applyAlignment="1">
      <alignment horizontal="right" vertical="top"/>
    </xf>
    <xf numFmtId="14" fontId="5" fillId="0" borderId="0" xfId="3" applyNumberFormat="1" applyFont="1" applyFill="1" applyBorder="1" applyAlignment="1">
      <alignment horizontal="justify" vertical="top" wrapText="1"/>
    </xf>
    <xf numFmtId="0" fontId="6" fillId="0" borderId="6" xfId="3" applyNumberFormat="1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 vertical="top"/>
    </xf>
    <xf numFmtId="2" fontId="5" fillId="0" borderId="0" xfId="3" applyNumberFormat="1" applyFont="1" applyBorder="1" applyAlignment="1">
      <alignment horizontal="right" vertical="top"/>
    </xf>
    <xf numFmtId="165" fontId="6" fillId="0" borderId="0" xfId="3" applyNumberFormat="1" applyFont="1" applyBorder="1" applyAlignment="1">
      <alignment horizontal="right" vertical="top"/>
    </xf>
    <xf numFmtId="0" fontId="11" fillId="0" borderId="6" xfId="3" applyFont="1" applyFill="1" applyBorder="1" applyAlignment="1">
      <alignment horizontal="left"/>
    </xf>
    <xf numFmtId="0" fontId="5" fillId="0" borderId="9" xfId="3" applyFont="1" applyBorder="1" applyAlignment="1">
      <alignment horizontal="center" vertical="top"/>
    </xf>
    <xf numFmtId="2" fontId="5" fillId="0" borderId="9" xfId="3" applyNumberFormat="1" applyFont="1" applyBorder="1" applyAlignment="1">
      <alignment horizontal="right" vertical="top"/>
    </xf>
    <xf numFmtId="165" fontId="6" fillId="0" borderId="9" xfId="3" applyNumberFormat="1" applyFont="1" applyBorder="1" applyAlignment="1">
      <alignment horizontal="right" vertical="top"/>
    </xf>
    <xf numFmtId="14" fontId="5" fillId="0" borderId="9" xfId="3" applyNumberFormat="1" applyFont="1" applyFill="1" applyBorder="1" applyAlignment="1">
      <alignment horizontal="justify" vertical="top" wrapText="1"/>
    </xf>
    <xf numFmtId="0" fontId="5" fillId="0" borderId="6" xfId="3" applyNumberFormat="1" applyFont="1" applyBorder="1" applyAlignment="1">
      <alignment vertical="top"/>
    </xf>
    <xf numFmtId="0" fontId="6" fillId="0" borderId="2" xfId="5" applyNumberFormat="1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 vertical="top" wrapText="1"/>
    </xf>
    <xf numFmtId="0" fontId="5" fillId="0" borderId="8" xfId="3" applyFont="1" applyBorder="1" applyAlignment="1">
      <alignment vertical="top" wrapText="1"/>
    </xf>
    <xf numFmtId="0" fontId="5" fillId="0" borderId="9" xfId="3" applyFont="1" applyBorder="1" applyAlignment="1">
      <alignment horizontal="center" vertical="top" wrapText="1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justify" wrapText="1"/>
    </xf>
    <xf numFmtId="0" fontId="12" fillId="0" borderId="0" xfId="3" applyFont="1" applyFill="1" applyBorder="1" applyAlignment="1">
      <alignment horizontal="centerContinuous"/>
    </xf>
    <xf numFmtId="4" fontId="12" fillId="0" borderId="0" xfId="3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>
      <alignment vertical="top" wrapText="1"/>
    </xf>
    <xf numFmtId="4" fontId="2" fillId="0" borderId="0" xfId="2" applyNumberFormat="1" applyFill="1" applyBorder="1"/>
    <xf numFmtId="49" fontId="6" fillId="2" borderId="0" xfId="3" applyNumberFormat="1" applyFont="1" applyFill="1" applyBorder="1" applyAlignment="1">
      <alignment horizontal="center" vertical="center" wrapText="1"/>
    </xf>
    <xf numFmtId="0" fontId="2" fillId="0" borderId="0" xfId="2" applyFill="1" applyAlignment="1"/>
    <xf numFmtId="2" fontId="14" fillId="0" borderId="0" xfId="2" applyNumberFormat="1" applyFont="1" applyFill="1" applyAlignment="1">
      <alignment vertical="center" wrapText="1"/>
    </xf>
    <xf numFmtId="49" fontId="14" fillId="3" borderId="0" xfId="2" applyNumberFormat="1" applyFont="1" applyFill="1" applyBorder="1" applyAlignment="1">
      <alignment horizontal="center" vertical="center" wrapText="1"/>
    </xf>
    <xf numFmtId="2" fontId="14" fillId="3" borderId="0" xfId="2" applyNumberFormat="1" applyFont="1" applyFill="1" applyBorder="1" applyAlignment="1">
      <alignment vertical="top"/>
    </xf>
    <xf numFmtId="44" fontId="7" fillId="3" borderId="0" xfId="1" applyFont="1" applyFill="1" applyBorder="1" applyAlignment="1">
      <alignment horizontal="center" vertical="top" wrapText="1"/>
    </xf>
    <xf numFmtId="49" fontId="15" fillId="0" borderId="0" xfId="0" applyNumberFormat="1" applyFont="1" applyAlignment="1">
      <alignment horizontal="center" vertical="top"/>
    </xf>
    <xf numFmtId="0" fontId="15" fillId="0" borderId="0" xfId="0" applyFont="1" applyFill="1" applyAlignment="1">
      <alignment horizontal="justify" vertical="top" wrapText="1"/>
    </xf>
    <xf numFmtId="0" fontId="15" fillId="0" borderId="0" xfId="0" applyFont="1" applyFill="1" applyAlignment="1">
      <alignment horizontal="center" vertical="top"/>
    </xf>
    <xf numFmtId="4" fontId="15" fillId="0" borderId="0" xfId="0" applyNumberFormat="1" applyFont="1" applyFill="1" applyAlignment="1">
      <alignment horizontal="right" vertical="top"/>
    </xf>
    <xf numFmtId="165" fontId="15" fillId="0" borderId="0" xfId="0" applyNumberFormat="1" applyFont="1" applyAlignment="1">
      <alignment horizontal="center" vertical="top"/>
    </xf>
    <xf numFmtId="0" fontId="16" fillId="0" borderId="0" xfId="0" applyNumberFormat="1" applyFont="1" applyFill="1" applyBorder="1" applyAlignment="1">
      <alignment horizontal="center" vertical="top" wrapText="1"/>
    </xf>
    <xf numFmtId="44" fontId="3" fillId="0" borderId="0" xfId="1" applyFont="1" applyFill="1" applyBorder="1" applyAlignment="1">
      <alignment horizontal="center" vertical="top" wrapText="1"/>
    </xf>
    <xf numFmtId="165" fontId="17" fillId="0" borderId="0" xfId="2" applyNumberFormat="1" applyFont="1" applyFill="1" applyAlignment="1">
      <alignment vertical="top" wrapText="1"/>
    </xf>
    <xf numFmtId="0" fontId="17" fillId="0" borderId="0" xfId="2" applyFont="1" applyFill="1" applyAlignment="1">
      <alignment wrapText="1"/>
    </xf>
    <xf numFmtId="2" fontId="14" fillId="3" borderId="0" xfId="2" applyNumberFormat="1" applyFont="1" applyFill="1" applyBorder="1" applyAlignment="1">
      <alignment horizontal="center" vertical="top"/>
    </xf>
    <xf numFmtId="0" fontId="18" fillId="2" borderId="0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justify" vertical="top"/>
    </xf>
    <xf numFmtId="0" fontId="18" fillId="2" borderId="0" xfId="2" applyFont="1" applyFill="1" applyBorder="1" applyAlignment="1">
      <alignment horizontal="center" vertical="top" wrapText="1"/>
    </xf>
    <xf numFmtId="165" fontId="18" fillId="2" borderId="0" xfId="2" applyNumberFormat="1" applyFont="1" applyFill="1" applyBorder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5" fontId="18" fillId="2" borderId="0" xfId="2" applyNumberFormat="1" applyFont="1" applyFill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center" vertical="justify"/>
    </xf>
    <xf numFmtId="0" fontId="17" fillId="0" borderId="0" xfId="2" applyFont="1" applyAlignment="1">
      <alignment wrapText="1"/>
    </xf>
    <xf numFmtId="0" fontId="2" fillId="4" borderId="0" xfId="2" applyFill="1"/>
    <xf numFmtId="0" fontId="2" fillId="0" borderId="0" xfId="2" applyFill="1" applyAlignment="1">
      <alignment wrapText="1"/>
    </xf>
    <xf numFmtId="165" fontId="15" fillId="0" borderId="0" xfId="0" applyNumberFormat="1" applyFont="1" applyFill="1" applyAlignment="1">
      <alignment horizontal="right" vertical="justify"/>
    </xf>
    <xf numFmtId="0" fontId="17" fillId="0" borderId="0" xfId="2" applyFont="1" applyFill="1" applyAlignment="1">
      <alignment vertical="top" wrapText="1"/>
    </xf>
    <xf numFmtId="49" fontId="14" fillId="3" borderId="0" xfId="2" applyNumberFormat="1" applyFont="1" applyFill="1" applyAlignment="1">
      <alignment horizontal="center" vertical="center" wrapText="1"/>
    </xf>
    <xf numFmtId="2" fontId="14" fillId="3" borderId="0" xfId="2" applyNumberFormat="1" applyFont="1" applyFill="1" applyAlignment="1">
      <alignment vertical="top"/>
    </xf>
    <xf numFmtId="0" fontId="17" fillId="0" borderId="0" xfId="2" applyFont="1" applyAlignment="1">
      <alignment vertical="top" wrapText="1"/>
    </xf>
    <xf numFmtId="0" fontId="15" fillId="0" borderId="0" xfId="0" applyFont="1" applyAlignment="1">
      <alignment horizontal="justify" vertical="top" wrapText="1"/>
    </xf>
    <xf numFmtId="0" fontId="15" fillId="0" borderId="0" xfId="0" applyFont="1" applyAlignment="1">
      <alignment horizontal="center" vertical="top"/>
    </xf>
    <xf numFmtId="4" fontId="15" fillId="0" borderId="0" xfId="0" applyNumberFormat="1" applyFont="1" applyAlignment="1">
      <alignment horizontal="right" vertical="top"/>
    </xf>
    <xf numFmtId="165" fontId="15" fillId="0" borderId="0" xfId="0" applyNumberFormat="1" applyFont="1" applyAlignment="1">
      <alignment horizontal="right" vertical="justify"/>
    </xf>
    <xf numFmtId="0" fontId="16" fillId="0" borderId="0" xfId="0" applyFont="1" applyAlignment="1">
      <alignment horizontal="center" vertical="top" wrapText="1"/>
    </xf>
    <xf numFmtId="2" fontId="14" fillId="0" borderId="0" xfId="2" applyNumberFormat="1" applyFont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right" vertical="top"/>
    </xf>
    <xf numFmtId="165" fontId="17" fillId="0" borderId="0" xfId="2" applyNumberFormat="1" applyFont="1" applyAlignment="1">
      <alignment vertical="top" wrapText="1"/>
    </xf>
    <xf numFmtId="49" fontId="14" fillId="0" borderId="0" xfId="2" applyNumberFormat="1" applyFont="1" applyFill="1" applyBorder="1" applyAlignment="1">
      <alignment horizontal="center" vertical="center" wrapText="1"/>
    </xf>
    <xf numFmtId="165" fontId="14" fillId="0" borderId="0" xfId="2" applyNumberFormat="1" applyFont="1" applyFill="1" applyBorder="1" applyAlignment="1">
      <alignment horizontal="right" vertical="top" wrapText="1"/>
    </xf>
    <xf numFmtId="0" fontId="2" fillId="0" borderId="0" xfId="2" applyFill="1" applyAlignment="1">
      <alignment vertical="top" wrapText="1"/>
    </xf>
    <xf numFmtId="0" fontId="18" fillId="0" borderId="0" xfId="2" applyNumberFormat="1" applyFont="1" applyFill="1" applyBorder="1" applyAlignment="1">
      <alignment horizontal="center" vertical="center" wrapText="1"/>
    </xf>
    <xf numFmtId="0" fontId="18" fillId="0" borderId="0" xfId="2" applyNumberFormat="1" applyFont="1" applyFill="1" applyBorder="1" applyAlignment="1">
      <alignment horizontal="justify" vertical="top"/>
    </xf>
    <xf numFmtId="0" fontId="14" fillId="0" borderId="0" xfId="2" applyFont="1" applyFill="1" applyBorder="1" applyAlignment="1">
      <alignment vertical="top" wrapText="1"/>
    </xf>
    <xf numFmtId="4" fontId="19" fillId="0" borderId="0" xfId="2" applyNumberFormat="1" applyFont="1" applyFill="1" applyBorder="1" applyAlignment="1">
      <alignment horizontal="right" vertical="top" wrapText="1"/>
    </xf>
    <xf numFmtId="165" fontId="18" fillId="0" borderId="0" xfId="1" applyNumberFormat="1" applyFont="1" applyFill="1" applyBorder="1" applyAlignment="1">
      <alignment horizontal="right" vertical="top"/>
    </xf>
    <xf numFmtId="0" fontId="18" fillId="0" borderId="0" xfId="2" applyFont="1" applyFill="1" applyBorder="1" applyAlignment="1">
      <alignment horizontal="center" vertical="center" wrapText="1"/>
    </xf>
    <xf numFmtId="2" fontId="18" fillId="0" borderId="0" xfId="2" applyNumberFormat="1" applyFont="1" applyFill="1" applyBorder="1" applyAlignment="1">
      <alignment horizontal="justify" vertical="top"/>
    </xf>
    <xf numFmtId="0" fontId="2" fillId="0" borderId="0" xfId="2" applyFont="1" applyFill="1" applyAlignment="1">
      <alignment wrapText="1"/>
    </xf>
    <xf numFmtId="44" fontId="18" fillId="0" borderId="0" xfId="2" applyNumberFormat="1" applyFont="1" applyFill="1" applyBorder="1" applyAlignment="1">
      <alignment horizontal="justify" vertical="top"/>
    </xf>
    <xf numFmtId="0" fontId="2" fillId="0" borderId="0" xfId="2" applyFont="1" applyFill="1" applyAlignment="1">
      <alignment vertical="top" wrapText="1"/>
    </xf>
    <xf numFmtId="0" fontId="7" fillId="2" borderId="0" xfId="5" applyNumberFormat="1" applyFont="1" applyFill="1" applyBorder="1" applyAlignment="1">
      <alignment vertical="center" wrapText="1"/>
    </xf>
    <xf numFmtId="0" fontId="7" fillId="2" borderId="0" xfId="5" applyFont="1" applyFill="1" applyBorder="1" applyAlignment="1">
      <alignment horizontal="justify" vertical="top" wrapText="1"/>
    </xf>
    <xf numFmtId="0" fontId="7" fillId="2" borderId="0" xfId="5" applyFont="1" applyFill="1" applyBorder="1" applyAlignment="1">
      <alignment horizontal="right" vertical="top" wrapText="1"/>
    </xf>
    <xf numFmtId="165" fontId="20" fillId="2" borderId="0" xfId="1" applyNumberFormat="1" applyFont="1" applyFill="1" applyBorder="1" applyAlignment="1">
      <alignment horizontal="right" vertical="top" wrapText="1"/>
    </xf>
    <xf numFmtId="0" fontId="7" fillId="0" borderId="1" xfId="3" applyFont="1" applyFill="1" applyBorder="1" applyAlignment="1">
      <alignment horizontal="center" vertical="top" wrapText="1"/>
    </xf>
    <xf numFmtId="0" fontId="7" fillId="0" borderId="3" xfId="3" applyFont="1" applyFill="1" applyBorder="1" applyAlignment="1">
      <alignment horizontal="center" vertical="top" wrapText="1"/>
    </xf>
    <xf numFmtId="0" fontId="7" fillId="0" borderId="4" xfId="3" applyFont="1" applyFill="1" applyBorder="1" applyAlignment="1">
      <alignment horizontal="center" vertical="top" wrapText="1"/>
    </xf>
    <xf numFmtId="2" fontId="10" fillId="0" borderId="6" xfId="4" applyNumberFormat="1" applyFont="1" applyFill="1" applyBorder="1" applyAlignment="1">
      <alignment horizontal="justify" vertical="top" wrapText="1"/>
    </xf>
    <xf numFmtId="2" fontId="10" fillId="0" borderId="10" xfId="4" applyNumberFormat="1" applyFont="1" applyFill="1" applyBorder="1" applyAlignment="1">
      <alignment horizontal="justify" vertical="top" wrapText="1"/>
    </xf>
    <xf numFmtId="0" fontId="6" fillId="0" borderId="1" xfId="3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wrapText="1"/>
    </xf>
    <xf numFmtId="0" fontId="6" fillId="0" borderId="4" xfId="3" applyFont="1" applyBorder="1" applyAlignment="1">
      <alignment horizontal="center" vertical="top" wrapText="1"/>
    </xf>
    <xf numFmtId="0" fontId="5" fillId="0" borderId="6" xfId="3" applyNumberFormat="1" applyFont="1" applyBorder="1" applyAlignment="1">
      <alignment horizontal="justify" vertical="top" wrapText="1"/>
    </xf>
    <xf numFmtId="0" fontId="5" fillId="0" borderId="10" xfId="3" applyNumberFormat="1" applyFont="1" applyBorder="1" applyAlignment="1">
      <alignment horizontal="justify" vertical="top" wrapText="1"/>
    </xf>
    <xf numFmtId="0" fontId="5" fillId="0" borderId="5" xfId="3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top" wrapText="1"/>
    </xf>
    <xf numFmtId="0" fontId="7" fillId="2" borderId="0" xfId="5" applyNumberFormat="1" applyFont="1" applyFill="1" applyBorder="1" applyAlignment="1">
      <alignment horizontal="center" vertical="center" wrapText="1"/>
    </xf>
    <xf numFmtId="0" fontId="21" fillId="2" borderId="0" xfId="5" applyNumberFormat="1" applyFont="1" applyFill="1" applyBorder="1" applyAlignment="1">
      <alignment horizontal="center" vertical="center" wrapText="1"/>
    </xf>
    <xf numFmtId="0" fontId="8" fillId="0" borderId="6" xfId="5" applyNumberFormat="1" applyFont="1" applyBorder="1" applyAlignment="1">
      <alignment horizontal="center" vertical="center" wrapText="1"/>
    </xf>
    <xf numFmtId="0" fontId="8" fillId="0" borderId="10" xfId="5" applyNumberFormat="1" applyFont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2" fontId="14" fillId="0" borderId="0" xfId="2" applyNumberFormat="1" applyFont="1" applyFill="1" applyBorder="1" applyAlignment="1">
      <alignment horizontal="left" vertical="top"/>
    </xf>
    <xf numFmtId="0" fontId="22" fillId="0" borderId="5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49" fontId="6" fillId="2" borderId="0" xfId="3" applyNumberFormat="1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</cellXfs>
  <cellStyles count="6">
    <cellStyle name="Moneda" xfId="1" builtinId="4"/>
    <cellStyle name="Normal" xfId="0" builtinId="0"/>
    <cellStyle name="Normal 2" xfId="4" xr:uid="{00000000-0005-0000-0000-000002000000}"/>
    <cellStyle name="Normal 2 2" xfId="5" xr:uid="{00000000-0005-0000-0000-000003000000}"/>
    <cellStyle name="Normal 3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215058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8624771" y="214429"/>
          <a:ext cx="1277744" cy="7357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1026511</xdr:colOff>
      <xdr:row>5</xdr:row>
      <xdr:rowOff>173256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226817"/>
          <a:ext cx="1026511" cy="1139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00"/>
  <sheetViews>
    <sheetView showGridLines="0" showZeros="0" tabSelected="1" view="pageBreakPreview" zoomScale="85" zoomScaleNormal="85" zoomScaleSheetLayoutView="85" workbookViewId="0">
      <selection activeCell="F28" sqref="F28"/>
    </sheetView>
  </sheetViews>
  <sheetFormatPr baseColWidth="10" defaultColWidth="9.140625" defaultRowHeight="12.75" customHeight="1" x14ac:dyDescent="0.25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customWidth="1"/>
    <col min="7" max="7" width="19.42578125" style="2" customWidth="1"/>
    <col min="8" max="8" width="3" style="4" customWidth="1"/>
    <col min="9" max="16384" width="9.140625" style="2"/>
  </cols>
  <sheetData>
    <row r="1" spans="1:8" s="9" customFormat="1" ht="12.75" customHeight="1" x14ac:dyDescent="0.2">
      <c r="A1" s="5"/>
      <c r="B1" s="6" t="s">
        <v>0</v>
      </c>
      <c r="C1" s="99" t="s">
        <v>1</v>
      </c>
      <c r="D1" s="100"/>
      <c r="E1" s="100"/>
      <c r="F1" s="101"/>
      <c r="G1" s="7"/>
      <c r="H1" s="8"/>
    </row>
    <row r="2" spans="1:8" s="9" customFormat="1" ht="18" customHeight="1" x14ac:dyDescent="0.2">
      <c r="A2" s="10"/>
      <c r="B2" s="11" t="s">
        <v>2</v>
      </c>
      <c r="C2" s="121" t="s">
        <v>3</v>
      </c>
      <c r="D2" s="122"/>
      <c r="E2" s="122"/>
      <c r="F2" s="123"/>
      <c r="G2" s="12"/>
      <c r="H2" s="8"/>
    </row>
    <row r="3" spans="1:8" s="9" customFormat="1" ht="15" customHeight="1" thickBot="1" x14ac:dyDescent="0.25">
      <c r="A3" s="10"/>
      <c r="B3" s="11" t="s">
        <v>4</v>
      </c>
      <c r="C3" s="121"/>
      <c r="D3" s="122"/>
      <c r="E3" s="122"/>
      <c r="F3" s="123"/>
      <c r="G3" s="12"/>
      <c r="H3" s="8"/>
    </row>
    <row r="4" spans="1:8" s="9" customFormat="1" ht="17.25" customHeight="1" x14ac:dyDescent="0.2">
      <c r="A4" s="10"/>
      <c r="B4" s="6" t="s">
        <v>5</v>
      </c>
      <c r="C4" s="14"/>
      <c r="D4" s="15"/>
      <c r="E4" s="16" t="s">
        <v>6</v>
      </c>
      <c r="F4" s="17"/>
      <c r="G4" s="13"/>
      <c r="H4" s="8"/>
    </row>
    <row r="5" spans="1:8" s="9" customFormat="1" ht="17.25" customHeight="1" x14ac:dyDescent="0.2">
      <c r="A5" s="10"/>
      <c r="B5" s="102" t="s">
        <v>7</v>
      </c>
      <c r="C5" s="18"/>
      <c r="D5" s="19"/>
      <c r="E5" s="20" t="s">
        <v>8</v>
      </c>
      <c r="F5" s="21"/>
      <c r="G5" s="22"/>
      <c r="H5" s="8"/>
    </row>
    <row r="6" spans="1:8" s="9" customFormat="1" ht="17.25" customHeight="1" x14ac:dyDescent="0.35">
      <c r="A6" s="10"/>
      <c r="B6" s="102"/>
      <c r="C6" s="23"/>
      <c r="D6" s="24"/>
      <c r="E6" s="25" t="s">
        <v>9</v>
      </c>
      <c r="F6" s="21"/>
      <c r="G6" s="26"/>
      <c r="H6" s="8"/>
    </row>
    <row r="7" spans="1:8" s="9" customFormat="1" ht="17.25" customHeight="1" thickBot="1" x14ac:dyDescent="0.25">
      <c r="A7" s="10"/>
      <c r="B7" s="103"/>
      <c r="C7" s="27"/>
      <c r="D7" s="28"/>
      <c r="E7" s="29" t="s">
        <v>10</v>
      </c>
      <c r="F7" s="30"/>
      <c r="G7" s="31"/>
      <c r="H7" s="8"/>
    </row>
    <row r="8" spans="1:8" s="9" customFormat="1" ht="12.75" customHeight="1" x14ac:dyDescent="0.2">
      <c r="A8" s="10"/>
      <c r="B8" s="11" t="s">
        <v>11</v>
      </c>
      <c r="C8" s="104" t="s">
        <v>12</v>
      </c>
      <c r="D8" s="105"/>
      <c r="E8" s="105"/>
      <c r="F8" s="106"/>
      <c r="G8" s="32" t="s">
        <v>13</v>
      </c>
      <c r="H8" s="8"/>
    </row>
    <row r="9" spans="1:8" s="9" customFormat="1" x14ac:dyDescent="0.2">
      <c r="A9" s="10"/>
      <c r="B9" s="107"/>
      <c r="C9" s="109"/>
      <c r="D9" s="110"/>
      <c r="E9" s="110"/>
      <c r="F9" s="33"/>
      <c r="G9" s="115" t="s">
        <v>14</v>
      </c>
      <c r="H9" s="8"/>
    </row>
    <row r="10" spans="1:8" s="9" customFormat="1" ht="13.5" thickBot="1" x14ac:dyDescent="0.25">
      <c r="A10" s="34"/>
      <c r="B10" s="108"/>
      <c r="C10" s="111"/>
      <c r="D10" s="112"/>
      <c r="E10" s="112"/>
      <c r="F10" s="35"/>
      <c r="G10" s="116"/>
      <c r="H10" s="8"/>
    </row>
    <row r="11" spans="1:8" s="9" customFormat="1" ht="3" customHeight="1" thickBot="1" x14ac:dyDescent="0.25">
      <c r="A11" s="36"/>
      <c r="B11" s="37"/>
      <c r="C11" s="38"/>
      <c r="D11" s="39"/>
      <c r="E11" s="36"/>
      <c r="F11" s="38"/>
      <c r="G11" s="38"/>
      <c r="H11" s="8"/>
    </row>
    <row r="12" spans="1:8" s="9" customFormat="1" ht="15.75" customHeight="1" thickBot="1" x14ac:dyDescent="0.25">
      <c r="A12" s="117" t="s">
        <v>15</v>
      </c>
      <c r="B12" s="118"/>
      <c r="C12" s="118"/>
      <c r="D12" s="118"/>
      <c r="E12" s="118"/>
      <c r="F12" s="118"/>
      <c r="G12" s="119"/>
      <c r="H12" s="8"/>
    </row>
    <row r="13" spans="1:8" s="9" customFormat="1" ht="3" customHeight="1" x14ac:dyDescent="0.2">
      <c r="A13" s="40"/>
      <c r="B13" s="41"/>
      <c r="C13" s="41"/>
      <c r="D13" s="42"/>
      <c r="H13" s="8"/>
    </row>
    <row r="14" spans="1:8" s="125" customFormat="1" ht="24" x14ac:dyDescent="0.25">
      <c r="A14" s="124" t="s">
        <v>16</v>
      </c>
      <c r="B14" s="43" t="s">
        <v>17</v>
      </c>
      <c r="C14" s="124" t="s">
        <v>18</v>
      </c>
      <c r="D14" s="124" t="s">
        <v>19</v>
      </c>
      <c r="E14" s="43" t="s">
        <v>20</v>
      </c>
      <c r="F14" s="43" t="s">
        <v>21</v>
      </c>
      <c r="G14" s="43" t="s">
        <v>22</v>
      </c>
    </row>
    <row r="15" spans="1:8" ht="45" customHeight="1" x14ac:dyDescent="0.2">
      <c r="A15" s="44"/>
      <c r="B15" s="45" t="str">
        <f>+B5</f>
        <v>Construcción de alcantarillado sanitario y obras complementarias de la calle Emiliano Zapata / Arroyo los Mezquites, San Esteban, Municipio de Zapopan, Jalisco</v>
      </c>
      <c r="C15" s="44"/>
      <c r="D15" s="44"/>
      <c r="E15" s="44"/>
      <c r="F15" s="44"/>
      <c r="G15" s="44"/>
    </row>
    <row r="16" spans="1:8" x14ac:dyDescent="0.2">
      <c r="A16" s="46" t="s">
        <v>23</v>
      </c>
      <c r="B16" s="47" t="s">
        <v>24</v>
      </c>
      <c r="C16" s="47"/>
      <c r="D16" s="47"/>
      <c r="E16" s="47"/>
      <c r="F16" s="47"/>
      <c r="G16" s="48">
        <f>ROUND(SUM(G17:G20),2)</f>
        <v>0</v>
      </c>
    </row>
    <row r="17" spans="1:8" s="57" customFormat="1" ht="33.75" x14ac:dyDescent="0.2">
      <c r="A17" s="49" t="s">
        <v>25</v>
      </c>
      <c r="B17" s="50" t="s">
        <v>26</v>
      </c>
      <c r="C17" s="51" t="s">
        <v>27</v>
      </c>
      <c r="D17" s="52">
        <v>5.72</v>
      </c>
      <c r="E17" s="53">
        <v>0</v>
      </c>
      <c r="F17" s="54"/>
      <c r="G17" s="55">
        <f t="shared" ref="G17:G20" si="0">ROUND(PRODUCT(D17,E17),2)</f>
        <v>0</v>
      </c>
      <c r="H17" s="56"/>
    </row>
    <row r="18" spans="1:8" s="57" customFormat="1" ht="33.75" x14ac:dyDescent="0.2">
      <c r="A18" s="49" t="s">
        <v>28</v>
      </c>
      <c r="B18" s="50" t="s">
        <v>29</v>
      </c>
      <c r="C18" s="51" t="s">
        <v>27</v>
      </c>
      <c r="D18" s="52">
        <v>7.93</v>
      </c>
      <c r="E18" s="53">
        <v>0</v>
      </c>
      <c r="F18" s="54"/>
      <c r="G18" s="55">
        <f t="shared" si="0"/>
        <v>0</v>
      </c>
      <c r="H18" s="56"/>
    </row>
    <row r="19" spans="1:8" s="57" customFormat="1" ht="33.75" x14ac:dyDescent="0.2">
      <c r="A19" s="49" t="s">
        <v>30</v>
      </c>
      <c r="B19" s="50" t="s">
        <v>31</v>
      </c>
      <c r="C19" s="51" t="s">
        <v>27</v>
      </c>
      <c r="D19" s="52">
        <v>5.72</v>
      </c>
      <c r="E19" s="53">
        <v>0</v>
      </c>
      <c r="F19" s="54"/>
      <c r="G19" s="55">
        <f t="shared" si="0"/>
        <v>0</v>
      </c>
      <c r="H19" s="56"/>
    </row>
    <row r="20" spans="1:8" s="57" customFormat="1" ht="33.75" x14ac:dyDescent="0.2">
      <c r="A20" s="49" t="s">
        <v>32</v>
      </c>
      <c r="B20" s="50" t="s">
        <v>33</v>
      </c>
      <c r="C20" s="51" t="s">
        <v>34</v>
      </c>
      <c r="D20" s="52">
        <v>68.63</v>
      </c>
      <c r="E20" s="53">
        <v>0</v>
      </c>
      <c r="F20" s="54"/>
      <c r="G20" s="55">
        <f t="shared" si="0"/>
        <v>0</v>
      </c>
      <c r="H20" s="56"/>
    </row>
    <row r="21" spans="1:8" x14ac:dyDescent="0.2">
      <c r="A21" s="46" t="s">
        <v>35</v>
      </c>
      <c r="B21" s="47" t="s">
        <v>36</v>
      </c>
      <c r="C21" s="47"/>
      <c r="D21" s="47"/>
      <c r="E21" s="58"/>
      <c r="F21" s="47"/>
      <c r="G21" s="48">
        <f>ROUND(SUM(G22,G35,G50),2)</f>
        <v>0</v>
      </c>
      <c r="H21" s="56"/>
    </row>
    <row r="22" spans="1:8" s="57" customFormat="1" x14ac:dyDescent="0.2">
      <c r="A22" s="59" t="s">
        <v>37</v>
      </c>
      <c r="B22" s="60" t="s">
        <v>38</v>
      </c>
      <c r="C22" s="61"/>
      <c r="D22" s="62"/>
      <c r="E22" s="63"/>
      <c r="F22" s="64"/>
      <c r="G22" s="63">
        <f>ROUND(SUM(G23:G34),2)</f>
        <v>0</v>
      </c>
      <c r="H22" s="56"/>
    </row>
    <row r="23" spans="1:8" s="57" customFormat="1" ht="22.5" x14ac:dyDescent="0.2">
      <c r="A23" s="49" t="s">
        <v>39</v>
      </c>
      <c r="B23" s="50" t="s">
        <v>40</v>
      </c>
      <c r="C23" s="51" t="s">
        <v>41</v>
      </c>
      <c r="D23" s="52">
        <v>700.7</v>
      </c>
      <c r="E23" s="53">
        <v>0</v>
      </c>
      <c r="F23" s="54"/>
      <c r="G23" s="55">
        <f t="shared" ref="G23:G34" si="1">ROUND(PRODUCT(D23,E23),2)</f>
        <v>0</v>
      </c>
      <c r="H23" s="56"/>
    </row>
    <row r="24" spans="1:8" s="57" customFormat="1" ht="45" x14ac:dyDescent="0.2">
      <c r="A24" s="49" t="s">
        <v>42</v>
      </c>
      <c r="B24" s="50" t="s">
        <v>43</v>
      </c>
      <c r="C24" s="51" t="s">
        <v>27</v>
      </c>
      <c r="D24" s="52">
        <v>1177.3499999999999</v>
      </c>
      <c r="E24" s="53">
        <v>0</v>
      </c>
      <c r="F24" s="54"/>
      <c r="G24" s="55">
        <f t="shared" si="1"/>
        <v>0</v>
      </c>
      <c r="H24" s="56"/>
    </row>
    <row r="25" spans="1:8" s="57" customFormat="1" ht="22.5" x14ac:dyDescent="0.2">
      <c r="A25" s="49" t="s">
        <v>44</v>
      </c>
      <c r="B25" s="50" t="s">
        <v>45</v>
      </c>
      <c r="C25" s="51" t="s">
        <v>27</v>
      </c>
      <c r="D25" s="52">
        <v>64.47</v>
      </c>
      <c r="E25" s="53">
        <v>0</v>
      </c>
      <c r="F25" s="54"/>
      <c r="G25" s="55">
        <f t="shared" si="1"/>
        <v>0</v>
      </c>
      <c r="H25" s="56"/>
    </row>
    <row r="26" spans="1:8" s="57" customFormat="1" ht="22.5" x14ac:dyDescent="0.2">
      <c r="A26" s="49" t="s">
        <v>46</v>
      </c>
      <c r="B26" s="50" t="s">
        <v>47</v>
      </c>
      <c r="C26" s="51" t="s">
        <v>41</v>
      </c>
      <c r="D26" s="52">
        <v>700.7</v>
      </c>
      <c r="E26" s="65">
        <v>0</v>
      </c>
      <c r="F26" s="54"/>
      <c r="G26" s="55">
        <f t="shared" si="1"/>
        <v>0</v>
      </c>
      <c r="H26" s="56"/>
    </row>
    <row r="27" spans="1:8" s="57" customFormat="1" ht="33.75" x14ac:dyDescent="0.2">
      <c r="A27" s="49" t="s">
        <v>48</v>
      </c>
      <c r="B27" s="50" t="s">
        <v>49</v>
      </c>
      <c r="C27" s="51" t="s">
        <v>27</v>
      </c>
      <c r="D27" s="52">
        <v>320.14999999999998</v>
      </c>
      <c r="E27" s="53">
        <v>0</v>
      </c>
      <c r="F27" s="54"/>
      <c r="G27" s="55">
        <f t="shared" si="1"/>
        <v>0</v>
      </c>
      <c r="H27" s="56"/>
    </row>
    <row r="28" spans="1:8" s="57" customFormat="1" ht="45" x14ac:dyDescent="0.2">
      <c r="A28" s="49" t="s">
        <v>50</v>
      </c>
      <c r="B28" s="50" t="s">
        <v>51</v>
      </c>
      <c r="C28" s="51" t="s">
        <v>27</v>
      </c>
      <c r="D28" s="52">
        <v>455</v>
      </c>
      <c r="E28" s="53">
        <v>0</v>
      </c>
      <c r="F28" s="54"/>
      <c r="G28" s="55">
        <f t="shared" si="1"/>
        <v>0</v>
      </c>
      <c r="H28" s="56"/>
    </row>
    <row r="29" spans="1:8" s="57" customFormat="1" ht="45" x14ac:dyDescent="0.2">
      <c r="A29" s="49" t="s">
        <v>52</v>
      </c>
      <c r="B29" s="50" t="s">
        <v>53</v>
      </c>
      <c r="C29" s="51" t="s">
        <v>27</v>
      </c>
      <c r="D29" s="52">
        <v>303.33</v>
      </c>
      <c r="E29" s="53">
        <v>0</v>
      </c>
      <c r="F29" s="54"/>
      <c r="G29" s="55">
        <f t="shared" si="1"/>
        <v>0</v>
      </c>
      <c r="H29" s="56"/>
    </row>
    <row r="30" spans="1:8" s="57" customFormat="1" ht="135" x14ac:dyDescent="0.2">
      <c r="A30" s="49" t="s">
        <v>54</v>
      </c>
      <c r="B30" s="50" t="s">
        <v>55</v>
      </c>
      <c r="C30" s="51" t="s">
        <v>56</v>
      </c>
      <c r="D30" s="52">
        <v>3</v>
      </c>
      <c r="E30" s="65">
        <v>0</v>
      </c>
      <c r="G30" s="55">
        <f t="shared" si="1"/>
        <v>0</v>
      </c>
      <c r="H30" s="56"/>
    </row>
    <row r="31" spans="1:8" s="57" customFormat="1" ht="22.5" x14ac:dyDescent="0.2">
      <c r="A31" s="49" t="s">
        <v>57</v>
      </c>
      <c r="B31" s="50" t="s">
        <v>58</v>
      </c>
      <c r="C31" s="51" t="s">
        <v>56</v>
      </c>
      <c r="D31" s="52">
        <v>41</v>
      </c>
      <c r="E31" s="53">
        <v>0</v>
      </c>
      <c r="F31" s="54"/>
      <c r="G31" s="55">
        <f t="shared" si="1"/>
        <v>0</v>
      </c>
      <c r="H31" s="56"/>
    </row>
    <row r="32" spans="1:8" s="57" customFormat="1" ht="56.25" x14ac:dyDescent="0.2">
      <c r="A32" s="49" t="s">
        <v>59</v>
      </c>
      <c r="B32" s="50" t="s">
        <v>60</v>
      </c>
      <c r="C32" s="51" t="s">
        <v>61</v>
      </c>
      <c r="D32" s="52">
        <v>52.89</v>
      </c>
      <c r="E32" s="65">
        <v>0</v>
      </c>
      <c r="F32" s="54"/>
      <c r="G32" s="55">
        <f t="shared" si="1"/>
        <v>0</v>
      </c>
      <c r="H32" s="56"/>
    </row>
    <row r="33" spans="1:8" s="57" customFormat="1" ht="33.75" x14ac:dyDescent="0.2">
      <c r="A33" s="49" t="s">
        <v>62</v>
      </c>
      <c r="B33" s="50" t="s">
        <v>31</v>
      </c>
      <c r="C33" s="51" t="s">
        <v>27</v>
      </c>
      <c r="D33" s="52">
        <v>722.35</v>
      </c>
      <c r="E33" s="53">
        <v>0</v>
      </c>
      <c r="F33" s="54"/>
      <c r="G33" s="55">
        <f t="shared" si="1"/>
        <v>0</v>
      </c>
      <c r="H33" s="56"/>
    </row>
    <row r="34" spans="1:8" s="57" customFormat="1" ht="33.75" x14ac:dyDescent="0.2">
      <c r="A34" s="49" t="s">
        <v>63</v>
      </c>
      <c r="B34" s="50" t="s">
        <v>33</v>
      </c>
      <c r="C34" s="51" t="s">
        <v>34</v>
      </c>
      <c r="D34" s="52">
        <v>8668.2000000000007</v>
      </c>
      <c r="E34" s="53">
        <v>0</v>
      </c>
      <c r="F34" s="54"/>
      <c r="G34" s="55">
        <f t="shared" si="1"/>
        <v>0</v>
      </c>
      <c r="H34" s="56"/>
    </row>
    <row r="35" spans="1:8" s="57" customFormat="1" x14ac:dyDescent="0.2">
      <c r="A35" s="59" t="s">
        <v>64</v>
      </c>
      <c r="B35" s="60" t="s">
        <v>65</v>
      </c>
      <c r="C35" s="61"/>
      <c r="D35" s="62"/>
      <c r="E35" s="63"/>
      <c r="F35" s="64"/>
      <c r="G35" s="63">
        <f>ROUND(SUM(G36:G49),2)</f>
        <v>0</v>
      </c>
      <c r="H35" s="56"/>
    </row>
    <row r="36" spans="1:8" s="57" customFormat="1" ht="45" x14ac:dyDescent="0.2">
      <c r="A36" s="49" t="s">
        <v>66</v>
      </c>
      <c r="B36" s="50" t="s">
        <v>43</v>
      </c>
      <c r="C36" s="51" t="s">
        <v>27</v>
      </c>
      <c r="D36" s="52">
        <v>170.67</v>
      </c>
      <c r="E36" s="53">
        <v>0</v>
      </c>
      <c r="F36" s="54"/>
      <c r="G36" s="55">
        <f t="shared" ref="G36:G49" si="2">ROUND(PRODUCT(D36,E36),2)</f>
        <v>0</v>
      </c>
      <c r="H36" s="56"/>
    </row>
    <row r="37" spans="1:8" s="57" customFormat="1" ht="22.5" x14ac:dyDescent="0.2">
      <c r="A37" s="49" t="s">
        <v>67</v>
      </c>
      <c r="B37" s="50" t="s">
        <v>68</v>
      </c>
      <c r="C37" s="51" t="s">
        <v>27</v>
      </c>
      <c r="D37" s="52">
        <v>29.76</v>
      </c>
      <c r="E37" s="53">
        <v>0</v>
      </c>
      <c r="F37" s="54"/>
      <c r="G37" s="55">
        <f t="shared" si="2"/>
        <v>0</v>
      </c>
      <c r="H37" s="56"/>
    </row>
    <row r="38" spans="1:8" s="57" customFormat="1" ht="33.75" x14ac:dyDescent="0.2">
      <c r="A38" s="49" t="s">
        <v>69</v>
      </c>
      <c r="B38" s="50" t="s">
        <v>70</v>
      </c>
      <c r="C38" s="51" t="s">
        <v>61</v>
      </c>
      <c r="D38" s="52">
        <v>61.48</v>
      </c>
      <c r="E38" s="53">
        <v>0</v>
      </c>
      <c r="F38" s="54"/>
      <c r="G38" s="55">
        <f t="shared" si="2"/>
        <v>0</v>
      </c>
      <c r="H38" s="56"/>
    </row>
    <row r="39" spans="1:8" s="57" customFormat="1" ht="33.75" x14ac:dyDescent="0.2">
      <c r="A39" s="49" t="s">
        <v>71</v>
      </c>
      <c r="B39" s="50" t="s">
        <v>72</v>
      </c>
      <c r="C39" s="51" t="s">
        <v>73</v>
      </c>
      <c r="D39" s="52">
        <v>1737.85</v>
      </c>
      <c r="E39" s="53">
        <v>0</v>
      </c>
      <c r="F39" s="54"/>
      <c r="G39" s="55">
        <f t="shared" si="2"/>
        <v>0</v>
      </c>
      <c r="H39" s="56"/>
    </row>
    <row r="40" spans="1:8" s="57" customFormat="1" ht="22.5" x14ac:dyDescent="0.2">
      <c r="A40" s="49" t="s">
        <v>74</v>
      </c>
      <c r="B40" s="50" t="s">
        <v>75</v>
      </c>
      <c r="C40" s="51" t="s">
        <v>27</v>
      </c>
      <c r="D40" s="52">
        <v>14.41</v>
      </c>
      <c r="E40" s="53">
        <v>0</v>
      </c>
      <c r="F40" s="54"/>
      <c r="G40" s="55">
        <f t="shared" si="2"/>
        <v>0</v>
      </c>
      <c r="H40" s="56"/>
    </row>
    <row r="41" spans="1:8" s="57" customFormat="1" ht="33.75" x14ac:dyDescent="0.2">
      <c r="A41" s="49" t="s">
        <v>76</v>
      </c>
      <c r="B41" s="50" t="s">
        <v>77</v>
      </c>
      <c r="C41" s="51" t="s">
        <v>61</v>
      </c>
      <c r="D41" s="52">
        <v>32.03</v>
      </c>
      <c r="E41" s="53">
        <v>0</v>
      </c>
      <c r="F41" s="54"/>
      <c r="G41" s="55">
        <f t="shared" si="2"/>
        <v>0</v>
      </c>
      <c r="H41" s="56"/>
    </row>
    <row r="42" spans="1:8" s="57" customFormat="1" ht="22.5" x14ac:dyDescent="0.2">
      <c r="A42" s="49" t="s">
        <v>78</v>
      </c>
      <c r="B42" s="50" t="s">
        <v>79</v>
      </c>
      <c r="C42" s="51" t="s">
        <v>61</v>
      </c>
      <c r="D42" s="52">
        <v>156.07</v>
      </c>
      <c r="E42" s="53">
        <v>0</v>
      </c>
      <c r="F42" s="54"/>
      <c r="G42" s="55">
        <f t="shared" si="2"/>
        <v>0</v>
      </c>
      <c r="H42" s="56"/>
    </row>
    <row r="43" spans="1:8" s="57" customFormat="1" ht="45" x14ac:dyDescent="0.2">
      <c r="A43" s="49" t="s">
        <v>80</v>
      </c>
      <c r="B43" s="50" t="s">
        <v>81</v>
      </c>
      <c r="C43" s="51" t="s">
        <v>61</v>
      </c>
      <c r="D43" s="52">
        <v>119.04</v>
      </c>
      <c r="E43" s="53">
        <v>0</v>
      </c>
      <c r="F43" s="54"/>
      <c r="G43" s="55">
        <f t="shared" si="2"/>
        <v>0</v>
      </c>
      <c r="H43" s="56"/>
    </row>
    <row r="44" spans="1:8" s="57" customFormat="1" ht="45" x14ac:dyDescent="0.2">
      <c r="A44" s="49" t="s">
        <v>82</v>
      </c>
      <c r="B44" s="50" t="s">
        <v>83</v>
      </c>
      <c r="C44" s="51" t="s">
        <v>61</v>
      </c>
      <c r="D44" s="52">
        <v>193.11</v>
      </c>
      <c r="E44" s="53">
        <v>0</v>
      </c>
      <c r="F44" s="54"/>
      <c r="G44" s="55">
        <f t="shared" si="2"/>
        <v>0</v>
      </c>
      <c r="H44" s="56"/>
    </row>
    <row r="45" spans="1:8" s="57" customFormat="1" ht="45" x14ac:dyDescent="0.2">
      <c r="A45" s="49" t="s">
        <v>84</v>
      </c>
      <c r="B45" s="50" t="s">
        <v>51</v>
      </c>
      <c r="C45" s="51" t="s">
        <v>27</v>
      </c>
      <c r="D45" s="52">
        <v>40.92</v>
      </c>
      <c r="E45" s="53">
        <v>0</v>
      </c>
      <c r="F45" s="54"/>
      <c r="G45" s="55">
        <f t="shared" si="2"/>
        <v>0</v>
      </c>
      <c r="H45" s="56"/>
    </row>
    <row r="46" spans="1:8" s="57" customFormat="1" ht="45" x14ac:dyDescent="0.2">
      <c r="A46" s="49" t="s">
        <v>85</v>
      </c>
      <c r="B46" s="50" t="s">
        <v>86</v>
      </c>
      <c r="C46" s="51" t="s">
        <v>56</v>
      </c>
      <c r="D46" s="52">
        <v>86</v>
      </c>
      <c r="E46" s="53">
        <v>0</v>
      </c>
      <c r="F46" s="54"/>
      <c r="G46" s="55">
        <f t="shared" si="2"/>
        <v>0</v>
      </c>
      <c r="H46" s="56"/>
    </row>
    <row r="47" spans="1:8" s="57" customFormat="1" ht="45" x14ac:dyDescent="0.2">
      <c r="A47" s="49" t="s">
        <v>87</v>
      </c>
      <c r="B47" s="50" t="s">
        <v>88</v>
      </c>
      <c r="C47" s="51" t="s">
        <v>56</v>
      </c>
      <c r="D47" s="52">
        <v>22</v>
      </c>
      <c r="E47" s="53">
        <v>0</v>
      </c>
      <c r="F47" s="54"/>
      <c r="G47" s="55">
        <f t="shared" si="2"/>
        <v>0</v>
      </c>
      <c r="H47" s="56"/>
    </row>
    <row r="48" spans="1:8" s="57" customFormat="1" ht="33.75" x14ac:dyDescent="0.2">
      <c r="A48" s="49" t="s">
        <v>89</v>
      </c>
      <c r="B48" s="50" t="s">
        <v>31</v>
      </c>
      <c r="C48" s="51" t="s">
        <v>27</v>
      </c>
      <c r="D48" s="52">
        <v>129.75</v>
      </c>
      <c r="E48" s="53">
        <v>0</v>
      </c>
      <c r="F48" s="54"/>
      <c r="G48" s="55">
        <f t="shared" si="2"/>
        <v>0</v>
      </c>
      <c r="H48" s="56"/>
    </row>
    <row r="49" spans="1:8" s="57" customFormat="1" ht="33.75" x14ac:dyDescent="0.2">
      <c r="A49" s="49" t="s">
        <v>90</v>
      </c>
      <c r="B49" s="50" t="s">
        <v>33</v>
      </c>
      <c r="C49" s="51" t="s">
        <v>34</v>
      </c>
      <c r="D49" s="52">
        <v>1556.99</v>
      </c>
      <c r="E49" s="53">
        <v>0</v>
      </c>
      <c r="F49" s="54"/>
      <c r="G49" s="55">
        <f t="shared" si="2"/>
        <v>0</v>
      </c>
      <c r="H49" s="56"/>
    </row>
    <row r="50" spans="1:8" s="57" customFormat="1" x14ac:dyDescent="0.2">
      <c r="A50" s="59" t="s">
        <v>91</v>
      </c>
      <c r="B50" s="60" t="s">
        <v>92</v>
      </c>
      <c r="C50" s="61"/>
      <c r="D50" s="62"/>
      <c r="E50" s="63"/>
      <c r="F50" s="64"/>
      <c r="G50" s="63">
        <f>ROUND(SUM(G51:G65),2)</f>
        <v>0</v>
      </c>
      <c r="H50" s="56"/>
    </row>
    <row r="51" spans="1:8" s="57" customFormat="1" ht="22.5" x14ac:dyDescent="0.2">
      <c r="A51" s="49" t="s">
        <v>93</v>
      </c>
      <c r="B51" s="50" t="s">
        <v>40</v>
      </c>
      <c r="C51" s="51" t="s">
        <v>41</v>
      </c>
      <c r="D51" s="52">
        <v>222.42</v>
      </c>
      <c r="E51" s="65">
        <v>0</v>
      </c>
      <c r="F51" s="54"/>
      <c r="G51" s="55">
        <f t="shared" ref="G51:G65" si="3">ROUND(PRODUCT(D51,E51),2)</f>
        <v>0</v>
      </c>
      <c r="H51" s="56"/>
    </row>
    <row r="52" spans="1:8" s="57" customFormat="1" ht="45" x14ac:dyDescent="0.2">
      <c r="A52" s="49" t="s">
        <v>94</v>
      </c>
      <c r="B52" s="50" t="s">
        <v>43</v>
      </c>
      <c r="C52" s="51" t="s">
        <v>27</v>
      </c>
      <c r="D52" s="52">
        <v>261.39999999999998</v>
      </c>
      <c r="E52" s="65">
        <v>0</v>
      </c>
      <c r="F52" s="54"/>
      <c r="G52" s="55">
        <f t="shared" si="3"/>
        <v>0</v>
      </c>
      <c r="H52" s="56"/>
    </row>
    <row r="53" spans="1:8" s="57" customFormat="1" ht="90" x14ac:dyDescent="0.2">
      <c r="A53" s="49" t="s">
        <v>95</v>
      </c>
      <c r="B53" s="50" t="s">
        <v>96</v>
      </c>
      <c r="C53" s="51" t="s">
        <v>56</v>
      </c>
      <c r="D53" s="52">
        <v>19</v>
      </c>
      <c r="E53" s="53">
        <v>0</v>
      </c>
      <c r="F53" s="54"/>
      <c r="G53" s="55">
        <f t="shared" si="3"/>
        <v>0</v>
      </c>
      <c r="H53" s="56"/>
    </row>
    <row r="54" spans="1:8" s="57" customFormat="1" ht="90" x14ac:dyDescent="0.2">
      <c r="A54" s="49" t="s">
        <v>97</v>
      </c>
      <c r="B54" s="50" t="s">
        <v>98</v>
      </c>
      <c r="C54" s="51" t="s">
        <v>56</v>
      </c>
      <c r="D54" s="52">
        <v>29</v>
      </c>
      <c r="E54" s="53">
        <v>0</v>
      </c>
      <c r="F54" s="54"/>
      <c r="G54" s="55">
        <f t="shared" si="3"/>
        <v>0</v>
      </c>
      <c r="H54" s="56"/>
    </row>
    <row r="55" spans="1:8" s="57" customFormat="1" ht="90" x14ac:dyDescent="0.2">
      <c r="A55" s="49" t="s">
        <v>99</v>
      </c>
      <c r="B55" s="50" t="s">
        <v>100</v>
      </c>
      <c r="C55" s="51" t="s">
        <v>56</v>
      </c>
      <c r="D55" s="52">
        <v>8</v>
      </c>
      <c r="E55" s="53">
        <v>0</v>
      </c>
      <c r="F55" s="54"/>
      <c r="G55" s="55">
        <f t="shared" si="3"/>
        <v>0</v>
      </c>
      <c r="H55" s="56"/>
    </row>
    <row r="56" spans="1:8" s="57" customFormat="1" ht="22.5" x14ac:dyDescent="0.2">
      <c r="A56" s="49" t="s">
        <v>101</v>
      </c>
      <c r="B56" s="50" t="s">
        <v>102</v>
      </c>
      <c r="C56" s="51" t="s">
        <v>41</v>
      </c>
      <c r="D56" s="52">
        <v>222.42</v>
      </c>
      <c r="E56" s="53">
        <v>0</v>
      </c>
      <c r="F56" s="54"/>
      <c r="G56" s="55">
        <f t="shared" si="3"/>
        <v>0</v>
      </c>
      <c r="H56" s="56"/>
    </row>
    <row r="57" spans="1:8" s="57" customFormat="1" ht="22.5" x14ac:dyDescent="0.2">
      <c r="A57" s="49" t="s">
        <v>103</v>
      </c>
      <c r="B57" s="50" t="s">
        <v>104</v>
      </c>
      <c r="C57" s="51" t="s">
        <v>56</v>
      </c>
      <c r="D57" s="52">
        <v>56</v>
      </c>
      <c r="E57" s="65">
        <v>0</v>
      </c>
      <c r="F57" s="54"/>
      <c r="G57" s="55">
        <f t="shared" si="3"/>
        <v>0</v>
      </c>
      <c r="H57" s="56"/>
    </row>
    <row r="58" spans="1:8" s="57" customFormat="1" ht="22.5" x14ac:dyDescent="0.2">
      <c r="A58" s="49" t="s">
        <v>105</v>
      </c>
      <c r="B58" s="50" t="s">
        <v>106</v>
      </c>
      <c r="C58" s="51" t="s">
        <v>56</v>
      </c>
      <c r="D58" s="52">
        <v>56</v>
      </c>
      <c r="E58" s="65">
        <v>0</v>
      </c>
      <c r="F58" s="54"/>
      <c r="G58" s="55">
        <f t="shared" si="3"/>
        <v>0</v>
      </c>
      <c r="H58" s="56"/>
    </row>
    <row r="59" spans="1:8" s="66" customFormat="1" ht="22.5" x14ac:dyDescent="0.2">
      <c r="A59" s="49" t="s">
        <v>107</v>
      </c>
      <c r="B59" s="50" t="s">
        <v>108</v>
      </c>
      <c r="C59" s="51" t="s">
        <v>56</v>
      </c>
      <c r="D59" s="52">
        <v>56</v>
      </c>
      <c r="E59" s="53">
        <v>0</v>
      </c>
      <c r="F59" s="54"/>
      <c r="G59" s="55">
        <f t="shared" si="3"/>
        <v>0</v>
      </c>
      <c r="H59" s="56"/>
    </row>
    <row r="60" spans="1:8" s="57" customFormat="1" ht="22.5" x14ac:dyDescent="0.2">
      <c r="A60" s="49" t="s">
        <v>109</v>
      </c>
      <c r="B60" s="50" t="s">
        <v>45</v>
      </c>
      <c r="C60" s="51" t="s">
        <v>27</v>
      </c>
      <c r="D60" s="52">
        <v>17.899999999999999</v>
      </c>
      <c r="E60" s="65">
        <v>0</v>
      </c>
      <c r="F60" s="54"/>
      <c r="G60" s="55">
        <f t="shared" si="3"/>
        <v>0</v>
      </c>
      <c r="H60" s="56"/>
    </row>
    <row r="61" spans="1:8" s="57" customFormat="1" ht="33.75" x14ac:dyDescent="0.2">
      <c r="A61" s="49" t="s">
        <v>110</v>
      </c>
      <c r="B61" s="50" t="s">
        <v>49</v>
      </c>
      <c r="C61" s="51" t="s">
        <v>27</v>
      </c>
      <c r="D61" s="52">
        <v>76.650000000000006</v>
      </c>
      <c r="E61" s="65">
        <v>0</v>
      </c>
      <c r="F61" s="54"/>
      <c r="G61" s="55">
        <f t="shared" si="3"/>
        <v>0</v>
      </c>
      <c r="H61" s="56"/>
    </row>
    <row r="62" spans="1:8" s="57" customFormat="1" ht="45" x14ac:dyDescent="0.2">
      <c r="A62" s="49" t="s">
        <v>111</v>
      </c>
      <c r="B62" s="50" t="s">
        <v>51</v>
      </c>
      <c r="C62" s="51" t="s">
        <v>27</v>
      </c>
      <c r="D62" s="52">
        <v>97.75</v>
      </c>
      <c r="E62" s="65">
        <v>0</v>
      </c>
      <c r="F62" s="54"/>
      <c r="G62" s="55">
        <f t="shared" si="3"/>
        <v>0</v>
      </c>
      <c r="H62" s="56"/>
    </row>
    <row r="63" spans="1:8" s="57" customFormat="1" ht="45" x14ac:dyDescent="0.2">
      <c r="A63" s="49" t="s">
        <v>112</v>
      </c>
      <c r="B63" s="50" t="s">
        <v>53</v>
      </c>
      <c r="C63" s="51" t="s">
        <v>27</v>
      </c>
      <c r="D63" s="52">
        <v>65.17</v>
      </c>
      <c r="E63" s="65">
        <v>0</v>
      </c>
      <c r="F63" s="54"/>
      <c r="G63" s="55">
        <f t="shared" si="3"/>
        <v>0</v>
      </c>
      <c r="H63" s="56"/>
    </row>
    <row r="64" spans="1:8" s="57" customFormat="1" ht="33.75" x14ac:dyDescent="0.2">
      <c r="A64" s="49" t="s">
        <v>113</v>
      </c>
      <c r="B64" s="50" t="s">
        <v>31</v>
      </c>
      <c r="C64" s="51" t="s">
        <v>27</v>
      </c>
      <c r="D64" s="52">
        <v>163.65</v>
      </c>
      <c r="E64" s="65">
        <v>0</v>
      </c>
      <c r="F64" s="54"/>
      <c r="G64" s="55">
        <f t="shared" si="3"/>
        <v>0</v>
      </c>
      <c r="H64" s="56"/>
    </row>
    <row r="65" spans="1:8" s="57" customFormat="1" ht="33.75" x14ac:dyDescent="0.2">
      <c r="A65" s="49" t="s">
        <v>114</v>
      </c>
      <c r="B65" s="50" t="s">
        <v>33</v>
      </c>
      <c r="C65" s="51" t="s">
        <v>34</v>
      </c>
      <c r="D65" s="52">
        <v>1963.82</v>
      </c>
      <c r="E65" s="65">
        <v>0</v>
      </c>
      <c r="F65" s="54"/>
      <c r="G65" s="55">
        <f t="shared" si="3"/>
        <v>0</v>
      </c>
      <c r="H65" s="56"/>
    </row>
    <row r="66" spans="1:8" x14ac:dyDescent="0.2">
      <c r="A66" s="46" t="s">
        <v>115</v>
      </c>
      <c r="B66" s="47" t="s">
        <v>116</v>
      </c>
      <c r="C66" s="47"/>
      <c r="D66" s="47"/>
      <c r="E66" s="58"/>
      <c r="F66" s="47"/>
      <c r="G66" s="48">
        <f>ROUND(SUM(G67:G79),2)</f>
        <v>0</v>
      </c>
      <c r="H66" s="56"/>
    </row>
    <row r="67" spans="1:8" s="57" customFormat="1" ht="22.5" x14ac:dyDescent="0.2">
      <c r="A67" s="49" t="s">
        <v>117</v>
      </c>
      <c r="B67" s="50" t="s">
        <v>118</v>
      </c>
      <c r="C67" s="51" t="s">
        <v>41</v>
      </c>
      <c r="D67" s="52">
        <v>250.22</v>
      </c>
      <c r="E67" s="65">
        <v>0</v>
      </c>
      <c r="F67" s="54"/>
      <c r="G67" s="55">
        <f>ROUND(PRODUCT(D67,E67),2)</f>
        <v>0</v>
      </c>
      <c r="H67" s="56"/>
    </row>
    <row r="68" spans="1:8" s="57" customFormat="1" ht="45" x14ac:dyDescent="0.2">
      <c r="A68" s="49" t="s">
        <v>119</v>
      </c>
      <c r="B68" s="50" t="s">
        <v>43</v>
      </c>
      <c r="C68" s="51" t="s">
        <v>27</v>
      </c>
      <c r="D68" s="52">
        <v>120.11</v>
      </c>
      <c r="E68" s="65">
        <v>0</v>
      </c>
      <c r="F68" s="54"/>
      <c r="G68" s="55">
        <f t="shared" ref="G68:G78" si="4">ROUND(PRODUCT(D68,E68),2)</f>
        <v>0</v>
      </c>
      <c r="H68" s="56"/>
    </row>
    <row r="69" spans="1:8" s="57" customFormat="1" ht="45" x14ac:dyDescent="0.2">
      <c r="A69" s="49" t="s">
        <v>120</v>
      </c>
      <c r="B69" s="50" t="s">
        <v>51</v>
      </c>
      <c r="C69" s="51" t="s">
        <v>27</v>
      </c>
      <c r="D69" s="52">
        <v>120.11</v>
      </c>
      <c r="E69" s="65">
        <v>0</v>
      </c>
      <c r="F69" s="54"/>
      <c r="G69" s="55">
        <f t="shared" si="4"/>
        <v>0</v>
      </c>
      <c r="H69" s="56"/>
    </row>
    <row r="70" spans="1:8" s="57" customFormat="1" ht="22.5" x14ac:dyDescent="0.2">
      <c r="A70" s="49" t="s">
        <v>121</v>
      </c>
      <c r="B70" s="50" t="s">
        <v>122</v>
      </c>
      <c r="C70" s="51" t="s">
        <v>56</v>
      </c>
      <c r="D70" s="52">
        <v>48</v>
      </c>
      <c r="E70" s="65">
        <v>0</v>
      </c>
      <c r="F70" s="54"/>
      <c r="G70" s="55">
        <f t="shared" si="4"/>
        <v>0</v>
      </c>
      <c r="H70" s="56"/>
    </row>
    <row r="71" spans="1:8" s="57" customFormat="1" ht="22.5" x14ac:dyDescent="0.2">
      <c r="A71" s="49" t="s">
        <v>123</v>
      </c>
      <c r="B71" s="50" t="s">
        <v>124</v>
      </c>
      <c r="C71" s="51" t="s">
        <v>56</v>
      </c>
      <c r="D71" s="52">
        <v>8</v>
      </c>
      <c r="E71" s="65">
        <v>0</v>
      </c>
      <c r="F71" s="54"/>
      <c r="G71" s="55">
        <f t="shared" si="4"/>
        <v>0</v>
      </c>
      <c r="H71" s="56"/>
    </row>
    <row r="72" spans="1:8" s="57" customFormat="1" ht="22.5" x14ac:dyDescent="0.2">
      <c r="A72" s="49" t="s">
        <v>125</v>
      </c>
      <c r="B72" s="50" t="s">
        <v>126</v>
      </c>
      <c r="C72" s="51" t="s">
        <v>56</v>
      </c>
      <c r="D72" s="52">
        <v>57</v>
      </c>
      <c r="E72" s="53">
        <v>0</v>
      </c>
      <c r="F72" s="54"/>
      <c r="G72" s="55">
        <f t="shared" si="4"/>
        <v>0</v>
      </c>
      <c r="H72" s="56"/>
    </row>
    <row r="73" spans="1:8" s="57" customFormat="1" ht="22.5" x14ac:dyDescent="0.2">
      <c r="A73" s="49" t="s">
        <v>127</v>
      </c>
      <c r="B73" s="50" t="s">
        <v>128</v>
      </c>
      <c r="C73" s="51" t="s">
        <v>56</v>
      </c>
      <c r="D73" s="52">
        <v>57</v>
      </c>
      <c r="E73" s="65">
        <v>0</v>
      </c>
      <c r="F73" s="54"/>
      <c r="G73" s="55">
        <f t="shared" si="4"/>
        <v>0</v>
      </c>
      <c r="H73" s="56"/>
    </row>
    <row r="74" spans="1:8" s="57" customFormat="1" ht="22.5" x14ac:dyDescent="0.2">
      <c r="A74" s="49" t="s">
        <v>129</v>
      </c>
      <c r="B74" s="50" t="s">
        <v>130</v>
      </c>
      <c r="C74" s="51" t="s">
        <v>56</v>
      </c>
      <c r="D74" s="52">
        <v>57</v>
      </c>
      <c r="E74" s="65">
        <v>0</v>
      </c>
      <c r="F74" s="54"/>
      <c r="G74" s="55">
        <f t="shared" si="4"/>
        <v>0</v>
      </c>
      <c r="H74" s="56"/>
    </row>
    <row r="75" spans="1:8" s="57" customFormat="1" ht="22.5" x14ac:dyDescent="0.2">
      <c r="A75" s="49" t="s">
        <v>131</v>
      </c>
      <c r="B75" s="50" t="s">
        <v>132</v>
      </c>
      <c r="C75" s="51" t="s">
        <v>41</v>
      </c>
      <c r="D75" s="52">
        <v>250.22</v>
      </c>
      <c r="E75" s="65">
        <v>0</v>
      </c>
      <c r="F75" s="54"/>
      <c r="G75" s="55">
        <f t="shared" si="4"/>
        <v>0</v>
      </c>
      <c r="H75" s="56"/>
    </row>
    <row r="76" spans="1:8" s="57" customFormat="1" ht="22.5" x14ac:dyDescent="0.2">
      <c r="A76" s="49" t="s">
        <v>133</v>
      </c>
      <c r="B76" s="50" t="s">
        <v>134</v>
      </c>
      <c r="C76" s="51" t="s">
        <v>56</v>
      </c>
      <c r="D76" s="52">
        <v>57</v>
      </c>
      <c r="E76" s="65">
        <v>0</v>
      </c>
      <c r="F76" s="54"/>
      <c r="G76" s="55">
        <f t="shared" si="4"/>
        <v>0</v>
      </c>
      <c r="H76" s="56"/>
    </row>
    <row r="77" spans="1:8" s="57" customFormat="1" ht="22.5" x14ac:dyDescent="0.2">
      <c r="A77" s="49" t="s">
        <v>135</v>
      </c>
      <c r="B77" s="50" t="s">
        <v>136</v>
      </c>
      <c r="C77" s="51" t="s">
        <v>56</v>
      </c>
      <c r="D77" s="52">
        <v>57</v>
      </c>
      <c r="E77" s="65">
        <v>0</v>
      </c>
      <c r="F77" s="54"/>
      <c r="G77" s="55">
        <f t="shared" si="4"/>
        <v>0</v>
      </c>
      <c r="H77" s="56"/>
    </row>
    <row r="78" spans="1:8" s="57" customFormat="1" ht="22.5" x14ac:dyDescent="0.2">
      <c r="A78" s="49" t="s">
        <v>137</v>
      </c>
      <c r="B78" s="50" t="s">
        <v>138</v>
      </c>
      <c r="C78" s="51" t="s">
        <v>56</v>
      </c>
      <c r="D78" s="52">
        <v>57</v>
      </c>
      <c r="E78" s="65">
        <v>0</v>
      </c>
      <c r="F78" s="54"/>
      <c r="G78" s="55">
        <f t="shared" si="4"/>
        <v>0</v>
      </c>
      <c r="H78" s="56"/>
    </row>
    <row r="79" spans="1:8" s="57" customFormat="1" ht="90" x14ac:dyDescent="0.2">
      <c r="A79" s="49" t="s">
        <v>139</v>
      </c>
      <c r="B79" s="50" t="s">
        <v>140</v>
      </c>
      <c r="C79" s="51" t="s">
        <v>56</v>
      </c>
      <c r="D79" s="52">
        <v>57</v>
      </c>
      <c r="E79" s="65">
        <v>0</v>
      </c>
      <c r="F79" s="54"/>
      <c r="G79" s="55">
        <f>ROUND(PRODUCT(D79,E79),2)</f>
        <v>0</v>
      </c>
      <c r="H79" s="56"/>
    </row>
    <row r="80" spans="1:8" s="67" customFormat="1" x14ac:dyDescent="0.2">
      <c r="A80" s="46" t="s">
        <v>141</v>
      </c>
      <c r="B80" s="47" t="s">
        <v>142</v>
      </c>
      <c r="C80" s="47"/>
      <c r="D80" s="47"/>
      <c r="E80" s="58"/>
      <c r="F80" s="47"/>
      <c r="G80" s="48">
        <f>ROUND(SUM(G81),2)</f>
        <v>0</v>
      </c>
      <c r="H80" s="56"/>
    </row>
    <row r="81" spans="1:8" s="68" customFormat="1" ht="22.5" x14ac:dyDescent="0.2">
      <c r="A81" s="49" t="s">
        <v>143</v>
      </c>
      <c r="B81" s="50" t="s">
        <v>144</v>
      </c>
      <c r="C81" s="51" t="s">
        <v>61</v>
      </c>
      <c r="D81" s="52">
        <v>1261.25</v>
      </c>
      <c r="E81" s="65">
        <v>0</v>
      </c>
      <c r="F81" s="54"/>
      <c r="G81" s="55">
        <f t="shared" ref="G81" si="5">ROUND(PRODUCT(D81,E81),2)</f>
        <v>0</v>
      </c>
      <c r="H81" s="56"/>
    </row>
    <row r="82" spans="1:8" s="57" customFormat="1" x14ac:dyDescent="0.2">
      <c r="A82" s="49"/>
      <c r="B82" s="50"/>
      <c r="C82" s="51"/>
      <c r="D82" s="52"/>
      <c r="E82" s="69"/>
      <c r="F82" s="54"/>
      <c r="G82" s="55"/>
      <c r="H82" s="70"/>
    </row>
    <row r="83" spans="1:8" s="66" customFormat="1" x14ac:dyDescent="0.2">
      <c r="A83" s="71"/>
      <c r="B83" s="72" t="s">
        <v>145</v>
      </c>
      <c r="C83" s="72"/>
      <c r="D83" s="72"/>
      <c r="E83" s="72"/>
      <c r="F83" s="72"/>
      <c r="G83" s="48"/>
      <c r="H83" s="73"/>
    </row>
    <row r="84" spans="1:8" s="66" customFormat="1" ht="11.25" customHeight="1" x14ac:dyDescent="0.2">
      <c r="A84" s="49"/>
      <c r="B84" s="74"/>
      <c r="C84" s="75"/>
      <c r="D84" s="76"/>
      <c r="E84" s="77"/>
      <c r="F84" s="78"/>
      <c r="G84" s="55"/>
      <c r="H84" s="73"/>
    </row>
    <row r="85" spans="1:8" s="66" customFormat="1" ht="36" customHeight="1" x14ac:dyDescent="0.2">
      <c r="A85" s="49"/>
      <c r="B85" s="79" t="str">
        <f>+B5</f>
        <v>Construcción de alcantarillado sanitario y obras complementarias de la calle Emiliano Zapata / Arroyo los Mezquites, San Esteban, Municipio de Zapopan, Jalisco</v>
      </c>
      <c r="C85" s="75"/>
      <c r="D85" s="76"/>
      <c r="E85" s="77"/>
      <c r="F85" s="78"/>
      <c r="G85" s="80">
        <f>+G87+G88+G92+G93</f>
        <v>0</v>
      </c>
      <c r="H85" s="81"/>
    </row>
    <row r="86" spans="1:8" s="57" customFormat="1" x14ac:dyDescent="0.2">
      <c r="A86" s="49"/>
      <c r="B86" s="50"/>
      <c r="C86" s="51"/>
      <c r="D86" s="52"/>
      <c r="E86" s="69"/>
      <c r="F86" s="54"/>
      <c r="G86" s="55"/>
      <c r="H86" s="70"/>
    </row>
    <row r="87" spans="1:8" s="68" customFormat="1" x14ac:dyDescent="0.2">
      <c r="A87" s="82" t="s">
        <v>23</v>
      </c>
      <c r="B87" s="120" t="str">
        <f>B16</f>
        <v>PRELIMINARES</v>
      </c>
      <c r="C87" s="120"/>
      <c r="D87" s="120"/>
      <c r="E87" s="120"/>
      <c r="F87" s="83"/>
      <c r="G87" s="80">
        <f>G16</f>
        <v>0</v>
      </c>
      <c r="H87" s="84"/>
    </row>
    <row r="88" spans="1:8" s="68" customFormat="1" x14ac:dyDescent="0.2">
      <c r="A88" s="82" t="s">
        <v>35</v>
      </c>
      <c r="B88" s="120" t="str">
        <f>B21</f>
        <v>ALCANTARILLADO SANITARIO</v>
      </c>
      <c r="C88" s="120"/>
      <c r="D88" s="120"/>
      <c r="E88" s="120"/>
      <c r="F88" s="83"/>
      <c r="G88" s="80">
        <f>G21</f>
        <v>0</v>
      </c>
      <c r="H88" s="84"/>
    </row>
    <row r="89" spans="1:8" s="68" customFormat="1" x14ac:dyDescent="0.2">
      <c r="A89" s="85" t="s">
        <v>37</v>
      </c>
      <c r="B89" s="86" t="str">
        <f>B22</f>
        <v>LÍNEA PRINCIPAL</v>
      </c>
      <c r="C89" s="87"/>
      <c r="D89" s="88"/>
      <c r="E89" s="83"/>
      <c r="F89" s="83"/>
      <c r="G89" s="89">
        <f>G22</f>
        <v>0</v>
      </c>
      <c r="H89" s="84"/>
    </row>
    <row r="90" spans="1:8" s="68" customFormat="1" x14ac:dyDescent="0.2">
      <c r="A90" s="85" t="s">
        <v>64</v>
      </c>
      <c r="B90" s="86" t="str">
        <f>B35</f>
        <v>POZOS DE VISITA</v>
      </c>
      <c r="C90" s="87"/>
      <c r="D90" s="88"/>
      <c r="E90" s="83"/>
      <c r="F90" s="83"/>
      <c r="G90" s="89">
        <f>G35</f>
        <v>0</v>
      </c>
      <c r="H90" s="84"/>
    </row>
    <row r="91" spans="1:8" s="68" customFormat="1" x14ac:dyDescent="0.2">
      <c r="A91" s="85" t="s">
        <v>91</v>
      </c>
      <c r="B91" s="86" t="str">
        <f>B50</f>
        <v>DESCARGAS DOMICILIARIAS</v>
      </c>
      <c r="C91" s="87"/>
      <c r="D91" s="88"/>
      <c r="E91" s="83"/>
      <c r="F91" s="83"/>
      <c r="G91" s="89">
        <f>G50</f>
        <v>0</v>
      </c>
      <c r="H91" s="84"/>
    </row>
    <row r="92" spans="1:8" s="68" customFormat="1" x14ac:dyDescent="0.2">
      <c r="A92" s="82" t="s">
        <v>115</v>
      </c>
      <c r="B92" s="120" t="str">
        <f>B66</f>
        <v>TOMAS DOMICILIARIAS</v>
      </c>
      <c r="C92" s="120"/>
      <c r="D92" s="120"/>
      <c r="E92" s="120"/>
      <c r="F92" s="83"/>
      <c r="G92" s="80">
        <f>G66</f>
        <v>0</v>
      </c>
      <c r="H92" s="84"/>
    </row>
    <row r="93" spans="1:8" s="68" customFormat="1" x14ac:dyDescent="0.2">
      <c r="A93" s="82" t="s">
        <v>141</v>
      </c>
      <c r="B93" s="120" t="str">
        <f>B80</f>
        <v>LIMPIEZA</v>
      </c>
      <c r="C93" s="120"/>
      <c r="D93" s="120"/>
      <c r="E93" s="120"/>
      <c r="F93" s="83"/>
      <c r="G93" s="80">
        <f>G80</f>
        <v>0</v>
      </c>
      <c r="H93" s="84"/>
    </row>
    <row r="94" spans="1:8" s="68" customFormat="1" x14ac:dyDescent="0.2">
      <c r="A94" s="85"/>
      <c r="B94" s="86"/>
      <c r="C94" s="87"/>
      <c r="D94" s="88"/>
      <c r="E94" s="83"/>
      <c r="F94" s="83"/>
      <c r="G94" s="89"/>
      <c r="H94" s="84"/>
    </row>
    <row r="95" spans="1:8" s="68" customFormat="1" x14ac:dyDescent="0.2">
      <c r="A95" s="85"/>
      <c r="B95" s="86"/>
      <c r="C95" s="87"/>
      <c r="D95" s="88"/>
      <c r="E95" s="83"/>
      <c r="F95" s="83"/>
      <c r="G95" s="89"/>
      <c r="H95" s="84"/>
    </row>
    <row r="96" spans="1:8" s="68" customFormat="1" x14ac:dyDescent="0.2">
      <c r="A96" s="85"/>
      <c r="B96" s="86"/>
      <c r="C96" s="87"/>
      <c r="D96" s="88"/>
      <c r="E96" s="83"/>
      <c r="F96" s="83"/>
      <c r="G96" s="89"/>
      <c r="H96" s="84"/>
    </row>
    <row r="97" spans="1:8" s="92" customFormat="1" x14ac:dyDescent="0.2">
      <c r="A97" s="90"/>
      <c r="B97" s="91"/>
      <c r="C97" s="87"/>
      <c r="D97" s="88"/>
      <c r="E97" s="83"/>
      <c r="G97" s="93"/>
      <c r="H97" s="94"/>
    </row>
    <row r="98" spans="1:8" s="92" customFormat="1" ht="15" x14ac:dyDescent="0.2">
      <c r="A98" s="113" t="s">
        <v>146</v>
      </c>
      <c r="B98" s="113"/>
      <c r="C98" s="95"/>
      <c r="D98" s="95"/>
      <c r="E98" s="96"/>
      <c r="F98" s="97" t="s">
        <v>147</v>
      </c>
      <c r="G98" s="98">
        <f>+G85</f>
        <v>0</v>
      </c>
      <c r="H98" s="94"/>
    </row>
    <row r="99" spans="1:8" s="92" customFormat="1" ht="15" x14ac:dyDescent="0.2">
      <c r="A99" s="114"/>
      <c r="B99" s="114"/>
      <c r="C99" s="114"/>
      <c r="D99" s="114"/>
      <c r="E99" s="96"/>
      <c r="F99" s="97" t="s">
        <v>148</v>
      </c>
      <c r="G99" s="98">
        <f>+G98*0.16</f>
        <v>0</v>
      </c>
      <c r="H99" s="94"/>
    </row>
    <row r="100" spans="1:8" s="92" customFormat="1" ht="15" x14ac:dyDescent="0.2">
      <c r="A100" s="114"/>
      <c r="B100" s="114"/>
      <c r="C100" s="114"/>
      <c r="D100" s="114"/>
      <c r="E100" s="96"/>
      <c r="F100" s="97" t="s">
        <v>149</v>
      </c>
      <c r="G100" s="98">
        <f>+G98+G99</f>
        <v>0</v>
      </c>
      <c r="H100" s="94"/>
    </row>
  </sheetData>
  <protectedRanges>
    <protectedRange sqref="B9:C9 B5" name="DATOS_3"/>
    <protectedRange sqref="C1" name="DATOS_1_2"/>
    <protectedRange sqref="F4:F7" name="DATOS_3_1_1"/>
  </protectedRanges>
  <mergeCells count="14">
    <mergeCell ref="A98:B98"/>
    <mergeCell ref="A99:D100"/>
    <mergeCell ref="G9:G10"/>
    <mergeCell ref="A12:G12"/>
    <mergeCell ref="B87:E87"/>
    <mergeCell ref="B88:E88"/>
    <mergeCell ref="B92:E92"/>
    <mergeCell ref="B93:E93"/>
    <mergeCell ref="C1:F1"/>
    <mergeCell ref="C2:F3"/>
    <mergeCell ref="B5:B7"/>
    <mergeCell ref="C8:F8"/>
    <mergeCell ref="B9:B10"/>
    <mergeCell ref="C9:E10"/>
  </mergeCells>
  <printOptions horizontalCentered="1"/>
  <pageMargins left="0.39370078740157483" right="0.39370078740157483" top="0.39370078740157483" bottom="0.39370078740157483" header="0.27559055118110237" footer="0.19685039370078741"/>
  <pageSetup scale="60" fitToWidth="6" fitToHeight="6" orientation="landscape" r:id="rId1"/>
  <headerFooter>
    <oddFooter>&amp;CPágina &amp;P de &amp;N</oddFooter>
  </headerFooter>
  <rowBreaks count="4" manualBreakCount="4">
    <brk id="32" max="6" man="1"/>
    <brk id="49" max="6" man="1"/>
    <brk id="65" max="6" man="1"/>
    <brk id="8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 (2)</vt:lpstr>
      <vt:lpstr>'CATÁLOGO (2)'!Área_de_impresión</vt:lpstr>
      <vt:lpstr>'CATÁLOGO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García Romero</dc:creator>
  <cp:lastModifiedBy>YO</cp:lastModifiedBy>
  <dcterms:created xsi:type="dcterms:W3CDTF">2022-06-06T22:56:35Z</dcterms:created>
  <dcterms:modified xsi:type="dcterms:W3CDTF">2022-06-07T17:24:20Z</dcterms:modified>
</cp:coreProperties>
</file>