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0.47.239\Presupuesto Base\CONVOCATORIA 005-2022\CATALOGOS\DOPI-MUN-R33-PAV-LP-032-2022\"/>
    </mc:Choice>
  </mc:AlternateContent>
  <bookViews>
    <workbookView xWindow="0" yWindow="0" windowWidth="20490" windowHeight="7665"/>
  </bookViews>
  <sheets>
    <sheet name="DOPI-MUN-R33-PAV-LP-032-2022" sheetId="1" r:id="rId1"/>
  </sheets>
  <externalReferences>
    <externalReference r:id="rId2"/>
    <externalReference r:id="rId3"/>
  </externalReferences>
  <definedNames>
    <definedName name="_xlnm._FilterDatabase" localSheetId="0" hidden="1">'DOPI-MUN-R33-PAV-LP-032-2022'!$A$14:$G$208</definedName>
    <definedName name="ALTOB" localSheetId="0">[1]DATOS!$B$31</definedName>
    <definedName name="ALTOB">[2]DATOS!$B$31</definedName>
    <definedName name="ANCHOB" localSheetId="0">[1]DATOS!$B$29</definedName>
    <definedName name="ANCHOB">[2]DATOS!$B$29</definedName>
    <definedName name="ANCHOV" localSheetId="0">[1]DATOS!$B$4</definedName>
    <definedName name="ANCHOV">[2]DATOS!$B$4</definedName>
    <definedName name="area" localSheetId="0">#REF!</definedName>
    <definedName name="area">#REF!</definedName>
    <definedName name="_xlnm.Print_Area" localSheetId="0">'DOPI-MUN-R33-PAV-LP-032-2022'!$A$1:$G$244</definedName>
    <definedName name="cargo" localSheetId="0">#REF!</definedName>
    <definedName name="cargo">#REF!</definedName>
    <definedName name="cargocontacto" localSheetId="0">#REF!</definedName>
    <definedName name="cargocontacto">#REF!</definedName>
    <definedName name="cargoresponsabledelaobra" localSheetId="0">#REF!</definedName>
    <definedName name="cargoresponsabledelaobra">#REF!</definedName>
    <definedName name="cargovendedor" localSheetId="0">#REF!</definedName>
    <definedName name="cargovendedor">#REF!</definedName>
    <definedName name="ciudad" localSheetId="0">#REF!</definedName>
    <definedName name="ciudad">#REF!</definedName>
    <definedName name="ciudadcliente" localSheetId="0">#REF!</definedName>
    <definedName name="ciudadcliente">#REF!</definedName>
    <definedName name="ciudaddelaobra" localSheetId="0">#REF!</definedName>
    <definedName name="ciudaddelaobra">#REF!</definedName>
    <definedName name="cmic" localSheetId="0">#REF!</definedName>
    <definedName name="cmic">#REF!</definedName>
    <definedName name="codigodelaobra" localSheetId="0">#REF!</definedName>
    <definedName name="codigodelaobra">#REF!</definedName>
    <definedName name="codigopostalcliente" localSheetId="0">#REF!</definedName>
    <definedName name="codigopostalcliente">#REF!</definedName>
    <definedName name="codigopostaldelaobra" localSheetId="0">#REF!</definedName>
    <definedName name="codigopostaldelaobra">#REF!</definedName>
    <definedName name="codigovendedor" localSheetId="0">#REF!</definedName>
    <definedName name="codigovendedor">#REF!</definedName>
    <definedName name="colonia" localSheetId="0">#REF!</definedName>
    <definedName name="colonia">#REF!</definedName>
    <definedName name="coloniacliente" localSheetId="0">#REF!</definedName>
    <definedName name="coloniacliente">#REF!</definedName>
    <definedName name="coloniadelaobra" localSheetId="0">#REF!</definedName>
    <definedName name="coloniadelaobra">#REF!</definedName>
    <definedName name="contactocliente" localSheetId="0">#REF!</definedName>
    <definedName name="contactocliente">#REF!</definedName>
    <definedName name="decimalesredondeo" localSheetId="0">#REF!</definedName>
    <definedName name="decimalesredondeo">#REF!</definedName>
    <definedName name="departamento" localSheetId="0">#REF!</definedName>
    <definedName name="departamento">#REF!</definedName>
    <definedName name="direccioncliente" localSheetId="0">#REF!</definedName>
    <definedName name="direccioncliente">#REF!</definedName>
    <definedName name="direcciondeconcurso" localSheetId="0">#REF!</definedName>
    <definedName name="direcciondeconcurso">#REF!</definedName>
    <definedName name="direcciondelaobra" localSheetId="0">#REF!</definedName>
    <definedName name="direcciondelaobra">#REF!</definedName>
    <definedName name="domicilio" localSheetId="0">#REF!</definedName>
    <definedName name="domicilio">#REF!</definedName>
    <definedName name="email" localSheetId="0">#REF!</definedName>
    <definedName name="email">#REF!</definedName>
    <definedName name="emailcliente" localSheetId="0">#REF!</definedName>
    <definedName name="emailcliente">#REF!</definedName>
    <definedName name="emaildelaobra" localSheetId="0">#REF!</definedName>
    <definedName name="emaildelaobra">#REF!</definedName>
    <definedName name="estado" localSheetId="0">#REF!</definedName>
    <definedName name="estado">#REF!</definedName>
    <definedName name="estadodelaobra" localSheetId="0">#REF!</definedName>
    <definedName name="estadodelaobra">#REF!</definedName>
    <definedName name="fechaconvocatoria" localSheetId="0">#REF!</definedName>
    <definedName name="fechaconvocatoria">#REF!</definedName>
    <definedName name="fechadeconcurso" localSheetId="0">#REF!</definedName>
    <definedName name="fechadeconcurso">#REF!</definedName>
    <definedName name="fechainicio" localSheetId="0">#REF!</definedName>
    <definedName name="fechainicio">#REF!</definedName>
    <definedName name="fechaterminacion" localSheetId="0">#REF!</definedName>
    <definedName name="fechaterminacion">#REF!</definedName>
    <definedName name="imss" localSheetId="0">#REF!</definedName>
    <definedName name="imss">#REF!</definedName>
    <definedName name="infonavit" localSheetId="0">#REF!</definedName>
    <definedName name="infonavit">#REF!</definedName>
    <definedName name="LARGOB" localSheetId="0">[1]DATOS!$B$30</definedName>
    <definedName name="LARGOB">[2]DATOS!$B$30</definedName>
    <definedName name="LARGOV" localSheetId="0">[1]DATOS!$B$5</definedName>
    <definedName name="LARGOV">[2]DATOS!$B$5</definedName>
    <definedName name="mailcontacto" localSheetId="0">#REF!</definedName>
    <definedName name="mailcontacto">#REF!</definedName>
    <definedName name="mailvendedor" localSheetId="0">#REF!</definedName>
    <definedName name="mailvendedor">#REF!</definedName>
    <definedName name="nombrecliente" localSheetId="0">#REF!</definedName>
    <definedName name="nombrecliente">#REF!</definedName>
    <definedName name="nombredelaobra" localSheetId="0">#REF!</definedName>
    <definedName name="nombredelaobra">#REF!</definedName>
    <definedName name="nombrevendedor" localSheetId="0">#REF!</definedName>
    <definedName name="nombrevendedor">#REF!</definedName>
    <definedName name="numconvocatoria" localSheetId="0">#REF!</definedName>
    <definedName name="numconvocatoria">#REF!</definedName>
    <definedName name="numerodeconcurso" localSheetId="0">#REF!</definedName>
    <definedName name="numerodeconcurso">#REF!</definedName>
    <definedName name="OBRA" localSheetId="0">[1]DATOS!$B$2</definedName>
    <definedName name="OBRA">[2]DATOS!$B$2</definedName>
    <definedName name="plazocalculado" localSheetId="0">#REF!</definedName>
    <definedName name="plazocalculado">#REF!</definedName>
    <definedName name="plazoreal" localSheetId="0">#REF!</definedName>
    <definedName name="plazoreal">#REF!</definedName>
    <definedName name="porcentajeivapresupuesto" localSheetId="0">#REF!</definedName>
    <definedName name="porcentajeivapresupuesto">#REF!</definedName>
    <definedName name="primeramoneda" localSheetId="0">#REF!</definedName>
    <definedName name="primeramoneda">#REF!</definedName>
    <definedName name="razonsocial" localSheetId="0">#REF!</definedName>
    <definedName name="razonsocial">#REF!</definedName>
    <definedName name="remateprimeramoneda" localSheetId="0">#REF!</definedName>
    <definedName name="remateprimeramoneda">#REF!</definedName>
    <definedName name="rematesegundamoneda" localSheetId="0">#REF!</definedName>
    <definedName name="rematesegundamoneda">#REF!</definedName>
    <definedName name="responsable" localSheetId="0">#REF!</definedName>
    <definedName name="responsable">#REF!</definedName>
    <definedName name="responsabledelaobra" localSheetId="0">#REF!</definedName>
    <definedName name="responsabledelaobra">#REF!</definedName>
    <definedName name="rfc" localSheetId="0">#REF!</definedName>
    <definedName name="rfc">#REF!</definedName>
    <definedName name="segundamoneda" localSheetId="0">#REF!</definedName>
    <definedName name="segundamoneda">#REF!</definedName>
    <definedName name="telefono" localSheetId="0">#REF!</definedName>
    <definedName name="telefono">#REF!</definedName>
    <definedName name="telefonocliente" localSheetId="0">#REF!</definedName>
    <definedName name="telefonocliente">#REF!</definedName>
    <definedName name="telefonocontacto" localSheetId="0">#REF!</definedName>
    <definedName name="telefonocontacto">#REF!</definedName>
    <definedName name="telefonodelaobra" localSheetId="0">#REF!</definedName>
    <definedName name="telefonodelaobra">#REF!</definedName>
    <definedName name="telefonovendedor" localSheetId="0">#REF!</definedName>
    <definedName name="telefonovendedor">#REF!</definedName>
    <definedName name="tipodelicitacion" localSheetId="0">#REF!</definedName>
    <definedName name="tipodelicitacion">#REF!</definedName>
    <definedName name="_xlnm.Print_Titles" localSheetId="0">'DOPI-MUN-R33-PAV-LP-032-2022'!$1:$14</definedName>
    <definedName name="totalpresupuestoprimeramoneda" localSheetId="0">#REF!</definedName>
    <definedName name="totalpresupuestoprimeramoneda">#REF!</definedName>
    <definedName name="totalpresupuestosegundamoneda" localSheetId="0">#REF!</definedName>
    <definedName name="totalpresupuestosegundamoned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7" i="1" l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2" i="1"/>
  <c r="G208" i="1"/>
  <c r="G207" i="1" s="1"/>
  <c r="G237" i="1" s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8" i="1"/>
  <c r="G187" i="1"/>
  <c r="G186" i="1"/>
  <c r="G185" i="1"/>
  <c r="G184" i="1"/>
  <c r="G183" i="1"/>
  <c r="G182" i="1"/>
  <c r="G181" i="1"/>
  <c r="G180" i="1"/>
  <c r="G179" i="1"/>
  <c r="G178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1" i="1"/>
  <c r="G160" i="1"/>
  <c r="G159" i="1"/>
  <c r="G158" i="1"/>
  <c r="G157" i="1"/>
  <c r="G156" i="1"/>
  <c r="G155" i="1"/>
  <c r="G154" i="1"/>
  <c r="G153" i="1"/>
  <c r="G152" i="1"/>
  <c r="G151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5" i="1"/>
  <c r="G94" i="1"/>
  <c r="G93" i="1"/>
  <c r="G92" i="1"/>
  <c r="G90" i="1"/>
  <c r="G89" i="1"/>
  <c r="G88" i="1"/>
  <c r="G87" i="1"/>
  <c r="G86" i="1"/>
  <c r="G85" i="1"/>
  <c r="G84" i="1"/>
  <c r="G83" i="1"/>
  <c r="G82" i="1"/>
  <c r="G79" i="1"/>
  <c r="G78" i="1"/>
  <c r="G77" i="1"/>
  <c r="G76" i="1"/>
  <c r="G75" i="1"/>
  <c r="G73" i="1"/>
  <c r="G72" i="1"/>
  <c r="G71" i="1"/>
  <c r="G70" i="1"/>
  <c r="G68" i="1"/>
  <c r="G67" i="1"/>
  <c r="G66" i="1"/>
  <c r="G65" i="1"/>
  <c r="G64" i="1"/>
  <c r="G63" i="1"/>
  <c r="G62" i="1"/>
  <c r="G61" i="1"/>
  <c r="G60" i="1"/>
  <c r="G58" i="1"/>
  <c r="G57" i="1"/>
  <c r="G56" i="1"/>
  <c r="G55" i="1"/>
  <c r="G54" i="1"/>
  <c r="G53" i="1"/>
  <c r="G52" i="1"/>
  <c r="G51" i="1"/>
  <c r="G49" i="1"/>
  <c r="G48" i="1"/>
  <c r="G47" i="1"/>
  <c r="G46" i="1"/>
  <c r="G43" i="1"/>
  <c r="G42" i="1"/>
  <c r="G41" i="1"/>
  <c r="G40" i="1"/>
  <c r="G39" i="1"/>
  <c r="G38" i="1"/>
  <c r="G37" i="1"/>
  <c r="G36" i="1"/>
  <c r="G34" i="1"/>
  <c r="G33" i="1"/>
  <c r="G32" i="1"/>
  <c r="G31" i="1"/>
  <c r="G30" i="1"/>
  <c r="G29" i="1"/>
  <c r="G27" i="1"/>
  <c r="G26" i="1"/>
  <c r="G25" i="1"/>
  <c r="G24" i="1"/>
  <c r="G23" i="1"/>
  <c r="G22" i="1"/>
  <c r="G21" i="1"/>
  <c r="G20" i="1"/>
  <c r="G19" i="1"/>
  <c r="G18" i="1"/>
  <c r="B15" i="1"/>
  <c r="G28" i="1" l="1"/>
  <c r="G217" i="1" s="1"/>
  <c r="G81" i="1"/>
  <c r="G226" i="1" s="1"/>
  <c r="G117" i="1"/>
  <c r="G230" i="1" s="1"/>
  <c r="G69" i="1"/>
  <c r="G223" i="1" s="1"/>
  <c r="G177" i="1"/>
  <c r="G235" i="1" s="1"/>
  <c r="G17" i="1"/>
  <c r="G45" i="1"/>
  <c r="G74" i="1"/>
  <c r="G224" i="1" s="1"/>
  <c r="G133" i="1"/>
  <c r="G231" i="1" s="1"/>
  <c r="G162" i="1"/>
  <c r="G234" i="1" s="1"/>
  <c r="G189" i="1"/>
  <c r="G236" i="1" s="1"/>
  <c r="G35" i="1"/>
  <c r="G218" i="1" s="1"/>
  <c r="G59" i="1"/>
  <c r="G222" i="1" s="1"/>
  <c r="G97" i="1"/>
  <c r="G96" i="1" s="1"/>
  <c r="G228" i="1" s="1"/>
  <c r="G150" i="1"/>
  <c r="G50" i="1"/>
  <c r="G221" i="1" s="1"/>
  <c r="G91" i="1"/>
  <c r="G227" i="1" s="1"/>
  <c r="G44" i="1"/>
  <c r="G219" i="1" s="1"/>
  <c r="G220" i="1"/>
  <c r="G233" i="1"/>
  <c r="G216" i="1"/>
  <c r="G229" i="1" l="1"/>
  <c r="G80" i="1"/>
  <c r="G225" i="1" s="1"/>
  <c r="G242" i="1" s="1"/>
  <c r="G16" i="1"/>
  <c r="G215" i="1" s="1"/>
  <c r="G149" i="1"/>
  <c r="G232" i="1" s="1"/>
  <c r="G243" i="1" l="1"/>
  <c r="G244" i="1" s="1"/>
</calcChain>
</file>

<file path=xl/sharedStrings.xml><?xml version="1.0" encoding="utf-8"?>
<sst xmlns="http://schemas.openxmlformats.org/spreadsheetml/2006/main" count="607" uniqueCount="374">
  <si>
    <t>MUNICIPIO DE ZAPOPAN, JALISCO</t>
  </si>
  <si>
    <t>LICITACIÓN PÚBLICA No.</t>
  </si>
  <si>
    <t>DIRECCIÓN DE OBRAS PÚBLICAS E INFRAESTRUCTURA.</t>
  </si>
  <si>
    <t>DOPI-MUN-R33-PAV-LP-032-2022</t>
  </si>
  <si>
    <t>UNIDAD DE PRESUPUESTOS Y CONTRATACION DE OBRA PUBLICA</t>
  </si>
  <si>
    <t>DESCRIPCIÓN GENERAL DE LOS TRABAJOS:</t>
  </si>
  <si>
    <t>FECHA DE INICIO:</t>
  </si>
  <si>
    <t>Pavimentación con concreto hidráulico, sustitución de líneas de agua potable y red de drenaje, en la calle Adolfo Ruiz Cortines, en la colonia Miguel de la Madrid, primera etapa, municipio de Zapopan, Jalisco.</t>
  </si>
  <si>
    <t>FECHA DE TERMINACIÓN:</t>
  </si>
  <si>
    <t>PLAZO DE EJECUCIÓN:</t>
  </si>
  <si>
    <t>FECHA DE PRESENTACIÓN:</t>
  </si>
  <si>
    <t>RAZÓN SOCIAL DEL LICITANTE:</t>
  </si>
  <si>
    <t>NOMBRE, CARGO Y FIRMA DEL LICITANTE</t>
  </si>
  <si>
    <t>DOCUMENTO</t>
  </si>
  <si>
    <t>CATÁLOGO DE CONCEPTOS</t>
  </si>
  <si>
    <t>CLAVE</t>
  </si>
  <si>
    <t xml:space="preserve">DESCRIPCIÓN </t>
  </si>
  <si>
    <t>UNIDAD</t>
  </si>
  <si>
    <t>CANTIDAD</t>
  </si>
  <si>
    <t>PRECIO UNITARIO ($)</t>
  </si>
  <si>
    <t>PRECIO UNITARIO ($) CON LETRA</t>
  </si>
  <si>
    <t>IMPORTE ($) M. N.</t>
  </si>
  <si>
    <t>A</t>
  </si>
  <si>
    <t>PAVIMENTACIÓN</t>
  </si>
  <si>
    <t>A1</t>
  </si>
  <si>
    <t>PRELIMINARES</t>
  </si>
  <si>
    <t>DOPI-001</t>
  </si>
  <si>
    <t>DEMOLICIÓN POR MEDIOS MECÁNICOS DE EMPEDRADO TRADICIONAL, INCLUYE: HERRAMIENTA, ACARREOS HASTA EL LUGAR DE ACOPIO DENTRO DE LA OBRA, MATERIALES, EQUIPO Y MANO DE OBRA.</t>
  </si>
  <si>
    <t>M3</t>
  </si>
  <si>
    <t>DOPI-002</t>
  </si>
  <si>
    <t>CORTE CON DISCO DE DIAMANTE HASTA 1/3 DE ESPESOR DE LA LOSA Y HASTA 3 MM DE ANCHO, INCLUYE: EQUIPO, PREPARACIONES Y MANO DE OBRA.</t>
  </si>
  <si>
    <t>M</t>
  </si>
  <si>
    <t>DOPI-003</t>
  </si>
  <si>
    <t>DEMOLICIÓN POR MEDIOS MECÁNICOS DE CARPETA ASFÁLTICA SOBRE BASE DE EMPEDRADO TRADICIONAL, INCLUYE: ACARREO LIBRE AL BANCO UBICADO EN OBRA PARA SU POSTERIOR RETIRO, MANO DE OBRA, EQUIPO Y HERRAMIENTA.</t>
  </si>
  <si>
    <t>DOPI-004</t>
  </si>
  <si>
    <t>DEMOLICIÓN POR MEDIOS MECÁNICOS DE CARPETA ASFÁLTICA, INCLUYE: ACARREO DEL MATERIAL A BANCO DE OBRA PARA SU POSTERIOR RETIRO, MANO DE OBRA, EQUIPO Y HERRAMIENTA.</t>
  </si>
  <si>
    <t>DOPI-005</t>
  </si>
  <si>
    <t>DEMOLICIÓN POR MEDIOS MECÁNICOS DE PAVIMENTO DE CONCRETO EXISTENTE DE 0.00 M A 0.30 M DE ESPESOR, INCLUYE: ACARREO DEL MATERIAL A BANCO DE OBRA PARA SU POSTERIOR RETIRO, MANO DE OBRA, EQUIPO Y HERRAMIENTA.</t>
  </si>
  <si>
    <t>DOPI-006</t>
  </si>
  <si>
    <t>DEMOLICIÓN POR MEDIOS MECÁNICOS DE PAVIMENTO DE EMPEDRADO ZAMPEADO, INCLUYE: HERRAMIENTA, ACARREOS DEL MATERIAL PRODUCTO DE LA DEMOLICIÓN A BANCO DE OBRA PARA SU POSTERIOR RETIRO, EQUIPO Y MANO DE OBRA.</t>
  </si>
  <si>
    <t>DOPI-007</t>
  </si>
  <si>
    <t>DEMOLICIÓN POR MEDIOS MECÁNICOS DE MURO DE LADRILLO DE LAMA Y/O BLOCK A SOGA Y/O TEZÓN, EN LÍMITE DE PROPIEDAD, INCLUYE: HERRAMIENTA, DEMOLICIÓN DE DALAS, CADENAS Y CASTILLOS, RECUBRIMIENTOS, APLANADOS, MANO DE OBRA, RETIRO Y ACARREO DEL MATERIAL A BANCO DE OBRA PARA SU POSTERIOR RETIRO Y LIMPIEZA DEL ÁREA DE LOS TRABAJOS.</t>
  </si>
  <si>
    <t>DOPI-008</t>
  </si>
  <si>
    <t>DEMOLICIÓN POR MEDIOS MECÁNICOS DE ADOQUÍN SIN RECUPERACIÓN, INCLUYE: ACARREO DEL MATERIAL A BANCO DE OBRA PARA SU POSTERIOR RETIRO, MANO DE OBRA, EQUIPO Y HERRAMIENTA.</t>
  </si>
  <si>
    <t>M2</t>
  </si>
  <si>
    <t>DOPI-009</t>
  </si>
  <si>
    <t>CARGA MECÁNICA Y ACARREO EN CAMIÓN 1 ER. KILOMETRO, DE MATERIAL PRODUCTO DE EXCAVACIÓN, DEMOLICIÓN Y/O ESCOMBROS, INCLUYE: REGALÍAS AL BANCO DE TIRO, MANO DE OBRA, EQUIPO Y HERRAMIENTA.</t>
  </si>
  <si>
    <t>DOPI-010</t>
  </si>
  <si>
    <t>ACARREO EN CAMIÓN KILÓMETROS SUBSECUENTES DE MATERIAL PRODUCTO DE EXCAVACIÓN, DEMOLICIÓN Y/O ESCOMBROS A TIRADERO AUTORIZADO POR SUPERVISIÓN, INCLUYE: MANO DE OBRA, EQUIPO Y HERRAMIENTA.</t>
  </si>
  <si>
    <t>M3-KM</t>
  </si>
  <si>
    <t>A2</t>
  </si>
  <si>
    <t>TERRACERÍAS</t>
  </si>
  <si>
    <t>DOPI-011</t>
  </si>
  <si>
    <t>TRAZO Y NIVELACIÓN CON EQUIPO TOPOGRÁFICO DEL TERRENO ESTABLECIENDO EJES Y REFERENCIAS Y BANCOS DE NIVEL, INCLUYE: CRUCETAS, ESTACAS, HILOS, MARCAS Y TRAZOS CON CALHIDRA, MANO DE OBRA, EQUIPO Y HERRAMIENTA.</t>
  </si>
  <si>
    <t>DOPI-012</t>
  </si>
  <si>
    <t>CORTE DE TERRENO A CIELO ABIERTO EN CAJÓN EN MATERIAL TIPO B" CON EQUIPO MECÁNICO PESADO PARA CONFORMACIÓN DE TERRACERÍAS, INCLUYE; AFINE DE TALUDES, NIVELACIÓN, REFERENCIAS, MOVIMIENTOS DE TIERRA (ACARREO INTERNO) CON EQUIPO MECÁNICO HASTA 100.00 M DE DISTANCIA, MANO DE OBRA Y TODO LO NECESARIO PARA SU CORRECTA EJECUCIÓN (VOLUMEN MEDIDO COMPACTO)."</t>
  </si>
  <si>
    <t>DOPI-013</t>
  </si>
  <si>
    <t>ESCARIFICACIÓN Y MEJORAMIENTO DEL TERRENO NATURAL DE 20 CM DE ESPESOR POR MEDIOS MECÁNICOS CON 25 KG/M3 DE CALHIDRA, COMPACTADO AL 100% ± 2 DE SU P.V.S.M., PRUEBA AASHTO ESTANDAR, CBR DEL 20% MÍNIMO, INCLUYE: EXTENDIDO DEL MATERIAL, HOMOGENIZADO, COMPACTADO, MANO DE OBRA, EQUIPO Y HERRAMIENTA.</t>
  </si>
  <si>
    <t>DOPI-014</t>
  </si>
  <si>
    <t>BASE HIDRÁULICA DE 100% PRODUCTO DE TRITURACIÓN, DE 20 CM DE ESPESOR, COMPACTADA MÍNIMO AL 100% DE SU P.V.S.M., PRUEBA AASHTO MODIFICADA, CBR DEL 80%, DESGASTE DE LOS ÁNGELES 35% MÁXIMO, INCLUYE: MATERIALES, CONFORMACIÓN, AGUA, MANO DE OBRA, EQUIPO PARA MEZCLADO DE MATERIALES, EXTENDIDO, COMPACTACIÓN Y DESPERDICIOS.</t>
  </si>
  <si>
    <t>DOPI-015</t>
  </si>
  <si>
    <t>DOPI-016</t>
  </si>
  <si>
    <t>A3</t>
  </si>
  <si>
    <t>PAVIMENTO HIDRÁULICO</t>
  </si>
  <si>
    <t>DOPI-017</t>
  </si>
  <si>
    <t>PAVIMENTO DE 20 CM DE ESPESOR DE CONCRETO HIDRÁULICO PREMEZCLADO MR-45, R.R., T.M.A. 38 MM A 7 DÍAS, ACABADO ESCOBILLADO Y/O TEXTURIZADO, INCLUYE: CIMBRA, DESCIMBRA, MATERIALES, ACARREOS, VOLTEADO, VIBRADO, CURADO, MANO DE OBRA, EQUIPO Y HERRAMIENTA.</t>
  </si>
  <si>
    <t>DOPI-018</t>
  </si>
  <si>
    <t>PAVIMENTO DE 20 CM DE ESPESOR DE CONCRETO HIDRÁULICO PREMEZCLADO MR-45, R.R., T.M.A. 38 MM A 14 DÍAS, ACABADO ESCOBILLADO Y/O TEXTURIZADO, INCLUYE: CIMBRA, DESCIMBRA, MATERIALES, ACARREOS, VOLTEADO, VIBRADO, CURADO, MANO DE OBRA, EQUIPO Y HERRAMIENTA.</t>
  </si>
  <si>
    <t>DOPI-019</t>
  </si>
  <si>
    <t>PAVIMENTO DE 20 CM DE ESPESOR DE CONCRETO HIDRÁULICO PREMEZCLADO MR-45, R.N., T.M.A. 38 MM A 28 DÍAS, ACABADO ESCOBILLADO Y/O TEXTURIZADO, INCLUYE: CIMBRA, DESCIMBRA, MATERIALES, ACARREOS, VOLTEADO, VIBRADO, CURADO, MANO DE OBRA, EQUIPO Y HERRAMIENTA.</t>
  </si>
  <si>
    <t>DOPI-020</t>
  </si>
  <si>
    <t>PAVIMENTO DE 20 CM DE ESPESOR DE CONCRETO HIDRÁULICO PREMEZCLADO MR-45, R.R., T.M.A. 38 MM A 3 DÍAS, ACABADO ESCOBILLADO Y/O TEXTURIZADO, INCLUYE: CIMBRA, DESCIMBRA, MATERIALES, ACARREOS, VOLTEADO, VIBRADO, CURADO, MANO DE OBRA, EQUIPO Y HERRAMIENTA.</t>
  </si>
  <si>
    <t>DOPI-021</t>
  </si>
  <si>
    <t>DOPI-022</t>
  </si>
  <si>
    <t xml:space="preserve">CALAFATEO DE JUNTAS DE DILATACIÓN EN PAVIMENTOS DE CONCRETO HIDRÁULICO DE 13 MM X 17 MM, CON BACKER-ROD DE 13 MM DE DIÁMETRO (CINTILLA DE POLIURETANO) Y SELLADOR PARA JUNTAS SUPERSEAL P TIPO FESTER O SIMILAR, INCLUYE: LIMPIEZA DE LA JUNTA, ENSANCHE  CON CORTADORA HASTA 13 MM, MANO DE OBRA, EQUIPO Y HERRAMIENTA. </t>
  </si>
  <si>
    <t>DOPI-023</t>
  </si>
  <si>
    <t>SUMINISTRO Y COLOCACIÓN DE BARRAS DE AMARRE CON VARILLA CORRUGADA DE 1/2" DE DIÁMETRO, FY= 2800 KG/CM2, Y 75 CM DE DESARROLLO A CADA 60 CM DE SEPARACIÓN. INCLUYE: HERRAMIENTA, MATERIAL, DESPERDICIO, CORTES, COLOCACIÓN, ACARREOS Y MANO DE OBRA.</t>
  </si>
  <si>
    <t>KG</t>
  </si>
  <si>
    <t>DOPI-024</t>
  </si>
  <si>
    <t>SUMINISTRO Y COLOCACIÓN DE CANASTILLA PASAJUNTAS A BASE 5 BARRAS DE 1" X 46 CM @ 30 CM DE SEPARACIÓN PARA LOSA DE 20 CM (LONGITUD DE 1.50 M), INCLUYE: FABRICACIÓN DE LA CANASTA EN ALAMBRÓN DE 5/16" PARA LARGUEROS Y ALAMBRÓN 1/4" EN PATAS, CORTES, DOBLECES, ELECTROSOLDADO DE LA CANASTA, ARMADO DE LA CANASTILLA CON ATIEZADORES EN ALAMBRÓN DE 1/4", SOLDADO CON SOLDADURA DE ARCO DE BARRAS DE REDONDO LISO DE 1"X0.46 GRADO G36 EN EXTREMOS ALTERNOS, DESPERDICIOS, COLOCACIÓN, MANO DE OBRA, EQUIPO HERRAMIENTA Y ACARREOS.</t>
  </si>
  <si>
    <t>PZA</t>
  </si>
  <si>
    <t>B</t>
  </si>
  <si>
    <t>BANQUETAS, CRUCES PEATONALES Y ACCESIBILIDAD UNIVERSAL</t>
  </si>
  <si>
    <t>B1</t>
  </si>
  <si>
    <t>DOPI-025</t>
  </si>
  <si>
    <t>DEMOLICIÓN POR MEDIOS MECÁNICOS DE GUARNICIÓN TIPO "I" O TIPO "L", INCLUYE: CORTE CON DISCO DE DIAMANTE PARA DELIMITAR ÁREAS, ACARREO DEL MATERIAL A BANCO DE OBRA PARA SU POSTERIOR RETIRO, MANO DE OBRA, EQUIPO Y HERRAMIENTA.</t>
  </si>
  <si>
    <t>DOPI-026</t>
  </si>
  <si>
    <t>DEMOLICIÓN POR MEDIOS MECÁNICOS DE CONCRETO SIMPLE EN BANQUETAS, INCLUYE: ACARREO DEL MATERIAL A BANCO DE OBRA PARA SU POSTERIOR RETIRO Y LIMPIEZA DEL ÁREA DE LOS TRABAJOS, MANO DE OBRA, EQUIPO Y HERRAMIENTA.</t>
  </si>
  <si>
    <t>DOPI-027</t>
  </si>
  <si>
    <t>DOPI-028</t>
  </si>
  <si>
    <t>B2</t>
  </si>
  <si>
    <t>EXCAVACIÓN Y RELLENOS</t>
  </si>
  <si>
    <t>DOPI-029</t>
  </si>
  <si>
    <t>DOPI-030</t>
  </si>
  <si>
    <t>EXCAVACIÓN POR MEDIOS MANUALES DE 0.00 A -2.00 M, AUTORIZADA EN SITIO POR SUPERVISIÓN, EN MATERIAL TIPO II,  INCLUYE: RETIRO DEL MATERIAL A BANCO DE OBRA INDICADO POR SUPERVISIÓN, ABUNDAMIENTO, MANO DE OBRA, EQUIPO Y HERRAMIENTA.</t>
  </si>
  <si>
    <t>DOPI-031</t>
  </si>
  <si>
    <t>AFINE Y CONFORMACIÓN DE TERRENO NATURAL COMPACTADO EN CAPAS NO MAYORES DE 20 CM DE ESPESOR CON EQUIPO DE IMPACTO, COMPACTADO AL 90% ± 2 DE SU P.V.S.M., PRUEBA AASHTO ESTANDAR, CBR DEL 5% MÍNIMO, INCLUYE: CONFORMACIÓN, MANO DE OBRA, EQUIPO Y HERRAMIENTA.</t>
  </si>
  <si>
    <t>DOPI-032</t>
  </si>
  <si>
    <t>ESCARIFICACIÓN DEL TERRENO NATURAL DE 15 CM DE ESPESOR POR MEDIOS MECÁNICOS, COMPACTADO AL 90% ± 2 DE SU P.V.S.M., PRUEBA AASHTO ESTANDAR, CBR DEL 5% MÍNIMO, INCLUYE: AFINE DE LA SUPERFICIE, EXTENDIDO DEL MATERIAL, HOMOGENIZADO, COMPACTADO, MANO DE OBRA, EQUIPO Y HERRAMIENTA.</t>
  </si>
  <si>
    <t>DOPI-033</t>
  </si>
  <si>
    <t>RELLENO EN CEPAS O MESETAS CON MATERIAL PRODUCTO DE LA EXCAVACIÓN, COMPACTADO CON COMPACTADOR DE IMPACTO AL 90% ± 2 DE SU P.V.S.M., PRUEBA AASHTO ESTANDAR, CBR DEL 5% MÍNIMO, EN CAPAS NO MAYORES DE 20 CM, INCLUYE: INCORPORACIÓN DE AGUA NECESARIA, ACARREOS, MANO DE OBRA, EQUIPO Y HERRAMIENTA.</t>
  </si>
  <si>
    <t>DOPI-034</t>
  </si>
  <si>
    <t>RELLENO EN CEPAS O MESETAS CON MATERIAL DE BANCO, COMPACTADO CON COMPACTADOR DE IMPACTO AL 90% ± 2 DE SU P.V.S.M., PRUEBA AASHTO ESTANDAR, CBR DEL 5% MÍNIMO, EN CAPAS NO MAYORES DE 20 CM, INCLUYE: INCORPORACIÓN DE AGUA NECESARIA, MANO DE OBRA, EQUIPO Y HERRAMIENTA, MEDIDO EN TERRENO NATURAL POR SECCIÓN SEGÚN PROYECTOS.</t>
  </si>
  <si>
    <t>DOPI-035</t>
  </si>
  <si>
    <t>DOPI-036</t>
  </si>
  <si>
    <t>B3</t>
  </si>
  <si>
    <t>BANQUETAS</t>
  </si>
  <si>
    <t>DOPI-037</t>
  </si>
  <si>
    <t>GUARNICIÓN TIPO "L" EN SECCIÓN 35-20X45 Y CORONA DE 15 CM DE ALTURA POR 12X15 CM, DE CONCRETO PREMEZCLADO F'C= 300 KG/CM2., T.M.A. 19 MM., R.N., INCLUYE: CIMBRA, DESCIMBRA, COLADO, MATERIALES, CURADO, MANO DE OBRA, EQUIPO Y HERRAMIENTA.</t>
  </si>
  <si>
    <t>DOPI-038</t>
  </si>
  <si>
    <t>LOSA DE AJUSTE EN SECCIÓN 45 X 20 CM DE CONCRETO F'C= 300 KG/CM2, T.M.A. 19 MM, R.N, PREMEZCLADO, INCLUYE: CIMBRA, DESCIMBRA, COLADO, MATERIALES, DESPERDICIOS, CURADO, MANO DE OBRA, EQUIPO Y HERRAMIENTA.</t>
  </si>
  <si>
    <t>DOPI-039</t>
  </si>
  <si>
    <t>GUARNICIÓN TIPO "I" EN SECCIÓN 15X35 CM DE ALTURA A BASE DE CONCRETO PREMEZCLADO F'C= 300 KG/CM2, T.M.A. 19 MM, R.N., ACABADO APARENTE, INCLUYE: CIMBRA, DESCIMBRA, COLADO, MATERIALES, CURADO, MANO DE OBRA, EQUIPO Y HERRAMIENTA.</t>
  </si>
  <si>
    <t>DOPI-040</t>
  </si>
  <si>
    <t>CENEFA DE 10 CM DE ESPESOR A BASE DE CONCRETO PREMEZCLADO F´C= 200 KG/CM2, R. N., T.M.A.19 MM, TIRO DIRECTO, COLOR NEGRO INTEGRADO AL 4%, Y ACABADO ESTAMPADO TIPO PIEL DE ELEFANTE, INCLUYE: CIMBRA, DESCIMBRA, COLADO, DESMOLDANTE, BARNIZ, CURADO, MATERIALES, MANO DE OBRA, EQUIPO Y HERRAMIENTA.</t>
  </si>
  <si>
    <t>DOPI-041</t>
  </si>
  <si>
    <t>BANQUETA DE 10 CM DE ESPESOR DE CONCRETO PREMEZCLADO F'C= 200  KG/CM2., R.N., T.M.A. 19 MM, CON ACABADO ESCOBILLADO, INCLUYE: CIMBRA, DESCIMBRA, COLADO, CURADO, MATERIALES,  MANO DE OBRA, EQUIPO Y HERRAMIENTA.</t>
  </si>
  <si>
    <t>DOPI-042</t>
  </si>
  <si>
    <t>SUMINISTRO Y COLOCACIÓN DE MALLA ELECTROSOLDADA 6X6-10/10 COMO REFUERZO EN LOSAS DE CONCRETO, INCLUYE: HABILITADO, DESPERDICIOS, TRASLAPES, MATERIAL DE FIJACIÓN, ACARREO DEL MATERIAL AL SITIO DE SU COLOCACIÓN, MANO DE OBRA Y HERRAMIENTA.</t>
  </si>
  <si>
    <t>DOPI-043</t>
  </si>
  <si>
    <t>DOPI-044</t>
  </si>
  <si>
    <t>SUMINISTRO Y COLOCACIÓN DE BOLARDO DE 6" DE DIÁMETRO, FABRICADO EN TUBO DE ACERO AL CARBÓN CEDULA 30, DE 1.10 M DE LONGITUD (0.75 M VISIBLE Y 0.35 M OCULTO), TAPA SUPERIOR DE PLACA 3/16" C/ESCUDO EN ACERO INOXIDABLE, CINTA REFLEJANTE GRADO INGENIERÍA COLOR BLANCO, TERMINADO EN PINTURA POLIÉSTER HORNEADA CON ANCLAS SOLDADAS DE VARILLA DE 1/2" POR 10CM PARA SU ANCLAJE , INCLUYE: DADO DE CONCRETO F´C= 200 KG/CM2 HECHO EN OBRA DE 40X40X40 CM, ACARREOS, MATERIALES, MANO DE OBRA, EQUIPO Y HERRAMIENTA.</t>
  </si>
  <si>
    <t>DOPI-045</t>
  </si>
  <si>
    <t>SUMINISTRO Y COLOCACIÓN DE GUÍA PODOTÁCTIL PUNTUAL Y/O AVANCE CON LÍNEAS, PREFABRICADA A BASE DE CONCRETO VIBROPRENSADO, RESISTENCIA DE F´C= 250 KG/CM2, MEDIDAS DE 40 X 40 X 4 CM, COLOR NEGRO 2500, CON SELLADOR MATE, JUNTA DE 2 A 3 MM DE ESPESOR COMO MÍNIMO DE SEPARACIÓN, ASENTADO CON MORTERO CEMENTO-ARENA 1:3 DE 2 A 3 CM, INCLUYE: MATERIALES,  ACARREOS, ALMACENAJES, PREPARACIÓN DE LA SUPERFICIE, RECORTES, DESPERDICIOS, AJUSTES, EQUIPO, ASÍ COMO LA LIMPIEZA PARCIAL Y TOTAL AL INICIO Y FINAL DE ESTA ACTIVIDAD, MANO DE OBRA Y HERRAMIENTA.</t>
  </si>
  <si>
    <t>B4</t>
  </si>
  <si>
    <t>ALBAÑILERÍAS</t>
  </si>
  <si>
    <t>DOPI-046</t>
  </si>
  <si>
    <t>APLANADO DE 2.50 CM DE ESPESOR EN MURO CON MORTERO CEMENTO-ARENA 1:3, ACABADO PULIDO O APALILLADO, INCLUYE: MATERIALES, ACARREOS, DESPERDICIOS, MANO DE OBRA, ANDAMIOS, PLOMEADO, NIVELADO, REGLEADO, RECORTES, MANO DE OBRA, EQUIPO Y HERRAMIENTA.</t>
  </si>
  <si>
    <t>DOPI-047</t>
  </si>
  <si>
    <t>SUMINISTRO Y APLICACIÓN DE PINTURA VINÍLICA COLOR BLANCO LÍNEA VINIMEX PREMIUM DE COMEX A DOS MANOS DE 0.00 M A 3.00 M, EN CUALQUIER COLOR, LIMPIANDO Y PREPARANDO LA SUPERFICIE CON SELLADOR, INCLUYE: MATERIALES, ANDAMIOS, MANO DE OBRA, EQUIPO Y HERRAMIENTA.</t>
  </si>
  <si>
    <t>DOPI-048</t>
  </si>
  <si>
    <t>FORJADO DE ESCALONES DE 30X15 CM A BASE DE MURO TIPO TEZÓN DE BLOCK DE JALCRETO 11X14X28 CM, ASENTADO CON MORTERO CEMENTO- ARENA 1:3; Y APLANADO DE 2.50 CM. DE ESPESOR EN MURO Y BOQUILLAS, CON MORTERO CEMENTO-ARENA 1:3, ACABADO PULIDO O APALILLADO,  INCLUYE: HERRAMIENTA, MATERIALES, EQUIPO Y MANO DE OBRA.</t>
  </si>
  <si>
    <t>DOPI-049</t>
  </si>
  <si>
    <t>HUELLA DE 30 CM DE ANCHO Y 5 CM DE ESPESOR A BASE DE CONCRETO PREMEZCLADO F'C= 200  KG/CM2., R.N., T.M.A. 19 MM, CON ACABADO ESCOBILLADO, INCLUYE: HERRAMIENTA, CIMBRA PERIMETRAL, ACARREOS, COLADO, CURADO, MATERIAL, EQUIPO Y MANO DE OBRA.</t>
  </si>
  <si>
    <t>C</t>
  </si>
  <si>
    <t>ÁREAS VERDES</t>
  </si>
  <si>
    <t>DOPI-050</t>
  </si>
  <si>
    <t xml:space="preserve">SUMINISTRO Y PLANTACIÓN DE ÁRBOL OLIVO NEGRO DE 2.00 M A 2.50 M DE ALTURA A PARTIR N.P.T., MÍNIMO DE 1 1/2" DE DIÁMETRO BASAL, INCLUYE: HERRAMIENTA, EXCAVACIÓN, CAPA  DE TIERRA VEGETAL, AGUA PARA RIEGO, MANO DE OBRA Y CUIDADOS POR 30 DÍAS. </t>
  </si>
  <si>
    <t>DOPI-051</t>
  </si>
  <si>
    <t xml:space="preserve">SUMINISTRO Y PLANTACIÓN DE ÁRBOL ARRAYÁN DE 2.00 M A 2.50 M DE ALTURA A PARTIR N.P.T., MÍNIMO DE 1 1/2" DE DIÁMETRO BASAL, INCLUYE: HERRAMIENTA, EXCAVACIÓN, CAPA  DE TIERRA VEGETAL, AGUA PARA RIEGO, MANO DE OBRA Y CUIDADOS POR 30 DÍAS. </t>
  </si>
  <si>
    <t>DOPI-052</t>
  </si>
  <si>
    <t>SUMINISTRO Y PLANTACIÓN DE ÁRBOL GUAYABO FRESA DE 2.00 M A 2.50 M DE ALTURA A PARTIR N.P.T., MÍNIMO DE 1 1/2" DE DIÁMETRO BASAL, INCLUYE: HERRAMIENTA, EXCAVACIÓN, CAPA  DE TIERRA VEGETAL, AGUA PARA RIEGO, MANO DE OBRA Y CUIDADOS POR 30 DÍAS.</t>
  </si>
  <si>
    <t>DOPI-053</t>
  </si>
  <si>
    <t>SUMINISTRO Y PLANTACIÓN DE PLANTA DEDO-MORO A RAZÓN DE 20 PZAS POR M2 DE 12 CM DE LARGO PROMEDIO, INCLUYE:  EXCAVACIÓN, CAPA  DE TIERRA VEGETAL, AGUA PARA RIEGO, HERRAMIENTA, MANO DE OBRA Y CUIDADOS POR 30 DÍAS.</t>
  </si>
  <si>
    <t>DOPI-054</t>
  </si>
  <si>
    <t>SUMINISTRO Y COLOCACION DE TIERRA VEGETAL PREPARADA PARA JARDINERÍA, INCLUYE: SUMINISTRO, ACARREO, COLOCACIÓN, MANO DE OBRA, EQUIPO, HERRAMIENTA Y TODO LO NECESARIO PARA SU CORRECTA EJECUCION.</t>
  </si>
  <si>
    <t>D</t>
  </si>
  <si>
    <t>SEÑALAMIENTO HORIZONTAL Y VERTICAL</t>
  </si>
  <si>
    <t>D1</t>
  </si>
  <si>
    <t>SEÑALAMIENTO HORIZONTAL</t>
  </si>
  <si>
    <t>DOPI-055</t>
  </si>
  <si>
    <t>SUMINISTRO Y APLICACIÓN DE LÍNEA DE ALTO EN COLOR BLANCA Y/O AMARILLA DE 40 CM CON PINTURA TERMOPLÁSTICA, CON APLICACIÓN DE PRIMARIO PARA ASEGURAR EL CORRECTO ANCLAJE DE LA PINTURA Y DE MICROESFERA REFLEJANTE 330 GR/M2, APLICADA CON MAQUINA PINTARRAYA, INCLUYE: TRAZO, SEÑALAMIENTOS, MANO DE OBRA, PREPARACIÓN  Y LIMPIEZA AL FINAL DE LA OBRA.</t>
  </si>
  <si>
    <t>DOPI-056</t>
  </si>
  <si>
    <t>SUMINISTRO Y APLICACIÓN DE PINTURA TERMOPLÁSTICA TIPO PETATILLO COLOR BLANCO/AMARILLO, EN FRANJAS DE 0.40 M DE ANCHO DE 90 MILL. DE ESPESOR CON SEPARACIÓN DE 0.40 M ENTRE CADA FRANJA, CON APLICACIÓN DE PRIMARIO PARA ASEGURAR EL CORRECTO ANCLAJE DE LA PINTURA Y DE MICROESFERA REFLEJANTE 330 GR/M2 SOBRE PAVIMENTO, APLICADA CON MAQUINA PINTARRAYA, INCLUYE: TRAZO, SEÑALAMIENTOS, MANO DE OBRA, PREPARACIÓN Y LIMPIEZA AL FINAL DE LA OBRA.</t>
  </si>
  <si>
    <t>DOPI-057</t>
  </si>
  <si>
    <t xml:space="preserve">SUMINISTRO Y APLICACIÓN DE  RAYA SEPARADORA DE CARRILES CONTINUA SENCILLA EN COLOR BLANCA Y/O AMARILLA DE 10 CM CON PINTURA TERMOPLÁSTICA, CON APLICACIÓN DE PRIMARIO PARA ASEGURAR EL CORRECTO ANCLAJE DE LA PINTURA Y DE MICROESFERA REFLEJANTE 330 GR/M2, APLICADA CON MAQUINA PINTARRAYA, INCLUYE: TRAZO, SEÑALAMIENTOS, MANO DE OBRA, PREPARACIÓN  Y LIMPIEZA AL FINAL DE LA OBRA. </t>
  </si>
  <si>
    <t>DOPI-058</t>
  </si>
  <si>
    <t>SUMINISTRO Y APLICACIÓN DE PINTURA TERMOPLÁSTICA BLANCA/AMARILLA, LÍNEA CONTINUA DE 20 CM DE ANCHO DE 90 MILL. DE ESPESOR CON APLICACIÓN DE PRIMARIO PARA ASEGURAR EL CORRECTO ANCLAJE DE LA PINTURA Y DE MICROESFERA REFLEJANTE 330 GR/M2, APLICADA CON MAQUINA PINTARRAYA, INCLUYE: TRAZO, SEÑALAMIENTOS, MANO DE OBRA, PREPARACIÓN Y LIMPIEZA AL FINAL DE LA OBRA.</t>
  </si>
  <si>
    <t>DOPI-059</t>
  </si>
  <si>
    <t xml:space="preserve">SUMINISTRO Y APLICACIÓN DE  RAYA SEPARADORA DE CARRILES DISCONTINUA SENCILLA EN COLOR BLANCA DE 10 CM CON PINTURA TERMOPLÁSTICA, CON APLICACIÓN DE PRIMARIO PARA ASEGURAR EL CORRECTO ANCLAJE DE LA PINTURA Y DE MICROESFERA REFLEJANTE 330 GR/M2, APLICADA CON MAQUINA PINTARRAYA, INCLUYE: TRAZO, SEÑALAMIENTOS, MANO DE OBRA, PREPARACIÓN Y LIMPIEZA AL FINAL DE LA OBRA. </t>
  </si>
  <si>
    <t>DOPI-060</t>
  </si>
  <si>
    <t>SUMINISTRO Y APLICACIÓN DE  PINTURA TERMOPLÁSTICA PARA FLECHA SENCILLA "DERECHA", "IZQUIERDA" O "RECTA" COLOR BLANCO PARA BALIZAMIENTO DE VIALIDADES, CON APLICACIÓN DE MICROESFERAS 330 GR/M2, INCLUYE: TRAZO, SEÑALAMIENTOS, MANO DE OBRA, PREPARACIÓN,  Y LIMPIEZA AL FINAL DE LA OBRA.</t>
  </si>
  <si>
    <t>DOPI-061</t>
  </si>
  <si>
    <t>SUMINISTRO Y APLICACIÓN DE  PINTURA TERMOPLÁSTICA PARA FLECHA DOBLE "DERECHA" Ó "IZQUIERDA" COLOR BLANCO PARA BALIZAMIENTO DE VIALIDADES, CON APLICACIÓN DE MICROESFERAS 330 GR/M2, INCLUYE: TRAZO, SEÑALAMIENTOS, MANO DE OBRA, PREPARACIÓN,  Y LIMPIEZA AL FINAL DE LA OBRA.</t>
  </si>
  <si>
    <t>DOPI-062</t>
  </si>
  <si>
    <t>SUMINISTRO Y APLICACIÓN DE  PINTURA TERMOPLÁSTICA PARA LEYENDA VELOCIDAD MÁXIMA "#/MAX" COLOR BLANCO PARA BALIZAMIENTO DE VIALIDADES, CON APLICACIÓN DE MICROESFERAS 330 GR/M2, INCLUYE: TRAZO, SEÑALAMIENTOS, MANO DE OBRA, PREPARACIÓN,  Y LIMPIEZA AL FINAL DE LA OBRA.</t>
  </si>
  <si>
    <t>DOPI-063</t>
  </si>
  <si>
    <t>SUMINISTRO Y COLOCACIÓN DE BOYA METÁLICA DE TRÁNSITO AMARILLA DE 23 X 23 CM, INCLUYE: MATERIALES, MANO DE OBRA, EQUIPO Y HERRAMIENTA.</t>
  </si>
  <si>
    <t>D2</t>
  </si>
  <si>
    <t>SEÑALAMIENTO VERTICAL</t>
  </si>
  <si>
    <t>DOPI-064</t>
  </si>
  <si>
    <r>
      <t xml:space="preserve">SUMINISTRO Y COLOCACIÓN DE SEÑALAMIENTO VERTICAL (RESTRICTIVO, INFORMATIVO O PREVENTIVO) DE 0.61X0.61 M EN LÁMINA GALVANIZADA CALIBRE 16, CON VINIL REFLEJANTE GRADO INGENIERÍA, INCLUYE: HERRAMIENTA, SUMINISTRO Y COLOCACIÓN, POSTE DE PTR GALVANIZADO DE 2"X2" Y CON ALTURA LIBRE DE MÍNIMO 2.50 M DESDE NIVEL DE SUELO A PARTE INFERIOR DEL TABLERO DE LA SEÑAL EN </t>
    </r>
    <r>
      <rPr>
        <b/>
        <sz val="8"/>
        <rFont val="Arial"/>
        <family val="2"/>
      </rPr>
      <t>CALIBRE 12</t>
    </r>
    <r>
      <rPr>
        <sz val="8"/>
        <rFont val="Arial"/>
        <family val="2"/>
      </rPr>
      <t>, DADO DE CONCRETO DE F¨C= 150 KG/CM2 HECHO EN OBRA DE</t>
    </r>
    <r>
      <rPr>
        <b/>
        <sz val="8"/>
        <rFont val="Arial"/>
        <family val="2"/>
      </rPr>
      <t xml:space="preserve"> 40X40X80 </t>
    </r>
    <r>
      <rPr>
        <sz val="8"/>
        <rFont val="Arial"/>
        <family val="2"/>
      </rPr>
      <t>CM, MATERIALES, MANO DE OBRA, EQUIPO Y HERRAMIENTA.</t>
    </r>
  </si>
  <si>
    <t>DOPI-065</t>
  </si>
  <si>
    <r>
      <t xml:space="preserve">SUMINISTRO Y COLOCACIÓN DE SEÑALAMIENTO VERTICAL (RESTRICTIVO, INFORMATIVO O PREVENTIVO) DE 0.61X0.61 M EN LÁMINA GALVANIZADA CALIBRE 12, CON VINIL REFLEJANTE GRADO INGENIERÍA, ADICIONAL UN TABLERO DE 0.61 X 0.20 M EN LÁMINA GALVANIZADA CALIBRE 16, CON VINIL REFLEJANTE GRADO INGENIERÍA, INCLUYE: HERRAMIENTA, SUMINISTRO Y COLOCACIÓN, POSTE DE PTR GALVANIZADO DE 2"X2" Y CON ALTURA LIBRE DE MÍNIMO 2.50 M DESDE NIVEL DE SUELO A PARTE INFERIOR DEL TABLERO DE LA SEÑAL EN </t>
    </r>
    <r>
      <rPr>
        <b/>
        <sz val="8"/>
        <rFont val="Arial"/>
        <family val="2"/>
      </rPr>
      <t>CALIBRE 12</t>
    </r>
    <r>
      <rPr>
        <sz val="8"/>
        <rFont val="Arial"/>
        <family val="2"/>
      </rPr>
      <t xml:space="preserve">, DADO DE CONCRETO DE F¨C= 150 KG/CM2 HECHO EN OBRA DE </t>
    </r>
    <r>
      <rPr>
        <b/>
        <sz val="8"/>
        <rFont val="Arial"/>
        <family val="2"/>
      </rPr>
      <t>40X40X80</t>
    </r>
    <r>
      <rPr>
        <sz val="8"/>
        <rFont val="Arial"/>
        <family val="2"/>
      </rPr>
      <t xml:space="preserve"> CM, MATERIALES, MANO DE OBRA, EQUIPO Y HERRAMIENTA.</t>
    </r>
  </si>
  <si>
    <t>DOPI-066</t>
  </si>
  <si>
    <r>
      <t xml:space="preserve">SUMINISTRO Y COLOCACIÓN DE SEÑALAMIENTO VERTICAL (RESTRICTIVO, INFORMATIVO O PREVENTIVO), CON DOS TABLEROS DE 0.61X0.61 M EN LÁMINA GALVANIZADA CALIBRE 16, CON VINIL REFLEJANTE GRADO INGENIERÍA, INCLUYE: HERRAMIENTA, SUMINISTRO Y COLOCACIÓN, POSTE DE PTR GALVANIZADO DE 2"X2" Y CON ALTURA LIBRE DE MÍNIMO 2.50 M DESDE NIVEL DE SUELO A PARTE INFERIOR DEL TABLERO DE LA SEÑAL EN </t>
    </r>
    <r>
      <rPr>
        <b/>
        <sz val="8"/>
        <rFont val="Arial"/>
        <family val="2"/>
      </rPr>
      <t>CALIBRE 12</t>
    </r>
    <r>
      <rPr>
        <sz val="8"/>
        <rFont val="Arial"/>
        <family val="2"/>
      </rPr>
      <t xml:space="preserve">, DADO DE CONCRETO DE F¨C= 150 KG/CM2 HECHO EN OBRA DE </t>
    </r>
    <r>
      <rPr>
        <b/>
        <sz val="8"/>
        <rFont val="Arial"/>
        <family val="2"/>
      </rPr>
      <t>40X40X80</t>
    </r>
    <r>
      <rPr>
        <sz val="8"/>
        <rFont val="Arial"/>
        <family val="2"/>
      </rPr>
      <t xml:space="preserve"> CM, MATERIALES, MANO DE OBRA, EQUIPO Y HERRAMIENTA.</t>
    </r>
  </si>
  <si>
    <t>DOPI-067</t>
  </si>
  <si>
    <t>SUMINISTRO Y COLOCACIÓN DE SEÑALAMIENTO VERTICAL SR-37 (DE 60 CM X 20 CM - SENTIDO DEL FLUJO VEHICULAR), EN LÁMINA GALVANIZADA CALIBRE 16, CON VINIL REFLEJANTE GRADO INGENIERÍA, UBICAR EN PARAMENTOS, INCLUYE: HERRAMIENTA, SUMINISTRO Y COLOCACIÓN, MATERIALES, EQUIPO Y MANO DE OBRA.</t>
  </si>
  <si>
    <t>E</t>
  </si>
  <si>
    <t>ALCANTARILLADO SANITARIO</t>
  </si>
  <si>
    <t>E1</t>
  </si>
  <si>
    <t>LÍNEA PRINCIPAL</t>
  </si>
  <si>
    <t>DOPI-068</t>
  </si>
  <si>
    <t>TRAZO Y NIVELACIÓN PARA LÍNEAS HIDROSANITARIAS, INCLUYE: EQUIPO DE TOPOGRAFÍA, MATERIALES PARA SEÑALAMIENTO, MANO DE OBRA, EQUIPO Y HERRAMIENTA.</t>
  </si>
  <si>
    <t>DOPI-069</t>
  </si>
  <si>
    <t>EXCAVACIÓN POR MEDIOS MECÁNICOS EN MATERIAL TIPO II, DE 0.00 A -2.00 M DE PROFUNDIDAD, INCLUYE: AFINE DE  PLANTILLA Y TALUDES, ACARREO DEL MATERIAL A BANCO DE OBRA PARA SU POSTERIOR RETIRO, MANO DE OBRA, EQUIPO Y HERRAMIENTA. (MEDIDO EN TERRENO NATURAL POR SECCIÓN).</t>
  </si>
  <si>
    <t>DOPI-070</t>
  </si>
  <si>
    <t>EXCAVACIÓN POR MEDIOS MECÁNICOS EN MATERIAL TIPO II, DE -2.00 A -4.00 M DE PROFUNDIDAD, INCLUYE: ACARREO DEL MATERIAL A BANCO DE OBRA PARA SU POSTERIOR RETIRO, MANO DE OBRA, EQUIPO Y HERRAMIENTA. (MEDIDO EN TERRENO NATURAL POR SECCIÓN).</t>
  </si>
  <si>
    <t>DOPI-071</t>
  </si>
  <si>
    <t>CAMA DE ARENA AMARILLA PARA APOYO DE TUBERÍAS, INCLUYE: MATERIALES, ACARREOS, MANO DE OBRA, EQUIPO Y HERRAMIENTA.</t>
  </si>
  <si>
    <t>DOPI-072</t>
  </si>
  <si>
    <t>SUMINISTRO E INSTALACIÓN DE TUBERÍA DE P.V.C. PARA ALCANTARILLADO DIÁMETRO DE 10" SERIE 20, INCLUYE: MATERIALES NECESARIOS, EQUIPO, MANO DE OBRA Y PRUEBA HIDROSTÁTICA.</t>
  </si>
  <si>
    <t>DOPI-073</t>
  </si>
  <si>
    <t>SUMINISTRO E INSTALACIÓN DE TUBERÍA DE P.V.C. PARA ALCANTARILLADO DIÁMETRO DE 12" SERIE 20, INCLUYE: MATERIALES NECESARIOS, EQUIPO, MANO DE OBRA Y PRUEBA HIDROSTÁTICA.</t>
  </si>
  <si>
    <t>DOPI-074</t>
  </si>
  <si>
    <t>SUMINISTRO E INSTALACIÓN DE TUBERÍA DE POLIETILENO DE ALTA DENSIDAD (P.A.D.) PARA ALCANTARILLADO PLUVIAL DIÁMETRO DE 10" CORRUGADO, INCLUYE: MATERIALES NECESARIOS, MANO DE OBRA, EQUIPO Y HERRAMIENTA Y PRUEBA HIDROSTÁTICA.</t>
  </si>
  <si>
    <t>DOPI-075</t>
  </si>
  <si>
    <t>RELLENO ACOSTILLADO EN CEPAS O MESETAS CON MATERIAL DE BANCO, COMPACTADO MANUALMENTE EN CAPAS NO MAYORES DE 20 CM, INCLUYE: INCORPORACIÓN DE AGUA NECESARIA, MANO DE OBRA, HERRAMIENTAS Y ACARREOS.</t>
  </si>
  <si>
    <t>DOPI-076</t>
  </si>
  <si>
    <t>DOPI-077</t>
  </si>
  <si>
    <t>DOPI-078</t>
  </si>
  <si>
    <t>CAJA CIEGA PARA TUBERÍA DE 10" DE 55X55X55 CM MEDIDAS INTERIORES PARA UNIÓN DE TUBERÍA DE P.V.C. SANITARIO CON TUBO DE CONCRETO, ASBESTO Y/O P.V.C. SANITARIO. INCLUYE: HERRAMIENTA, PISO DE CONCRETO DE 12 CM DE ESPESOR HECHO EN OBRA F'C= 250 KG/CM2 ARMADO CON VARILLA 3/8" @15 CM EN SU LECHO INFERIOR AMBOS SENTIDOS, MEDIA CAÑA FORJADA A BASE DE CONCRETO FLUIDO F´C= 100 KG/CM2 CON UN ESPESOR PROMEDIO DE 12 CM, MUROS DE 12 CM DE ESPESOR A BASE DE TABICÓN 6X12X24 CM ASENTADO CON MORTERO CEMENTO-ARENA EN PROPORCIÓN 1:3, APLANADO ACABADO PULIDO AL INTERIOR CON MORTERO CEMENTO-ARENA EN PROPORCIÓN 1:3 DE 3 CM DE ESPESOR CON IMPERMEABILIZANTE INTEGRAL A RAZÓN DE 0.20 KG/M2, LOSA TAPA SUPERIOR DE 12 CM DE ESPESOR ELABORADA CON CONCRETO HECHO EN OBRA DE F'C= 250 KG/CM2 Y REFORZADA CON VARILLA 3/8" @10 CM EN SU LECHO INFERIOR EN AMBOS SENTIDOS, INCLUYE: HERRAMIENTA, PREPARACIÓN DE MORTEROS Y CONCRETOS, NIVELACIÓN, MATERIALES, ACARREOS, EQUIPO Y MANO DE OBRA.</t>
  </si>
  <si>
    <t>DOPI-079</t>
  </si>
  <si>
    <t>CAJA CIEGA PARA TUBERÍA DE 12" DE 60X60X60 CM MEDIDAS INTERIORES PARA UNIÓN DE TUBERÍA DE P.V.C. SANITARIO CON TUBO DE CONCRETO, ASBESTO Y/O P.V.C. SANITARIO. INCLUYE: HERRAMIENTA, PISO DE CONCRETO DE 12 CM DE ESPESOR HECHO EN OBRA F'C= 250 KG/CM2 ARMADO CON VARILLA 3/8" @15 CM EN SU LECHO INFERIOR AMBOS SENTIDOS, MEDIA CAÑA FORJADA A BASE DE CONCRETO FLUIDO F´C= 100 KG/CM2 CON UN ESPESOR PROMEDIO DE 12 CM, MUROS DE 12 CM DE ESPESOR A BASE DE TABICÓN 6X12X24 CM ASENTADO CON MORTERO CEMENTO-ARENA EN PROPORCIÓN 1:3, APLANADO ACABADO PULIDO AL INTERIOR CON MORTERO CEMENTO-ARENA EN PROPORCIÓN 1:3 DE 3 CM DE ESPESOR CON IMPERMEABILIZANTE INTEGRAL A RAZÓN DE 0.20 KG/M2, LOSA TAPA SUPERIOR DE 12 CM DE ESPESOR ELABORADA CON CONCRETO HECHO EN OBRA DE F'C= 250 KG/CM2 Y REFORZADA CON VARILLA 3/8" @10 CM EN SU LECHO INFERIOR EN AMBOS SENTIDOS, INCLUYE: HERRAMIENTA, PREPARACIÓN DE MORTEROS Y CONCRETOS, NIVELACIÓN, MATERIALES, ACARREOS, EQUIPO Y MANO DE OBRA.</t>
  </si>
  <si>
    <t>DOPI-080</t>
  </si>
  <si>
    <t>SUMINISTRO E INSTALACIÓN DE MANGA DE EMPOTRAMIENTO DE  P.V.C. DE 10" DE DIÁMETRO,  INCLUYE: MATERIAL, ACARREOS, MANO  DE OBRA Y HERRAMIENTA.</t>
  </si>
  <si>
    <t>DOPI-081</t>
  </si>
  <si>
    <t>SUMINISTRO E INSTALACIÓN DE MANGA DE EMPOTRAMIENTO DE  P.V.C. DE 12" DE DIÁMETRO,  INCLUYE: MATERIAL, ACARREOS, MANO  DE OBRA Y HERRAMIENTA.</t>
  </si>
  <si>
    <t>DOPI-082</t>
  </si>
  <si>
    <t>SUMINISTRO E INSTALACIÓN DE TEE DE  P.V.C. CON UN DIÁMETRO DE  12" X 12", SERIE 20,  INCLUYE: HERRAMIENTA, ACARREOS, MATERIALES, EQUIPO Y MANO DE OBRA.</t>
  </si>
  <si>
    <t>DOPI-083</t>
  </si>
  <si>
    <t>SUMINISTRO E INSTALACIÓN DE CODO DE  P.V.C. CON UN DIÁMETRO DE 12" X 90°,  SERIE 20,  INCLUYE: HERRAMIENTA, ACARREOS, MATERIALES, EQUIPO Y MANO DE OBRA.</t>
  </si>
  <si>
    <t>DOPI-084</t>
  </si>
  <si>
    <t>CARPETA ASFÁLTICA, MEZCLA EN CALIENTE HECHA EN PLANTA, CON CEMENTO PG 64-22 EKBE SUPERPAVE, SEGÚN DISEÑO, T.M.A. DE 1/2", COMPACTADA AL 95% MARSHALL, INCLUYE: HERRAMIENTA, DELIMITACIÓN DEL ÁREA, LIMPIEZA, RETIRO DE RESIDUOS, PRUEBAS DE COMPACTACIÓN Y ESPESOR, PRUEBA DE CALIDAD, APLICACIÓN CON ASPERSORA DE RIEGO DE LIGA CON EMULSIÓN DE ROMPIMIENTO RÁPIDO (ECR-60) A RAZÓN DE 0.70 L/M2, TENDIDO DE LA MEZCLA ASFÁLTICA, COMPACTACIÓN MECÁNICA Y NEUMÁTICA, EQUIPO Y MANO DE OBRA.</t>
  </si>
  <si>
    <t>DOPI-085</t>
  </si>
  <si>
    <t>DOPI-086</t>
  </si>
  <si>
    <t>E2</t>
  </si>
  <si>
    <t>POZOS DE VISITA</t>
  </si>
  <si>
    <t>DOPI-087</t>
  </si>
  <si>
    <t>DOPI-088</t>
  </si>
  <si>
    <t>DOPI-089</t>
  </si>
  <si>
    <t>PLANTILLA DE MAMPOSTERÍA DE PIEDRA BRAZA, ASENTADA CON MORTERO CEMENTO-ARENA 1:3, INCLUYE: HERRAMIENTA, MATERIALES, ACARREOS, DESPERDICIOS, EQUIPO Y MANO DE OBRA.</t>
  </si>
  <si>
    <t>DOPI-090</t>
  </si>
  <si>
    <t>CIMBRA ACABADO COMÚN EN DALAS Y CASTILLOS A BASE DE MADERA DE PINO DE 3A, INCLUYE: MATERIALES, ACARREOS, CORTES, HABILITADO, CIMBRADO, DESCIMBRA, MANO DE OBRA, EQUIPO Y HERRAMIENTA.</t>
  </si>
  <si>
    <t>DOPI-091</t>
  </si>
  <si>
    <t>SUMINISTRO, HABILITADO Y COLOCACIÓN DE ACERO DE REFUERZO DE FY= 4200 KG/CM2, INCLUYE: MATERIALES, TRASLAPES, SILLETAS, HABILITADO, AMARRES, MANO DE OBRA, EQUIPO Y HERRAMIENTA.</t>
  </si>
  <si>
    <t>DOPI-092</t>
  </si>
  <si>
    <t>SUMINISTRO Y COLOCACIÓN DE CONCRETO HECHO EN OBRA DE F'C=250 KG/CM2 T.MA. 3/4", INCLUYE: ACARREOS, COLADO, VIBRADO, MANO DE OBRA, EQUIPO Y HERRAMIENTA.</t>
  </si>
  <si>
    <t>DOPI-093</t>
  </si>
  <si>
    <t>CIMBRA ACABADO COMÚN A BASE DE MADERA DE PINO DE 3A, INCLUYE: HERRAMIENTA, MATERIALES, ACARREOS, CORTES, HABILITADO, CIMBRADO, DESCIMBRA, EQUIPO Y MANO DE OBRA.</t>
  </si>
  <si>
    <t>DOPI-094</t>
  </si>
  <si>
    <t>MURO TIPO TEZON DE BLOCK 11 X 14 X 28 CM ASENTADO CON MORTERO CEMENTO-ARENA 1:3, ACABADO COMÚN, INCLUYE: MATERIALES, MANO DE OBRA, EQUIPO Y HERRAMIENTA.</t>
  </si>
  <si>
    <t>DOPI-095</t>
  </si>
  <si>
    <t>APLANADO DE 3.00 CM DE ESPESOR EN MURO CON MORTERO CEMENTO-ARENA 1:3 CON IMPERMEABILIZANTE INTEGRAL A RAZÓN DE 0.20 KG/M2, ACABADO PULIDO, INCLUYE: MATERIALES, ACARREOS, DESPERDICIOS, MANO DE OBRA, PLOMEADO, NIVELADO, REGLEADO, RECORTES, MANO DE OBRA, EQUIPO Y HERRAMIENTA.</t>
  </si>
  <si>
    <t>DOPI-096</t>
  </si>
  <si>
    <t>REPELLADO EN MURO EXTERIOR DE POZO DE VISITA CON MORTERO CEMENTO-ARENA EN PROPORCIÓN 1:3 ACABADO APALILLADO, DE 3.00 CM DE ESPESOR PROMEDIO, INCLUYE: HERRAMIENTA, SUMINISTRO DE LOS MATERIALES, ACARREOS Y MANIOBRAS LOCALES, EQUIPO Y MANO DE OBRA.</t>
  </si>
  <si>
    <t>DOPI-097</t>
  </si>
  <si>
    <t>DOPI-098</t>
  </si>
  <si>
    <t>SUMINISTRO, HABILITADO Y COLOCACIÓN DE ACERO PLASTIFICADO PARA ESCALONES EN POZO DE VISITA, DIÁMETRO MÍNIMO DE 3/4", LONGITUD LIBRE DE ESCALÓN DE 60 CM A CADA 40 CM DE SEPARACIÓN, DEBIDAMENTE SEPARADOS A 15 CM DE MURO, INCLUYE: HERRAMIENTA, MATERIALES, ACARREOS, CORTES, DESPERDICIOS, EQUIPO Y MANO DE OBRA.</t>
  </si>
  <si>
    <t>DOPI-099</t>
  </si>
  <si>
    <t>SUMINISTRO Y COLOCACIÓN DE BROCAL Y TAPA CON "ESCUDO" DEL GOBIERNO DE ZAPOPAN, FABRICADO A BASE DE HIERRO DÚCTIL DE 0.60 M DE DIÁMETRO TIPO PESADO DE 130 KG PARA POZO DE VISITA. INCLUYE: HERRAMIENTA, SUMINISTRO Y COLOCACIÓN, NIVELACIÓN, MATERIALES, EQUIPO Y MANO DE OBRA.</t>
  </si>
  <si>
    <t>DOPI-100</t>
  </si>
  <si>
    <t>DOPI-101</t>
  </si>
  <si>
    <t>E3</t>
  </si>
  <si>
    <t>DESCARGAS DOMICILIARIAS</t>
  </si>
  <si>
    <t>DOPI-102</t>
  </si>
  <si>
    <t>DOPI-103</t>
  </si>
  <si>
    <t>DOPI-104</t>
  </si>
  <si>
    <t>REGISTRO SANITARIO FORJADO DE 0.40 M X 0.40 M Y HASTA 0.50 M DE PROFUNDIDAD, MEDIDAS INTERIORES, MUROS CON BLOCK 11 X 14 X 28 CM COLOCADO A SOGA, JUNTEADO CON MORTERO CEMENTO ARENA 1:3, CONTRAMARCO DE ÁNGULO DE 1 1/2" X 1/4" DE ESPESOR, TAPA DE CONCRETO POLIMERICO DE 50 CM X 50 CM CON SUPERFICIE ANTIDERRAPANTE COLOR GRIS,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</si>
  <si>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DOPI-105</t>
  </si>
  <si>
    <t>REGISTRO SANITARIO FORJADO DE 0.40 M X 0.40 M Y HASTA 0.75 M DE PROFUNDIDAD, MEDIDAS INTERIORES, MUROS CON BLOCK 11 X 14 X 28 CM COLOCADO A SOGA, JUNTEADO CON MORTERO CEMENTO ARENA 1:3, CONTRAMARCO DE ÁNGULO DE 1 1/2" X 1/4" DE ESPESOR, TAPA DE CONCRETO POLIMERICO DE 50 CM X 50 CM CON SUPERFICIE ANTIDERRAPANTE COLOR GRIS,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</si>
  <si>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DOPI-106</t>
  </si>
  <si>
    <t>REGISTRO SANITARIO FORJADO DE 0.40 M X 0.40 M Y HASTA 1.00 M DE PROFUNDIDAD, MEDIDAS INTERIORES, MUROS CON BLOCK 11 X 14 X 28 CM COLOCADO A SOGA, JUNTEADO CON MORTERO CEMENTO ARENA 1:3, CONTRAMARCO DE ÁNGULO DE 1 1/2" X 1/4" DE ESPESOR, TAPA DE CONCRETO POLIMERICO DE 50 CM X 50 CM CON SUPERFICIE ANTIDERRAPANTE COLOR GRIS,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</si>
  <si>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DOPI-107</t>
  </si>
  <si>
    <t>SUMINISTRO E INSTALACIÓN DE TUBERÍA DE P.V.C. PARA ALCANTARILLADO DIÁMETRO DE 6" SERIE 20, INCLUYE: MATERIALES NECESARIOS, EQUIPO, MANO DE OBRA Y PRUEBA HIDROSTÁTICA.</t>
  </si>
  <si>
    <t>DOPI-108</t>
  </si>
  <si>
    <t>SUMINISTRO E INSTALACIÓN DE CODO PVC DE 45°X 6" HIDRÁULICO, SERIE 20, INCLUYE: MANO DE OBRA, EQUIPO Y HERRAMIENTA.</t>
  </si>
  <si>
    <t>DOPI-109</t>
  </si>
  <si>
    <t>SUMINISTRO E INSTALACIÓN DE SILLETA PVC DE 10"X 6" SANITARIO, INCLUYE: MANO DE OBRA, EQUIPO Y HERRAMIENTA.</t>
  </si>
  <si>
    <t>DOPI-110</t>
  </si>
  <si>
    <t>SUMINISTRO E INSTALACIÓN DE SILLETA PVC DE 12"X 6" SANITARIO, INCLUYE: MANO DE OBRA, EQUIPO Y HERRAMIENTA.</t>
  </si>
  <si>
    <t>DOPI-111</t>
  </si>
  <si>
    <t>SUMINISTRO E INSTALACIÓN DE MANGA DE EMPOTRAMIENTO DE  P.V.C. DE 6" DE DIÁMETRO,  INCLUYE: MATERIAL, ACARREOS, MANO  DE OBRA Y HERRAMIENTA.</t>
  </si>
  <si>
    <t>DOPI-112</t>
  </si>
  <si>
    <t>DOPI-113</t>
  </si>
  <si>
    <t>DOPI-114</t>
  </si>
  <si>
    <t>DOPI-115</t>
  </si>
  <si>
    <t>DOPI-116</t>
  </si>
  <si>
    <t>F</t>
  </si>
  <si>
    <t>AGUA POTABLE</t>
  </si>
  <si>
    <t>F1</t>
  </si>
  <si>
    <t>DOPI-117</t>
  </si>
  <si>
    <t>DOPI-118</t>
  </si>
  <si>
    <t>DOPI-119</t>
  </si>
  <si>
    <t>SUMINISTRO, INSTALACIÓN Y JUNTEO DE TUBO DE P.V.C. HIDRÁULICO RD-26 DE 4" DE DIÁMETRO, INCLUYE: MATERIAL, ACARREO AL SITIO DE COLOCACIÓN, PRUEBAS NECESARIAS, MANO DE OBRA, EQUIPO Y HERRAMIENTA.</t>
  </si>
  <si>
    <t>DOPI-120</t>
  </si>
  <si>
    <t>SUMINISTRO, INSTALACIÓN Y JUNTEO DE TUBO DE P.V.C. HIDRÁULICO RD-26 DE 6" DE DIÁMETRO, INCLUYE: MATERIAL, ACARREO AL SITIO DE COLOCACIÓN, PRUEBAS NECESARIAS, MANO DE OBRA, EQUIPO Y HERRAMIENTA.</t>
  </si>
  <si>
    <t>DOPI-121</t>
  </si>
  <si>
    <t>SUMINISTRO, INSTALACIÓN Y JUNTEO DE TUBO DE P.V.C. HIDRÁULICO RD-26 DE 8" DE DIÁMETRO, INCLUYE: MATERIAL, ACARREO AL SITIO DE COLOCACIÓN, PRUEBAS NECESARIAS, MANO DE OBRA, EQUIPO Y HERRAMIENTA.</t>
  </si>
  <si>
    <t>DOPI-122</t>
  </si>
  <si>
    <t>DOPI-123</t>
  </si>
  <si>
    <t>DOPI-124</t>
  </si>
  <si>
    <t>DOPI-125</t>
  </si>
  <si>
    <t>DOPI-126</t>
  </si>
  <si>
    <t>DOPI-127</t>
  </si>
  <si>
    <t>F2</t>
  </si>
  <si>
    <t>TOMAS DOMICILIARIAS</t>
  </si>
  <si>
    <t>DOPI-128</t>
  </si>
  <si>
    <t>DOPI-129</t>
  </si>
  <si>
    <t>DOPI-130</t>
  </si>
  <si>
    <t>DOPI-131</t>
  </si>
  <si>
    <t>SUMINISTRO E INSTALACIÓN DE ABRAZADERA DE BRONCE DE 4" X 1/2", INCLUYE: MATERIAL, MANO DE OBRA, EQUIPO Y HERRAMIENTA.</t>
  </si>
  <si>
    <t>DOPI-132</t>
  </si>
  <si>
    <t>SUMINISTRO E INSTALACIÓN DE ABRAZADERA DE BRONCE DE 6" X 1/2", INCLUYE: MATERIAL, MANO DE OBRA, EQUIPO Y HERRAMIENTA.</t>
  </si>
  <si>
    <t>DOPI-133</t>
  </si>
  <si>
    <t>SUMINISTRO E INSTALACIÓN DE ABRAZADERA DE BRONCE DE 8" X 1/2", INCLUYE: MATERIAL, MANO DE OBRA, EQUIPO Y HERRAMIENTA.</t>
  </si>
  <si>
    <t>DOPI-134</t>
  </si>
  <si>
    <t>SUMINISTRO E INSTALACIÓN DE LLAVE DE INSERCIÓN DE BRONCE DE 1/2", INCLUYE: MATERIAL, MANO DE OBRA, EQUIPO Y HERRAMIENTA.</t>
  </si>
  <si>
    <t>DOPI-135</t>
  </si>
  <si>
    <t>SUMINISTRO E INSTALACIÓN DE VÁLVULA DE COMPUERTA ROSCADA DE 1/2", INCLUYE: MANO DE OBRA, EQUIPO Y HERRAMIENTA.</t>
  </si>
  <si>
    <t>DOPI-136</t>
  </si>
  <si>
    <t>SUMINISTRO E INSTALACIÓN DE INSERTOR DE BRONCE DE 1/2", INCLUYE: MATERIAL, MANO DE OBRA, EQUIPO Y HERRAMIENTA.</t>
  </si>
  <si>
    <t>DOPI-137</t>
  </si>
  <si>
    <t>SUMINISTRO E INSTALACIÓN DE TUBO DE P.A.D. RD-9 DE 13MM (1/2") DE DIÁMETRO PARA TOMA DOMICILIARIA, INCLUYE: MATERIAL, MANO DE OBRA, EQUIPO Y HERRAMIENTA.</t>
  </si>
  <si>
    <t>DOPI-138</t>
  </si>
  <si>
    <t>SUMINISTRO E INSTALACIÓN DE ADAPTADOR DE BRONCE DE 1/2", INCLUYE: MATERIAL, MANO DE OBRA, EQUIPO Y HERRAMIENTA.</t>
  </si>
  <si>
    <t>DOPI-139</t>
  </si>
  <si>
    <t>SUMINISTRO E INSTALACIÓN DE TAPÓN MACHO GALVANIZADO DE 1/2", INCLUYE: MATERIAL, MANO DE OBRA, EQUIPO Y HERRAMIENTA.</t>
  </si>
  <si>
    <t>DOPI-140</t>
  </si>
  <si>
    <t>SUMINISTRO E INSTALACIÓN DE CONECTOR DE BRONCE 1/2", INCLUYE: MANO DE OBRA, EQUIPO Y HERRAMIENTA.</t>
  </si>
  <si>
    <t>DOPI-141</t>
  </si>
  <si>
    <t>SUMINISTRO Y FABRICACIÓN DE CUADRO DE MEDICIÓN PARA AGUA POTABLE EN TOMA DOMICILIARIA, INCLUYE: HERRAMIENTA, CODO DE BRONCE CON ENTRADA A POLIETILENO Y SALIDA A FIERRO GALVANIZADO CON SISTEMA A PRESIÓN DE 1/2", NIPLE GALVANIZADO DE 1/2" (0.50 M PROMEDIO), LLAVE DE PASO DE 1/2", NIPLE GALVANIZADO DE 1/2" (0.05 M PROMEDIO), TEE DE ACERO GALVANIZADO DE 1/2", VÁLVULA ELIMINADORA DE AIRE DE 1/2", TEE DE ACERO GALVANIZADO DE 1/2", TAPÓN MACHO GALVANIZADO DE 1/2", NIPLE GALVANIZADO DE 1/2" (0.05 M PROMEDIO), CODO DE 90° GALVANIZADO DE 1/2", VÁLVULA DE COMPUERTA DE 1/2", NIPLE GALVANIZADO DE 1/2" (0.40 M PROMEDIO), CONEXIONES, CORTES, NIVELACIÓN, MATERIALES, EQUIPO Y MANO DE OBRA.</t>
  </si>
  <si>
    <t>F3</t>
  </si>
  <si>
    <t>CAJA DE VÁLVULAS</t>
  </si>
  <si>
    <t>DOPI-142</t>
  </si>
  <si>
    <t>DOPI-143</t>
  </si>
  <si>
    <t>DOPI-144</t>
  </si>
  <si>
    <t>PLANTILLA DE 10 CM DE ESPESOR DE CONCRETO HECHO EN OBRA DE F´C=100 KG/CM2, INCLUYE: PREPARACIÓN DE LA SUPERFICIE, NIVELACIÓN, MAESTREADO, COLADO, MANO DE OBRA, EQUIPO Y HERRAMIENTA.</t>
  </si>
  <si>
    <t>DOPI-145</t>
  </si>
  <si>
    <t>DOPI-146</t>
  </si>
  <si>
    <t>CIMBRA ACABADO COMÚN EN LOSAS A BASE DE MADERA DE PINO, INCLUYE: MATERIALES, ACARREOS, CORTES, HABILITADO, CIMBRADO, DESCIMBRA, MANO DE OBRA, EQUIPO Y HERRAMIENTA.</t>
  </si>
  <si>
    <t>DOPI-147</t>
  </si>
  <si>
    <t>DOPI-148</t>
  </si>
  <si>
    <t>DOPI-149</t>
  </si>
  <si>
    <t>DOPI-150</t>
  </si>
  <si>
    <t>APLANADO DE 2.00 CM DE ESPESOR EN MURO CON MORTERO CEMENTO-ARENA 1:3, ACABADO PULIDO O APALILLADO, INCLUYE: HERRAMIENTA, MATERIALES, ACARREOS, DESPERDICIOS, MANO DE OBRA, ANDAMIOS, PLOMEADO, NIVELADO, REGLEADO, RECORTES, EQUIPO Y MANO DE OBRA.</t>
  </si>
  <si>
    <t>DOPI-151</t>
  </si>
  <si>
    <t>DOPI-152</t>
  </si>
  <si>
    <t>F4</t>
  </si>
  <si>
    <t>PIEZAS ESPECIALES</t>
  </si>
  <si>
    <t>DOPI-153</t>
  </si>
  <si>
    <t>SUMINISTRO E INSTALACIÓN DE EXTREMIDAD DE 4" DE DIÁMETRO DE 40 CM DE LARGO DE FO.FO., INCLUYE: 50 % DE TORNILLOS Y EMPAQUES, MATERIAL, ACARREOS, MANO DE OBRA, EQUIPO Y HERRAMIENTA.</t>
  </si>
  <si>
    <t>DOPI-154</t>
  </si>
  <si>
    <t>SUMINISTRO E INSTALACIÓN DE EXTREMIDAD DE 6" DE DIÁMETRO DE 40 CM DE LARGO DE FO.FO., INCLUYE: 50 % DE TORNILLOS Y EMPAQUES, MATERIAL, ACARREOS, MANO DE OBRA, EQUIPO Y HERRAMIENTA.</t>
  </si>
  <si>
    <t>DOPI-155</t>
  </si>
  <si>
    <t>SUMINISTRO E INSTALACIÓN DE EXTREMIDAD DE 8" DE DIÁMETRO DE 40 CM DE LARGO DE FO.FO., INCLUYE: 50 % DE TORNILLOS Y EMPAQUES, MATERIAL, ACARREOS, MANO DE OBRA, EQUIPO Y HERRAMIENTA.</t>
  </si>
  <si>
    <t>DOPI-156</t>
  </si>
  <si>
    <t>SUMINISTRO E INSTALACIÓN DE JUNTA GIBAULT COMPLETA DE 100 MM (4") DE DIÁMETRO DE FO.FO., INCLUYE: MATERIAL, ACARREOS, MANO DE OBRA, EQUIPO Y HERRAMIENTA.</t>
  </si>
  <si>
    <t>DOPI-157</t>
  </si>
  <si>
    <t>SUMINISTRO E INSTALACIÓN DE JUNTA GIBAULT COMPLETA DE 152 MM (6") DE DIÁMETRO DE FO.FO., INCLUYE: MATERIAL, ACARREOS, MANO DE OBRA, EQUIPO Y HERRAMIENTA.</t>
  </si>
  <si>
    <t>DOPI-158</t>
  </si>
  <si>
    <t>SUMINISTRO E INSTALACIÓN DE JUNTA GIBAULT COMPLETA DE 203 MM (8") DE DIÁMETRO DE FO.FO., INCLUYE: MATERIAL, ACARREOS, MANO DE OBRA, EQUIPO Y HERRAMIENTA.</t>
  </si>
  <si>
    <t>DOPI-159</t>
  </si>
  <si>
    <t>SUMINISTRO E INSTALACIÓN DE CODOS DE 90°, 45°, 22° Ó 11° X 102 MM (4") DE DIÁMETRO DE FO.FO., INCLUYE: 50 % DE TORNILLOS Y EMPAQUES, MATERIAL, ACARREOS, MANO DE OBRA, EQUIPO Y HERRAMIENTA.</t>
  </si>
  <si>
    <t>DOPI-160</t>
  </si>
  <si>
    <t>SUMINISTRO E INSTALACIÓN DE CODOS DE 45°, 22° Ó 11° X 152 MM (6") DE DIÁMETRO DE FO.FO., INCLUYE: 50 % DE TORNILLOS Y EMPAQUES, MATERIAL, ACARREOS, MANO DE OBRA, EQUIPO Y HERRAMIENTA.</t>
  </si>
  <si>
    <t>DOPI-161</t>
  </si>
  <si>
    <t>SUMINISTRO E INSTALACIÓN DE TEE DE 6" X 6" DE DIÁMETRO DE FO.FO., INCLUYE: HERRAMIENTA, 50 % DE TORNILLOS Y EMPAQUES, MATERIAL, ACARREOS, EQUIPO Y MANO DE OBRA.</t>
  </si>
  <si>
    <t>DOPI-162</t>
  </si>
  <si>
    <t>SUMINISTRO E INSTALACIÓN DE TEE DE 8" X 6" DE DIÁMETRO DE FO.FO., INCLUYE: HERRAMIENTA, 50 % DE TORNILLOS Y EMPAQUES, MATERIAL, ACARREOS, EQUIPO Y MANO DE OBRA.</t>
  </si>
  <si>
    <t>DOPI-163</t>
  </si>
  <si>
    <t>SUMINISTRO E INSTALACIÓN DE CRUZ DE 6" X 4" DE DIÁMETRO DE 40 CM DE LARGO DE FO.FO., INCLUYE: 50 % DE TORNILLOS Y EMPAQUES, MATERIAL, ACARREOS, MANO DE OBRA, EQUIPO Y HERRAMIENTA.</t>
  </si>
  <si>
    <t>DOPI-164</t>
  </si>
  <si>
    <t>SUMINISTRO E INSTALACIÓN DE VÁLVULA DE COMPUERTA RESILENTE DE 4" VÁSTAGO FIJO HIDROSTÁTICA, INCLUYE: 50 % DE TORNILLOS Y EMPAQUES, MATERIAL, ACARREOS, MANO DE OBRA, EQUIPO Y HERRAMIENTA.</t>
  </si>
  <si>
    <t>DOPI-165</t>
  </si>
  <si>
    <t>SUMINISTRO E INSTALACIÓN DE VÁLVULA COMPUERTA VÁSTAGO FIJO DE 152 MM (6") DE DIÁMETRO DE  FO.FO., INCLUYE: 50 % DE TORNILLOS Y EMPAQUES, MATERIAL, ACARREOS, MANO DE OBRA, EQUIPO Y HERRAMIENTA.</t>
  </si>
  <si>
    <t>DOPI-166</t>
  </si>
  <si>
    <t>SUMINISTRO Y COLOCACIÓN DE ATRAQUE DE CONCRETO F'C= 200 KG/CM2 R.N. T.M.A. DE 38 MM, HECHO EN OBRA, PARA TUBERÍA DE DISTINTOS DIÁMETROS, EN CRUCEROS DE AGUA POTABLE, INCLUYE: MATERIALES, MANO DE OBRA, CIMBRA Y ACARREOS.</t>
  </si>
  <si>
    <t>DOPI-167</t>
  </si>
  <si>
    <t>SUMINISTRO Y COLOCACIÓN DE MARCO CON TAPA PARA CAJA DE VÁLVULAS DE 50X50CM (COMERCIAL DE 110 KG.) ESTÁNDAR, INCLUYE: MATERIALES, EQUIPO, ACARREOS Y MANO DE OBRA.</t>
  </si>
  <si>
    <t>DOPI-168</t>
  </si>
  <si>
    <t>SUMINISTRO Y COLOCACIÓN DE CONTRAMARCO DE CANAL SENCILLO DE 4" DE 1.95 M DE LONGITUD, INCLUYE: HERRAMIENTA, NIVELACIÓN, MATERIALES, EQUIPO Y MANO DE OBRA.</t>
  </si>
  <si>
    <t>DOPI-169</t>
  </si>
  <si>
    <t>SUMINISTRO Y COLOCACIÓN DE CONTRAMARCO DE CANAL SENCILLO DE 6" DE 2.15 M DE LONGITUD, INCLUYE: HERRAMIENTA, NIVELACIÓN, MATERIALES, EQUIPO Y MANO DE OBRA.</t>
  </si>
  <si>
    <t>G</t>
  </si>
  <si>
    <t>LIMPIEZA</t>
  </si>
  <si>
    <t>DOPI-170</t>
  </si>
  <si>
    <t>LIMPIEZA GRUESA DE OBRA, INCLUYE: ACARREO A BANCO DE OBRA, MANO DE OBRA, EQUIPO Y HERRAMIENTA.</t>
  </si>
  <si>
    <t>RESUMEN DE PARTIDAS</t>
  </si>
  <si>
    <t>IMPORTE TOTAL CON LETRA</t>
  </si>
  <si>
    <t>SUBTOTAL M. N.</t>
  </si>
  <si>
    <t>IVA M. N.</t>
  </si>
  <si>
    <t>TOTAL M. N.</t>
  </si>
  <si>
    <t>PE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</si>
</sst>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  <numFmt numFmtId="165" formatCode="#,##0.00;\(#,##0.00\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color indexed="64"/>
      <name val="Arial"/>
      <family val="2"/>
    </font>
    <font>
      <b/>
      <sz val="22"/>
      <name val="Arial"/>
      <family val="2"/>
    </font>
    <font>
      <sz val="6"/>
      <name val="Arial"/>
      <family val="2"/>
    </font>
    <font>
      <sz val="11"/>
      <name val="Arial"/>
      <family val="2"/>
    </font>
    <font>
      <sz val="2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8"/>
      <color indexed="64"/>
      <name val="Arial"/>
      <family val="2"/>
    </font>
    <font>
      <sz val="8"/>
      <color indexed="64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10"/>
      <color theme="8" tint="-0.249977111117893"/>
      <name val="Arial"/>
      <family val="2"/>
    </font>
    <font>
      <b/>
      <sz val="10"/>
      <color indexed="64"/>
      <name val="Arial"/>
      <family val="2"/>
    </font>
    <font>
      <b/>
      <sz val="10"/>
      <color rgb="FF0070C0"/>
      <name val="Arial"/>
      <family val="2"/>
    </font>
    <font>
      <b/>
      <sz val="8"/>
      <color rgb="FF000000"/>
      <name val="Arial"/>
      <family val="2"/>
    </font>
    <font>
      <sz val="8"/>
      <color theme="8" tint="-0.249977111117893"/>
      <name val="Arial"/>
      <family val="2"/>
    </font>
    <font>
      <b/>
      <sz val="8"/>
      <name val="Arial"/>
      <family val="2"/>
    </font>
    <font>
      <b/>
      <sz val="10"/>
      <color theme="0"/>
      <name val="Arial"/>
      <family val="2"/>
    </font>
    <font>
      <b/>
      <sz val="11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6" fillId="0" borderId="0"/>
    <xf numFmtId="0" fontId="6" fillId="0" borderId="0"/>
    <xf numFmtId="0" fontId="1" fillId="0" borderId="0"/>
  </cellStyleXfs>
  <cellXfs count="118">
    <xf numFmtId="0" fontId="0" fillId="0" borderId="0" xfId="0"/>
    <xf numFmtId="0" fontId="3" fillId="0" borderId="1" xfId="2" applyFont="1" applyBorder="1" applyAlignment="1">
      <alignment vertical="top" wrapText="1"/>
    </xf>
    <xf numFmtId="0" fontId="4" fillId="0" borderId="2" xfId="2" applyNumberFormat="1" applyFont="1" applyBorder="1" applyAlignment="1">
      <alignment horizontal="justify" vertical="top" wrapText="1"/>
    </xf>
    <xf numFmtId="0" fontId="3" fillId="0" borderId="2" xfId="2" applyNumberFormat="1" applyFont="1" applyBorder="1" applyAlignment="1">
      <alignment vertical="top" wrapText="1"/>
    </xf>
    <xf numFmtId="0" fontId="6" fillId="0" borderId="0" xfId="3" applyFill="1" applyBorder="1"/>
    <xf numFmtId="0" fontId="3" fillId="0" borderId="5" xfId="2" applyFont="1" applyBorder="1" applyAlignment="1">
      <alignment vertical="top" wrapText="1"/>
    </xf>
    <xf numFmtId="0" fontId="4" fillId="0" borderId="6" xfId="2" applyNumberFormat="1" applyFont="1" applyBorder="1" applyAlignment="1">
      <alignment horizontal="justify" vertical="top" wrapText="1"/>
    </xf>
    <xf numFmtId="0" fontId="3" fillId="0" borderId="6" xfId="2" applyNumberFormat="1" applyFont="1" applyBorder="1" applyAlignment="1">
      <alignment vertical="top" wrapText="1"/>
    </xf>
    <xf numFmtId="0" fontId="3" fillId="0" borderId="3" xfId="2" applyFont="1" applyFill="1" applyBorder="1" applyAlignment="1">
      <alignment horizontal="center" vertical="top"/>
    </xf>
    <xf numFmtId="2" fontId="3" fillId="0" borderId="3" xfId="2" applyNumberFormat="1" applyFont="1" applyFill="1" applyBorder="1" applyAlignment="1">
      <alignment horizontal="right" vertical="top"/>
    </xf>
    <xf numFmtId="164" fontId="4" fillId="0" borderId="3" xfId="2" applyNumberFormat="1" applyFont="1" applyFill="1" applyBorder="1" applyAlignment="1">
      <alignment horizontal="right" vertical="top"/>
    </xf>
    <xf numFmtId="14" fontId="3" fillId="0" borderId="3" xfId="2" applyNumberFormat="1" applyFont="1" applyFill="1" applyBorder="1" applyAlignment="1">
      <alignment horizontal="justify" vertical="top" wrapText="1"/>
    </xf>
    <xf numFmtId="165" fontId="8" fillId="0" borderId="6" xfId="2" applyNumberFormat="1" applyFont="1" applyFill="1" applyBorder="1" applyAlignment="1">
      <alignment vertical="top"/>
    </xf>
    <xf numFmtId="0" fontId="3" fillId="0" borderId="0" xfId="2" applyFont="1" applyFill="1" applyBorder="1" applyAlignment="1">
      <alignment horizontal="center" vertical="top"/>
    </xf>
    <xf numFmtId="2" fontId="3" fillId="0" borderId="0" xfId="2" applyNumberFormat="1" applyFont="1" applyFill="1" applyBorder="1" applyAlignment="1">
      <alignment horizontal="right" vertical="top"/>
    </xf>
    <xf numFmtId="164" fontId="4" fillId="0" borderId="0" xfId="2" applyNumberFormat="1" applyFont="1" applyFill="1" applyBorder="1" applyAlignment="1">
      <alignment horizontal="right" vertical="top"/>
    </xf>
    <xf numFmtId="14" fontId="3" fillId="0" borderId="0" xfId="2" applyNumberFormat="1" applyFont="1" applyFill="1" applyBorder="1" applyAlignment="1">
      <alignment horizontal="justify" vertical="top" wrapText="1"/>
    </xf>
    <xf numFmtId="0" fontId="4" fillId="0" borderId="6" xfId="2" applyNumberFormat="1" applyFont="1" applyBorder="1" applyAlignment="1">
      <alignment horizontal="center" vertical="top" wrapText="1"/>
    </xf>
    <xf numFmtId="0" fontId="3" fillId="0" borderId="0" xfId="2" applyFont="1" applyBorder="1" applyAlignment="1">
      <alignment horizontal="center" vertical="top"/>
    </xf>
    <xf numFmtId="2" fontId="3" fillId="0" borderId="0" xfId="2" applyNumberFormat="1" applyFont="1" applyBorder="1" applyAlignment="1">
      <alignment horizontal="right" vertical="top"/>
    </xf>
    <xf numFmtId="164" fontId="4" fillId="0" borderId="0" xfId="2" applyNumberFormat="1" applyFont="1" applyBorder="1" applyAlignment="1">
      <alignment horizontal="right" vertical="top"/>
    </xf>
    <xf numFmtId="0" fontId="10" fillId="0" borderId="6" xfId="2" applyFont="1" applyFill="1" applyBorder="1" applyAlignment="1">
      <alignment horizontal="left"/>
    </xf>
    <xf numFmtId="0" fontId="3" fillId="0" borderId="9" xfId="2" applyFont="1" applyBorder="1" applyAlignment="1">
      <alignment horizontal="center" vertical="top"/>
    </xf>
    <xf numFmtId="2" fontId="3" fillId="0" borderId="9" xfId="2" applyNumberFormat="1" applyFont="1" applyBorder="1" applyAlignment="1">
      <alignment horizontal="right" vertical="top"/>
    </xf>
    <xf numFmtId="164" fontId="4" fillId="0" borderId="9" xfId="2" applyNumberFormat="1" applyFont="1" applyBorder="1" applyAlignment="1">
      <alignment horizontal="right" vertical="top"/>
    </xf>
    <xf numFmtId="14" fontId="3" fillId="0" borderId="9" xfId="2" applyNumberFormat="1" applyFont="1" applyFill="1" applyBorder="1" applyAlignment="1">
      <alignment horizontal="justify" vertical="top" wrapText="1"/>
    </xf>
    <xf numFmtId="0" fontId="3" fillId="0" borderId="6" xfId="2" applyNumberFormat="1" applyFont="1" applyBorder="1" applyAlignment="1">
      <alignment vertical="top"/>
    </xf>
    <xf numFmtId="0" fontId="4" fillId="0" borderId="3" xfId="2" applyFont="1" applyBorder="1" applyAlignment="1">
      <alignment horizontal="center" vertical="top" wrapText="1"/>
    </xf>
    <xf numFmtId="0" fontId="4" fillId="0" borderId="2" xfId="5" applyNumberFormat="1" applyFont="1" applyBorder="1" applyAlignment="1">
      <alignment horizontal="center" vertical="top" wrapText="1"/>
    </xf>
    <xf numFmtId="0" fontId="3" fillId="0" borderId="0" xfId="2" applyFont="1" applyBorder="1" applyAlignment="1">
      <alignment horizontal="center" vertical="top" wrapText="1"/>
    </xf>
    <xf numFmtId="0" fontId="3" fillId="0" borderId="10" xfId="2" applyFont="1" applyBorder="1" applyAlignment="1">
      <alignment vertical="top" wrapText="1"/>
    </xf>
    <xf numFmtId="0" fontId="3" fillId="0" borderId="9" xfId="2" applyFont="1" applyBorder="1" applyAlignment="1">
      <alignment horizontal="center" vertical="top" wrapText="1"/>
    </xf>
    <xf numFmtId="0" fontId="12" fillId="0" borderId="0" xfId="2" applyFont="1" applyFill="1" applyBorder="1" applyAlignment="1">
      <alignment horizontal="center"/>
    </xf>
    <xf numFmtId="0" fontId="12" fillId="0" borderId="0" xfId="2" applyFont="1" applyFill="1" applyBorder="1" applyAlignment="1">
      <alignment horizontal="justify" wrapText="1"/>
    </xf>
    <xf numFmtId="0" fontId="12" fillId="0" borderId="0" xfId="2" applyFont="1" applyFill="1" applyBorder="1" applyAlignment="1">
      <alignment horizontal="centerContinuous"/>
    </xf>
    <xf numFmtId="4" fontId="12" fillId="0" borderId="0" xfId="2" applyNumberFormat="1" applyFont="1" applyFill="1" applyBorder="1" applyAlignment="1">
      <alignment horizontal="center"/>
    </xf>
    <xf numFmtId="0" fontId="13" fillId="0" borderId="0" xfId="3" applyFont="1" applyFill="1" applyBorder="1" applyAlignment="1">
      <alignment horizontal="right" vertical="top"/>
    </xf>
    <xf numFmtId="0" fontId="14" fillId="0" borderId="0" xfId="3" applyFont="1" applyFill="1" applyBorder="1" applyAlignment="1">
      <alignment vertical="top" wrapText="1"/>
    </xf>
    <xf numFmtId="4" fontId="6" fillId="0" borderId="0" xfId="3" applyNumberFormat="1" applyFill="1" applyBorder="1"/>
    <xf numFmtId="49" fontId="4" fillId="2" borderId="0" xfId="2" applyNumberFormat="1" applyFont="1" applyFill="1" applyBorder="1" applyAlignment="1">
      <alignment horizontal="center" vertical="center"/>
    </xf>
    <xf numFmtId="49" fontId="4" fillId="2" borderId="0" xfId="2" applyNumberFormat="1" applyFont="1" applyFill="1" applyBorder="1" applyAlignment="1">
      <alignment horizontal="center" vertical="center" wrapText="1"/>
    </xf>
    <xf numFmtId="0" fontId="6" fillId="0" borderId="0" xfId="3" applyFill="1" applyBorder="1" applyAlignment="1">
      <alignment horizontal="center" vertical="center"/>
    </xf>
    <xf numFmtId="49" fontId="15" fillId="0" borderId="0" xfId="0" applyNumberFormat="1" applyFont="1" applyFill="1" applyAlignment="1">
      <alignment horizontal="center" vertical="top"/>
    </xf>
    <xf numFmtId="2" fontId="5" fillId="0" borderId="0" xfId="0" applyNumberFormat="1" applyFont="1" applyFill="1" applyAlignment="1">
      <alignment horizontal="justify" vertical="top" wrapText="1"/>
    </xf>
    <xf numFmtId="0" fontId="15" fillId="0" borderId="0" xfId="0" applyFont="1" applyFill="1" applyAlignment="1">
      <alignment horizontal="center" vertical="top"/>
    </xf>
    <xf numFmtId="4" fontId="15" fillId="0" borderId="0" xfId="0" applyNumberFormat="1" applyFont="1" applyFill="1" applyAlignment="1">
      <alignment horizontal="right" vertical="top"/>
    </xf>
    <xf numFmtId="164" fontId="15" fillId="0" borderId="0" xfId="0" applyNumberFormat="1" applyFont="1" applyFill="1" applyAlignment="1">
      <alignment horizontal="right" vertical="justify"/>
    </xf>
    <xf numFmtId="4" fontId="16" fillId="0" borderId="0" xfId="0" applyNumberFormat="1" applyFont="1" applyFill="1" applyBorder="1" applyAlignment="1">
      <alignment horizontal="center" vertical="top" wrapText="1"/>
    </xf>
    <xf numFmtId="44" fontId="14" fillId="0" borderId="0" xfId="1" applyFont="1" applyFill="1" applyBorder="1" applyAlignment="1">
      <alignment horizontal="center" vertical="top" wrapText="1"/>
    </xf>
    <xf numFmtId="8" fontId="17" fillId="0" borderId="0" xfId="3" applyNumberFormat="1" applyFont="1" applyFill="1" applyAlignment="1">
      <alignment wrapText="1"/>
    </xf>
    <xf numFmtId="0" fontId="17" fillId="0" borderId="0" xfId="3" applyFont="1" applyFill="1" applyAlignment="1">
      <alignment wrapText="1"/>
    </xf>
    <xf numFmtId="49" fontId="18" fillId="3" borderId="0" xfId="3" applyNumberFormat="1" applyFont="1" applyFill="1" applyBorder="1" applyAlignment="1">
      <alignment horizontal="center" vertical="center" wrapText="1"/>
    </xf>
    <xf numFmtId="44" fontId="5" fillId="3" borderId="0" xfId="1" applyFont="1" applyFill="1" applyBorder="1" applyAlignment="1">
      <alignment horizontal="center" vertical="top" wrapText="1"/>
    </xf>
    <xf numFmtId="0" fontId="6" fillId="0" borderId="0" xfId="3" applyFill="1"/>
    <xf numFmtId="0" fontId="19" fillId="2" borderId="0" xfId="3" applyFont="1" applyFill="1" applyBorder="1" applyAlignment="1">
      <alignment horizontal="center" vertical="center" wrapText="1"/>
    </xf>
    <xf numFmtId="0" fontId="19" fillId="2" borderId="0" xfId="3" applyFont="1" applyFill="1" applyBorder="1" applyAlignment="1">
      <alignment horizontal="justify" vertical="top"/>
    </xf>
    <xf numFmtId="0" fontId="19" fillId="2" borderId="0" xfId="3" applyFont="1" applyFill="1" applyBorder="1" applyAlignment="1">
      <alignment horizontal="center" vertical="top" wrapText="1"/>
    </xf>
    <xf numFmtId="164" fontId="19" fillId="2" borderId="0" xfId="3" applyNumberFormat="1" applyFont="1" applyFill="1" applyBorder="1" applyAlignment="1">
      <alignment horizontal="right" vertical="top" wrapText="1"/>
    </xf>
    <xf numFmtId="44" fontId="19" fillId="2" borderId="0" xfId="1" applyFont="1" applyFill="1" applyBorder="1" applyAlignment="1">
      <alignment horizontal="center" vertical="top" wrapText="1"/>
    </xf>
    <xf numFmtId="164" fontId="19" fillId="2" borderId="0" xfId="3" applyNumberFormat="1" applyFont="1" applyFill="1" applyBorder="1" applyAlignment="1">
      <alignment horizontal="left" vertical="top" wrapText="1"/>
    </xf>
    <xf numFmtId="0" fontId="15" fillId="0" borderId="0" xfId="0" applyFont="1" applyFill="1" applyAlignment="1">
      <alignment horizontal="justify" vertical="top" wrapText="1"/>
    </xf>
    <xf numFmtId="4" fontId="20" fillId="0" borderId="0" xfId="0" applyNumberFormat="1" applyFont="1" applyFill="1" applyBorder="1" applyAlignment="1">
      <alignment horizontal="center" vertical="top" wrapText="1"/>
    </xf>
    <xf numFmtId="8" fontId="21" fillId="0" borderId="0" xfId="3" applyNumberFormat="1" applyFont="1" applyFill="1" applyAlignment="1">
      <alignment wrapText="1"/>
    </xf>
    <xf numFmtId="0" fontId="16" fillId="0" borderId="0" xfId="0" applyNumberFormat="1" applyFont="1" applyFill="1" applyBorder="1" applyAlignment="1">
      <alignment horizontal="center" vertical="top" wrapText="1"/>
    </xf>
    <xf numFmtId="2" fontId="16" fillId="0" borderId="0" xfId="0" applyNumberFormat="1" applyFont="1" applyFill="1" applyBorder="1" applyAlignment="1">
      <alignment horizontal="center" vertical="top" wrapText="1"/>
    </xf>
    <xf numFmtId="2" fontId="18" fillId="3" borderId="0" xfId="3" applyNumberFormat="1" applyFont="1" applyFill="1" applyBorder="1" applyAlignment="1">
      <alignment vertical="top"/>
    </xf>
    <xf numFmtId="4" fontId="17" fillId="0" borderId="0" xfId="3" applyNumberFormat="1" applyFont="1" applyFill="1" applyAlignment="1">
      <alignment wrapText="1"/>
    </xf>
    <xf numFmtId="0" fontId="17" fillId="0" borderId="0" xfId="3" applyFont="1" applyAlignment="1">
      <alignment wrapText="1"/>
    </xf>
    <xf numFmtId="0" fontId="6" fillId="4" borderId="0" xfId="3" applyFill="1"/>
    <xf numFmtId="0" fontId="6" fillId="0" borderId="0" xfId="3" applyFill="1" applyAlignment="1">
      <alignment wrapText="1"/>
    </xf>
    <xf numFmtId="49" fontId="15" fillId="0" borderId="0" xfId="0" applyNumberFormat="1" applyFont="1" applyAlignment="1">
      <alignment horizontal="center" vertical="top"/>
    </xf>
    <xf numFmtId="49" fontId="18" fillId="0" borderId="0" xfId="3" applyNumberFormat="1" applyFont="1" applyFill="1" applyBorder="1" applyAlignment="1">
      <alignment horizontal="center" vertical="center" wrapText="1"/>
    </xf>
    <xf numFmtId="164" fontId="18" fillId="0" borderId="0" xfId="3" applyNumberFormat="1" applyFont="1" applyFill="1" applyBorder="1" applyAlignment="1">
      <alignment horizontal="right" vertical="top" wrapText="1"/>
    </xf>
    <xf numFmtId="164" fontId="5" fillId="0" borderId="0" xfId="1" applyNumberFormat="1" applyFont="1" applyFill="1" applyBorder="1" applyAlignment="1">
      <alignment horizontal="right" vertical="top"/>
    </xf>
    <xf numFmtId="0" fontId="19" fillId="0" borderId="0" xfId="3" applyNumberFormat="1" applyFont="1" applyFill="1" applyBorder="1" applyAlignment="1">
      <alignment horizontal="center" vertical="center" wrapText="1"/>
    </xf>
    <xf numFmtId="0" fontId="19" fillId="0" borderId="0" xfId="3" applyNumberFormat="1" applyFont="1" applyFill="1" applyBorder="1" applyAlignment="1">
      <alignment horizontal="justify" vertical="top"/>
    </xf>
    <xf numFmtId="0" fontId="18" fillId="0" borderId="0" xfId="3" applyFont="1" applyFill="1" applyBorder="1" applyAlignment="1">
      <alignment vertical="top" wrapText="1"/>
    </xf>
    <xf numFmtId="4" fontId="23" fillId="0" borderId="0" xfId="3" applyNumberFormat="1" applyFont="1" applyFill="1" applyBorder="1" applyAlignment="1">
      <alignment horizontal="right" vertical="top" wrapText="1"/>
    </xf>
    <xf numFmtId="164" fontId="19" fillId="0" borderId="0" xfId="1" applyNumberFormat="1" applyFont="1" applyFill="1" applyBorder="1" applyAlignment="1">
      <alignment horizontal="right" vertical="top"/>
    </xf>
    <xf numFmtId="0" fontId="19" fillId="0" borderId="0" xfId="3" applyFont="1" applyFill="1" applyBorder="1" applyAlignment="1">
      <alignment horizontal="center" vertical="center" wrapText="1"/>
    </xf>
    <xf numFmtId="2" fontId="19" fillId="0" borderId="0" xfId="3" applyNumberFormat="1" applyFont="1" applyFill="1" applyBorder="1" applyAlignment="1">
      <alignment horizontal="justify" vertical="top"/>
    </xf>
    <xf numFmtId="0" fontId="6" fillId="0" borderId="0" xfId="3" applyFont="1" applyFill="1" applyAlignment="1">
      <alignment wrapText="1"/>
    </xf>
    <xf numFmtId="44" fontId="19" fillId="0" borderId="0" xfId="3" applyNumberFormat="1" applyFont="1" applyFill="1" applyBorder="1" applyAlignment="1">
      <alignment horizontal="justify" vertical="top"/>
    </xf>
    <xf numFmtId="0" fontId="5" fillId="2" borderId="0" xfId="5" applyNumberFormat="1" applyFont="1" applyFill="1" applyBorder="1" applyAlignment="1">
      <alignment vertical="center" wrapText="1"/>
    </xf>
    <xf numFmtId="0" fontId="5" fillId="2" borderId="0" xfId="5" applyFont="1" applyFill="1" applyBorder="1" applyAlignment="1">
      <alignment horizontal="justify" vertical="top" wrapText="1"/>
    </xf>
    <xf numFmtId="0" fontId="5" fillId="2" borderId="0" xfId="5" applyFont="1" applyFill="1" applyBorder="1" applyAlignment="1">
      <alignment horizontal="right" vertical="top" wrapText="1"/>
    </xf>
    <xf numFmtId="164" fontId="24" fillId="2" borderId="0" xfId="1" applyNumberFormat="1" applyFont="1" applyFill="1" applyBorder="1" applyAlignment="1">
      <alignment horizontal="right" vertical="top" wrapText="1"/>
    </xf>
    <xf numFmtId="8" fontId="6" fillId="0" borderId="0" xfId="3" applyNumberFormat="1" applyFont="1" applyFill="1" applyAlignment="1">
      <alignment wrapText="1"/>
    </xf>
    <xf numFmtId="164" fontId="24" fillId="2" borderId="0" xfId="3" applyNumberFormat="1" applyFont="1" applyFill="1" applyBorder="1" applyAlignment="1">
      <alignment horizontal="right" vertical="top" wrapText="1"/>
    </xf>
    <xf numFmtId="164" fontId="25" fillId="2" borderId="0" xfId="3" applyNumberFormat="1" applyFont="1" applyFill="1" applyBorder="1" applyAlignment="1">
      <alignment horizontal="right" vertical="top" wrapText="1"/>
    </xf>
    <xf numFmtId="0" fontId="14" fillId="0" borderId="0" xfId="3" applyFont="1" applyFill="1"/>
    <xf numFmtId="4" fontId="6" fillId="0" borderId="0" xfId="3" applyNumberFormat="1" applyFill="1"/>
    <xf numFmtId="0" fontId="25" fillId="2" borderId="0" xfId="5" applyNumberFormat="1" applyFont="1" applyFill="1" applyBorder="1" applyAlignment="1">
      <alignment horizontal="center" vertical="center" wrapText="1"/>
    </xf>
    <xf numFmtId="2" fontId="18" fillId="0" borderId="0" xfId="3" applyNumberFormat="1" applyFont="1" applyFill="1" applyBorder="1" applyAlignment="1">
      <alignment horizontal="left" vertical="top"/>
    </xf>
    <xf numFmtId="0" fontId="5" fillId="2" borderId="0" xfId="5" applyNumberFormat="1" applyFont="1" applyFill="1" applyBorder="1" applyAlignment="1">
      <alignment horizontal="center" vertical="center" wrapText="1"/>
    </xf>
    <xf numFmtId="0" fontId="11" fillId="0" borderId="6" xfId="5" applyNumberFormat="1" applyFont="1" applyBorder="1" applyAlignment="1">
      <alignment horizontal="center" vertical="center" wrapText="1"/>
    </xf>
    <xf numFmtId="0" fontId="11" fillId="0" borderId="8" xfId="5" applyNumberFormat="1" applyFont="1" applyBorder="1" applyAlignment="1">
      <alignment horizontal="center" vertical="center" wrapText="1"/>
    </xf>
    <xf numFmtId="0" fontId="4" fillId="2" borderId="11" xfId="2" applyFont="1" applyFill="1" applyBorder="1" applyAlignment="1">
      <alignment horizontal="center" vertical="center"/>
    </xf>
    <xf numFmtId="0" fontId="4" fillId="2" borderId="12" xfId="2" applyFont="1" applyFill="1" applyBorder="1" applyAlignment="1">
      <alignment horizontal="center" vertical="center"/>
    </xf>
    <xf numFmtId="0" fontId="4" fillId="2" borderId="13" xfId="2" applyFont="1" applyFill="1" applyBorder="1" applyAlignment="1">
      <alignment horizontal="center" vertical="center"/>
    </xf>
    <xf numFmtId="2" fontId="18" fillId="3" borderId="0" xfId="3" applyNumberFormat="1" applyFont="1" applyFill="1" applyBorder="1" applyAlignment="1">
      <alignment horizontal="left" vertical="top"/>
    </xf>
    <xf numFmtId="0" fontId="6" fillId="0" borderId="0" xfId="3" applyFill="1" applyAlignment="1">
      <alignment horizontal="center"/>
    </xf>
    <xf numFmtId="0" fontId="5" fillId="0" borderId="1" xfId="2" applyFont="1" applyFill="1" applyBorder="1" applyAlignment="1">
      <alignment horizontal="center" vertical="top" wrapText="1"/>
    </xf>
    <xf numFmtId="0" fontId="5" fillId="0" borderId="3" xfId="2" applyFont="1" applyFill="1" applyBorder="1" applyAlignment="1">
      <alignment horizontal="center" vertical="top" wrapText="1"/>
    </xf>
    <xf numFmtId="0" fontId="5" fillId="0" borderId="4" xfId="2" applyFont="1" applyFill="1" applyBorder="1" applyAlignment="1">
      <alignment horizontal="center" vertical="top" wrapText="1"/>
    </xf>
    <xf numFmtId="0" fontId="7" fillId="0" borderId="5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2" fontId="9" fillId="0" borderId="6" xfId="4" applyNumberFormat="1" applyFont="1" applyFill="1" applyBorder="1" applyAlignment="1">
      <alignment horizontal="justify" vertical="top" wrapText="1"/>
    </xf>
    <xf numFmtId="2" fontId="9" fillId="0" borderId="8" xfId="4" applyNumberFormat="1" applyFont="1" applyFill="1" applyBorder="1" applyAlignment="1">
      <alignment horizontal="justify" vertical="top" wrapText="1"/>
    </xf>
    <xf numFmtId="0" fontId="4" fillId="0" borderId="1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3" fillId="0" borderId="6" xfId="2" applyNumberFormat="1" applyFont="1" applyBorder="1" applyAlignment="1">
      <alignment horizontal="justify" vertical="top" wrapText="1"/>
    </xf>
    <xf numFmtId="0" fontId="3" fillId="0" borderId="8" xfId="2" applyNumberFormat="1" applyFont="1" applyBorder="1" applyAlignment="1">
      <alignment horizontal="justify" vertical="top" wrapText="1"/>
    </xf>
    <xf numFmtId="0" fontId="3" fillId="0" borderId="5" xfId="2" applyFont="1" applyBorder="1" applyAlignment="1">
      <alignment horizontal="center" vertical="top" wrapText="1"/>
    </xf>
    <xf numFmtId="0" fontId="3" fillId="0" borderId="0" xfId="2" applyFont="1" applyBorder="1" applyAlignment="1">
      <alignment horizontal="center" vertical="top" wrapText="1"/>
    </xf>
    <xf numFmtId="0" fontId="3" fillId="0" borderId="10" xfId="2" applyFont="1" applyBorder="1" applyAlignment="1">
      <alignment horizontal="center" vertical="top" wrapText="1"/>
    </xf>
    <xf numFmtId="0" fontId="3" fillId="0" borderId="9" xfId="2" applyFont="1" applyBorder="1" applyAlignment="1">
      <alignment horizontal="center" vertical="top" wrapText="1"/>
    </xf>
  </cellXfs>
  <cellStyles count="6">
    <cellStyle name="Moneda" xfId="1" builtinId="4"/>
    <cellStyle name="Normal" xfId="0" builtinId="0"/>
    <cellStyle name="Normal 2" xfId="4"/>
    <cellStyle name="Normal 2 2" xfId="5"/>
    <cellStyle name="Normal 3" xfId="3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4646</xdr:colOff>
      <xdr:row>0</xdr:row>
      <xdr:rowOff>52504</xdr:rowOff>
    </xdr:from>
    <xdr:to>
      <xdr:col>6</xdr:col>
      <xdr:colOff>1282390</xdr:colOff>
      <xdr:row>4</xdr:row>
      <xdr:rowOff>27482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59" r="16679"/>
        <a:stretch/>
      </xdr:blipFill>
      <xdr:spPr>
        <a:xfrm>
          <a:off x="8624771" y="52504"/>
          <a:ext cx="1277744" cy="73697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64892</xdr:rowOff>
    </xdr:from>
    <xdr:to>
      <xdr:col>0</xdr:col>
      <xdr:colOff>1031835</xdr:colOff>
      <xdr:row>6</xdr:row>
      <xdr:rowOff>20758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004" t="19422" r="45894" b="34066"/>
        <a:stretch/>
      </xdr:blipFill>
      <xdr:spPr bwMode="auto">
        <a:xfrm>
          <a:off x="0" y="64892"/>
          <a:ext cx="1031835" cy="11560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esupuesto%20para%20licitaciones%20n\4.-%20C.%20BELLAVISTA%20Y%20PUENTE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uiz/Downloads/14.%20IGNACIO%20ZARAGO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BELLAVISTA Y PUENTE 25%"/>
      <sheetName val="EL CAMPANARIO 18%"/>
      <sheetName val="EL CAMPANARIO 22%"/>
      <sheetName val="EL CAMPANARIO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 xml:space="preserve">CONSTRUCCIÓN DE VILIDAD CON CONCRETO HIDRÁULICO EN LA CALLE BELLAVISTA Y PUENTE VEHICULAR DE CALLE RIO BLANCO A CALLE VALLE DE TESISTAN, INCLUYE: SUSTITUCIÓN DE INFRAESTRUCTURA HIDRÁULICA, INFRAESTRUCTURA PLUVIAL, ALUMNBRADO PÚBLICO, ACCESIBILIDAD Y FORESTACIÓN, EN LA LOCALIDAD DE TESISTÁN, MUNICIPIO DE ZAPOPAN, JALISCO. </v>
          </cell>
        </row>
        <row r="4">
          <cell r="B4">
            <v>8</v>
          </cell>
        </row>
        <row r="5">
          <cell r="B5">
            <v>203.24</v>
          </cell>
        </row>
        <row r="29">
          <cell r="B29">
            <v>1</v>
          </cell>
        </row>
        <row r="30">
          <cell r="B30">
            <v>203.24</v>
          </cell>
        </row>
        <row r="31">
          <cell r="B31">
            <v>0.1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IGNACIO ZARAGOZA 25%"/>
      <sheetName val="IGNACIO ZARAGOZA 18%"/>
      <sheetName val="IGNACIO ZARAGOZA 22%"/>
      <sheetName val="IGNACIO ZARAGOZA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>PAVIMENTO DE CONCRETO HIDÁULICO DE CALLE IGNACIO ZARAGOZA, DE CALLE VICENTE GUERRERO A CALLE JUSTO SIERRA, INCLUYE AGUA POTABLE, DRENAJE, GUARNICIONES, BANQUETAS, ALUMBRADO Y SEÑALETICA, EN LA COLONIA AGUA BLANCA INDUSTRIAL, EN EL MUNICIPIO DE ZAPOPAN, JA</v>
          </cell>
        </row>
        <row r="4">
          <cell r="B4">
            <v>8.1</v>
          </cell>
        </row>
        <row r="5">
          <cell r="B5">
            <v>174.5</v>
          </cell>
        </row>
        <row r="29">
          <cell r="B29">
            <v>1</v>
          </cell>
        </row>
        <row r="30">
          <cell r="B30">
            <v>174.5</v>
          </cell>
        </row>
        <row r="31">
          <cell r="B31">
            <v>0.12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BM244"/>
  <sheetViews>
    <sheetView showGridLines="0" showZeros="0" tabSelected="1" zoomScale="92" zoomScaleNormal="92" zoomScaleSheetLayoutView="130" workbookViewId="0"/>
  </sheetViews>
  <sheetFormatPr baseColWidth="10" defaultColWidth="9.140625" defaultRowHeight="12.75" customHeight="1" x14ac:dyDescent="0.25"/>
  <cols>
    <col min="1" max="1" width="15.5703125" style="90" customWidth="1"/>
    <col min="2" max="2" width="74.7109375" style="53" customWidth="1"/>
    <col min="3" max="3" width="9.140625" style="53" customWidth="1"/>
    <col min="4" max="4" width="13.85546875" style="91" customWidth="1"/>
    <col min="5" max="5" width="16" style="53" customWidth="1"/>
    <col min="6" max="6" width="53.85546875" customWidth="1"/>
    <col min="7" max="7" width="19.42578125" style="53" customWidth="1"/>
    <col min="8" max="8" width="13.7109375" style="53" bestFit="1" customWidth="1"/>
    <col min="9" max="16384" width="9.140625" style="53"/>
  </cols>
  <sheetData>
    <row r="1" spans="1:8" s="4" customFormat="1" ht="14.25" customHeight="1" x14ac:dyDescent="0.2">
      <c r="A1" s="1"/>
      <c r="B1" s="2" t="s">
        <v>0</v>
      </c>
      <c r="C1" s="102" t="s">
        <v>1</v>
      </c>
      <c r="D1" s="103"/>
      <c r="E1" s="103"/>
      <c r="F1" s="104"/>
      <c r="G1" s="3"/>
    </row>
    <row r="2" spans="1:8" s="4" customFormat="1" ht="14.25" customHeight="1" x14ac:dyDescent="0.2">
      <c r="A2" s="5"/>
      <c r="B2" s="6" t="s">
        <v>2</v>
      </c>
      <c r="C2" s="105" t="s">
        <v>3</v>
      </c>
      <c r="D2" s="106"/>
      <c r="E2" s="106"/>
      <c r="F2" s="107"/>
      <c r="G2" s="7"/>
    </row>
    <row r="3" spans="1:8" s="4" customFormat="1" ht="14.25" customHeight="1" thickBot="1" x14ac:dyDescent="0.25">
      <c r="A3" s="5"/>
      <c r="B3" s="6" t="s">
        <v>4</v>
      </c>
      <c r="C3" s="105"/>
      <c r="D3" s="106"/>
      <c r="E3" s="106"/>
      <c r="F3" s="107"/>
      <c r="G3" s="7"/>
    </row>
    <row r="4" spans="1:8" s="4" customFormat="1" ht="17.25" customHeight="1" x14ac:dyDescent="0.2">
      <c r="A4" s="5"/>
      <c r="B4" s="2" t="s">
        <v>5</v>
      </c>
      <c r="C4" s="8"/>
      <c r="D4" s="9"/>
      <c r="E4" s="10" t="s">
        <v>6</v>
      </c>
      <c r="F4" s="11"/>
      <c r="G4" s="12"/>
    </row>
    <row r="5" spans="1:8" s="4" customFormat="1" ht="17.25" customHeight="1" x14ac:dyDescent="0.2">
      <c r="A5" s="5"/>
      <c r="B5" s="108" t="s">
        <v>7</v>
      </c>
      <c r="C5" s="13"/>
      <c r="D5" s="14"/>
      <c r="E5" s="15" t="s">
        <v>8</v>
      </c>
      <c r="F5" s="16"/>
      <c r="G5" s="17"/>
    </row>
    <row r="6" spans="1:8" s="4" customFormat="1" ht="17.25" customHeight="1" x14ac:dyDescent="0.35">
      <c r="A6" s="5"/>
      <c r="B6" s="108"/>
      <c r="C6" s="18"/>
      <c r="D6" s="19"/>
      <c r="E6" s="20" t="s">
        <v>9</v>
      </c>
      <c r="F6" s="16"/>
      <c r="G6" s="21"/>
    </row>
    <row r="7" spans="1:8" s="4" customFormat="1" ht="17.25" customHeight="1" thickBot="1" x14ac:dyDescent="0.25">
      <c r="A7" s="5"/>
      <c r="B7" s="109"/>
      <c r="C7" s="22"/>
      <c r="D7" s="23"/>
      <c r="E7" s="24" t="s">
        <v>10</v>
      </c>
      <c r="F7" s="25"/>
      <c r="G7" s="26"/>
    </row>
    <row r="8" spans="1:8" s="4" customFormat="1" x14ac:dyDescent="0.2">
      <c r="A8" s="5"/>
      <c r="B8" s="6" t="s">
        <v>11</v>
      </c>
      <c r="C8" s="110" t="s">
        <v>12</v>
      </c>
      <c r="D8" s="111"/>
      <c r="E8" s="111"/>
      <c r="F8" s="27"/>
      <c r="G8" s="28" t="s">
        <v>13</v>
      </c>
    </row>
    <row r="9" spans="1:8" s="4" customFormat="1" x14ac:dyDescent="0.2">
      <c r="A9" s="5"/>
      <c r="B9" s="112"/>
      <c r="C9" s="114"/>
      <c r="D9" s="115"/>
      <c r="E9" s="115"/>
      <c r="F9" s="29"/>
      <c r="G9" s="95" t="s">
        <v>373</v>
      </c>
    </row>
    <row r="10" spans="1:8" s="4" customFormat="1" ht="13.5" thickBot="1" x14ac:dyDescent="0.25">
      <c r="A10" s="30"/>
      <c r="B10" s="113"/>
      <c r="C10" s="116"/>
      <c r="D10" s="117"/>
      <c r="E10" s="117"/>
      <c r="F10" s="31"/>
      <c r="G10" s="96"/>
    </row>
    <row r="11" spans="1:8" s="4" customFormat="1" ht="3" customHeight="1" thickBot="1" x14ac:dyDescent="0.25">
      <c r="A11" s="32"/>
      <c r="B11" s="33"/>
      <c r="C11" s="34"/>
      <c r="D11" s="35"/>
      <c r="E11" s="32"/>
      <c r="F11" s="34"/>
      <c r="G11" s="34"/>
    </row>
    <row r="12" spans="1:8" s="4" customFormat="1" ht="15.75" customHeight="1" thickBot="1" x14ac:dyDescent="0.25">
      <c r="A12" s="97" t="s">
        <v>14</v>
      </c>
      <c r="B12" s="98"/>
      <c r="C12" s="98"/>
      <c r="D12" s="98"/>
      <c r="E12" s="98"/>
      <c r="F12" s="98"/>
      <c r="G12" s="99"/>
    </row>
    <row r="13" spans="1:8" s="4" customFormat="1" ht="3" customHeight="1" x14ac:dyDescent="0.2">
      <c r="A13" s="36"/>
      <c r="B13" s="37"/>
      <c r="C13" s="37"/>
      <c r="D13" s="38"/>
    </row>
    <row r="14" spans="1:8" s="41" customFormat="1" ht="24" x14ac:dyDescent="0.25">
      <c r="A14" s="39" t="s">
        <v>15</v>
      </c>
      <c r="B14" s="40" t="s">
        <v>16</v>
      </c>
      <c r="C14" s="39" t="s">
        <v>17</v>
      </c>
      <c r="D14" s="39" t="s">
        <v>18</v>
      </c>
      <c r="E14" s="40" t="s">
        <v>19</v>
      </c>
      <c r="F14" s="40" t="s">
        <v>20</v>
      </c>
      <c r="G14" s="40" t="s">
        <v>21</v>
      </c>
    </row>
    <row r="15" spans="1:8" s="50" customFormat="1" ht="38.25" x14ac:dyDescent="0.2">
      <c r="A15" s="42"/>
      <c r="B15" s="43" t="str">
        <f>+B5</f>
        <v>Pavimentación con concreto hidráulico, sustitución de líneas de agua potable y red de drenaje, en la calle Adolfo Ruiz Cortines, en la colonia Miguel de la Madrid, primera etapa, municipio de Zapopan, Jalisco.</v>
      </c>
      <c r="C15" s="44"/>
      <c r="D15" s="45"/>
      <c r="E15" s="46"/>
      <c r="F15" s="47"/>
      <c r="G15" s="48"/>
      <c r="H15" s="49"/>
    </row>
    <row r="16" spans="1:8" ht="13.5" customHeight="1" x14ac:dyDescent="0.2">
      <c r="A16" s="51" t="s">
        <v>22</v>
      </c>
      <c r="B16" s="100" t="s">
        <v>23</v>
      </c>
      <c r="C16" s="100"/>
      <c r="D16" s="100"/>
      <c r="E16" s="100"/>
      <c r="F16" s="100"/>
      <c r="G16" s="52">
        <f>ROUND(SUM(G17,G28,G35),2)</f>
        <v>0</v>
      </c>
    </row>
    <row r="17" spans="1:8" s="50" customFormat="1" x14ac:dyDescent="0.2">
      <c r="A17" s="54" t="s">
        <v>24</v>
      </c>
      <c r="B17" s="55" t="s">
        <v>25</v>
      </c>
      <c r="C17" s="56"/>
      <c r="D17" s="57"/>
      <c r="E17" s="58"/>
      <c r="F17" s="59"/>
      <c r="G17" s="58">
        <f>ROUND(SUM(G18:G27),2)</f>
        <v>0</v>
      </c>
    </row>
    <row r="18" spans="1:8" s="50" customFormat="1" ht="33.75" x14ac:dyDescent="0.2">
      <c r="A18" s="42" t="s">
        <v>26</v>
      </c>
      <c r="B18" s="60" t="s">
        <v>27</v>
      </c>
      <c r="C18" s="44" t="s">
        <v>28</v>
      </c>
      <c r="D18" s="45">
        <v>802.82</v>
      </c>
      <c r="E18" s="46">
        <v>0</v>
      </c>
      <c r="F18" s="61"/>
      <c r="G18" s="48">
        <f t="shared" ref="G18:G27" si="0">ROUND(PRODUCT(D18,E18),2)</f>
        <v>0</v>
      </c>
      <c r="H18" s="62"/>
    </row>
    <row r="19" spans="1:8" s="50" customFormat="1" ht="22.5" x14ac:dyDescent="0.2">
      <c r="A19" s="42" t="s">
        <v>29</v>
      </c>
      <c r="B19" s="60" t="s">
        <v>30</v>
      </c>
      <c r="C19" s="44" t="s">
        <v>31</v>
      </c>
      <c r="D19" s="45">
        <v>223.8</v>
      </c>
      <c r="E19" s="46">
        <v>0</v>
      </c>
      <c r="F19" s="47"/>
      <c r="G19" s="48">
        <f>ROUND(PRODUCT(D19,E19),2)</f>
        <v>0</v>
      </c>
      <c r="H19" s="62"/>
    </row>
    <row r="20" spans="1:8" s="50" customFormat="1" ht="33.75" x14ac:dyDescent="0.2">
      <c r="A20" s="42" t="s">
        <v>32</v>
      </c>
      <c r="B20" s="60" t="s">
        <v>33</v>
      </c>
      <c r="C20" s="44" t="s">
        <v>28</v>
      </c>
      <c r="D20" s="45">
        <v>32.89</v>
      </c>
      <c r="E20" s="46">
        <v>0</v>
      </c>
      <c r="F20" s="63"/>
      <c r="G20" s="48">
        <f t="shared" si="0"/>
        <v>0</v>
      </c>
      <c r="H20" s="62"/>
    </row>
    <row r="21" spans="1:8" s="50" customFormat="1" ht="22.5" x14ac:dyDescent="0.2">
      <c r="A21" s="42" t="s">
        <v>34</v>
      </c>
      <c r="B21" s="60" t="s">
        <v>35</v>
      </c>
      <c r="C21" s="44" t="s">
        <v>28</v>
      </c>
      <c r="D21" s="45">
        <v>31.23</v>
      </c>
      <c r="E21" s="46">
        <v>0</v>
      </c>
      <c r="F21" s="63"/>
      <c r="G21" s="48">
        <f t="shared" si="0"/>
        <v>0</v>
      </c>
      <c r="H21" s="62"/>
    </row>
    <row r="22" spans="1:8" s="50" customFormat="1" ht="33.75" x14ac:dyDescent="0.2">
      <c r="A22" s="42" t="s">
        <v>36</v>
      </c>
      <c r="B22" s="60" t="s">
        <v>37</v>
      </c>
      <c r="C22" s="44" t="s">
        <v>28</v>
      </c>
      <c r="D22" s="45">
        <v>4.12</v>
      </c>
      <c r="E22" s="46">
        <v>0</v>
      </c>
      <c r="F22" s="63"/>
      <c r="G22" s="48">
        <f t="shared" si="0"/>
        <v>0</v>
      </c>
      <c r="H22" s="62"/>
    </row>
    <row r="23" spans="1:8" s="50" customFormat="1" ht="33.75" x14ac:dyDescent="0.2">
      <c r="A23" s="42" t="s">
        <v>38</v>
      </c>
      <c r="B23" s="60" t="s">
        <v>39</v>
      </c>
      <c r="C23" s="44" t="s">
        <v>28</v>
      </c>
      <c r="D23" s="45">
        <v>1.25</v>
      </c>
      <c r="E23" s="46">
        <v>0</v>
      </c>
      <c r="F23" s="47"/>
      <c r="G23" s="48">
        <f t="shared" si="0"/>
        <v>0</v>
      </c>
      <c r="H23" s="62"/>
    </row>
    <row r="24" spans="1:8" s="50" customFormat="1" ht="45" x14ac:dyDescent="0.2">
      <c r="A24" s="42" t="s">
        <v>40</v>
      </c>
      <c r="B24" s="60" t="s">
        <v>41</v>
      </c>
      <c r="C24" s="44" t="s">
        <v>28</v>
      </c>
      <c r="D24" s="45">
        <v>1.1000000000000001</v>
      </c>
      <c r="E24" s="46">
        <v>0</v>
      </c>
      <c r="F24" s="63"/>
      <c r="G24" s="48">
        <f t="shared" si="0"/>
        <v>0</v>
      </c>
      <c r="H24" s="62"/>
    </row>
    <row r="25" spans="1:8" s="50" customFormat="1" ht="33.75" x14ac:dyDescent="0.2">
      <c r="A25" s="42" t="s">
        <v>42</v>
      </c>
      <c r="B25" s="60" t="s">
        <v>43</v>
      </c>
      <c r="C25" s="44" t="s">
        <v>44</v>
      </c>
      <c r="D25" s="45">
        <v>28.8</v>
      </c>
      <c r="E25" s="46">
        <v>0</v>
      </c>
      <c r="F25" s="47"/>
      <c r="G25" s="48">
        <f t="shared" si="0"/>
        <v>0</v>
      </c>
      <c r="H25" s="62"/>
    </row>
    <row r="26" spans="1:8" s="50" customFormat="1" ht="33.75" x14ac:dyDescent="0.2">
      <c r="A26" s="42" t="s">
        <v>45</v>
      </c>
      <c r="B26" s="60" t="s">
        <v>46</v>
      </c>
      <c r="C26" s="44" t="s">
        <v>28</v>
      </c>
      <c r="D26" s="45">
        <v>876.29</v>
      </c>
      <c r="E26" s="46">
        <v>0</v>
      </c>
      <c r="F26" s="47"/>
      <c r="G26" s="48">
        <f t="shared" si="0"/>
        <v>0</v>
      </c>
      <c r="H26" s="62"/>
    </row>
    <row r="27" spans="1:8" s="50" customFormat="1" ht="33.75" x14ac:dyDescent="0.2">
      <c r="A27" s="42" t="s">
        <v>47</v>
      </c>
      <c r="B27" s="60" t="s">
        <v>48</v>
      </c>
      <c r="C27" s="44" t="s">
        <v>49</v>
      </c>
      <c r="D27" s="45">
        <v>16649.509999999998</v>
      </c>
      <c r="E27" s="46">
        <v>0</v>
      </c>
      <c r="F27" s="47"/>
      <c r="G27" s="48">
        <f t="shared" si="0"/>
        <v>0</v>
      </c>
      <c r="H27" s="62"/>
    </row>
    <row r="28" spans="1:8" s="50" customFormat="1" x14ac:dyDescent="0.2">
      <c r="A28" s="54" t="s">
        <v>50</v>
      </c>
      <c r="B28" s="55" t="s">
        <v>51</v>
      </c>
      <c r="C28" s="56"/>
      <c r="D28" s="57"/>
      <c r="E28" s="58"/>
      <c r="F28" s="59"/>
      <c r="G28" s="58">
        <f>ROUND(SUM(G29:G34),2)</f>
        <v>0</v>
      </c>
      <c r="H28" s="62"/>
    </row>
    <row r="29" spans="1:8" s="50" customFormat="1" ht="33.75" x14ac:dyDescent="0.2">
      <c r="A29" s="42" t="s">
        <v>52</v>
      </c>
      <c r="B29" s="60" t="s">
        <v>53</v>
      </c>
      <c r="C29" s="44" t="s">
        <v>44</v>
      </c>
      <c r="D29" s="45">
        <v>5466.79</v>
      </c>
      <c r="E29" s="46">
        <v>0</v>
      </c>
      <c r="F29" s="64"/>
      <c r="G29" s="48">
        <f>ROUND(PRODUCT(D29,E29),2)</f>
        <v>0</v>
      </c>
      <c r="H29" s="62"/>
    </row>
    <row r="30" spans="1:8" s="50" customFormat="1" ht="56.25" x14ac:dyDescent="0.2">
      <c r="A30" s="42" t="s">
        <v>54</v>
      </c>
      <c r="B30" s="60" t="s">
        <v>55</v>
      </c>
      <c r="C30" s="44" t="s">
        <v>28</v>
      </c>
      <c r="D30" s="45">
        <v>3280.07</v>
      </c>
      <c r="E30" s="46">
        <v>0</v>
      </c>
      <c r="F30" s="64"/>
      <c r="G30" s="48">
        <f t="shared" ref="G30:G34" si="1">ROUND(PRODUCT(D30,E30),2)</f>
        <v>0</v>
      </c>
      <c r="H30" s="62"/>
    </row>
    <row r="31" spans="1:8" s="50" customFormat="1" ht="45" x14ac:dyDescent="0.2">
      <c r="A31" s="42" t="s">
        <v>56</v>
      </c>
      <c r="B31" s="60" t="s">
        <v>57</v>
      </c>
      <c r="C31" s="44" t="s">
        <v>44</v>
      </c>
      <c r="D31" s="45">
        <v>5466.79</v>
      </c>
      <c r="E31" s="46">
        <v>0</v>
      </c>
      <c r="F31" s="63"/>
      <c r="G31" s="48">
        <f t="shared" si="1"/>
        <v>0</v>
      </c>
      <c r="H31" s="62"/>
    </row>
    <row r="32" spans="1:8" s="50" customFormat="1" ht="45" x14ac:dyDescent="0.2">
      <c r="A32" s="42" t="s">
        <v>58</v>
      </c>
      <c r="B32" s="60" t="s">
        <v>59</v>
      </c>
      <c r="C32" s="44" t="s">
        <v>28</v>
      </c>
      <c r="D32" s="45">
        <v>1115.32</v>
      </c>
      <c r="E32" s="46">
        <v>0</v>
      </c>
      <c r="F32" s="64"/>
      <c r="G32" s="48">
        <f t="shared" si="1"/>
        <v>0</v>
      </c>
      <c r="H32" s="62"/>
    </row>
    <row r="33" spans="1:8" s="50" customFormat="1" ht="33.75" x14ac:dyDescent="0.2">
      <c r="A33" s="42" t="s">
        <v>60</v>
      </c>
      <c r="B33" s="60" t="s">
        <v>46</v>
      </c>
      <c r="C33" s="44" t="s">
        <v>28</v>
      </c>
      <c r="D33" s="45">
        <v>3280.07</v>
      </c>
      <c r="E33" s="46">
        <v>0</v>
      </c>
      <c r="F33" s="63"/>
      <c r="G33" s="48">
        <f t="shared" si="1"/>
        <v>0</v>
      </c>
      <c r="H33" s="62"/>
    </row>
    <row r="34" spans="1:8" s="50" customFormat="1" ht="33.75" x14ac:dyDescent="0.2">
      <c r="A34" s="42" t="s">
        <v>61</v>
      </c>
      <c r="B34" s="60" t="s">
        <v>48</v>
      </c>
      <c r="C34" s="44" t="s">
        <v>49</v>
      </c>
      <c r="D34" s="45">
        <v>62321.33</v>
      </c>
      <c r="E34" s="46">
        <v>0</v>
      </c>
      <c r="F34" s="63"/>
      <c r="G34" s="48">
        <f t="shared" si="1"/>
        <v>0</v>
      </c>
      <c r="H34" s="62"/>
    </row>
    <row r="35" spans="1:8" s="50" customFormat="1" x14ac:dyDescent="0.2">
      <c r="A35" s="54" t="s">
        <v>62</v>
      </c>
      <c r="B35" s="55" t="s">
        <v>63</v>
      </c>
      <c r="C35" s="56"/>
      <c r="D35" s="57"/>
      <c r="E35" s="58"/>
      <c r="F35" s="59"/>
      <c r="G35" s="58">
        <f>ROUND(SUM(G36:G43),2)</f>
        <v>0</v>
      </c>
      <c r="H35" s="62"/>
    </row>
    <row r="36" spans="1:8" s="50" customFormat="1" ht="45" x14ac:dyDescent="0.2">
      <c r="A36" s="42" t="s">
        <v>64</v>
      </c>
      <c r="B36" s="60" t="s">
        <v>65</v>
      </c>
      <c r="C36" s="44" t="s">
        <v>44</v>
      </c>
      <c r="D36" s="45">
        <v>713.06</v>
      </c>
      <c r="E36" s="46">
        <v>0</v>
      </c>
      <c r="F36" s="64"/>
      <c r="G36" s="48">
        <f>ROUND(PRODUCT(D36,E36),2)</f>
        <v>0</v>
      </c>
      <c r="H36" s="62"/>
    </row>
    <row r="37" spans="1:8" s="50" customFormat="1" ht="45" x14ac:dyDescent="0.2">
      <c r="A37" s="42" t="s">
        <v>66</v>
      </c>
      <c r="B37" s="60" t="s">
        <v>67</v>
      </c>
      <c r="C37" s="44" t="s">
        <v>44</v>
      </c>
      <c r="D37" s="45">
        <v>950.75</v>
      </c>
      <c r="E37" s="46">
        <v>0</v>
      </c>
      <c r="F37" s="64"/>
      <c r="G37" s="48">
        <f t="shared" ref="G37:G43" si="2">ROUND(PRODUCT(D37,E37),2)</f>
        <v>0</v>
      </c>
      <c r="H37" s="62"/>
    </row>
    <row r="38" spans="1:8" s="50" customFormat="1" ht="45" x14ac:dyDescent="0.2">
      <c r="A38" s="42" t="s">
        <v>68</v>
      </c>
      <c r="B38" s="60" t="s">
        <v>69</v>
      </c>
      <c r="C38" s="44" t="s">
        <v>44</v>
      </c>
      <c r="D38" s="45">
        <v>2852.24</v>
      </c>
      <c r="E38" s="46">
        <v>0</v>
      </c>
      <c r="F38" s="64"/>
      <c r="G38" s="48">
        <f t="shared" si="2"/>
        <v>0</v>
      </c>
      <c r="H38" s="62"/>
    </row>
    <row r="39" spans="1:8" s="50" customFormat="1" ht="45" x14ac:dyDescent="0.2">
      <c r="A39" s="42" t="s">
        <v>70</v>
      </c>
      <c r="B39" s="60" t="s">
        <v>71</v>
      </c>
      <c r="C39" s="44" t="s">
        <v>44</v>
      </c>
      <c r="D39" s="45">
        <v>237.69</v>
      </c>
      <c r="E39" s="46">
        <v>0</v>
      </c>
      <c r="F39" s="64"/>
      <c r="G39" s="48">
        <f t="shared" si="2"/>
        <v>0</v>
      </c>
      <c r="H39" s="62"/>
    </row>
    <row r="40" spans="1:8" s="50" customFormat="1" ht="22.5" x14ac:dyDescent="0.2">
      <c r="A40" s="42" t="s">
        <v>72</v>
      </c>
      <c r="B40" s="60" t="s">
        <v>30</v>
      </c>
      <c r="C40" s="44" t="s">
        <v>31</v>
      </c>
      <c r="D40" s="45">
        <v>4299.0600000000004</v>
      </c>
      <c r="E40" s="46">
        <v>0</v>
      </c>
      <c r="F40" s="64"/>
      <c r="G40" s="48">
        <f t="shared" si="2"/>
        <v>0</v>
      </c>
      <c r="H40" s="62"/>
    </row>
    <row r="41" spans="1:8" s="50" customFormat="1" ht="45" x14ac:dyDescent="0.2">
      <c r="A41" s="42" t="s">
        <v>73</v>
      </c>
      <c r="B41" s="60" t="s">
        <v>74</v>
      </c>
      <c r="C41" s="44" t="s">
        <v>31</v>
      </c>
      <c r="D41" s="45">
        <v>4299.0600000000004</v>
      </c>
      <c r="E41" s="46">
        <v>0</v>
      </c>
      <c r="F41" s="63"/>
      <c r="G41" s="48">
        <f t="shared" si="2"/>
        <v>0</v>
      </c>
      <c r="H41" s="62"/>
    </row>
    <row r="42" spans="1:8" s="50" customFormat="1" ht="33.75" x14ac:dyDescent="0.2">
      <c r="A42" s="42" t="s">
        <v>75</v>
      </c>
      <c r="B42" s="60" t="s">
        <v>76</v>
      </c>
      <c r="C42" s="44" t="s">
        <v>77</v>
      </c>
      <c r="D42" s="45">
        <v>3630.97</v>
      </c>
      <c r="E42" s="46">
        <v>0</v>
      </c>
      <c r="F42" s="64"/>
      <c r="G42" s="48">
        <f t="shared" si="2"/>
        <v>0</v>
      </c>
      <c r="H42" s="62"/>
    </row>
    <row r="43" spans="1:8" s="50" customFormat="1" ht="78.75" x14ac:dyDescent="0.2">
      <c r="A43" s="42" t="s">
        <v>78</v>
      </c>
      <c r="B43" s="60" t="s">
        <v>79</v>
      </c>
      <c r="C43" s="44" t="s">
        <v>80</v>
      </c>
      <c r="D43" s="45">
        <v>1050</v>
      </c>
      <c r="E43" s="46">
        <v>0</v>
      </c>
      <c r="F43" s="63"/>
      <c r="G43" s="48">
        <f t="shared" si="2"/>
        <v>0</v>
      </c>
      <c r="H43" s="62"/>
    </row>
    <row r="44" spans="1:8" s="50" customFormat="1" x14ac:dyDescent="0.2">
      <c r="A44" s="51" t="s">
        <v>81</v>
      </c>
      <c r="B44" s="65" t="s">
        <v>82</v>
      </c>
      <c r="C44" s="65"/>
      <c r="D44" s="65"/>
      <c r="E44" s="65"/>
      <c r="F44" s="65"/>
      <c r="G44" s="52">
        <f>ROUND(SUM(G45,G50,G59,G69),2)</f>
        <v>0</v>
      </c>
      <c r="H44" s="62"/>
    </row>
    <row r="45" spans="1:8" s="50" customFormat="1" x14ac:dyDescent="0.2">
      <c r="A45" s="54" t="s">
        <v>83</v>
      </c>
      <c r="B45" s="55" t="s">
        <v>25</v>
      </c>
      <c r="C45" s="56"/>
      <c r="D45" s="57"/>
      <c r="E45" s="58"/>
      <c r="F45" s="59"/>
      <c r="G45" s="58">
        <f>ROUND(SUM(G46:G49),2)</f>
        <v>0</v>
      </c>
      <c r="H45" s="62"/>
    </row>
    <row r="46" spans="1:8" s="50" customFormat="1" ht="33.75" x14ac:dyDescent="0.2">
      <c r="A46" s="42" t="s">
        <v>84</v>
      </c>
      <c r="B46" s="60" t="s">
        <v>85</v>
      </c>
      <c r="C46" s="44" t="s">
        <v>28</v>
      </c>
      <c r="D46" s="45">
        <v>138.19</v>
      </c>
      <c r="E46" s="46">
        <v>0</v>
      </c>
      <c r="F46" s="47"/>
      <c r="G46" s="48">
        <f t="shared" ref="G46:G49" si="3">ROUND(PRODUCT(D46,E46),2)</f>
        <v>0</v>
      </c>
      <c r="H46" s="62"/>
    </row>
    <row r="47" spans="1:8" s="50" customFormat="1" ht="33.75" x14ac:dyDescent="0.2">
      <c r="A47" s="42" t="s">
        <v>86</v>
      </c>
      <c r="B47" s="60" t="s">
        <v>87</v>
      </c>
      <c r="C47" s="44" t="s">
        <v>28</v>
      </c>
      <c r="D47" s="45">
        <v>229.29</v>
      </c>
      <c r="E47" s="46">
        <v>0</v>
      </c>
      <c r="F47" s="64"/>
      <c r="G47" s="48">
        <f t="shared" si="3"/>
        <v>0</v>
      </c>
      <c r="H47" s="62"/>
    </row>
    <row r="48" spans="1:8" s="50" customFormat="1" ht="33.75" x14ac:dyDescent="0.2">
      <c r="A48" s="42" t="s">
        <v>88</v>
      </c>
      <c r="B48" s="60" t="s">
        <v>46</v>
      </c>
      <c r="C48" s="44" t="s">
        <v>28</v>
      </c>
      <c r="D48" s="45">
        <v>367.48</v>
      </c>
      <c r="E48" s="46">
        <v>0</v>
      </c>
      <c r="F48" s="47"/>
      <c r="G48" s="48">
        <f t="shared" si="3"/>
        <v>0</v>
      </c>
      <c r="H48" s="62"/>
    </row>
    <row r="49" spans="1:8" s="50" customFormat="1" ht="33.75" x14ac:dyDescent="0.2">
      <c r="A49" s="42" t="s">
        <v>89</v>
      </c>
      <c r="B49" s="60" t="s">
        <v>48</v>
      </c>
      <c r="C49" s="44" t="s">
        <v>49</v>
      </c>
      <c r="D49" s="45">
        <v>6982.12</v>
      </c>
      <c r="E49" s="46">
        <v>0</v>
      </c>
      <c r="F49" s="63"/>
      <c r="G49" s="48">
        <f t="shared" si="3"/>
        <v>0</v>
      </c>
      <c r="H49" s="62"/>
    </row>
    <row r="50" spans="1:8" s="50" customFormat="1" x14ac:dyDescent="0.2">
      <c r="A50" s="54" t="s">
        <v>90</v>
      </c>
      <c r="B50" s="55" t="s">
        <v>91</v>
      </c>
      <c r="C50" s="56"/>
      <c r="D50" s="57"/>
      <c r="E50" s="58"/>
      <c r="F50" s="59"/>
      <c r="G50" s="58">
        <f>ROUND(SUM(G51:G58),2)</f>
        <v>0</v>
      </c>
      <c r="H50" s="62"/>
    </row>
    <row r="51" spans="1:8" s="50" customFormat="1" ht="33.75" x14ac:dyDescent="0.2">
      <c r="A51" s="42" t="s">
        <v>92</v>
      </c>
      <c r="B51" s="60" t="s">
        <v>53</v>
      </c>
      <c r="C51" s="44" t="s">
        <v>44</v>
      </c>
      <c r="D51" s="45">
        <v>2621.3200000000002</v>
      </c>
      <c r="E51" s="46">
        <v>0</v>
      </c>
      <c r="F51" s="64"/>
      <c r="G51" s="48">
        <f>ROUND(PRODUCT(D51,E51),2)</f>
        <v>0</v>
      </c>
      <c r="H51" s="62"/>
    </row>
    <row r="52" spans="1:8" s="50" customFormat="1" ht="33.75" x14ac:dyDescent="0.2">
      <c r="A52" s="42" t="s">
        <v>93</v>
      </c>
      <c r="B52" s="60" t="s">
        <v>94</v>
      </c>
      <c r="C52" s="44" t="s">
        <v>28</v>
      </c>
      <c r="D52" s="45">
        <v>157.28</v>
      </c>
      <c r="E52" s="46">
        <v>0</v>
      </c>
      <c r="F52" s="64"/>
      <c r="G52" s="48">
        <f t="shared" ref="G52:G58" si="4">ROUND(PRODUCT(D52,E52),2)</f>
        <v>0</v>
      </c>
      <c r="H52" s="62"/>
    </row>
    <row r="53" spans="1:8" s="50" customFormat="1" ht="45" x14ac:dyDescent="0.2">
      <c r="A53" s="42" t="s">
        <v>95</v>
      </c>
      <c r="B53" s="60" t="s">
        <v>96</v>
      </c>
      <c r="C53" s="44" t="s">
        <v>44</v>
      </c>
      <c r="D53" s="45">
        <v>1048.53</v>
      </c>
      <c r="E53" s="46">
        <v>0</v>
      </c>
      <c r="F53" s="64"/>
      <c r="G53" s="48">
        <f t="shared" si="4"/>
        <v>0</v>
      </c>
      <c r="H53" s="62"/>
    </row>
    <row r="54" spans="1:8" s="50" customFormat="1" ht="45" x14ac:dyDescent="0.2">
      <c r="A54" s="42" t="s">
        <v>97</v>
      </c>
      <c r="B54" s="60" t="s">
        <v>98</v>
      </c>
      <c r="C54" s="44" t="s">
        <v>44</v>
      </c>
      <c r="D54" s="45">
        <v>1572.79</v>
      </c>
      <c r="E54" s="46">
        <v>0</v>
      </c>
      <c r="F54" s="64"/>
      <c r="G54" s="48">
        <f t="shared" si="4"/>
        <v>0</v>
      </c>
      <c r="H54" s="62"/>
    </row>
    <row r="55" spans="1:8" s="50" customFormat="1" ht="45" x14ac:dyDescent="0.2">
      <c r="A55" s="42" t="s">
        <v>99</v>
      </c>
      <c r="B55" s="60" t="s">
        <v>100</v>
      </c>
      <c r="C55" s="44" t="s">
        <v>28</v>
      </c>
      <c r="D55" s="45">
        <v>62.91</v>
      </c>
      <c r="E55" s="46">
        <v>0</v>
      </c>
      <c r="F55" s="63"/>
      <c r="G55" s="48">
        <f t="shared" si="4"/>
        <v>0</v>
      </c>
      <c r="H55" s="62"/>
    </row>
    <row r="56" spans="1:8" s="50" customFormat="1" ht="45" x14ac:dyDescent="0.2">
      <c r="A56" s="42" t="s">
        <v>101</v>
      </c>
      <c r="B56" s="60" t="s">
        <v>102</v>
      </c>
      <c r="C56" s="44" t="s">
        <v>28</v>
      </c>
      <c r="D56" s="45">
        <v>104.37</v>
      </c>
      <c r="E56" s="46">
        <v>0</v>
      </c>
      <c r="F56" s="64"/>
      <c r="G56" s="48">
        <f t="shared" si="4"/>
        <v>0</v>
      </c>
      <c r="H56" s="62"/>
    </row>
    <row r="57" spans="1:8" s="50" customFormat="1" ht="33.75" x14ac:dyDescent="0.2">
      <c r="A57" s="42" t="s">
        <v>103</v>
      </c>
      <c r="B57" s="60" t="s">
        <v>46</v>
      </c>
      <c r="C57" s="44" t="s">
        <v>28</v>
      </c>
      <c r="D57" s="45">
        <v>94.37</v>
      </c>
      <c r="E57" s="46">
        <v>0</v>
      </c>
      <c r="F57" s="47"/>
      <c r="G57" s="48">
        <f t="shared" si="4"/>
        <v>0</v>
      </c>
      <c r="H57" s="62"/>
    </row>
    <row r="58" spans="1:8" s="50" customFormat="1" ht="33.75" x14ac:dyDescent="0.2">
      <c r="A58" s="42" t="s">
        <v>104</v>
      </c>
      <c r="B58" s="60" t="s">
        <v>48</v>
      </c>
      <c r="C58" s="44" t="s">
        <v>49</v>
      </c>
      <c r="D58" s="45">
        <v>1793.03</v>
      </c>
      <c r="E58" s="46">
        <v>0</v>
      </c>
      <c r="F58" s="63"/>
      <c r="G58" s="48">
        <f t="shared" si="4"/>
        <v>0</v>
      </c>
      <c r="H58" s="62"/>
    </row>
    <row r="59" spans="1:8" s="50" customFormat="1" x14ac:dyDescent="0.2">
      <c r="A59" s="54" t="s">
        <v>105</v>
      </c>
      <c r="B59" s="55" t="s">
        <v>106</v>
      </c>
      <c r="C59" s="56"/>
      <c r="D59" s="57"/>
      <c r="E59" s="58"/>
      <c r="F59" s="59"/>
      <c r="G59" s="58">
        <f>ROUND(SUM(G60:G68),2)</f>
        <v>0</v>
      </c>
      <c r="H59" s="62"/>
    </row>
    <row r="60" spans="1:8" s="50" customFormat="1" ht="33.75" x14ac:dyDescent="0.2">
      <c r="A60" s="42" t="s">
        <v>107</v>
      </c>
      <c r="B60" s="60" t="s">
        <v>108</v>
      </c>
      <c r="C60" s="44" t="s">
        <v>31</v>
      </c>
      <c r="D60" s="45">
        <v>767.25</v>
      </c>
      <c r="E60" s="46">
        <v>0</v>
      </c>
      <c r="F60" s="64"/>
      <c r="G60" s="48">
        <f t="shared" ref="G60:G68" si="5">ROUND(PRODUCT(D60,E60),2)</f>
        <v>0</v>
      </c>
      <c r="H60" s="62"/>
    </row>
    <row r="61" spans="1:8" s="50" customFormat="1" ht="33.75" x14ac:dyDescent="0.2">
      <c r="A61" s="42" t="s">
        <v>109</v>
      </c>
      <c r="B61" s="60" t="s">
        <v>110</v>
      </c>
      <c r="C61" s="44" t="s">
        <v>31</v>
      </c>
      <c r="D61" s="45">
        <v>511.5</v>
      </c>
      <c r="E61" s="46">
        <v>0</v>
      </c>
      <c r="F61" s="63"/>
      <c r="G61" s="48">
        <f t="shared" si="5"/>
        <v>0</v>
      </c>
      <c r="H61" s="62"/>
    </row>
    <row r="62" spans="1:8" s="50" customFormat="1" ht="33.75" x14ac:dyDescent="0.2">
      <c r="A62" s="42" t="s">
        <v>111</v>
      </c>
      <c r="B62" s="60" t="s">
        <v>112</v>
      </c>
      <c r="C62" s="44" t="s">
        <v>31</v>
      </c>
      <c r="D62" s="45">
        <v>26.58</v>
      </c>
      <c r="E62" s="46">
        <v>0</v>
      </c>
      <c r="F62" s="63"/>
      <c r="G62" s="48">
        <f t="shared" si="5"/>
        <v>0</v>
      </c>
      <c r="H62" s="62"/>
    </row>
    <row r="63" spans="1:8" s="50" customFormat="1" ht="45" x14ac:dyDescent="0.2">
      <c r="A63" s="42" t="s">
        <v>113</v>
      </c>
      <c r="B63" s="60" t="s">
        <v>114</v>
      </c>
      <c r="C63" s="44" t="s">
        <v>44</v>
      </c>
      <c r="D63" s="45">
        <v>555.98</v>
      </c>
      <c r="E63" s="46">
        <v>0</v>
      </c>
      <c r="F63" s="64"/>
      <c r="G63" s="48">
        <f t="shared" si="5"/>
        <v>0</v>
      </c>
      <c r="H63" s="62"/>
    </row>
    <row r="64" spans="1:8" s="50" customFormat="1" ht="33.75" x14ac:dyDescent="0.2">
      <c r="A64" s="42" t="s">
        <v>115</v>
      </c>
      <c r="B64" s="60" t="s">
        <v>116</v>
      </c>
      <c r="C64" s="44" t="s">
        <v>44</v>
      </c>
      <c r="D64" s="45">
        <v>2065.34</v>
      </c>
      <c r="E64" s="46">
        <v>0</v>
      </c>
      <c r="F64" s="63"/>
      <c r="G64" s="48">
        <f t="shared" si="5"/>
        <v>0</v>
      </c>
      <c r="H64" s="62"/>
    </row>
    <row r="65" spans="1:8" s="50" customFormat="1" ht="33.75" x14ac:dyDescent="0.2">
      <c r="A65" s="42" t="s">
        <v>117</v>
      </c>
      <c r="B65" s="60" t="s">
        <v>118</v>
      </c>
      <c r="C65" s="44" t="s">
        <v>44</v>
      </c>
      <c r="D65" s="45">
        <v>1048.53</v>
      </c>
      <c r="E65" s="46">
        <v>0</v>
      </c>
      <c r="F65" s="64"/>
      <c r="G65" s="48">
        <f t="shared" si="5"/>
        <v>0</v>
      </c>
      <c r="H65" s="62"/>
    </row>
    <row r="66" spans="1:8" s="50" customFormat="1" ht="22.5" x14ac:dyDescent="0.2">
      <c r="A66" s="42" t="s">
        <v>119</v>
      </c>
      <c r="B66" s="60" t="s">
        <v>30</v>
      </c>
      <c r="C66" s="44" t="s">
        <v>31</v>
      </c>
      <c r="D66" s="45">
        <v>2131.25</v>
      </c>
      <c r="E66" s="46">
        <v>0</v>
      </c>
      <c r="F66" s="64"/>
      <c r="G66" s="48">
        <f t="shared" si="5"/>
        <v>0</v>
      </c>
      <c r="H66" s="62"/>
    </row>
    <row r="67" spans="1:8" s="50" customFormat="1" ht="67.5" x14ac:dyDescent="0.2">
      <c r="A67" s="42" t="s">
        <v>120</v>
      </c>
      <c r="B67" s="60" t="s">
        <v>121</v>
      </c>
      <c r="C67" s="44" t="s">
        <v>80</v>
      </c>
      <c r="D67" s="45">
        <v>61</v>
      </c>
      <c r="E67" s="46">
        <v>0</v>
      </c>
      <c r="F67" s="63"/>
      <c r="G67" s="48">
        <f t="shared" si="5"/>
        <v>0</v>
      </c>
      <c r="H67" s="62"/>
    </row>
    <row r="68" spans="1:8" s="50" customFormat="1" ht="78.75" x14ac:dyDescent="0.2">
      <c r="A68" s="42" t="s">
        <v>122</v>
      </c>
      <c r="B68" s="60" t="s">
        <v>123</v>
      </c>
      <c r="C68" s="44" t="s">
        <v>80</v>
      </c>
      <c r="D68" s="45">
        <v>771</v>
      </c>
      <c r="E68" s="46">
        <v>0</v>
      </c>
      <c r="F68" s="63"/>
      <c r="G68" s="48">
        <f t="shared" si="5"/>
        <v>0</v>
      </c>
      <c r="H68" s="62"/>
    </row>
    <row r="69" spans="1:8" s="50" customFormat="1" x14ac:dyDescent="0.2">
      <c r="A69" s="54" t="s">
        <v>124</v>
      </c>
      <c r="B69" s="55" t="s">
        <v>125</v>
      </c>
      <c r="C69" s="56"/>
      <c r="D69" s="57"/>
      <c r="E69" s="58"/>
      <c r="F69" s="59"/>
      <c r="G69" s="58">
        <f>ROUND(SUM(G70:G73),2)</f>
        <v>0</v>
      </c>
      <c r="H69" s="62"/>
    </row>
    <row r="70" spans="1:8" s="50" customFormat="1" ht="45" x14ac:dyDescent="0.2">
      <c r="A70" s="42" t="s">
        <v>126</v>
      </c>
      <c r="B70" s="60" t="s">
        <v>127</v>
      </c>
      <c r="C70" s="44" t="s">
        <v>44</v>
      </c>
      <c r="D70" s="45">
        <v>49.68</v>
      </c>
      <c r="E70" s="46">
        <v>0</v>
      </c>
      <c r="F70" s="63"/>
      <c r="G70" s="48">
        <f t="shared" ref="G70:G79" si="6">ROUND(PRODUCT(D70,E70),2)</f>
        <v>0</v>
      </c>
      <c r="H70" s="62"/>
    </row>
    <row r="71" spans="1:8" s="50" customFormat="1" ht="45" x14ac:dyDescent="0.2">
      <c r="A71" s="42" t="s">
        <v>128</v>
      </c>
      <c r="B71" s="60" t="s">
        <v>129</v>
      </c>
      <c r="C71" s="44" t="s">
        <v>44</v>
      </c>
      <c r="D71" s="45">
        <v>49.68</v>
      </c>
      <c r="E71" s="46">
        <v>0</v>
      </c>
      <c r="F71" s="63"/>
      <c r="G71" s="48">
        <f t="shared" si="6"/>
        <v>0</v>
      </c>
      <c r="H71" s="62"/>
    </row>
    <row r="72" spans="1:8" s="50" customFormat="1" ht="45" x14ac:dyDescent="0.2">
      <c r="A72" s="42" t="s">
        <v>130</v>
      </c>
      <c r="B72" s="60" t="s">
        <v>131</v>
      </c>
      <c r="C72" s="44" t="s">
        <v>31</v>
      </c>
      <c r="D72" s="45">
        <v>13.65</v>
      </c>
      <c r="E72" s="46">
        <v>0</v>
      </c>
      <c r="F72" s="63"/>
      <c r="G72" s="48">
        <f t="shared" si="6"/>
        <v>0</v>
      </c>
      <c r="H72" s="62"/>
    </row>
    <row r="73" spans="1:8" s="50" customFormat="1" ht="33.75" x14ac:dyDescent="0.2">
      <c r="A73" s="42" t="s">
        <v>132</v>
      </c>
      <c r="B73" s="60" t="s">
        <v>133</v>
      </c>
      <c r="C73" s="44" t="s">
        <v>31</v>
      </c>
      <c r="D73" s="45">
        <v>13.65</v>
      </c>
      <c r="E73" s="46">
        <v>0</v>
      </c>
      <c r="F73" s="63"/>
      <c r="G73" s="48">
        <f t="shared" si="6"/>
        <v>0</v>
      </c>
      <c r="H73" s="62"/>
    </row>
    <row r="74" spans="1:8" s="50" customFormat="1" x14ac:dyDescent="0.2">
      <c r="A74" s="51" t="s">
        <v>134</v>
      </c>
      <c r="B74" s="65" t="s">
        <v>135</v>
      </c>
      <c r="C74" s="65"/>
      <c r="D74" s="65"/>
      <c r="E74" s="65">
        <v>0</v>
      </c>
      <c r="F74" s="65"/>
      <c r="G74" s="52">
        <f>ROUND(SUM(G75:G79),2)</f>
        <v>0</v>
      </c>
      <c r="H74" s="62"/>
    </row>
    <row r="75" spans="1:8" s="50" customFormat="1" ht="33.75" x14ac:dyDescent="0.2">
      <c r="A75" s="42" t="s">
        <v>136</v>
      </c>
      <c r="B75" s="60" t="s">
        <v>137</v>
      </c>
      <c r="C75" s="44" t="s">
        <v>80</v>
      </c>
      <c r="D75" s="45">
        <v>17</v>
      </c>
      <c r="E75" s="46">
        <v>0</v>
      </c>
      <c r="F75" s="63"/>
      <c r="G75" s="48">
        <f t="shared" si="6"/>
        <v>0</v>
      </c>
      <c r="H75" s="62"/>
    </row>
    <row r="76" spans="1:8" s="50" customFormat="1" ht="33.75" x14ac:dyDescent="0.2">
      <c r="A76" s="42" t="s">
        <v>138</v>
      </c>
      <c r="B76" s="60" t="s">
        <v>139</v>
      </c>
      <c r="C76" s="44" t="s">
        <v>80</v>
      </c>
      <c r="D76" s="45">
        <v>17</v>
      </c>
      <c r="E76" s="46">
        <v>0</v>
      </c>
      <c r="F76" s="63"/>
      <c r="G76" s="48">
        <f t="shared" si="6"/>
        <v>0</v>
      </c>
      <c r="H76" s="62"/>
    </row>
    <row r="77" spans="1:8" s="50" customFormat="1" ht="33.75" x14ac:dyDescent="0.2">
      <c r="A77" s="42" t="s">
        <v>140</v>
      </c>
      <c r="B77" s="60" t="s">
        <v>141</v>
      </c>
      <c r="C77" s="44" t="s">
        <v>80</v>
      </c>
      <c r="D77" s="45">
        <v>17</v>
      </c>
      <c r="E77" s="46">
        <v>0</v>
      </c>
      <c r="F77" s="63"/>
      <c r="G77" s="48">
        <f t="shared" si="6"/>
        <v>0</v>
      </c>
      <c r="H77" s="62"/>
    </row>
    <row r="78" spans="1:8" s="50" customFormat="1" ht="33.75" x14ac:dyDescent="0.2">
      <c r="A78" s="42" t="s">
        <v>142</v>
      </c>
      <c r="B78" s="60" t="s">
        <v>143</v>
      </c>
      <c r="C78" s="44" t="s">
        <v>44</v>
      </c>
      <c r="D78" s="45">
        <v>103.5</v>
      </c>
      <c r="E78" s="46">
        <v>0</v>
      </c>
      <c r="F78" s="63"/>
      <c r="G78" s="48">
        <f t="shared" si="6"/>
        <v>0</v>
      </c>
      <c r="H78" s="62"/>
    </row>
    <row r="79" spans="1:8" s="50" customFormat="1" ht="33.75" x14ac:dyDescent="0.2">
      <c r="A79" s="42" t="s">
        <v>144</v>
      </c>
      <c r="B79" s="60" t="s">
        <v>145</v>
      </c>
      <c r="C79" s="44" t="s">
        <v>28</v>
      </c>
      <c r="D79" s="45">
        <v>20.7</v>
      </c>
      <c r="E79" s="46">
        <v>0</v>
      </c>
      <c r="F79" s="63"/>
      <c r="G79" s="48">
        <f t="shared" si="6"/>
        <v>0</v>
      </c>
      <c r="H79" s="62"/>
    </row>
    <row r="80" spans="1:8" s="50" customFormat="1" x14ac:dyDescent="0.2">
      <c r="A80" s="51" t="s">
        <v>146</v>
      </c>
      <c r="B80" s="65" t="s">
        <v>147</v>
      </c>
      <c r="C80" s="65"/>
      <c r="D80" s="65"/>
      <c r="E80" s="65">
        <v>0</v>
      </c>
      <c r="F80" s="65"/>
      <c r="G80" s="52">
        <f>ROUND(SUM(G81,G91),2)</f>
        <v>0</v>
      </c>
      <c r="H80" s="62"/>
    </row>
    <row r="81" spans="1:8" s="50" customFormat="1" x14ac:dyDescent="0.2">
      <c r="A81" s="54" t="s">
        <v>148</v>
      </c>
      <c r="B81" s="55" t="s">
        <v>149</v>
      </c>
      <c r="C81" s="56"/>
      <c r="D81" s="57"/>
      <c r="E81" s="58"/>
      <c r="F81" s="59"/>
      <c r="G81" s="58">
        <f>ROUND(SUM(G82:G90),2)</f>
        <v>0</v>
      </c>
      <c r="H81" s="62"/>
    </row>
    <row r="82" spans="1:8" s="50" customFormat="1" ht="56.25" x14ac:dyDescent="0.2">
      <c r="A82" s="42" t="s">
        <v>150</v>
      </c>
      <c r="B82" s="60" t="s">
        <v>151</v>
      </c>
      <c r="C82" s="44" t="s">
        <v>44</v>
      </c>
      <c r="D82" s="45">
        <v>13.28</v>
      </c>
      <c r="E82" s="46">
        <v>0</v>
      </c>
      <c r="F82" s="63"/>
      <c r="G82" s="48">
        <f t="shared" ref="G82:G90" si="7">ROUND(PRODUCT(D82,E82),2)</f>
        <v>0</v>
      </c>
      <c r="H82" s="62"/>
    </row>
    <row r="83" spans="1:8" s="50" customFormat="1" ht="67.5" x14ac:dyDescent="0.2">
      <c r="A83" s="42" t="s">
        <v>152</v>
      </c>
      <c r="B83" s="60" t="s">
        <v>153</v>
      </c>
      <c r="C83" s="44" t="s">
        <v>44</v>
      </c>
      <c r="D83" s="45">
        <v>213.24</v>
      </c>
      <c r="E83" s="46">
        <v>0</v>
      </c>
      <c r="F83" s="63"/>
      <c r="G83" s="48">
        <f t="shared" si="7"/>
        <v>0</v>
      </c>
      <c r="H83" s="62"/>
    </row>
    <row r="84" spans="1:8" s="50" customFormat="1" ht="56.25" x14ac:dyDescent="0.2">
      <c r="A84" s="42" t="s">
        <v>154</v>
      </c>
      <c r="B84" s="60" t="s">
        <v>155</v>
      </c>
      <c r="C84" s="44" t="s">
        <v>31</v>
      </c>
      <c r="D84" s="45">
        <v>1284.6300000000001</v>
      </c>
      <c r="E84" s="46">
        <v>0</v>
      </c>
      <c r="F84" s="64"/>
      <c r="G84" s="48">
        <f t="shared" si="7"/>
        <v>0</v>
      </c>
      <c r="H84" s="62"/>
    </row>
    <row r="85" spans="1:8" s="50" customFormat="1" ht="56.25" x14ac:dyDescent="0.2">
      <c r="A85" s="42" t="s">
        <v>156</v>
      </c>
      <c r="B85" s="60" t="s">
        <v>157</v>
      </c>
      <c r="C85" s="44" t="s">
        <v>31</v>
      </c>
      <c r="D85" s="45">
        <v>586.66999999999996</v>
      </c>
      <c r="E85" s="46">
        <v>0</v>
      </c>
      <c r="F85" s="64"/>
      <c r="G85" s="48">
        <f t="shared" si="7"/>
        <v>0</v>
      </c>
      <c r="H85" s="62"/>
    </row>
    <row r="86" spans="1:8" s="50" customFormat="1" ht="56.25" x14ac:dyDescent="0.2">
      <c r="A86" s="42" t="s">
        <v>158</v>
      </c>
      <c r="B86" s="60" t="s">
        <v>159</v>
      </c>
      <c r="C86" s="44" t="s">
        <v>31</v>
      </c>
      <c r="D86" s="45">
        <v>384.39</v>
      </c>
      <c r="E86" s="46">
        <v>0</v>
      </c>
      <c r="F86" s="64"/>
      <c r="G86" s="48">
        <f t="shared" si="7"/>
        <v>0</v>
      </c>
      <c r="H86" s="62"/>
    </row>
    <row r="87" spans="1:8" s="50" customFormat="1" ht="45" x14ac:dyDescent="0.2">
      <c r="A87" s="42" t="s">
        <v>160</v>
      </c>
      <c r="B87" s="60" t="s">
        <v>161</v>
      </c>
      <c r="C87" s="44" t="s">
        <v>80</v>
      </c>
      <c r="D87" s="45">
        <v>16</v>
      </c>
      <c r="E87" s="46">
        <v>0</v>
      </c>
      <c r="F87" s="63"/>
      <c r="G87" s="48">
        <f t="shared" si="7"/>
        <v>0</v>
      </c>
      <c r="H87" s="62"/>
    </row>
    <row r="88" spans="1:8" s="50" customFormat="1" ht="45" x14ac:dyDescent="0.2">
      <c r="A88" s="42" t="s">
        <v>162</v>
      </c>
      <c r="B88" s="60" t="s">
        <v>163</v>
      </c>
      <c r="C88" s="44" t="s">
        <v>80</v>
      </c>
      <c r="D88" s="45">
        <v>6</v>
      </c>
      <c r="E88" s="46">
        <v>0</v>
      </c>
      <c r="F88" s="63"/>
      <c r="G88" s="48">
        <f t="shared" si="7"/>
        <v>0</v>
      </c>
      <c r="H88" s="62"/>
    </row>
    <row r="89" spans="1:8" s="50" customFormat="1" ht="45" x14ac:dyDescent="0.2">
      <c r="A89" s="42" t="s">
        <v>164</v>
      </c>
      <c r="B89" s="60" t="s">
        <v>165</v>
      </c>
      <c r="C89" s="44" t="s">
        <v>80</v>
      </c>
      <c r="D89" s="45">
        <v>6</v>
      </c>
      <c r="E89" s="46">
        <v>0</v>
      </c>
      <c r="F89" s="63"/>
      <c r="G89" s="48">
        <f t="shared" si="7"/>
        <v>0</v>
      </c>
      <c r="H89" s="62"/>
    </row>
    <row r="90" spans="1:8" s="50" customFormat="1" ht="22.5" x14ac:dyDescent="0.2">
      <c r="A90" s="42" t="s">
        <v>166</v>
      </c>
      <c r="B90" s="60" t="s">
        <v>167</v>
      </c>
      <c r="C90" s="44" t="s">
        <v>80</v>
      </c>
      <c r="D90" s="45">
        <v>670</v>
      </c>
      <c r="E90" s="46">
        <v>0</v>
      </c>
      <c r="F90" s="63"/>
      <c r="G90" s="48">
        <f t="shared" si="7"/>
        <v>0</v>
      </c>
      <c r="H90" s="62"/>
    </row>
    <row r="91" spans="1:8" s="50" customFormat="1" x14ac:dyDescent="0.2">
      <c r="A91" s="54" t="s">
        <v>168</v>
      </c>
      <c r="B91" s="55" t="s">
        <v>169</v>
      </c>
      <c r="C91" s="56"/>
      <c r="D91" s="57"/>
      <c r="E91" s="58"/>
      <c r="F91" s="59"/>
      <c r="G91" s="58">
        <f>ROUND(SUM(G92:G95),2)</f>
        <v>0</v>
      </c>
      <c r="H91" s="62"/>
    </row>
    <row r="92" spans="1:8" s="50" customFormat="1" ht="67.5" x14ac:dyDescent="0.2">
      <c r="A92" s="42" t="s">
        <v>170</v>
      </c>
      <c r="B92" s="60" t="s">
        <v>171</v>
      </c>
      <c r="C92" s="44" t="s">
        <v>80</v>
      </c>
      <c r="D92" s="45">
        <v>19</v>
      </c>
      <c r="E92" s="46">
        <v>0</v>
      </c>
      <c r="F92" s="63"/>
      <c r="G92" s="48">
        <f t="shared" ref="G92:G95" si="8">ROUND(PRODUCT(D92,E92),2)</f>
        <v>0</v>
      </c>
      <c r="H92" s="62"/>
    </row>
    <row r="93" spans="1:8" s="50" customFormat="1" ht="90" x14ac:dyDescent="0.2">
      <c r="A93" s="42" t="s">
        <v>172</v>
      </c>
      <c r="B93" s="60" t="s">
        <v>173</v>
      </c>
      <c r="C93" s="44" t="s">
        <v>80</v>
      </c>
      <c r="D93" s="45">
        <v>1</v>
      </c>
      <c r="E93" s="46">
        <v>0</v>
      </c>
      <c r="F93" s="63"/>
      <c r="G93" s="48">
        <f t="shared" si="8"/>
        <v>0</v>
      </c>
      <c r="H93" s="62"/>
    </row>
    <row r="94" spans="1:8" s="50" customFormat="1" ht="78.75" x14ac:dyDescent="0.2">
      <c r="A94" s="42" t="s">
        <v>174</v>
      </c>
      <c r="B94" s="60" t="s">
        <v>175</v>
      </c>
      <c r="C94" s="44" t="s">
        <v>80</v>
      </c>
      <c r="D94" s="45">
        <v>1</v>
      </c>
      <c r="E94" s="46">
        <v>0</v>
      </c>
      <c r="F94" s="63"/>
      <c r="G94" s="48">
        <f t="shared" si="8"/>
        <v>0</v>
      </c>
      <c r="H94" s="62"/>
    </row>
    <row r="95" spans="1:8" s="50" customFormat="1" ht="45" x14ac:dyDescent="0.2">
      <c r="A95" s="42" t="s">
        <v>176</v>
      </c>
      <c r="B95" s="60" t="s">
        <v>177</v>
      </c>
      <c r="C95" s="44" t="s">
        <v>80</v>
      </c>
      <c r="D95" s="45">
        <v>15</v>
      </c>
      <c r="E95" s="46">
        <v>0</v>
      </c>
      <c r="F95" s="63"/>
      <c r="G95" s="48">
        <f t="shared" si="8"/>
        <v>0</v>
      </c>
      <c r="H95" s="62"/>
    </row>
    <row r="96" spans="1:8" x14ac:dyDescent="0.2">
      <c r="A96" s="51" t="s">
        <v>178</v>
      </c>
      <c r="B96" s="65" t="s">
        <v>179</v>
      </c>
      <c r="C96" s="65"/>
      <c r="D96" s="65"/>
      <c r="E96" s="65">
        <v>0</v>
      </c>
      <c r="F96" s="65"/>
      <c r="G96" s="52">
        <f>ROUND(SUM(G97,G117,G133),2)</f>
        <v>0</v>
      </c>
      <c r="H96" s="62"/>
    </row>
    <row r="97" spans="1:10" s="50" customFormat="1" x14ac:dyDescent="0.2">
      <c r="A97" s="54" t="s">
        <v>180</v>
      </c>
      <c r="B97" s="55" t="s">
        <v>181</v>
      </c>
      <c r="C97" s="56"/>
      <c r="D97" s="57"/>
      <c r="E97" s="58"/>
      <c r="F97" s="59"/>
      <c r="G97" s="58">
        <f>ROUND(SUM(G98:G116),2)</f>
        <v>0</v>
      </c>
      <c r="H97" s="62"/>
    </row>
    <row r="98" spans="1:10" s="50" customFormat="1" ht="22.5" x14ac:dyDescent="0.2">
      <c r="A98" s="42" t="s">
        <v>182</v>
      </c>
      <c r="B98" s="60" t="s">
        <v>183</v>
      </c>
      <c r="C98" s="44" t="s">
        <v>31</v>
      </c>
      <c r="D98" s="45">
        <v>831.44</v>
      </c>
      <c r="E98" s="46">
        <v>0</v>
      </c>
      <c r="F98" s="64"/>
      <c r="G98" s="48">
        <f t="shared" ref="G98:G116" si="9">ROUND(PRODUCT(D98,E98),2)</f>
        <v>0</v>
      </c>
      <c r="H98" s="62"/>
    </row>
    <row r="99" spans="1:10" s="50" customFormat="1" ht="45" x14ac:dyDescent="0.2">
      <c r="A99" s="42" t="s">
        <v>184</v>
      </c>
      <c r="B99" s="60" t="s">
        <v>185</v>
      </c>
      <c r="C99" s="44" t="s">
        <v>28</v>
      </c>
      <c r="D99" s="45">
        <v>1255.54</v>
      </c>
      <c r="E99" s="46">
        <v>0</v>
      </c>
      <c r="F99" s="64"/>
      <c r="G99" s="48">
        <f t="shared" si="9"/>
        <v>0</v>
      </c>
      <c r="H99" s="62"/>
    </row>
    <row r="100" spans="1:10" s="50" customFormat="1" ht="33.75" x14ac:dyDescent="0.2">
      <c r="A100" s="42" t="s">
        <v>186</v>
      </c>
      <c r="B100" s="60" t="s">
        <v>187</v>
      </c>
      <c r="C100" s="44" t="s">
        <v>28</v>
      </c>
      <c r="D100" s="45">
        <v>46.86</v>
      </c>
      <c r="E100" s="46">
        <v>0</v>
      </c>
      <c r="F100" s="64"/>
      <c r="G100" s="48">
        <f t="shared" si="9"/>
        <v>0</v>
      </c>
      <c r="H100" s="62"/>
    </row>
    <row r="101" spans="1:10" s="50" customFormat="1" ht="22.5" x14ac:dyDescent="0.2">
      <c r="A101" s="42" t="s">
        <v>188</v>
      </c>
      <c r="B101" s="60" t="s">
        <v>189</v>
      </c>
      <c r="C101" s="44" t="s">
        <v>28</v>
      </c>
      <c r="D101" s="45">
        <v>69.81</v>
      </c>
      <c r="E101" s="46">
        <v>0</v>
      </c>
      <c r="F101" s="64"/>
      <c r="G101" s="48">
        <f t="shared" si="9"/>
        <v>0</v>
      </c>
      <c r="H101" s="62"/>
    </row>
    <row r="102" spans="1:10" s="50" customFormat="1" ht="22.5" x14ac:dyDescent="0.2">
      <c r="A102" s="42" t="s">
        <v>190</v>
      </c>
      <c r="B102" s="60" t="s">
        <v>191</v>
      </c>
      <c r="C102" s="44" t="s">
        <v>31</v>
      </c>
      <c r="D102" s="45">
        <v>175.56</v>
      </c>
      <c r="E102" s="46">
        <v>0</v>
      </c>
      <c r="F102" s="64"/>
      <c r="G102" s="48">
        <f t="shared" si="9"/>
        <v>0</v>
      </c>
      <c r="H102" s="62"/>
    </row>
    <row r="103" spans="1:10" s="50" customFormat="1" ht="22.5" x14ac:dyDescent="0.2">
      <c r="A103" s="42" t="s">
        <v>192</v>
      </c>
      <c r="B103" s="60" t="s">
        <v>193</v>
      </c>
      <c r="C103" s="44" t="s">
        <v>31</v>
      </c>
      <c r="D103" s="45">
        <v>655.88</v>
      </c>
      <c r="E103" s="46">
        <v>0</v>
      </c>
      <c r="F103" s="64"/>
      <c r="G103" s="48">
        <f t="shared" si="9"/>
        <v>0</v>
      </c>
      <c r="H103" s="62"/>
    </row>
    <row r="104" spans="1:10" s="50" customFormat="1" ht="33.75" x14ac:dyDescent="0.2">
      <c r="A104" s="42" t="s">
        <v>194</v>
      </c>
      <c r="B104" s="60" t="s">
        <v>195</v>
      </c>
      <c r="C104" s="44" t="s">
        <v>31</v>
      </c>
      <c r="D104" s="45">
        <v>110.25</v>
      </c>
      <c r="E104" s="46">
        <v>0</v>
      </c>
      <c r="F104" s="64"/>
      <c r="G104" s="48">
        <f t="shared" si="9"/>
        <v>0</v>
      </c>
      <c r="H104" s="62"/>
    </row>
    <row r="105" spans="1:10" s="50" customFormat="1" ht="33.75" x14ac:dyDescent="0.2">
      <c r="A105" s="42" t="s">
        <v>196</v>
      </c>
      <c r="B105" s="60" t="s">
        <v>197</v>
      </c>
      <c r="C105" s="44" t="s">
        <v>28</v>
      </c>
      <c r="D105" s="45">
        <v>356.58</v>
      </c>
      <c r="E105" s="46">
        <v>0</v>
      </c>
      <c r="F105" s="64"/>
      <c r="G105" s="48">
        <f t="shared" si="9"/>
        <v>0</v>
      </c>
      <c r="H105" s="62"/>
    </row>
    <row r="106" spans="1:10" s="50" customFormat="1" ht="45" x14ac:dyDescent="0.2">
      <c r="A106" s="42" t="s">
        <v>198</v>
      </c>
      <c r="B106" s="60" t="s">
        <v>100</v>
      </c>
      <c r="C106" s="44" t="s">
        <v>28</v>
      </c>
      <c r="D106" s="45">
        <v>328.36</v>
      </c>
      <c r="E106" s="46">
        <v>0</v>
      </c>
      <c r="F106" s="64"/>
      <c r="G106" s="48">
        <f t="shared" si="9"/>
        <v>0</v>
      </c>
      <c r="H106" s="62"/>
    </row>
    <row r="107" spans="1:10" s="50" customFormat="1" ht="45" x14ac:dyDescent="0.2">
      <c r="A107" s="42" t="s">
        <v>199</v>
      </c>
      <c r="B107" s="60" t="s">
        <v>102</v>
      </c>
      <c r="C107" s="44" t="s">
        <v>28</v>
      </c>
      <c r="D107" s="45">
        <v>492.53</v>
      </c>
      <c r="E107" s="46">
        <v>0</v>
      </c>
      <c r="F107" s="64"/>
      <c r="G107" s="48">
        <f t="shared" si="9"/>
        <v>0</v>
      </c>
      <c r="H107" s="62"/>
      <c r="J107" s="66"/>
    </row>
    <row r="108" spans="1:10" s="50" customFormat="1" ht="135" x14ac:dyDescent="0.2">
      <c r="A108" s="42" t="s">
        <v>200</v>
      </c>
      <c r="B108" s="60" t="s">
        <v>201</v>
      </c>
      <c r="C108" s="44" t="s">
        <v>80</v>
      </c>
      <c r="D108" s="45">
        <v>1</v>
      </c>
      <c r="E108" s="46">
        <v>0</v>
      </c>
      <c r="F108" s="63"/>
      <c r="G108" s="48">
        <f t="shared" si="9"/>
        <v>0</v>
      </c>
      <c r="H108" s="62"/>
      <c r="J108" s="66"/>
    </row>
    <row r="109" spans="1:10" s="50" customFormat="1" ht="135" x14ac:dyDescent="0.2">
      <c r="A109" s="42" t="s">
        <v>202</v>
      </c>
      <c r="B109" s="60" t="s">
        <v>203</v>
      </c>
      <c r="C109" s="44" t="s">
        <v>80</v>
      </c>
      <c r="D109" s="45">
        <v>14</v>
      </c>
      <c r="E109" s="46">
        <v>0</v>
      </c>
      <c r="F109" s="63"/>
      <c r="G109" s="48">
        <f t="shared" si="9"/>
        <v>0</v>
      </c>
      <c r="H109" s="62"/>
      <c r="J109" s="66"/>
    </row>
    <row r="110" spans="1:10" s="50" customFormat="1" ht="22.5" x14ac:dyDescent="0.2">
      <c r="A110" s="42" t="s">
        <v>204</v>
      </c>
      <c r="B110" s="60" t="s">
        <v>205</v>
      </c>
      <c r="C110" s="44" t="s">
        <v>80</v>
      </c>
      <c r="D110" s="45">
        <v>6</v>
      </c>
      <c r="E110" s="46">
        <v>0</v>
      </c>
      <c r="F110" s="63"/>
      <c r="G110" s="48">
        <f t="shared" si="9"/>
        <v>0</v>
      </c>
      <c r="H110" s="62"/>
    </row>
    <row r="111" spans="1:10" s="50" customFormat="1" ht="22.5" x14ac:dyDescent="0.2">
      <c r="A111" s="42" t="s">
        <v>206</v>
      </c>
      <c r="B111" s="60" t="s">
        <v>207</v>
      </c>
      <c r="C111" s="44" t="s">
        <v>80</v>
      </c>
      <c r="D111" s="45">
        <v>28</v>
      </c>
      <c r="E111" s="46">
        <v>0</v>
      </c>
      <c r="F111" s="63"/>
      <c r="G111" s="48">
        <f t="shared" si="9"/>
        <v>0</v>
      </c>
      <c r="H111" s="62"/>
    </row>
    <row r="112" spans="1:10" s="50" customFormat="1" ht="22.5" x14ac:dyDescent="0.2">
      <c r="A112" s="42" t="s">
        <v>208</v>
      </c>
      <c r="B112" s="60" t="s">
        <v>209</v>
      </c>
      <c r="C112" s="44" t="s">
        <v>80</v>
      </c>
      <c r="D112" s="45">
        <v>1</v>
      </c>
      <c r="E112" s="46">
        <v>0</v>
      </c>
      <c r="F112" s="63"/>
      <c r="G112" s="48">
        <f t="shared" si="9"/>
        <v>0</v>
      </c>
      <c r="H112" s="62"/>
    </row>
    <row r="113" spans="1:8" s="50" customFormat="1" ht="22.5" x14ac:dyDescent="0.2">
      <c r="A113" s="42" t="s">
        <v>210</v>
      </c>
      <c r="B113" s="60" t="s">
        <v>211</v>
      </c>
      <c r="C113" s="44" t="s">
        <v>80</v>
      </c>
      <c r="D113" s="45">
        <v>1</v>
      </c>
      <c r="E113" s="46">
        <v>0</v>
      </c>
      <c r="F113" s="63"/>
      <c r="G113" s="48">
        <f t="shared" si="9"/>
        <v>0</v>
      </c>
      <c r="H113" s="62"/>
    </row>
    <row r="114" spans="1:8" s="50" customFormat="1" ht="67.5" x14ac:dyDescent="0.2">
      <c r="A114" s="42" t="s">
        <v>212</v>
      </c>
      <c r="B114" s="60" t="s">
        <v>213</v>
      </c>
      <c r="C114" s="44" t="s">
        <v>28</v>
      </c>
      <c r="D114" s="45">
        <v>7.68</v>
      </c>
      <c r="E114" s="46">
        <v>0</v>
      </c>
      <c r="F114" s="64"/>
      <c r="G114" s="48">
        <f t="shared" si="9"/>
        <v>0</v>
      </c>
      <c r="H114" s="62"/>
    </row>
    <row r="115" spans="1:8" s="50" customFormat="1" ht="33.75" x14ac:dyDescent="0.2">
      <c r="A115" s="42" t="s">
        <v>214</v>
      </c>
      <c r="B115" s="60" t="s">
        <v>46</v>
      </c>
      <c r="C115" s="44" t="s">
        <v>28</v>
      </c>
      <c r="D115" s="45">
        <v>974.04</v>
      </c>
      <c r="E115" s="46">
        <v>0</v>
      </c>
      <c r="F115" s="47"/>
      <c r="G115" s="48">
        <f t="shared" si="9"/>
        <v>0</v>
      </c>
      <c r="H115" s="62"/>
    </row>
    <row r="116" spans="1:8" s="50" customFormat="1" ht="33.75" x14ac:dyDescent="0.2">
      <c r="A116" s="42" t="s">
        <v>215</v>
      </c>
      <c r="B116" s="60" t="s">
        <v>48</v>
      </c>
      <c r="C116" s="44" t="s">
        <v>49</v>
      </c>
      <c r="D116" s="45">
        <v>18506.759999999998</v>
      </c>
      <c r="E116" s="46">
        <v>0</v>
      </c>
      <c r="F116" s="63"/>
      <c r="G116" s="48">
        <f t="shared" si="9"/>
        <v>0</v>
      </c>
      <c r="H116" s="62"/>
    </row>
    <row r="117" spans="1:8" s="50" customFormat="1" x14ac:dyDescent="0.2">
      <c r="A117" s="54" t="s">
        <v>216</v>
      </c>
      <c r="B117" s="55" t="s">
        <v>217</v>
      </c>
      <c r="C117" s="56"/>
      <c r="D117" s="57"/>
      <c r="E117" s="58"/>
      <c r="F117" s="59"/>
      <c r="G117" s="58">
        <f>ROUND(SUM(G118:G132),2)</f>
        <v>0</v>
      </c>
      <c r="H117" s="62"/>
    </row>
    <row r="118" spans="1:8" s="50" customFormat="1" ht="45" x14ac:dyDescent="0.2">
      <c r="A118" s="42" t="s">
        <v>218</v>
      </c>
      <c r="B118" s="60" t="s">
        <v>185</v>
      </c>
      <c r="C118" s="44" t="s">
        <v>28</v>
      </c>
      <c r="D118" s="45">
        <v>108.06</v>
      </c>
      <c r="E118" s="46">
        <v>0</v>
      </c>
      <c r="F118" s="64"/>
      <c r="G118" s="48">
        <f>ROUND(PRODUCT(D118,E118),2)</f>
        <v>0</v>
      </c>
      <c r="H118" s="62"/>
    </row>
    <row r="119" spans="1:8" s="50" customFormat="1" ht="33.75" x14ac:dyDescent="0.2">
      <c r="A119" s="42" t="s">
        <v>219</v>
      </c>
      <c r="B119" s="60" t="s">
        <v>187</v>
      </c>
      <c r="C119" s="44" t="s">
        <v>28</v>
      </c>
      <c r="D119" s="45">
        <v>23.79</v>
      </c>
      <c r="E119" s="46">
        <v>0</v>
      </c>
      <c r="F119" s="64"/>
      <c r="G119" s="48">
        <f t="shared" ref="G119" si="10">ROUND(PRODUCT(D119,E119),2)</f>
        <v>0</v>
      </c>
      <c r="H119" s="62"/>
    </row>
    <row r="120" spans="1:8" s="50" customFormat="1" ht="22.5" x14ac:dyDescent="0.2">
      <c r="A120" s="42" t="s">
        <v>220</v>
      </c>
      <c r="B120" s="60" t="s">
        <v>221</v>
      </c>
      <c r="C120" s="44" t="s">
        <v>28</v>
      </c>
      <c r="D120" s="45">
        <v>19.989999999999998</v>
      </c>
      <c r="E120" s="46">
        <v>0</v>
      </c>
      <c r="F120" s="64"/>
      <c r="G120" s="48">
        <f>ROUND(PRODUCT(D120,E120),2)</f>
        <v>0</v>
      </c>
      <c r="H120" s="62"/>
    </row>
    <row r="121" spans="1:8" s="50" customFormat="1" ht="33.75" x14ac:dyDescent="0.2">
      <c r="A121" s="42" t="s">
        <v>222</v>
      </c>
      <c r="B121" s="60" t="s">
        <v>223</v>
      </c>
      <c r="C121" s="44" t="s">
        <v>44</v>
      </c>
      <c r="D121" s="45">
        <v>41.33</v>
      </c>
      <c r="E121" s="46">
        <v>0</v>
      </c>
      <c r="F121" s="63"/>
      <c r="G121" s="48">
        <f>ROUND(PRODUCT(D121,E121),2)</f>
        <v>0</v>
      </c>
      <c r="H121" s="62"/>
    </row>
    <row r="122" spans="1:8" s="50" customFormat="1" ht="33.75" x14ac:dyDescent="0.2">
      <c r="A122" s="42" t="s">
        <v>224</v>
      </c>
      <c r="B122" s="60" t="s">
        <v>225</v>
      </c>
      <c r="C122" s="44" t="s">
        <v>77</v>
      </c>
      <c r="D122" s="45">
        <v>1168.1099999999999</v>
      </c>
      <c r="E122" s="46">
        <v>0</v>
      </c>
      <c r="F122" s="63"/>
      <c r="G122" s="48">
        <f>ROUND(PRODUCT(D122,E122),2)</f>
        <v>0</v>
      </c>
      <c r="H122" s="62"/>
    </row>
    <row r="123" spans="1:8" s="50" customFormat="1" ht="22.5" x14ac:dyDescent="0.2">
      <c r="A123" s="42" t="s">
        <v>226</v>
      </c>
      <c r="B123" s="60" t="s">
        <v>227</v>
      </c>
      <c r="C123" s="44" t="s">
        <v>28</v>
      </c>
      <c r="D123" s="45">
        <v>9.69</v>
      </c>
      <c r="E123" s="46">
        <v>0</v>
      </c>
      <c r="F123" s="63"/>
      <c r="G123" s="48">
        <f>ROUND(PRODUCT(D123,E123),2)</f>
        <v>0</v>
      </c>
      <c r="H123" s="62"/>
    </row>
    <row r="124" spans="1:8" s="50" customFormat="1" ht="33.75" x14ac:dyDescent="0.2">
      <c r="A124" s="42" t="s">
        <v>228</v>
      </c>
      <c r="B124" s="60" t="s">
        <v>229</v>
      </c>
      <c r="C124" s="44" t="s">
        <v>44</v>
      </c>
      <c r="D124" s="45">
        <v>21.53</v>
      </c>
      <c r="E124" s="46">
        <v>0</v>
      </c>
      <c r="F124" s="63"/>
      <c r="G124" s="48">
        <f t="shared" ref="G124" si="11">ROUND(PRODUCT(D124,E124),2)</f>
        <v>0</v>
      </c>
      <c r="H124" s="62"/>
    </row>
    <row r="125" spans="1:8" s="50" customFormat="1" ht="22.5" x14ac:dyDescent="0.2">
      <c r="A125" s="42" t="s">
        <v>230</v>
      </c>
      <c r="B125" s="60" t="s">
        <v>231</v>
      </c>
      <c r="C125" s="44" t="s">
        <v>44</v>
      </c>
      <c r="D125" s="45">
        <v>123.63</v>
      </c>
      <c r="E125" s="46">
        <v>0</v>
      </c>
      <c r="F125" s="63"/>
      <c r="G125" s="48">
        <f>ROUND(PRODUCT(D125,E125),2)</f>
        <v>0</v>
      </c>
      <c r="H125" s="62"/>
    </row>
    <row r="126" spans="1:8" s="50" customFormat="1" ht="45" x14ac:dyDescent="0.2">
      <c r="A126" s="42" t="s">
        <v>232</v>
      </c>
      <c r="B126" s="60" t="s">
        <v>233</v>
      </c>
      <c r="C126" s="44" t="s">
        <v>44</v>
      </c>
      <c r="D126" s="45">
        <v>94.3</v>
      </c>
      <c r="E126" s="46">
        <v>0</v>
      </c>
      <c r="F126" s="47"/>
      <c r="G126" s="48">
        <f>ROUND(PRODUCT(D126,E126),2)</f>
        <v>0</v>
      </c>
      <c r="H126" s="62"/>
    </row>
    <row r="127" spans="1:8" s="50" customFormat="1" ht="45" x14ac:dyDescent="0.2">
      <c r="A127" s="42" t="s">
        <v>234</v>
      </c>
      <c r="B127" s="60" t="s">
        <v>235</v>
      </c>
      <c r="C127" s="44" t="s">
        <v>44</v>
      </c>
      <c r="D127" s="45">
        <v>152.97</v>
      </c>
      <c r="E127" s="46">
        <v>0</v>
      </c>
      <c r="F127" s="47"/>
      <c r="G127" s="48">
        <f>ROUND(PRODUCT(D127,E127),2)</f>
        <v>0</v>
      </c>
      <c r="H127" s="62"/>
    </row>
    <row r="128" spans="1:8" s="50" customFormat="1" ht="45" x14ac:dyDescent="0.2">
      <c r="A128" s="42" t="s">
        <v>236</v>
      </c>
      <c r="B128" s="60" t="s">
        <v>100</v>
      </c>
      <c r="C128" s="44" t="s">
        <v>28</v>
      </c>
      <c r="D128" s="45">
        <v>32.42</v>
      </c>
      <c r="E128" s="46">
        <v>0</v>
      </c>
      <c r="F128" s="63"/>
      <c r="G128" s="48">
        <f>ROUND(PRODUCT(D128,E128),2)</f>
        <v>0</v>
      </c>
      <c r="H128" s="62"/>
    </row>
    <row r="129" spans="1:65" s="50" customFormat="1" ht="45" x14ac:dyDescent="0.2">
      <c r="A129" s="42" t="s">
        <v>237</v>
      </c>
      <c r="B129" s="60" t="s">
        <v>238</v>
      </c>
      <c r="C129" s="44" t="s">
        <v>80</v>
      </c>
      <c r="D129" s="45">
        <v>80</v>
      </c>
      <c r="E129" s="46">
        <v>0</v>
      </c>
      <c r="F129" s="64"/>
      <c r="G129" s="48">
        <f t="shared" ref="G129:G132" si="12">ROUND(PRODUCT(D129,E129),2)</f>
        <v>0</v>
      </c>
      <c r="H129" s="62"/>
    </row>
    <row r="130" spans="1:65" s="50" customFormat="1" ht="45" x14ac:dyDescent="0.2">
      <c r="A130" s="42" t="s">
        <v>239</v>
      </c>
      <c r="B130" s="60" t="s">
        <v>240</v>
      </c>
      <c r="C130" s="44" t="s">
        <v>80</v>
      </c>
      <c r="D130" s="45">
        <v>13</v>
      </c>
      <c r="E130" s="46">
        <v>0</v>
      </c>
      <c r="F130" s="63"/>
      <c r="G130" s="48">
        <f t="shared" si="12"/>
        <v>0</v>
      </c>
      <c r="H130" s="62"/>
    </row>
    <row r="131" spans="1:65" s="50" customFormat="1" ht="33.75" x14ac:dyDescent="0.2">
      <c r="A131" s="42" t="s">
        <v>241</v>
      </c>
      <c r="B131" s="60" t="s">
        <v>46</v>
      </c>
      <c r="C131" s="44" t="s">
        <v>28</v>
      </c>
      <c r="D131" s="45">
        <v>99.43</v>
      </c>
      <c r="E131" s="46">
        <v>0</v>
      </c>
      <c r="F131" s="63"/>
      <c r="G131" s="48">
        <f t="shared" si="12"/>
        <v>0</v>
      </c>
      <c r="H131" s="62"/>
    </row>
    <row r="132" spans="1:65" s="50" customFormat="1" ht="33.75" x14ac:dyDescent="0.2">
      <c r="A132" s="42" t="s">
        <v>242</v>
      </c>
      <c r="B132" s="60" t="s">
        <v>48</v>
      </c>
      <c r="C132" s="44" t="s">
        <v>49</v>
      </c>
      <c r="D132" s="45">
        <v>1889.17</v>
      </c>
      <c r="E132" s="46">
        <v>0</v>
      </c>
      <c r="F132" s="63"/>
      <c r="G132" s="48">
        <f t="shared" si="12"/>
        <v>0</v>
      </c>
      <c r="H132" s="62"/>
    </row>
    <row r="133" spans="1:65" s="50" customFormat="1" x14ac:dyDescent="0.2">
      <c r="A133" s="54" t="s">
        <v>243</v>
      </c>
      <c r="B133" s="55" t="s">
        <v>244</v>
      </c>
      <c r="C133" s="56"/>
      <c r="D133" s="57"/>
      <c r="E133" s="58"/>
      <c r="F133" s="59"/>
      <c r="G133" s="58">
        <f>ROUND(SUM(G134:G148),2)</f>
        <v>0</v>
      </c>
      <c r="H133" s="62"/>
    </row>
    <row r="134" spans="1:65" s="50" customFormat="1" ht="22.5" x14ac:dyDescent="0.2">
      <c r="A134" s="42" t="s">
        <v>245</v>
      </c>
      <c r="B134" s="60" t="s">
        <v>183</v>
      </c>
      <c r="C134" s="44" t="s">
        <v>31</v>
      </c>
      <c r="D134" s="45">
        <v>754.29</v>
      </c>
      <c r="E134" s="46">
        <v>0</v>
      </c>
      <c r="F134" s="64"/>
      <c r="G134" s="48">
        <f t="shared" ref="G134:G148" si="13">ROUND(PRODUCT(D134,E134),2)</f>
        <v>0</v>
      </c>
      <c r="H134" s="62"/>
    </row>
    <row r="135" spans="1:65" s="50" customFormat="1" ht="45" x14ac:dyDescent="0.2">
      <c r="A135" s="42" t="s">
        <v>246</v>
      </c>
      <c r="B135" s="60" t="s">
        <v>185</v>
      </c>
      <c r="C135" s="44" t="s">
        <v>28</v>
      </c>
      <c r="D135" s="45">
        <v>597.15</v>
      </c>
      <c r="E135" s="46">
        <v>0</v>
      </c>
      <c r="F135" s="64"/>
      <c r="G135" s="48">
        <f t="shared" si="13"/>
        <v>0</v>
      </c>
      <c r="H135" s="62"/>
    </row>
    <row r="136" spans="1:65" s="67" customFormat="1" ht="90" x14ac:dyDescent="0.2">
      <c r="A136" s="42" t="s">
        <v>247</v>
      </c>
      <c r="B136" s="60" t="s">
        <v>248</v>
      </c>
      <c r="C136" s="44" t="s">
        <v>80</v>
      </c>
      <c r="D136" s="45">
        <v>11</v>
      </c>
      <c r="E136" s="46">
        <v>0</v>
      </c>
      <c r="F136" s="64"/>
      <c r="G136" s="48">
        <f t="shared" si="13"/>
        <v>0</v>
      </c>
      <c r="H136" s="62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50"/>
      <c r="AA136" s="50"/>
      <c r="AB136" s="50"/>
      <c r="AC136" s="50"/>
      <c r="AD136" s="50"/>
      <c r="AE136" s="50"/>
      <c r="AF136" s="50"/>
      <c r="AG136" s="50"/>
      <c r="AH136" s="50"/>
      <c r="AI136" s="50"/>
      <c r="AJ136" s="50"/>
      <c r="AK136" s="50"/>
      <c r="AL136" s="50"/>
      <c r="AM136" s="50"/>
      <c r="AN136" s="50"/>
      <c r="AO136" s="50"/>
      <c r="AP136" s="50"/>
      <c r="AQ136" s="50"/>
      <c r="AR136" s="50"/>
      <c r="AS136" s="50"/>
      <c r="AT136" s="50"/>
      <c r="AU136" s="50"/>
      <c r="AV136" s="50"/>
      <c r="AW136" s="50"/>
      <c r="AX136" s="50"/>
      <c r="AY136" s="50"/>
      <c r="AZ136" s="50"/>
      <c r="BA136" s="50"/>
      <c r="BB136" s="50"/>
      <c r="BC136" s="50"/>
      <c r="BD136" s="50"/>
      <c r="BE136" s="50"/>
      <c r="BF136" s="50"/>
      <c r="BG136" s="50"/>
      <c r="BH136" s="50"/>
      <c r="BI136" s="50"/>
      <c r="BJ136" s="50"/>
      <c r="BK136" s="50"/>
      <c r="BL136" s="50"/>
      <c r="BM136" s="50"/>
    </row>
    <row r="137" spans="1:65" s="67" customFormat="1" ht="90" x14ac:dyDescent="0.2">
      <c r="A137" s="42" t="s">
        <v>249</v>
      </c>
      <c r="B137" s="60" t="s">
        <v>250</v>
      </c>
      <c r="C137" s="44" t="s">
        <v>80</v>
      </c>
      <c r="D137" s="45">
        <v>65</v>
      </c>
      <c r="E137" s="46">
        <v>0</v>
      </c>
      <c r="F137" s="63"/>
      <c r="G137" s="48">
        <f t="shared" si="13"/>
        <v>0</v>
      </c>
      <c r="H137" s="62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  <c r="AA137" s="50"/>
      <c r="AB137" s="50"/>
      <c r="AC137" s="50"/>
      <c r="AD137" s="50"/>
      <c r="AE137" s="50"/>
      <c r="AF137" s="50"/>
      <c r="AG137" s="50"/>
      <c r="AH137" s="50"/>
      <c r="AI137" s="50"/>
      <c r="AJ137" s="50"/>
      <c r="AK137" s="50"/>
      <c r="AL137" s="50"/>
      <c r="AM137" s="50"/>
      <c r="AN137" s="50"/>
      <c r="AO137" s="50"/>
      <c r="AP137" s="50"/>
      <c r="AQ137" s="50"/>
      <c r="AR137" s="50"/>
      <c r="AS137" s="50"/>
      <c r="AT137" s="50"/>
      <c r="AU137" s="50"/>
      <c r="AV137" s="50"/>
      <c r="AW137" s="50"/>
      <c r="AX137" s="50"/>
      <c r="AY137" s="50"/>
      <c r="AZ137" s="50"/>
      <c r="BA137" s="50"/>
      <c r="BB137" s="50"/>
      <c r="BC137" s="50"/>
      <c r="BD137" s="50"/>
      <c r="BE137" s="50"/>
      <c r="BF137" s="50"/>
      <c r="BG137" s="50"/>
      <c r="BH137" s="50"/>
      <c r="BI137" s="50"/>
      <c r="BJ137" s="50"/>
      <c r="BK137" s="50"/>
      <c r="BL137" s="50"/>
      <c r="BM137" s="50"/>
    </row>
    <row r="138" spans="1:65" s="67" customFormat="1" ht="90" x14ac:dyDescent="0.2">
      <c r="A138" s="42" t="s">
        <v>251</v>
      </c>
      <c r="B138" s="60" t="s">
        <v>252</v>
      </c>
      <c r="C138" s="44" t="s">
        <v>80</v>
      </c>
      <c r="D138" s="45">
        <v>33</v>
      </c>
      <c r="E138" s="46">
        <v>0</v>
      </c>
      <c r="F138" s="63"/>
      <c r="G138" s="48">
        <f t="shared" si="13"/>
        <v>0</v>
      </c>
      <c r="H138" s="62"/>
      <c r="I138" s="50"/>
      <c r="J138" s="50"/>
      <c r="K138" s="50"/>
      <c r="L138" s="50"/>
      <c r="M138" s="50"/>
      <c r="N138" s="50"/>
      <c r="O138" s="50"/>
      <c r="P138" s="50"/>
      <c r="Q138" s="50"/>
      <c r="R138" s="50"/>
      <c r="S138" s="50"/>
      <c r="T138" s="50"/>
      <c r="U138" s="50"/>
      <c r="V138" s="50"/>
      <c r="W138" s="50"/>
      <c r="X138" s="50"/>
      <c r="Y138" s="50"/>
      <c r="Z138" s="50"/>
      <c r="AA138" s="50"/>
      <c r="AB138" s="50"/>
      <c r="AC138" s="50"/>
      <c r="AD138" s="50"/>
      <c r="AE138" s="50"/>
      <c r="AF138" s="50"/>
      <c r="AG138" s="50"/>
      <c r="AH138" s="50"/>
      <c r="AI138" s="50"/>
      <c r="AJ138" s="50"/>
      <c r="AK138" s="50"/>
      <c r="AL138" s="50"/>
      <c r="AM138" s="50"/>
      <c r="AN138" s="50"/>
      <c r="AO138" s="50"/>
      <c r="AP138" s="50"/>
      <c r="AQ138" s="50"/>
      <c r="AR138" s="50"/>
      <c r="AS138" s="50"/>
      <c r="AT138" s="50"/>
      <c r="AU138" s="50"/>
      <c r="AV138" s="50"/>
      <c r="AW138" s="50"/>
      <c r="AX138" s="50"/>
      <c r="AY138" s="50"/>
      <c r="AZ138" s="50"/>
      <c r="BA138" s="50"/>
      <c r="BB138" s="50"/>
      <c r="BC138" s="50"/>
      <c r="BD138" s="50"/>
      <c r="BE138" s="50"/>
      <c r="BF138" s="50"/>
      <c r="BG138" s="50"/>
      <c r="BH138" s="50"/>
      <c r="BI138" s="50"/>
      <c r="BJ138" s="50"/>
      <c r="BK138" s="50"/>
      <c r="BL138" s="50"/>
      <c r="BM138" s="50"/>
    </row>
    <row r="139" spans="1:65" s="50" customFormat="1" ht="22.5" x14ac:dyDescent="0.2">
      <c r="A139" s="42" t="s">
        <v>253</v>
      </c>
      <c r="B139" s="60" t="s">
        <v>254</v>
      </c>
      <c r="C139" s="44" t="s">
        <v>31</v>
      </c>
      <c r="D139" s="45">
        <v>754.29</v>
      </c>
      <c r="E139" s="46">
        <v>0</v>
      </c>
      <c r="F139" s="63"/>
      <c r="G139" s="48">
        <f t="shared" si="13"/>
        <v>0</v>
      </c>
      <c r="H139" s="62"/>
    </row>
    <row r="140" spans="1:65" s="50" customFormat="1" ht="22.5" x14ac:dyDescent="0.2">
      <c r="A140" s="42" t="s">
        <v>255</v>
      </c>
      <c r="B140" s="60" t="s">
        <v>256</v>
      </c>
      <c r="C140" s="44" t="s">
        <v>80</v>
      </c>
      <c r="D140" s="45">
        <v>109</v>
      </c>
      <c r="E140" s="46">
        <v>0</v>
      </c>
      <c r="F140" s="63"/>
      <c r="G140" s="48">
        <f t="shared" si="13"/>
        <v>0</v>
      </c>
      <c r="H140" s="62"/>
    </row>
    <row r="141" spans="1:65" s="50" customFormat="1" ht="22.5" x14ac:dyDescent="0.2">
      <c r="A141" s="42" t="s">
        <v>257</v>
      </c>
      <c r="B141" s="60" t="s">
        <v>258</v>
      </c>
      <c r="C141" s="44" t="s">
        <v>80</v>
      </c>
      <c r="D141" s="45">
        <v>36</v>
      </c>
      <c r="E141" s="46">
        <v>0</v>
      </c>
      <c r="F141" s="63"/>
      <c r="G141" s="48">
        <f t="shared" si="13"/>
        <v>0</v>
      </c>
      <c r="H141" s="62"/>
    </row>
    <row r="142" spans="1:65" s="50" customFormat="1" ht="22.5" x14ac:dyDescent="0.2">
      <c r="A142" s="42" t="s">
        <v>259</v>
      </c>
      <c r="B142" s="60" t="s">
        <v>260</v>
      </c>
      <c r="C142" s="44" t="s">
        <v>80</v>
      </c>
      <c r="D142" s="45">
        <v>73</v>
      </c>
      <c r="E142" s="46">
        <v>0</v>
      </c>
      <c r="F142" s="47"/>
      <c r="G142" s="48">
        <f t="shared" si="13"/>
        <v>0</v>
      </c>
      <c r="H142" s="62"/>
    </row>
    <row r="143" spans="1:65" s="50" customFormat="1" ht="22.5" x14ac:dyDescent="0.2">
      <c r="A143" s="42" t="s">
        <v>261</v>
      </c>
      <c r="B143" s="60" t="s">
        <v>262</v>
      </c>
      <c r="C143" s="44" t="s">
        <v>80</v>
      </c>
      <c r="D143" s="45">
        <v>109</v>
      </c>
      <c r="E143" s="46">
        <v>0</v>
      </c>
      <c r="F143" s="63"/>
      <c r="G143" s="48">
        <f t="shared" si="13"/>
        <v>0</v>
      </c>
      <c r="H143" s="62"/>
    </row>
    <row r="144" spans="1:65" s="50" customFormat="1" ht="22.5" x14ac:dyDescent="0.2">
      <c r="A144" s="42" t="s">
        <v>263</v>
      </c>
      <c r="B144" s="60" t="s">
        <v>189</v>
      </c>
      <c r="C144" s="44" t="s">
        <v>28</v>
      </c>
      <c r="D144" s="45">
        <v>52.8</v>
      </c>
      <c r="E144" s="46">
        <v>0</v>
      </c>
      <c r="F144" s="63"/>
      <c r="G144" s="48">
        <f t="shared" si="13"/>
        <v>0</v>
      </c>
      <c r="H144" s="62"/>
    </row>
    <row r="145" spans="1:8" s="50" customFormat="1" ht="45" x14ac:dyDescent="0.2">
      <c r="A145" s="42" t="s">
        <v>264</v>
      </c>
      <c r="B145" s="60" t="s">
        <v>100</v>
      </c>
      <c r="C145" s="44" t="s">
        <v>28</v>
      </c>
      <c r="D145" s="45">
        <v>346.52</v>
      </c>
      <c r="E145" s="46">
        <v>0</v>
      </c>
      <c r="F145" s="64"/>
      <c r="G145" s="48">
        <f t="shared" si="13"/>
        <v>0</v>
      </c>
      <c r="H145" s="62"/>
    </row>
    <row r="146" spans="1:8" s="50" customFormat="1" ht="45" x14ac:dyDescent="0.2">
      <c r="A146" s="42" t="s">
        <v>265</v>
      </c>
      <c r="B146" s="60" t="s">
        <v>102</v>
      </c>
      <c r="C146" s="44" t="s">
        <v>28</v>
      </c>
      <c r="D146" s="45">
        <v>186.59</v>
      </c>
      <c r="E146" s="46">
        <v>0</v>
      </c>
      <c r="F146" s="64"/>
      <c r="G146" s="48">
        <f t="shared" si="13"/>
        <v>0</v>
      </c>
      <c r="H146" s="62"/>
    </row>
    <row r="147" spans="1:8" s="50" customFormat="1" ht="33.75" x14ac:dyDescent="0.2">
      <c r="A147" s="42" t="s">
        <v>266</v>
      </c>
      <c r="B147" s="60" t="s">
        <v>46</v>
      </c>
      <c r="C147" s="44" t="s">
        <v>28</v>
      </c>
      <c r="D147" s="45">
        <v>250.63</v>
      </c>
      <c r="E147" s="46">
        <v>0</v>
      </c>
      <c r="F147" s="63"/>
      <c r="G147" s="48">
        <f t="shared" si="13"/>
        <v>0</v>
      </c>
      <c r="H147" s="62"/>
    </row>
    <row r="148" spans="1:8" s="50" customFormat="1" ht="33.75" x14ac:dyDescent="0.2">
      <c r="A148" s="42" t="s">
        <v>267</v>
      </c>
      <c r="B148" s="60" t="s">
        <v>48</v>
      </c>
      <c r="C148" s="44" t="s">
        <v>49</v>
      </c>
      <c r="D148" s="45">
        <v>4761.97</v>
      </c>
      <c r="E148" s="46">
        <v>0</v>
      </c>
      <c r="F148" s="63"/>
      <c r="G148" s="48">
        <f t="shared" si="13"/>
        <v>0</v>
      </c>
      <c r="H148" s="62"/>
    </row>
    <row r="149" spans="1:8" x14ac:dyDescent="0.2">
      <c r="A149" s="51" t="s">
        <v>268</v>
      </c>
      <c r="B149" s="65" t="s">
        <v>269</v>
      </c>
      <c r="C149" s="65"/>
      <c r="D149" s="65"/>
      <c r="E149" s="65">
        <v>0</v>
      </c>
      <c r="F149" s="65"/>
      <c r="G149" s="52">
        <f>ROUND(SUM(G150,G162,G177,G189),2)</f>
        <v>0</v>
      </c>
      <c r="H149" s="62"/>
    </row>
    <row r="150" spans="1:8" s="50" customFormat="1" x14ac:dyDescent="0.2">
      <c r="A150" s="54" t="s">
        <v>270</v>
      </c>
      <c r="B150" s="55" t="s">
        <v>181</v>
      </c>
      <c r="C150" s="56"/>
      <c r="D150" s="57"/>
      <c r="E150" s="58"/>
      <c r="F150" s="59"/>
      <c r="G150" s="58">
        <f>ROUND(SUM(G151:G161),2)</f>
        <v>0</v>
      </c>
      <c r="H150" s="62"/>
    </row>
    <row r="151" spans="1:8" s="50" customFormat="1" ht="22.5" x14ac:dyDescent="0.2">
      <c r="A151" s="42" t="s">
        <v>271</v>
      </c>
      <c r="B151" s="60" t="s">
        <v>183</v>
      </c>
      <c r="C151" s="44" t="s">
        <v>31</v>
      </c>
      <c r="D151" s="45">
        <v>742.35</v>
      </c>
      <c r="E151" s="46">
        <v>0</v>
      </c>
      <c r="F151" s="64"/>
      <c r="G151" s="48">
        <f t="shared" ref="G151:G161" si="14">ROUND(PRODUCT(D151,E151),2)</f>
        <v>0</v>
      </c>
      <c r="H151" s="62"/>
    </row>
    <row r="152" spans="1:8" s="50" customFormat="1" ht="45" x14ac:dyDescent="0.2">
      <c r="A152" s="42" t="s">
        <v>272</v>
      </c>
      <c r="B152" s="60" t="s">
        <v>185</v>
      </c>
      <c r="C152" s="44" t="s">
        <v>28</v>
      </c>
      <c r="D152" s="45">
        <v>615.54</v>
      </c>
      <c r="E152" s="46">
        <v>0</v>
      </c>
      <c r="F152" s="64"/>
      <c r="G152" s="48">
        <f t="shared" si="14"/>
        <v>0</v>
      </c>
      <c r="H152" s="62"/>
    </row>
    <row r="153" spans="1:8" s="50" customFormat="1" ht="33.75" x14ac:dyDescent="0.2">
      <c r="A153" s="42" t="s">
        <v>273</v>
      </c>
      <c r="B153" s="60" t="s">
        <v>274</v>
      </c>
      <c r="C153" s="44" t="s">
        <v>31</v>
      </c>
      <c r="D153" s="45">
        <v>82.69</v>
      </c>
      <c r="E153" s="46">
        <v>0</v>
      </c>
      <c r="F153" s="64"/>
      <c r="G153" s="48">
        <f t="shared" si="14"/>
        <v>0</v>
      </c>
      <c r="H153" s="62"/>
    </row>
    <row r="154" spans="1:8" s="50" customFormat="1" ht="33.75" x14ac:dyDescent="0.2">
      <c r="A154" s="42" t="s">
        <v>275</v>
      </c>
      <c r="B154" s="60" t="s">
        <v>276</v>
      </c>
      <c r="C154" s="44" t="s">
        <v>31</v>
      </c>
      <c r="D154" s="45">
        <v>628.21</v>
      </c>
      <c r="E154" s="46">
        <v>0</v>
      </c>
      <c r="F154" s="64"/>
      <c r="G154" s="48">
        <f>ROUND(PRODUCT(D154,E154),2)</f>
        <v>0</v>
      </c>
      <c r="H154" s="62"/>
    </row>
    <row r="155" spans="1:8" s="50" customFormat="1" ht="33.75" x14ac:dyDescent="0.2">
      <c r="A155" s="42" t="s">
        <v>277</v>
      </c>
      <c r="B155" s="60" t="s">
        <v>278</v>
      </c>
      <c r="C155" s="44" t="s">
        <v>31</v>
      </c>
      <c r="D155" s="45">
        <v>31.45</v>
      </c>
      <c r="E155" s="46">
        <v>0</v>
      </c>
      <c r="F155" s="64"/>
      <c r="G155" s="48">
        <f>ROUND(PRODUCT(D155,E155),2)</f>
        <v>0</v>
      </c>
      <c r="H155" s="62"/>
    </row>
    <row r="156" spans="1:8" s="50" customFormat="1" ht="22.5" x14ac:dyDescent="0.2">
      <c r="A156" s="42" t="s">
        <v>279</v>
      </c>
      <c r="B156" s="60" t="s">
        <v>189</v>
      </c>
      <c r="C156" s="44" t="s">
        <v>28</v>
      </c>
      <c r="D156" s="45">
        <v>51.29</v>
      </c>
      <c r="E156" s="46">
        <v>0</v>
      </c>
      <c r="F156" s="64"/>
      <c r="G156" s="48">
        <f t="shared" si="14"/>
        <v>0</v>
      </c>
      <c r="H156" s="62"/>
    </row>
    <row r="157" spans="1:8" s="50" customFormat="1" ht="33.75" x14ac:dyDescent="0.2">
      <c r="A157" s="42" t="s">
        <v>280</v>
      </c>
      <c r="B157" s="60" t="s">
        <v>197</v>
      </c>
      <c r="C157" s="44" t="s">
        <v>28</v>
      </c>
      <c r="D157" s="45">
        <v>229.52</v>
      </c>
      <c r="E157" s="46">
        <v>0</v>
      </c>
      <c r="F157" s="64"/>
      <c r="G157" s="48">
        <f t="shared" si="14"/>
        <v>0</v>
      </c>
      <c r="H157" s="62"/>
    </row>
    <row r="158" spans="1:8" s="50" customFormat="1" ht="45" x14ac:dyDescent="0.2">
      <c r="A158" s="42" t="s">
        <v>281</v>
      </c>
      <c r="B158" s="60" t="s">
        <v>100</v>
      </c>
      <c r="C158" s="44" t="s">
        <v>28</v>
      </c>
      <c r="D158" s="45">
        <v>217.57</v>
      </c>
      <c r="E158" s="46">
        <v>0</v>
      </c>
      <c r="F158" s="64"/>
      <c r="G158" s="48">
        <f t="shared" si="14"/>
        <v>0</v>
      </c>
      <c r="H158" s="62"/>
    </row>
    <row r="159" spans="1:8" s="50" customFormat="1" ht="45" x14ac:dyDescent="0.2">
      <c r="A159" s="42" t="s">
        <v>282</v>
      </c>
      <c r="B159" s="60" t="s">
        <v>102</v>
      </c>
      <c r="C159" s="44" t="s">
        <v>28</v>
      </c>
      <c r="D159" s="45">
        <v>117.15</v>
      </c>
      <c r="E159" s="46">
        <v>0</v>
      </c>
      <c r="F159" s="64"/>
      <c r="G159" s="48">
        <f t="shared" si="14"/>
        <v>0</v>
      </c>
      <c r="H159" s="62"/>
    </row>
    <row r="160" spans="1:8" s="50" customFormat="1" ht="33.75" x14ac:dyDescent="0.2">
      <c r="A160" s="42" t="s">
        <v>283</v>
      </c>
      <c r="B160" s="60" t="s">
        <v>46</v>
      </c>
      <c r="C160" s="44" t="s">
        <v>28</v>
      </c>
      <c r="D160" s="45">
        <v>397.97</v>
      </c>
      <c r="E160" s="46">
        <v>0</v>
      </c>
      <c r="F160" s="47"/>
      <c r="G160" s="48">
        <f t="shared" si="14"/>
        <v>0</v>
      </c>
      <c r="H160" s="62"/>
    </row>
    <row r="161" spans="1:8" s="50" customFormat="1" ht="33.75" x14ac:dyDescent="0.2">
      <c r="A161" s="42" t="s">
        <v>284</v>
      </c>
      <c r="B161" s="60" t="s">
        <v>48</v>
      </c>
      <c r="C161" s="44" t="s">
        <v>49</v>
      </c>
      <c r="D161" s="45">
        <v>7561.43</v>
      </c>
      <c r="E161" s="46">
        <v>0</v>
      </c>
      <c r="F161" s="63"/>
      <c r="G161" s="48">
        <f t="shared" si="14"/>
        <v>0</v>
      </c>
      <c r="H161" s="62"/>
    </row>
    <row r="162" spans="1:8" s="50" customFormat="1" x14ac:dyDescent="0.2">
      <c r="A162" s="54" t="s">
        <v>285</v>
      </c>
      <c r="B162" s="55" t="s">
        <v>286</v>
      </c>
      <c r="C162" s="56"/>
      <c r="D162" s="57"/>
      <c r="E162" s="58"/>
      <c r="F162" s="59"/>
      <c r="G162" s="58">
        <f>ROUND(SUM(G163:G176),2)</f>
        <v>0</v>
      </c>
      <c r="H162" s="62"/>
    </row>
    <row r="163" spans="1:8" s="50" customFormat="1" ht="22.5" x14ac:dyDescent="0.2">
      <c r="A163" s="42" t="s">
        <v>287</v>
      </c>
      <c r="B163" s="60" t="s">
        <v>183</v>
      </c>
      <c r="C163" s="44" t="s">
        <v>31</v>
      </c>
      <c r="D163" s="45">
        <v>804.77</v>
      </c>
      <c r="E163" s="46">
        <v>0</v>
      </c>
      <c r="F163" s="64"/>
      <c r="G163" s="48">
        <f>ROUND(PRODUCT(D163,E163),2)</f>
        <v>0</v>
      </c>
      <c r="H163" s="62"/>
    </row>
    <row r="164" spans="1:8" s="50" customFormat="1" ht="45" x14ac:dyDescent="0.2">
      <c r="A164" s="42" t="s">
        <v>288</v>
      </c>
      <c r="B164" s="60" t="s">
        <v>185</v>
      </c>
      <c r="C164" s="44" t="s">
        <v>28</v>
      </c>
      <c r="D164" s="45">
        <v>386.29</v>
      </c>
      <c r="E164" s="46">
        <v>0</v>
      </c>
      <c r="F164" s="64"/>
      <c r="G164" s="48">
        <f t="shared" ref="G164:G176" si="15">ROUND(PRODUCT(D164,E164),2)</f>
        <v>0</v>
      </c>
      <c r="H164" s="62"/>
    </row>
    <row r="165" spans="1:8" s="50" customFormat="1" ht="45" x14ac:dyDescent="0.2">
      <c r="A165" s="42" t="s">
        <v>289</v>
      </c>
      <c r="B165" s="60" t="s">
        <v>100</v>
      </c>
      <c r="C165" s="44" t="s">
        <v>28</v>
      </c>
      <c r="D165" s="45">
        <v>386.29</v>
      </c>
      <c r="E165" s="46">
        <v>0</v>
      </c>
      <c r="F165" s="63"/>
      <c r="G165" s="48">
        <f t="shared" si="15"/>
        <v>0</v>
      </c>
      <c r="H165" s="62"/>
    </row>
    <row r="166" spans="1:8" s="50" customFormat="1" ht="22.5" x14ac:dyDescent="0.2">
      <c r="A166" s="42" t="s">
        <v>290</v>
      </c>
      <c r="B166" s="60" t="s">
        <v>291</v>
      </c>
      <c r="C166" s="44" t="s">
        <v>80</v>
      </c>
      <c r="D166" s="45">
        <v>4</v>
      </c>
      <c r="E166" s="46">
        <v>0</v>
      </c>
      <c r="F166" s="63"/>
      <c r="G166" s="48">
        <f t="shared" si="15"/>
        <v>0</v>
      </c>
      <c r="H166" s="62"/>
    </row>
    <row r="167" spans="1:8" s="50" customFormat="1" ht="22.5" x14ac:dyDescent="0.2">
      <c r="A167" s="42" t="s">
        <v>292</v>
      </c>
      <c r="B167" s="60" t="s">
        <v>293</v>
      </c>
      <c r="C167" s="44" t="s">
        <v>80</v>
      </c>
      <c r="D167" s="45">
        <v>104</v>
      </c>
      <c r="E167" s="46">
        <v>0</v>
      </c>
      <c r="F167" s="63"/>
      <c r="G167" s="48">
        <f t="shared" si="15"/>
        <v>0</v>
      </c>
      <c r="H167" s="62"/>
    </row>
    <row r="168" spans="1:8" s="50" customFormat="1" ht="22.5" x14ac:dyDescent="0.2">
      <c r="A168" s="42" t="s">
        <v>294</v>
      </c>
      <c r="B168" s="60" t="s">
        <v>295</v>
      </c>
      <c r="C168" s="44" t="s">
        <v>80</v>
      </c>
      <c r="D168" s="45">
        <v>1</v>
      </c>
      <c r="E168" s="46">
        <v>0</v>
      </c>
      <c r="F168" s="63"/>
      <c r="G168" s="48">
        <f t="shared" si="15"/>
        <v>0</v>
      </c>
      <c r="H168" s="62"/>
    </row>
    <row r="169" spans="1:8" s="50" customFormat="1" ht="22.5" x14ac:dyDescent="0.2">
      <c r="A169" s="42" t="s">
        <v>296</v>
      </c>
      <c r="B169" s="60" t="s">
        <v>297</v>
      </c>
      <c r="C169" s="44" t="s">
        <v>80</v>
      </c>
      <c r="D169" s="45">
        <v>109</v>
      </c>
      <c r="E169" s="46">
        <v>0</v>
      </c>
      <c r="F169" s="63"/>
      <c r="G169" s="48">
        <f t="shared" si="15"/>
        <v>0</v>
      </c>
      <c r="H169" s="62"/>
    </row>
    <row r="170" spans="1:8" s="50" customFormat="1" ht="22.5" x14ac:dyDescent="0.2">
      <c r="A170" s="42" t="s">
        <v>298</v>
      </c>
      <c r="B170" s="60" t="s">
        <v>299</v>
      </c>
      <c r="C170" s="44" t="s">
        <v>80</v>
      </c>
      <c r="D170" s="45">
        <v>109</v>
      </c>
      <c r="E170" s="46">
        <v>0</v>
      </c>
      <c r="F170" s="63"/>
      <c r="G170" s="48">
        <f t="shared" si="15"/>
        <v>0</v>
      </c>
      <c r="H170" s="62"/>
    </row>
    <row r="171" spans="1:8" s="50" customFormat="1" ht="22.5" x14ac:dyDescent="0.2">
      <c r="A171" s="42" t="s">
        <v>300</v>
      </c>
      <c r="B171" s="60" t="s">
        <v>301</v>
      </c>
      <c r="C171" s="44" t="s">
        <v>80</v>
      </c>
      <c r="D171" s="45">
        <v>109</v>
      </c>
      <c r="E171" s="46">
        <v>0</v>
      </c>
      <c r="F171" s="63"/>
      <c r="G171" s="48">
        <f t="shared" si="15"/>
        <v>0</v>
      </c>
      <c r="H171" s="62"/>
    </row>
    <row r="172" spans="1:8" s="50" customFormat="1" ht="22.5" x14ac:dyDescent="0.2">
      <c r="A172" s="42" t="s">
        <v>302</v>
      </c>
      <c r="B172" s="60" t="s">
        <v>303</v>
      </c>
      <c r="C172" s="44" t="s">
        <v>31</v>
      </c>
      <c r="D172" s="45">
        <v>804.77</v>
      </c>
      <c r="E172" s="46">
        <v>0</v>
      </c>
      <c r="F172" s="63"/>
      <c r="G172" s="48">
        <f t="shared" si="15"/>
        <v>0</v>
      </c>
      <c r="H172" s="62"/>
    </row>
    <row r="173" spans="1:8" s="50" customFormat="1" ht="22.5" x14ac:dyDescent="0.2">
      <c r="A173" s="42" t="s">
        <v>304</v>
      </c>
      <c r="B173" s="60" t="s">
        <v>305</v>
      </c>
      <c r="C173" s="44" t="s">
        <v>80</v>
      </c>
      <c r="D173" s="45">
        <v>109</v>
      </c>
      <c r="E173" s="46">
        <v>0</v>
      </c>
      <c r="F173" s="64"/>
      <c r="G173" s="48">
        <f t="shared" si="15"/>
        <v>0</v>
      </c>
      <c r="H173" s="62"/>
    </row>
    <row r="174" spans="1:8" s="50" customFormat="1" ht="22.5" x14ac:dyDescent="0.2">
      <c r="A174" s="42" t="s">
        <v>306</v>
      </c>
      <c r="B174" s="60" t="s">
        <v>307</v>
      </c>
      <c r="C174" s="44" t="s">
        <v>80</v>
      </c>
      <c r="D174" s="45">
        <v>109</v>
      </c>
      <c r="E174" s="46">
        <v>0</v>
      </c>
      <c r="F174" s="64"/>
      <c r="G174" s="48">
        <f t="shared" si="15"/>
        <v>0</v>
      </c>
      <c r="H174" s="62"/>
    </row>
    <row r="175" spans="1:8" s="50" customFormat="1" ht="22.5" x14ac:dyDescent="0.2">
      <c r="A175" s="42" t="s">
        <v>308</v>
      </c>
      <c r="B175" s="60" t="s">
        <v>309</v>
      </c>
      <c r="C175" s="44" t="s">
        <v>80</v>
      </c>
      <c r="D175" s="45">
        <v>109</v>
      </c>
      <c r="E175" s="46">
        <v>0</v>
      </c>
      <c r="F175" s="64"/>
      <c r="G175" s="48">
        <f t="shared" si="15"/>
        <v>0</v>
      </c>
      <c r="H175" s="62"/>
    </row>
    <row r="176" spans="1:8" s="50" customFormat="1" ht="101.25" x14ac:dyDescent="0.2">
      <c r="A176" s="42" t="s">
        <v>310</v>
      </c>
      <c r="B176" s="60" t="s">
        <v>311</v>
      </c>
      <c r="C176" s="44" t="s">
        <v>80</v>
      </c>
      <c r="D176" s="45">
        <v>109</v>
      </c>
      <c r="E176" s="46">
        <v>0</v>
      </c>
      <c r="F176" s="64"/>
      <c r="G176" s="48">
        <f t="shared" si="15"/>
        <v>0</v>
      </c>
      <c r="H176" s="62"/>
    </row>
    <row r="177" spans="1:8" s="50" customFormat="1" x14ac:dyDescent="0.2">
      <c r="A177" s="54" t="s">
        <v>312</v>
      </c>
      <c r="B177" s="55" t="s">
        <v>313</v>
      </c>
      <c r="C177" s="56"/>
      <c r="D177" s="57"/>
      <c r="E177" s="58"/>
      <c r="F177" s="59"/>
      <c r="G177" s="58">
        <f>ROUND(SUM(G178:G188),2)</f>
        <v>0</v>
      </c>
      <c r="H177" s="62"/>
    </row>
    <row r="178" spans="1:8" s="50" customFormat="1" ht="45" x14ac:dyDescent="0.2">
      <c r="A178" s="42" t="s">
        <v>314</v>
      </c>
      <c r="B178" s="60" t="s">
        <v>185</v>
      </c>
      <c r="C178" s="44" t="s">
        <v>28</v>
      </c>
      <c r="D178" s="45">
        <v>82.79</v>
      </c>
      <c r="E178" s="46">
        <v>0</v>
      </c>
      <c r="F178" s="63"/>
      <c r="G178" s="48">
        <f t="shared" ref="G178:G188" si="16">ROUND(PRODUCT(D178,E178),2)</f>
        <v>0</v>
      </c>
      <c r="H178" s="62"/>
    </row>
    <row r="179" spans="1:8" s="50" customFormat="1" ht="45" x14ac:dyDescent="0.2">
      <c r="A179" s="42" t="s">
        <v>315</v>
      </c>
      <c r="B179" s="60" t="s">
        <v>100</v>
      </c>
      <c r="C179" s="44" t="s">
        <v>28</v>
      </c>
      <c r="D179" s="45">
        <v>14.56</v>
      </c>
      <c r="E179" s="46">
        <v>0</v>
      </c>
      <c r="F179" s="63"/>
      <c r="G179" s="48">
        <f t="shared" si="16"/>
        <v>0</v>
      </c>
      <c r="H179" s="62"/>
    </row>
    <row r="180" spans="1:8" s="50" customFormat="1" ht="33.75" x14ac:dyDescent="0.2">
      <c r="A180" s="42" t="s">
        <v>316</v>
      </c>
      <c r="B180" s="60" t="s">
        <v>317</v>
      </c>
      <c r="C180" s="44" t="s">
        <v>44</v>
      </c>
      <c r="D180" s="45">
        <v>40.549999999999997</v>
      </c>
      <c r="E180" s="46">
        <v>0</v>
      </c>
      <c r="F180" s="63"/>
      <c r="G180" s="48">
        <f t="shared" si="16"/>
        <v>0</v>
      </c>
      <c r="H180" s="62"/>
    </row>
    <row r="181" spans="1:8" s="50" customFormat="1" ht="33.75" x14ac:dyDescent="0.2">
      <c r="A181" s="42" t="s">
        <v>318</v>
      </c>
      <c r="B181" s="60" t="s">
        <v>223</v>
      </c>
      <c r="C181" s="44" t="s">
        <v>44</v>
      </c>
      <c r="D181" s="45">
        <v>48.17</v>
      </c>
      <c r="E181" s="46">
        <v>0</v>
      </c>
      <c r="F181" s="63"/>
      <c r="G181" s="48">
        <f t="shared" si="16"/>
        <v>0</v>
      </c>
      <c r="H181" s="62"/>
    </row>
    <row r="182" spans="1:8" s="50" customFormat="1" ht="33.75" x14ac:dyDescent="0.2">
      <c r="A182" s="42" t="s">
        <v>319</v>
      </c>
      <c r="B182" s="60" t="s">
        <v>320</v>
      </c>
      <c r="C182" s="44" t="s">
        <v>44</v>
      </c>
      <c r="D182" s="45">
        <v>22.21</v>
      </c>
      <c r="E182" s="46">
        <v>0</v>
      </c>
      <c r="F182" s="63"/>
      <c r="G182" s="48">
        <f t="shared" si="16"/>
        <v>0</v>
      </c>
      <c r="H182" s="62"/>
    </row>
    <row r="183" spans="1:8" s="50" customFormat="1" ht="33.75" x14ac:dyDescent="0.2">
      <c r="A183" s="42" t="s">
        <v>321</v>
      </c>
      <c r="B183" s="60" t="s">
        <v>225</v>
      </c>
      <c r="C183" s="44" t="s">
        <v>77</v>
      </c>
      <c r="D183" s="45">
        <v>817.9</v>
      </c>
      <c r="E183" s="46">
        <v>0</v>
      </c>
      <c r="F183" s="63"/>
      <c r="G183" s="48">
        <f t="shared" si="16"/>
        <v>0</v>
      </c>
      <c r="H183" s="62"/>
    </row>
    <row r="184" spans="1:8" s="50" customFormat="1" ht="22.5" x14ac:dyDescent="0.2">
      <c r="A184" s="42" t="s">
        <v>322</v>
      </c>
      <c r="B184" s="60" t="s">
        <v>227</v>
      </c>
      <c r="C184" s="44" t="s">
        <v>28</v>
      </c>
      <c r="D184" s="45">
        <v>17.03</v>
      </c>
      <c r="E184" s="46">
        <v>0</v>
      </c>
      <c r="F184" s="63"/>
      <c r="G184" s="48">
        <f t="shared" si="16"/>
        <v>0</v>
      </c>
      <c r="H184" s="62"/>
    </row>
    <row r="185" spans="1:8" s="50" customFormat="1" ht="22.5" x14ac:dyDescent="0.2">
      <c r="A185" s="42" t="s">
        <v>323</v>
      </c>
      <c r="B185" s="60" t="s">
        <v>231</v>
      </c>
      <c r="C185" s="44" t="s">
        <v>44</v>
      </c>
      <c r="D185" s="45">
        <v>76.739999999999995</v>
      </c>
      <c r="E185" s="46">
        <v>0</v>
      </c>
      <c r="F185" s="63"/>
      <c r="G185" s="48">
        <f t="shared" si="16"/>
        <v>0</v>
      </c>
      <c r="H185" s="62"/>
    </row>
    <row r="186" spans="1:8" s="50" customFormat="1" ht="33.75" x14ac:dyDescent="0.2">
      <c r="A186" s="42" t="s">
        <v>324</v>
      </c>
      <c r="B186" s="60" t="s">
        <v>325</v>
      </c>
      <c r="C186" s="44" t="s">
        <v>44</v>
      </c>
      <c r="D186" s="45">
        <v>76.739999999999995</v>
      </c>
      <c r="E186" s="46">
        <v>0</v>
      </c>
      <c r="F186" s="63"/>
      <c r="G186" s="48">
        <f t="shared" si="16"/>
        <v>0</v>
      </c>
      <c r="H186" s="62"/>
    </row>
    <row r="187" spans="1:8" s="50" customFormat="1" ht="33.75" x14ac:dyDescent="0.2">
      <c r="A187" s="42" t="s">
        <v>326</v>
      </c>
      <c r="B187" s="60" t="s">
        <v>46</v>
      </c>
      <c r="C187" s="44" t="s">
        <v>28</v>
      </c>
      <c r="D187" s="45">
        <v>68.23</v>
      </c>
      <c r="E187" s="46">
        <v>0</v>
      </c>
      <c r="F187" s="47"/>
      <c r="G187" s="48">
        <f t="shared" si="16"/>
        <v>0</v>
      </c>
      <c r="H187" s="62"/>
    </row>
    <row r="188" spans="1:8" s="50" customFormat="1" ht="33.75" x14ac:dyDescent="0.2">
      <c r="A188" s="42" t="s">
        <v>327</v>
      </c>
      <c r="B188" s="60" t="s">
        <v>48</v>
      </c>
      <c r="C188" s="44" t="s">
        <v>49</v>
      </c>
      <c r="D188" s="45">
        <v>1296.3699999999999</v>
      </c>
      <c r="E188" s="46">
        <v>0</v>
      </c>
      <c r="F188" s="63"/>
      <c r="G188" s="48">
        <f t="shared" si="16"/>
        <v>0</v>
      </c>
      <c r="H188" s="62"/>
    </row>
    <row r="189" spans="1:8" s="50" customFormat="1" x14ac:dyDescent="0.2">
      <c r="A189" s="54" t="s">
        <v>328</v>
      </c>
      <c r="B189" s="55" t="s">
        <v>329</v>
      </c>
      <c r="C189" s="56"/>
      <c r="D189" s="57"/>
      <c r="E189" s="58"/>
      <c r="F189" s="59"/>
      <c r="G189" s="58">
        <f>ROUND(SUM(G190:G206),2)</f>
        <v>0</v>
      </c>
      <c r="H189" s="62"/>
    </row>
    <row r="190" spans="1:8" s="50" customFormat="1" ht="33.75" x14ac:dyDescent="0.2">
      <c r="A190" s="42" t="s">
        <v>330</v>
      </c>
      <c r="B190" s="60" t="s">
        <v>331</v>
      </c>
      <c r="C190" s="44" t="s">
        <v>80</v>
      </c>
      <c r="D190" s="45">
        <v>8</v>
      </c>
      <c r="E190" s="46">
        <v>0</v>
      </c>
      <c r="F190" s="63"/>
      <c r="G190" s="48">
        <f t="shared" ref="G190:G206" si="17">ROUND(PRODUCT(D190,E190),2)</f>
        <v>0</v>
      </c>
      <c r="H190" s="62"/>
    </row>
    <row r="191" spans="1:8" s="50" customFormat="1" ht="33.75" x14ac:dyDescent="0.2">
      <c r="A191" s="42" t="s">
        <v>332</v>
      </c>
      <c r="B191" s="60" t="s">
        <v>333</v>
      </c>
      <c r="C191" s="44" t="s">
        <v>80</v>
      </c>
      <c r="D191" s="45">
        <v>17</v>
      </c>
      <c r="E191" s="46">
        <v>0</v>
      </c>
      <c r="F191" s="63"/>
      <c r="G191" s="48">
        <f t="shared" si="17"/>
        <v>0</v>
      </c>
      <c r="H191" s="62"/>
    </row>
    <row r="192" spans="1:8" s="50" customFormat="1" ht="33.75" x14ac:dyDescent="0.2">
      <c r="A192" s="42" t="s">
        <v>334</v>
      </c>
      <c r="B192" s="60" t="s">
        <v>335</v>
      </c>
      <c r="C192" s="44" t="s">
        <v>80</v>
      </c>
      <c r="D192" s="45">
        <v>2</v>
      </c>
      <c r="E192" s="46">
        <v>0</v>
      </c>
      <c r="F192" s="63"/>
      <c r="G192" s="48">
        <f t="shared" si="17"/>
        <v>0</v>
      </c>
      <c r="H192" s="62"/>
    </row>
    <row r="193" spans="1:65" s="50" customFormat="1" ht="22.5" x14ac:dyDescent="0.2">
      <c r="A193" s="42" t="s">
        <v>336</v>
      </c>
      <c r="B193" s="60" t="s">
        <v>337</v>
      </c>
      <c r="C193" s="44" t="s">
        <v>80</v>
      </c>
      <c r="D193" s="45">
        <v>8</v>
      </c>
      <c r="E193" s="46">
        <v>0</v>
      </c>
      <c r="F193" s="63"/>
      <c r="G193" s="48">
        <f t="shared" si="17"/>
        <v>0</v>
      </c>
      <c r="H193" s="62"/>
    </row>
    <row r="194" spans="1:65" s="50" customFormat="1" ht="22.5" x14ac:dyDescent="0.2">
      <c r="A194" s="42" t="s">
        <v>338</v>
      </c>
      <c r="B194" s="60" t="s">
        <v>339</v>
      </c>
      <c r="C194" s="44" t="s">
        <v>80</v>
      </c>
      <c r="D194" s="45">
        <v>17</v>
      </c>
      <c r="E194" s="46">
        <v>0</v>
      </c>
      <c r="F194" s="63"/>
      <c r="G194" s="48">
        <f t="shared" si="17"/>
        <v>0</v>
      </c>
      <c r="H194" s="62"/>
    </row>
    <row r="195" spans="1:65" s="50" customFormat="1" ht="22.5" x14ac:dyDescent="0.2">
      <c r="A195" s="42" t="s">
        <v>340</v>
      </c>
      <c r="B195" s="60" t="s">
        <v>341</v>
      </c>
      <c r="C195" s="44" t="s">
        <v>80</v>
      </c>
      <c r="D195" s="45">
        <v>2</v>
      </c>
      <c r="E195" s="46">
        <v>0</v>
      </c>
      <c r="F195" s="63"/>
      <c r="G195" s="48">
        <f t="shared" si="17"/>
        <v>0</v>
      </c>
      <c r="H195" s="62"/>
    </row>
    <row r="196" spans="1:65" s="50" customFormat="1" ht="33.75" x14ac:dyDescent="0.2">
      <c r="A196" s="42" t="s">
        <v>342</v>
      </c>
      <c r="B196" s="60" t="s">
        <v>343</v>
      </c>
      <c r="C196" s="44" t="s">
        <v>80</v>
      </c>
      <c r="D196" s="45">
        <v>8</v>
      </c>
      <c r="E196" s="46">
        <v>0</v>
      </c>
      <c r="F196" s="63"/>
      <c r="G196" s="48">
        <f>ROUND(PRODUCT(D196,E196),2)</f>
        <v>0</v>
      </c>
      <c r="H196" s="62"/>
    </row>
    <row r="197" spans="1:65" s="50" customFormat="1" ht="33.75" x14ac:dyDescent="0.2">
      <c r="A197" s="42" t="s">
        <v>344</v>
      </c>
      <c r="B197" s="60" t="s">
        <v>345</v>
      </c>
      <c r="C197" s="44" t="s">
        <v>80</v>
      </c>
      <c r="D197" s="45">
        <v>7</v>
      </c>
      <c r="E197" s="46">
        <v>0</v>
      </c>
      <c r="F197" s="63"/>
      <c r="G197" s="48">
        <f t="shared" ref="G197:G200" si="18">ROUND(PRODUCT(D197,E197),2)</f>
        <v>0</v>
      </c>
      <c r="H197" s="62"/>
    </row>
    <row r="198" spans="1:65" s="50" customFormat="1" ht="22.5" x14ac:dyDescent="0.2">
      <c r="A198" s="42" t="s">
        <v>346</v>
      </c>
      <c r="B198" s="60" t="s">
        <v>347</v>
      </c>
      <c r="C198" s="44" t="s">
        <v>80</v>
      </c>
      <c r="D198" s="45">
        <v>2</v>
      </c>
      <c r="E198" s="46">
        <v>0</v>
      </c>
      <c r="F198" s="63"/>
      <c r="G198" s="48">
        <f t="shared" si="18"/>
        <v>0</v>
      </c>
      <c r="H198" s="62"/>
    </row>
    <row r="199" spans="1:65" s="50" customFormat="1" ht="22.5" x14ac:dyDescent="0.2">
      <c r="A199" s="42" t="s">
        <v>348</v>
      </c>
      <c r="B199" s="60" t="s">
        <v>349</v>
      </c>
      <c r="C199" s="44" t="s">
        <v>80</v>
      </c>
      <c r="D199" s="45">
        <v>1</v>
      </c>
      <c r="E199" s="46">
        <v>0</v>
      </c>
      <c r="F199" s="63"/>
      <c r="G199" s="48">
        <f t="shared" si="18"/>
        <v>0</v>
      </c>
      <c r="H199" s="62"/>
    </row>
    <row r="200" spans="1:65" s="50" customFormat="1" ht="33.75" x14ac:dyDescent="0.2">
      <c r="A200" s="42" t="s">
        <v>350</v>
      </c>
      <c r="B200" s="60" t="s">
        <v>351</v>
      </c>
      <c r="C200" s="44" t="s">
        <v>80</v>
      </c>
      <c r="D200" s="45">
        <v>3</v>
      </c>
      <c r="E200" s="46">
        <v>0</v>
      </c>
      <c r="F200" s="63"/>
      <c r="G200" s="48">
        <f t="shared" si="18"/>
        <v>0</v>
      </c>
      <c r="H200" s="62"/>
    </row>
    <row r="201" spans="1:65" s="50" customFormat="1" ht="33.75" x14ac:dyDescent="0.2">
      <c r="A201" s="42" t="s">
        <v>352</v>
      </c>
      <c r="B201" s="60" t="s">
        <v>353</v>
      </c>
      <c r="C201" s="44" t="s">
        <v>80</v>
      </c>
      <c r="D201" s="45">
        <v>7</v>
      </c>
      <c r="E201" s="46">
        <v>0</v>
      </c>
      <c r="F201" s="63"/>
      <c r="G201" s="48">
        <f t="shared" si="17"/>
        <v>0</v>
      </c>
      <c r="H201" s="62"/>
    </row>
    <row r="202" spans="1:65" s="50" customFormat="1" ht="33.75" x14ac:dyDescent="0.2">
      <c r="A202" s="42" t="s">
        <v>354</v>
      </c>
      <c r="B202" s="60" t="s">
        <v>355</v>
      </c>
      <c r="C202" s="44" t="s">
        <v>80</v>
      </c>
      <c r="D202" s="45">
        <v>4</v>
      </c>
      <c r="E202" s="46">
        <v>0</v>
      </c>
      <c r="F202" s="63"/>
      <c r="G202" s="48">
        <f t="shared" si="17"/>
        <v>0</v>
      </c>
      <c r="H202" s="62"/>
    </row>
    <row r="203" spans="1:65" s="50" customFormat="1" ht="33.75" x14ac:dyDescent="0.2">
      <c r="A203" s="42" t="s">
        <v>356</v>
      </c>
      <c r="B203" s="60" t="s">
        <v>357</v>
      </c>
      <c r="C203" s="44" t="s">
        <v>28</v>
      </c>
      <c r="D203" s="45">
        <v>1.88</v>
      </c>
      <c r="E203" s="46">
        <v>0</v>
      </c>
      <c r="F203" s="63"/>
      <c r="G203" s="48">
        <f t="shared" si="17"/>
        <v>0</v>
      </c>
      <c r="H203" s="62"/>
    </row>
    <row r="204" spans="1:65" s="50" customFormat="1" ht="33.75" x14ac:dyDescent="0.2">
      <c r="A204" s="42" t="s">
        <v>358</v>
      </c>
      <c r="B204" s="60" t="s">
        <v>359</v>
      </c>
      <c r="C204" s="44" t="s">
        <v>80</v>
      </c>
      <c r="D204" s="45">
        <v>11</v>
      </c>
      <c r="E204" s="46">
        <v>0</v>
      </c>
      <c r="F204" s="63"/>
      <c r="G204" s="48">
        <f t="shared" si="17"/>
        <v>0</v>
      </c>
      <c r="H204" s="62"/>
    </row>
    <row r="205" spans="1:65" s="50" customFormat="1" ht="22.5" x14ac:dyDescent="0.2">
      <c r="A205" s="42" t="s">
        <v>360</v>
      </c>
      <c r="B205" s="60" t="s">
        <v>361</v>
      </c>
      <c r="C205" s="44" t="s">
        <v>80</v>
      </c>
      <c r="D205" s="45">
        <v>10</v>
      </c>
      <c r="E205" s="46">
        <v>0</v>
      </c>
      <c r="F205" s="63"/>
      <c r="G205" s="48">
        <f t="shared" si="17"/>
        <v>0</v>
      </c>
      <c r="H205" s="62"/>
    </row>
    <row r="206" spans="1:65" s="50" customFormat="1" ht="22.5" x14ac:dyDescent="0.2">
      <c r="A206" s="42" t="s">
        <v>362</v>
      </c>
      <c r="B206" s="60" t="s">
        <v>363</v>
      </c>
      <c r="C206" s="44" t="s">
        <v>80</v>
      </c>
      <c r="D206" s="45">
        <v>1</v>
      </c>
      <c r="E206" s="46">
        <v>0</v>
      </c>
      <c r="F206" s="63"/>
      <c r="G206" s="48">
        <f t="shared" si="17"/>
        <v>0</v>
      </c>
      <c r="H206" s="62"/>
    </row>
    <row r="207" spans="1:65" s="68" customFormat="1" x14ac:dyDescent="0.2">
      <c r="A207" s="51" t="s">
        <v>364</v>
      </c>
      <c r="B207" s="65" t="s">
        <v>365</v>
      </c>
      <c r="C207" s="65"/>
      <c r="D207" s="65"/>
      <c r="E207" s="65"/>
      <c r="F207" s="65"/>
      <c r="G207" s="52">
        <f>ROUND(SUM(G208),2)</f>
        <v>0</v>
      </c>
      <c r="H207" s="62"/>
      <c r="I207" s="53"/>
      <c r="J207" s="53"/>
      <c r="K207" s="53"/>
      <c r="L207" s="53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  <c r="AA207" s="53"/>
      <c r="AB207" s="53"/>
      <c r="AC207" s="53"/>
      <c r="AD207" s="53"/>
      <c r="AE207" s="53"/>
      <c r="AF207" s="53"/>
      <c r="AG207" s="53"/>
      <c r="AH207" s="53"/>
      <c r="AI207" s="53"/>
      <c r="AJ207" s="53"/>
      <c r="AK207" s="53"/>
      <c r="AL207" s="53"/>
      <c r="AM207" s="53"/>
      <c r="AN207" s="53"/>
      <c r="AO207" s="53"/>
      <c r="AP207" s="53"/>
      <c r="AQ207" s="53"/>
      <c r="AR207" s="53"/>
      <c r="AS207" s="53"/>
      <c r="AT207" s="53"/>
      <c r="AU207" s="53"/>
      <c r="AV207" s="53"/>
      <c r="AW207" s="53"/>
      <c r="AX207" s="53"/>
      <c r="AY207" s="53"/>
      <c r="AZ207" s="53"/>
      <c r="BA207" s="53"/>
      <c r="BB207" s="53"/>
      <c r="BC207" s="53"/>
      <c r="BD207" s="53"/>
      <c r="BE207" s="53"/>
      <c r="BF207" s="53"/>
      <c r="BG207" s="53"/>
      <c r="BH207" s="53"/>
      <c r="BI207" s="53"/>
      <c r="BJ207" s="53"/>
      <c r="BK207" s="53"/>
      <c r="BL207" s="53"/>
      <c r="BM207" s="53"/>
    </row>
    <row r="208" spans="1:65" s="69" customFormat="1" ht="22.5" x14ac:dyDescent="0.2">
      <c r="A208" s="42" t="s">
        <v>366</v>
      </c>
      <c r="B208" s="60" t="s">
        <v>367</v>
      </c>
      <c r="C208" s="44" t="s">
        <v>44</v>
      </c>
      <c r="D208" s="45">
        <v>8197.9</v>
      </c>
      <c r="E208" s="46">
        <v>0</v>
      </c>
      <c r="F208" s="64"/>
      <c r="G208" s="48">
        <f t="shared" ref="G208" si="19">ROUND(PRODUCT(D208,E208),2)</f>
        <v>0</v>
      </c>
      <c r="H208" s="62"/>
    </row>
    <row r="209" spans="1:65" x14ac:dyDescent="0.2">
      <c r="A209" s="101"/>
      <c r="B209" s="101"/>
      <c r="C209" s="101"/>
      <c r="D209" s="101"/>
      <c r="E209" s="101"/>
      <c r="F209" s="101"/>
      <c r="G209" s="101"/>
    </row>
    <row r="210" spans="1:65" s="50" customFormat="1" x14ac:dyDescent="0.2">
      <c r="A210" s="70"/>
      <c r="B210" s="60"/>
      <c r="C210" s="44"/>
      <c r="D210" s="45"/>
      <c r="E210" s="46"/>
      <c r="F210" s="63"/>
      <c r="G210" s="48"/>
    </row>
    <row r="211" spans="1:65" s="68" customFormat="1" ht="10.5" customHeight="1" x14ac:dyDescent="0.2">
      <c r="A211" s="51"/>
      <c r="B211" s="65" t="s">
        <v>368</v>
      </c>
      <c r="C211" s="65"/>
      <c r="D211" s="65"/>
      <c r="E211" s="65"/>
      <c r="F211" s="65"/>
      <c r="G211" s="52"/>
      <c r="H211" s="53"/>
      <c r="I211" s="53"/>
      <c r="J211" s="53"/>
      <c r="K211" s="53"/>
      <c r="L211" s="53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53"/>
      <c r="AA211" s="53"/>
      <c r="AB211" s="53"/>
      <c r="AC211" s="53"/>
      <c r="AD211" s="53"/>
      <c r="AE211" s="53"/>
      <c r="AF211" s="53"/>
      <c r="AG211" s="53"/>
      <c r="AH211" s="53"/>
      <c r="AI211" s="53"/>
      <c r="AJ211" s="53"/>
      <c r="AK211" s="53"/>
      <c r="AL211" s="53"/>
      <c r="AM211" s="53"/>
      <c r="AN211" s="53"/>
      <c r="AO211" s="53"/>
      <c r="AP211" s="53"/>
      <c r="AQ211" s="53"/>
      <c r="AR211" s="53"/>
      <c r="AS211" s="53"/>
      <c r="AT211" s="53"/>
      <c r="AU211" s="53"/>
      <c r="AV211" s="53"/>
      <c r="AW211" s="53"/>
      <c r="AX211" s="53"/>
      <c r="AY211" s="53"/>
      <c r="AZ211" s="53"/>
      <c r="BA211" s="53"/>
      <c r="BB211" s="53"/>
      <c r="BC211" s="53"/>
      <c r="BD211" s="53"/>
      <c r="BE211" s="53"/>
      <c r="BF211" s="53"/>
      <c r="BG211" s="53"/>
      <c r="BH211" s="53"/>
      <c r="BI211" s="53"/>
      <c r="BJ211" s="53"/>
      <c r="BK211" s="53"/>
      <c r="BL211" s="53"/>
      <c r="BM211" s="53"/>
    </row>
    <row r="212" spans="1:65" s="50" customFormat="1" ht="38.25" x14ac:dyDescent="0.2">
      <c r="A212" s="70"/>
      <c r="B212" s="43" t="str">
        <f>+B5</f>
        <v>Pavimentación con concreto hidráulico, sustitución de líneas de agua potable y red de drenaje, en la calle Adolfo Ruiz Cortines, en la colonia Miguel de la Madrid, primera etapa, municipio de Zapopan, Jalisco.</v>
      </c>
      <c r="C212" s="44"/>
      <c r="D212" s="45"/>
      <c r="E212" s="46"/>
      <c r="F212" s="63"/>
      <c r="G212" s="48"/>
    </row>
    <row r="213" spans="1:65" s="50" customFormat="1" x14ac:dyDescent="0.2">
      <c r="A213" s="70"/>
      <c r="B213" s="60"/>
      <c r="C213" s="44"/>
      <c r="D213" s="45"/>
      <c r="E213" s="46"/>
      <c r="F213" s="63"/>
      <c r="G213" s="48"/>
    </row>
    <row r="214" spans="1:65" s="50" customFormat="1" x14ac:dyDescent="0.2">
      <c r="A214" s="70"/>
      <c r="B214" s="60"/>
      <c r="C214" s="44"/>
      <c r="D214" s="45"/>
      <c r="E214" s="46"/>
      <c r="F214" s="63"/>
      <c r="G214" s="48"/>
    </row>
    <row r="215" spans="1:65" s="69" customFormat="1" x14ac:dyDescent="0.2">
      <c r="A215" s="71" t="s">
        <v>22</v>
      </c>
      <c r="B215" s="93" t="str">
        <f>B16</f>
        <v>PAVIMENTACIÓN</v>
      </c>
      <c r="C215" s="93"/>
      <c r="D215" s="93"/>
      <c r="E215" s="93"/>
      <c r="F215" s="72"/>
      <c r="G215" s="73">
        <f>G16</f>
        <v>0</v>
      </c>
    </row>
    <row r="216" spans="1:65" s="69" customFormat="1" x14ac:dyDescent="0.2">
      <c r="A216" s="74" t="s">
        <v>24</v>
      </c>
      <c r="B216" s="75" t="str">
        <f>B17</f>
        <v>PRELIMINARES</v>
      </c>
      <c r="C216" s="76"/>
      <c r="D216" s="77"/>
      <c r="E216" s="72"/>
      <c r="F216" s="72"/>
      <c r="G216" s="78">
        <f>G17</f>
        <v>0</v>
      </c>
    </row>
    <row r="217" spans="1:65" s="69" customFormat="1" x14ac:dyDescent="0.2">
      <c r="A217" s="74" t="s">
        <v>50</v>
      </c>
      <c r="B217" s="75" t="str">
        <f>B28</f>
        <v>TERRACERÍAS</v>
      </c>
      <c r="C217" s="76"/>
      <c r="D217" s="77"/>
      <c r="E217" s="72"/>
      <c r="F217" s="72"/>
      <c r="G217" s="78">
        <f>G28</f>
        <v>0</v>
      </c>
    </row>
    <row r="218" spans="1:65" s="69" customFormat="1" x14ac:dyDescent="0.2">
      <c r="A218" s="74" t="s">
        <v>62</v>
      </c>
      <c r="B218" s="75" t="str">
        <f>B35</f>
        <v>PAVIMENTO HIDRÁULICO</v>
      </c>
      <c r="C218" s="76"/>
      <c r="D218" s="77"/>
      <c r="E218" s="72"/>
      <c r="F218" s="72"/>
      <c r="G218" s="78">
        <f>G35</f>
        <v>0</v>
      </c>
    </row>
    <row r="219" spans="1:65" s="69" customFormat="1" x14ac:dyDescent="0.2">
      <c r="A219" s="71" t="s">
        <v>81</v>
      </c>
      <c r="B219" s="93" t="str">
        <f>B44</f>
        <v>BANQUETAS, CRUCES PEATONALES Y ACCESIBILIDAD UNIVERSAL</v>
      </c>
      <c r="C219" s="93"/>
      <c r="D219" s="93"/>
      <c r="E219" s="93"/>
      <c r="F219" s="72"/>
      <c r="G219" s="73">
        <f>G44</f>
        <v>0</v>
      </c>
    </row>
    <row r="220" spans="1:65" s="69" customFormat="1" x14ac:dyDescent="0.2">
      <c r="A220" s="74" t="s">
        <v>83</v>
      </c>
      <c r="B220" s="75" t="str">
        <f>B45</f>
        <v>PRELIMINARES</v>
      </c>
      <c r="C220" s="76"/>
      <c r="D220" s="77"/>
      <c r="E220" s="72"/>
      <c r="F220" s="72"/>
      <c r="G220" s="78">
        <f>G45</f>
        <v>0</v>
      </c>
    </row>
    <row r="221" spans="1:65" s="69" customFormat="1" x14ac:dyDescent="0.2">
      <c r="A221" s="74" t="s">
        <v>90</v>
      </c>
      <c r="B221" s="75" t="str">
        <f>B50</f>
        <v>EXCAVACIÓN Y RELLENOS</v>
      </c>
      <c r="C221" s="76"/>
      <c r="D221" s="77"/>
      <c r="E221" s="72"/>
      <c r="F221" s="72"/>
      <c r="G221" s="78">
        <f>G50</f>
        <v>0</v>
      </c>
    </row>
    <row r="222" spans="1:65" s="69" customFormat="1" x14ac:dyDescent="0.2">
      <c r="A222" s="74" t="s">
        <v>105</v>
      </c>
      <c r="B222" s="75" t="str">
        <f>B59</f>
        <v>BANQUETAS</v>
      </c>
      <c r="C222" s="76"/>
      <c r="D222" s="77"/>
      <c r="E222" s="72"/>
      <c r="F222" s="72"/>
      <c r="G222" s="78">
        <f>G59</f>
        <v>0</v>
      </c>
    </row>
    <row r="223" spans="1:65" s="69" customFormat="1" x14ac:dyDescent="0.2">
      <c r="A223" s="74" t="s">
        <v>124</v>
      </c>
      <c r="B223" s="75" t="str">
        <f>B69</f>
        <v>ALBAÑILERÍAS</v>
      </c>
      <c r="C223" s="76"/>
      <c r="D223" s="77"/>
      <c r="E223" s="72"/>
      <c r="F223" s="72"/>
      <c r="G223" s="78">
        <f>G69</f>
        <v>0</v>
      </c>
    </row>
    <row r="224" spans="1:65" s="69" customFormat="1" x14ac:dyDescent="0.2">
      <c r="A224" s="71" t="s">
        <v>134</v>
      </c>
      <c r="B224" s="93" t="str">
        <f>B74</f>
        <v>ÁREAS VERDES</v>
      </c>
      <c r="C224" s="93"/>
      <c r="D224" s="93"/>
      <c r="E224" s="93"/>
      <c r="F224" s="72"/>
      <c r="G224" s="73">
        <f>G74</f>
        <v>0</v>
      </c>
    </row>
    <row r="225" spans="1:7" s="69" customFormat="1" x14ac:dyDescent="0.2">
      <c r="A225" s="71" t="s">
        <v>146</v>
      </c>
      <c r="B225" s="93" t="str">
        <f>B80</f>
        <v>SEÑALAMIENTO HORIZONTAL Y VERTICAL</v>
      </c>
      <c r="C225" s="93"/>
      <c r="D225" s="93"/>
      <c r="E225" s="93"/>
      <c r="F225" s="72"/>
      <c r="G225" s="73">
        <f>G80</f>
        <v>0</v>
      </c>
    </row>
    <row r="226" spans="1:7" s="69" customFormat="1" x14ac:dyDescent="0.2">
      <c r="A226" s="74" t="s">
        <v>148</v>
      </c>
      <c r="B226" s="75" t="str">
        <f>B81</f>
        <v>SEÑALAMIENTO HORIZONTAL</v>
      </c>
      <c r="C226" s="76"/>
      <c r="D226" s="77"/>
      <c r="E226" s="72"/>
      <c r="F226" s="72"/>
      <c r="G226" s="78">
        <f>G81</f>
        <v>0</v>
      </c>
    </row>
    <row r="227" spans="1:7" s="69" customFormat="1" x14ac:dyDescent="0.2">
      <c r="A227" s="74" t="s">
        <v>168</v>
      </c>
      <c r="B227" s="75" t="str">
        <f>B91</f>
        <v>SEÑALAMIENTO VERTICAL</v>
      </c>
      <c r="C227" s="76"/>
      <c r="D227" s="77"/>
      <c r="E227" s="72"/>
      <c r="F227" s="72"/>
      <c r="G227" s="78">
        <f>G91</f>
        <v>0</v>
      </c>
    </row>
    <row r="228" spans="1:7" s="69" customFormat="1" x14ac:dyDescent="0.2">
      <c r="A228" s="71" t="s">
        <v>178</v>
      </c>
      <c r="B228" s="93" t="str">
        <f>B96</f>
        <v>ALCANTARILLADO SANITARIO</v>
      </c>
      <c r="C228" s="93"/>
      <c r="D228" s="93"/>
      <c r="E228" s="93"/>
      <c r="F228" s="72"/>
      <c r="G228" s="73">
        <f>G96</f>
        <v>0</v>
      </c>
    </row>
    <row r="229" spans="1:7" s="69" customFormat="1" x14ac:dyDescent="0.2">
      <c r="A229" s="74" t="s">
        <v>180</v>
      </c>
      <c r="B229" s="75" t="str">
        <f>B97</f>
        <v>LÍNEA PRINCIPAL</v>
      </c>
      <c r="C229" s="76"/>
      <c r="D229" s="77"/>
      <c r="E229" s="72"/>
      <c r="F229" s="72"/>
      <c r="G229" s="78">
        <f>G97</f>
        <v>0</v>
      </c>
    </row>
    <row r="230" spans="1:7" s="69" customFormat="1" x14ac:dyDescent="0.2">
      <c r="A230" s="74" t="s">
        <v>216</v>
      </c>
      <c r="B230" s="75" t="str">
        <f>B117</f>
        <v>POZOS DE VISITA</v>
      </c>
      <c r="C230" s="76"/>
      <c r="D230" s="77"/>
      <c r="E230" s="72"/>
      <c r="F230" s="72"/>
      <c r="G230" s="78">
        <f>G117</f>
        <v>0</v>
      </c>
    </row>
    <row r="231" spans="1:7" s="69" customFormat="1" x14ac:dyDescent="0.2">
      <c r="A231" s="74" t="s">
        <v>243</v>
      </c>
      <c r="B231" s="75" t="str">
        <f>B133</f>
        <v>DESCARGAS DOMICILIARIAS</v>
      </c>
      <c r="C231" s="76"/>
      <c r="D231" s="77"/>
      <c r="E231" s="72"/>
      <c r="F231" s="72"/>
      <c r="G231" s="78">
        <f>G133</f>
        <v>0</v>
      </c>
    </row>
    <row r="232" spans="1:7" s="69" customFormat="1" x14ac:dyDescent="0.2">
      <c r="A232" s="71" t="s">
        <v>268</v>
      </c>
      <c r="B232" s="93" t="str">
        <f>B149</f>
        <v>AGUA POTABLE</v>
      </c>
      <c r="C232" s="93"/>
      <c r="D232" s="93"/>
      <c r="E232" s="93"/>
      <c r="F232" s="72"/>
      <c r="G232" s="73">
        <f>G149</f>
        <v>0</v>
      </c>
    </row>
    <row r="233" spans="1:7" s="69" customFormat="1" x14ac:dyDescent="0.2">
      <c r="A233" s="74" t="s">
        <v>270</v>
      </c>
      <c r="B233" s="75" t="str">
        <f>B150</f>
        <v>LÍNEA PRINCIPAL</v>
      </c>
      <c r="C233" s="76"/>
      <c r="D233" s="77"/>
      <c r="E233" s="72"/>
      <c r="F233" s="72"/>
      <c r="G233" s="78">
        <f>G150</f>
        <v>0</v>
      </c>
    </row>
    <row r="234" spans="1:7" s="69" customFormat="1" x14ac:dyDescent="0.2">
      <c r="A234" s="74" t="s">
        <v>285</v>
      </c>
      <c r="B234" s="75" t="str">
        <f>B162</f>
        <v>TOMAS DOMICILIARIAS</v>
      </c>
      <c r="C234" s="76"/>
      <c r="D234" s="77"/>
      <c r="E234" s="72"/>
      <c r="F234" s="72"/>
      <c r="G234" s="78">
        <f>G162</f>
        <v>0</v>
      </c>
    </row>
    <row r="235" spans="1:7" s="69" customFormat="1" x14ac:dyDescent="0.2">
      <c r="A235" s="74" t="s">
        <v>312</v>
      </c>
      <c r="B235" s="75" t="str">
        <f>B177</f>
        <v>CAJA DE VÁLVULAS</v>
      </c>
      <c r="C235" s="76"/>
      <c r="D235" s="77"/>
      <c r="E235" s="72"/>
      <c r="F235" s="72"/>
      <c r="G235" s="78">
        <f>G177</f>
        <v>0</v>
      </c>
    </row>
    <row r="236" spans="1:7" s="69" customFormat="1" x14ac:dyDescent="0.2">
      <c r="A236" s="74" t="s">
        <v>328</v>
      </c>
      <c r="B236" s="75" t="str">
        <f>B189</f>
        <v>PIEZAS ESPECIALES</v>
      </c>
      <c r="C236" s="76"/>
      <c r="D236" s="77"/>
      <c r="E236" s="72"/>
      <c r="F236" s="72"/>
      <c r="G236" s="78">
        <f>G189</f>
        <v>0</v>
      </c>
    </row>
    <row r="237" spans="1:7" s="69" customFormat="1" x14ac:dyDescent="0.2">
      <c r="A237" s="71" t="s">
        <v>364</v>
      </c>
      <c r="B237" s="93" t="str">
        <f>B207</f>
        <v>LIMPIEZA</v>
      </c>
      <c r="C237" s="93"/>
      <c r="D237" s="93"/>
      <c r="E237" s="93"/>
      <c r="F237" s="72"/>
      <c r="G237" s="73">
        <f>G207</f>
        <v>0</v>
      </c>
    </row>
    <row r="238" spans="1:7" s="69" customFormat="1" x14ac:dyDescent="0.2">
      <c r="A238" s="74"/>
      <c r="B238" s="75"/>
      <c r="C238" s="76"/>
      <c r="D238" s="77"/>
      <c r="E238" s="72"/>
      <c r="F238" s="72"/>
      <c r="G238" s="78"/>
    </row>
    <row r="239" spans="1:7" s="69" customFormat="1" x14ac:dyDescent="0.2">
      <c r="A239" s="74"/>
      <c r="B239" s="75"/>
      <c r="C239" s="76"/>
      <c r="D239" s="77"/>
      <c r="E239" s="72"/>
      <c r="F239" s="72"/>
      <c r="G239" s="78"/>
    </row>
    <row r="240" spans="1:7" s="69" customFormat="1" x14ac:dyDescent="0.2">
      <c r="A240" s="74"/>
      <c r="B240" s="75"/>
      <c r="C240" s="76"/>
      <c r="D240" s="77"/>
      <c r="E240" s="72"/>
      <c r="F240" s="72"/>
      <c r="G240" s="78"/>
    </row>
    <row r="241" spans="1:8" s="81" customFormat="1" x14ac:dyDescent="0.2">
      <c r="A241" s="79"/>
      <c r="B241" s="80"/>
      <c r="C241" s="76"/>
      <c r="D241" s="77"/>
      <c r="E241" s="72"/>
      <c r="G241" s="82"/>
    </row>
    <row r="242" spans="1:8" s="81" customFormat="1" ht="15" x14ac:dyDescent="0.2">
      <c r="A242" s="94" t="s">
        <v>369</v>
      </c>
      <c r="B242" s="94"/>
      <c r="C242" s="83"/>
      <c r="D242" s="83"/>
      <c r="E242" s="84"/>
      <c r="F242" s="85" t="s">
        <v>370</v>
      </c>
      <c r="G242" s="86">
        <f>ROUND(SUM(G215,G219,G224,G225,G228,G232,G237),2)</f>
        <v>0</v>
      </c>
      <c r="H242" s="87"/>
    </row>
    <row r="243" spans="1:8" s="81" customFormat="1" ht="15" x14ac:dyDescent="0.2">
      <c r="A243" s="92"/>
      <c r="B243" s="92"/>
      <c r="C243" s="92"/>
      <c r="D243" s="92"/>
      <c r="E243" s="84"/>
      <c r="F243" s="85" t="s">
        <v>371</v>
      </c>
      <c r="G243" s="88">
        <f>ROUND(PRODUCT(G242,0.16),2)</f>
        <v>0</v>
      </c>
    </row>
    <row r="244" spans="1:8" s="81" customFormat="1" ht="15.75" x14ac:dyDescent="0.2">
      <c r="A244" s="92"/>
      <c r="B244" s="92"/>
      <c r="C244" s="92"/>
      <c r="D244" s="92"/>
      <c r="E244" s="84"/>
      <c r="F244" s="85" t="s">
        <v>372</v>
      </c>
      <c r="G244" s="89">
        <f>ROUND(SUM(G242,G243),2)</f>
        <v>0</v>
      </c>
    </row>
  </sheetData>
  <protectedRanges>
    <protectedRange sqref="B9:C9 B5" name="DATOS_3"/>
    <protectedRange sqref="C1" name="DATOS_1_2"/>
    <protectedRange sqref="F4:F7" name="DATOS_3_1_1"/>
  </protectedRanges>
  <mergeCells count="19">
    <mergeCell ref="B219:E219"/>
    <mergeCell ref="C1:F1"/>
    <mergeCell ref="C2:F3"/>
    <mergeCell ref="B5:B7"/>
    <mergeCell ref="C8:E8"/>
    <mergeCell ref="B9:B10"/>
    <mergeCell ref="C9:E10"/>
    <mergeCell ref="G9:G10"/>
    <mergeCell ref="A12:G12"/>
    <mergeCell ref="B16:F16"/>
    <mergeCell ref="A209:G209"/>
    <mergeCell ref="B215:E215"/>
    <mergeCell ref="A243:D244"/>
    <mergeCell ref="B224:E224"/>
    <mergeCell ref="B225:E225"/>
    <mergeCell ref="B228:E228"/>
    <mergeCell ref="B232:E232"/>
    <mergeCell ref="B237:E237"/>
    <mergeCell ref="A242:B242"/>
  </mergeCells>
  <printOptions horizontalCentered="1"/>
  <pageMargins left="0.39370078740157483" right="0.39370078740157483" top="0.39370078740157483" bottom="0.39370078740157483" header="0.27559055118110237" footer="0.19685039370078741"/>
  <pageSetup scale="63" fitToWidth="6" fitToHeight="6" orientation="landscape" r:id="rId1"/>
  <headerFooter>
    <oddFooter>&amp;CPágina &amp;P de &amp;N</oddFooter>
  </headerFooter>
  <rowBreaks count="4" manualBreakCount="4">
    <brk id="73" max="6" man="1"/>
    <brk id="90" max="6" man="1"/>
    <brk id="161" max="6" man="1"/>
    <brk id="209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DOPI-MUN-R33-PAV-LP-032-2022</vt:lpstr>
      <vt:lpstr>'DOPI-MUN-R33-PAV-LP-032-2022'!Área_de_impresión</vt:lpstr>
      <vt:lpstr>'DOPI-MUN-R33-PAV-LP-032-2022'!Títulos_a_imprimir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García Romero</dc:creator>
  <cp:lastModifiedBy>Oscar García Romero</cp:lastModifiedBy>
  <dcterms:created xsi:type="dcterms:W3CDTF">2022-06-03T17:32:57Z</dcterms:created>
  <dcterms:modified xsi:type="dcterms:W3CDTF">2022-06-03T17:52:50Z</dcterms:modified>
</cp:coreProperties>
</file>