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DOC-INF-PRNAL\2. OBRAS\28. MERCADO DE ATEMAJAC\"/>
    </mc:Choice>
  </mc:AlternateContent>
  <bookViews>
    <workbookView xWindow="0" yWindow="0" windowWidth="20490" windowHeight="7020"/>
  </bookViews>
  <sheets>
    <sheet name="DCI-MUN-RM-EP-CI-003-2022" sheetId="1" r:id="rId1"/>
  </sheets>
  <externalReferences>
    <externalReference r:id="rId2"/>
  </externalReferences>
  <definedNames>
    <definedName name="_xlnm._FilterDatabase" localSheetId="0" hidden="1">'DCI-MUN-RM-EP-CI-003-2022'!$A$17:$G$118</definedName>
    <definedName name="ALTOB">[1]DATOS!$B$31</definedName>
    <definedName name="ANCHOB">[1]DATOS!$B$29</definedName>
    <definedName name="ANCHOV">[1]DATOS!$B$4</definedName>
    <definedName name="area" localSheetId="0">#REF!</definedName>
    <definedName name="area">#REF!</definedName>
    <definedName name="_xlnm.Print_Area" localSheetId="0">'DCI-MUN-RM-EP-CI-003-2022'!$A$1:$G$153</definedName>
    <definedName name="cargo" localSheetId="0">#REF!</definedName>
    <definedName name="cargo">#REF!</definedName>
    <definedName name="cargocontacto" localSheetId="0">#REF!</definedName>
    <definedName name="cargocontacto">#REF!</definedName>
    <definedName name="cargoresponsabledelaobra" localSheetId="0">#REF!</definedName>
    <definedName name="cargoresponsabledelaobra">#REF!</definedName>
    <definedName name="cargovendedor" localSheetId="0">#REF!</definedName>
    <definedName name="cargovendedor">#REF!</definedName>
    <definedName name="ciudad" localSheetId="0">#REF!</definedName>
    <definedName name="ciudad">#REF!</definedName>
    <definedName name="ciudadcliente" localSheetId="0">#REF!</definedName>
    <definedName name="ciudadcliente">#REF!</definedName>
    <definedName name="ciudaddelaobra" localSheetId="0">#REF!</definedName>
    <definedName name="ciudaddelaobra">#REF!</definedName>
    <definedName name="cmic" localSheetId="0">#REF!</definedName>
    <definedName name="cmic">#REF!</definedName>
    <definedName name="codigodelaobra" localSheetId="0">#REF!</definedName>
    <definedName name="codigodelaobra">#REF!</definedName>
    <definedName name="codigopostalcliente" localSheetId="0">#REF!</definedName>
    <definedName name="codigopostalcliente">#REF!</definedName>
    <definedName name="codigopostaldelaobra" localSheetId="0">#REF!</definedName>
    <definedName name="codigopostaldelaobra">#REF!</definedName>
    <definedName name="codigovendedor" localSheetId="0">#REF!</definedName>
    <definedName name="codigovendedor">#REF!</definedName>
    <definedName name="colonia" localSheetId="0">#REF!</definedName>
    <definedName name="colonia">#REF!</definedName>
    <definedName name="coloniacliente" localSheetId="0">#REF!</definedName>
    <definedName name="coloniacliente">#REF!</definedName>
    <definedName name="coloniadelaobra" localSheetId="0">#REF!</definedName>
    <definedName name="coloniadelaobra">#REF!</definedName>
    <definedName name="contactocliente" localSheetId="0">#REF!</definedName>
    <definedName name="contactocliente">#REF!</definedName>
    <definedName name="decimalesredondeo" localSheetId="0">#REF!</definedName>
    <definedName name="decimalesredondeo">#REF!</definedName>
    <definedName name="departamento" localSheetId="0">#REF!</definedName>
    <definedName name="departamento">#REF!</definedName>
    <definedName name="direccioncliente" localSheetId="0">#REF!</definedName>
    <definedName name="direccioncliente">#REF!</definedName>
    <definedName name="direcciondeconcurso" localSheetId="0">#REF!</definedName>
    <definedName name="direcciondeconcurso">#REF!</definedName>
    <definedName name="direcciondelaobra" localSheetId="0">#REF!</definedName>
    <definedName name="direcciondelaobra">#REF!</definedName>
    <definedName name="domicilio" localSheetId="0">#REF!</definedName>
    <definedName name="domicilio">#REF!</definedName>
    <definedName name="email" localSheetId="0">#REF!</definedName>
    <definedName name="email">#REF!</definedName>
    <definedName name="emailcliente" localSheetId="0">#REF!</definedName>
    <definedName name="emailcliente">#REF!</definedName>
    <definedName name="emaildelaobra" localSheetId="0">#REF!</definedName>
    <definedName name="emaildelaobra">#REF!</definedName>
    <definedName name="estado" localSheetId="0">#REF!</definedName>
    <definedName name="estado">#REF!</definedName>
    <definedName name="estadodelaobra" localSheetId="0">#REF!</definedName>
    <definedName name="estadodelaobra">#REF!</definedName>
    <definedName name="fechaconvocatoria" localSheetId="0">#REF!</definedName>
    <definedName name="fechaconvocatoria">#REF!</definedName>
    <definedName name="fechadeconcurso" localSheetId="0">#REF!</definedName>
    <definedName name="fechadeconcurso">#REF!</definedName>
    <definedName name="fechainicio" localSheetId="0">#REF!</definedName>
    <definedName name="fechainicio">#REF!</definedName>
    <definedName name="fechaterminacion" localSheetId="0">#REF!</definedName>
    <definedName name="fechaterminacion">#REF!</definedName>
    <definedName name="imss" localSheetId="0">#REF!</definedName>
    <definedName name="imss">#REF!</definedName>
    <definedName name="infonavit" localSheetId="0">#REF!</definedName>
    <definedName name="infonavit">#REF!</definedName>
    <definedName name="LARGOB">[1]DATOS!$B$30</definedName>
    <definedName name="LARGOV">[1]DATOS!$B$5</definedName>
    <definedName name="mailcontacto" localSheetId="0">#REF!</definedName>
    <definedName name="mailcontacto">#REF!</definedName>
    <definedName name="mailvendedor" localSheetId="0">#REF!</definedName>
    <definedName name="mailvendedor">#REF!</definedName>
    <definedName name="nombrecliente" localSheetId="0">#REF!</definedName>
    <definedName name="nombrecliente">#REF!</definedName>
    <definedName name="nombredelaobra" localSheetId="0">#REF!</definedName>
    <definedName name="nombredelaobra">#REF!</definedName>
    <definedName name="nombrevendedor" localSheetId="0">#REF!</definedName>
    <definedName name="nombrevendedor">#REF!</definedName>
    <definedName name="numconvocatoria" localSheetId="0">#REF!</definedName>
    <definedName name="numconvocatoria">#REF!</definedName>
    <definedName name="numerodeconcurso" localSheetId="0">#REF!</definedName>
    <definedName name="numerodeconcurso">#REF!</definedName>
    <definedName name="OBRA">[1]DATOS!$B$2</definedName>
    <definedName name="plazocalculado" localSheetId="0">#REF!</definedName>
    <definedName name="plazocalculado">#REF!</definedName>
    <definedName name="plazoreal" localSheetId="0">#REF!</definedName>
    <definedName name="plazoreal">#REF!</definedName>
    <definedName name="porcentajeivapresupuesto" localSheetId="0">#REF!</definedName>
    <definedName name="porcentajeivapresupuesto">#REF!</definedName>
    <definedName name="primeramoneda" localSheetId="0">#REF!</definedName>
    <definedName name="primeramoneda">#REF!</definedName>
    <definedName name="razonsocial" localSheetId="0">#REF!</definedName>
    <definedName name="razonsocial">#REF!</definedName>
    <definedName name="remateprimeramoneda" localSheetId="0">#REF!</definedName>
    <definedName name="remateprimeramoneda">#REF!</definedName>
    <definedName name="rematesegundamoneda" localSheetId="0">#REF!</definedName>
    <definedName name="rematesegundamoneda">#REF!</definedName>
    <definedName name="responsable" localSheetId="0">#REF!</definedName>
    <definedName name="responsable">#REF!</definedName>
    <definedName name="responsabledelaobra" localSheetId="0">#REF!</definedName>
    <definedName name="responsabledelaobra">#REF!</definedName>
    <definedName name="rfc" localSheetId="0">#REF!</definedName>
    <definedName name="rfc">#REF!</definedName>
    <definedName name="segundamoneda" localSheetId="0">#REF!</definedName>
    <definedName name="segundamoneda">#REF!</definedName>
    <definedName name="telefono" localSheetId="0">#REF!</definedName>
    <definedName name="telefono">#REF!</definedName>
    <definedName name="telefonocliente" localSheetId="0">#REF!</definedName>
    <definedName name="telefonocliente">#REF!</definedName>
    <definedName name="telefonocontacto" localSheetId="0">#REF!</definedName>
    <definedName name="telefonocontacto">#REF!</definedName>
    <definedName name="telefonodelaobra" localSheetId="0">#REF!</definedName>
    <definedName name="telefonodelaobra">#REF!</definedName>
    <definedName name="telefonovendedor" localSheetId="0">#REF!</definedName>
    <definedName name="telefonovendedor">#REF!</definedName>
    <definedName name="tipodelicitacion" localSheetId="0">#REF!</definedName>
    <definedName name="tipodelicitacion">#REF!</definedName>
    <definedName name="_xlnm.Print_Titles" localSheetId="0">'DCI-MUN-RM-EP-CI-003-2022'!$1:$18</definedName>
    <definedName name="totalpresupuestoprimeramoneda" localSheetId="0">#REF!</definedName>
    <definedName name="totalpresupuestoprimeramoneda">#REF!</definedName>
    <definedName name="totalpresupuestosegundamoneda" localSheetId="0">#REF!</definedName>
    <definedName name="totalpresupuestosegundamoneda">#REF!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8" i="1" l="1"/>
  <c r="B122" i="1" s="1"/>
  <c r="G116" i="1" l="1"/>
  <c r="G115" i="1" s="1"/>
  <c r="G114" i="1"/>
  <c r="G113" i="1"/>
  <c r="G112" i="1"/>
  <c r="G111" i="1"/>
  <c r="G110" i="1"/>
  <c r="G109" i="1"/>
  <c r="G107" i="1"/>
  <c r="G106" i="1"/>
  <c r="G104" i="1"/>
  <c r="G103" i="1"/>
  <c r="G102" i="1"/>
  <c r="G100" i="1"/>
  <c r="G99" i="1"/>
  <c r="G97" i="1"/>
  <c r="G96" i="1"/>
  <c r="G95" i="1"/>
  <c r="G94" i="1"/>
  <c r="G93" i="1"/>
  <c r="G92" i="1"/>
  <c r="G91" i="1"/>
  <c r="G90" i="1"/>
  <c r="G89" i="1"/>
  <c r="G88" i="1"/>
  <c r="G87" i="1"/>
  <c r="G86" i="1"/>
  <c r="G84" i="1"/>
  <c r="G83" i="1"/>
  <c r="G82" i="1"/>
  <c r="G80" i="1"/>
  <c r="G79" i="1"/>
  <c r="G77" i="1"/>
  <c r="G76" i="1"/>
  <c r="G75" i="1"/>
  <c r="G74" i="1"/>
  <c r="G73" i="1"/>
  <c r="G71" i="1"/>
  <c r="G70" i="1"/>
  <c r="G69" i="1"/>
  <c r="G68" i="1"/>
  <c r="G67" i="1"/>
  <c r="G66" i="1"/>
  <c r="G64" i="1"/>
  <c r="G63" i="1" s="1"/>
  <c r="G118" i="1"/>
  <c r="G117" i="1" s="1"/>
  <c r="G62" i="1"/>
  <c r="G61" i="1"/>
  <c r="G60" i="1"/>
  <c r="G59" i="1"/>
  <c r="G58" i="1"/>
  <c r="G56" i="1"/>
  <c r="G55" i="1" s="1"/>
  <c r="G136" i="1" s="1"/>
  <c r="G54" i="1"/>
  <c r="G53" i="1"/>
  <c r="G52" i="1"/>
  <c r="G50" i="1"/>
  <c r="G49" i="1"/>
  <c r="G48" i="1"/>
  <c r="G47" i="1"/>
  <c r="G46" i="1"/>
  <c r="G45" i="1"/>
  <c r="G44" i="1"/>
  <c r="G43" i="1"/>
  <c r="G41" i="1"/>
  <c r="G40" i="1"/>
  <c r="G38" i="1"/>
  <c r="G37" i="1" s="1"/>
  <c r="G132" i="1" s="1"/>
  <c r="G36" i="1"/>
  <c r="G35" i="1" s="1"/>
  <c r="G33" i="1"/>
  <c r="G32" i="1"/>
  <c r="G30" i="1"/>
  <c r="G29" i="1"/>
  <c r="G27" i="1"/>
  <c r="G26" i="1"/>
  <c r="G24" i="1"/>
  <c r="G23" i="1"/>
  <c r="G20" i="1"/>
  <c r="G19" i="1" s="1"/>
  <c r="G124" i="1" s="1"/>
  <c r="G149" i="1" l="1"/>
  <c r="G148" i="1"/>
  <c r="G105" i="1"/>
  <c r="G51" i="1"/>
  <c r="G135" i="1" s="1"/>
  <c r="G81" i="1"/>
  <c r="G31" i="1"/>
  <c r="G129" i="1" s="1"/>
  <c r="G25" i="1"/>
  <c r="G127" i="1" s="1"/>
  <c r="G78" i="1"/>
  <c r="G98" i="1"/>
  <c r="G72" i="1"/>
  <c r="G65" i="1"/>
  <c r="G39" i="1"/>
  <c r="G133" i="1" s="1"/>
  <c r="G42" i="1"/>
  <c r="G134" i="1" s="1"/>
  <c r="G22" i="1"/>
  <c r="G126" i="1" s="1"/>
  <c r="G57" i="1"/>
  <c r="G137" i="1" s="1"/>
  <c r="G108" i="1"/>
  <c r="G147" i="1" s="1"/>
  <c r="G101" i="1"/>
  <c r="G28" i="1"/>
  <c r="G128" i="1" s="1"/>
  <c r="G85" i="1"/>
  <c r="G131" i="1"/>
  <c r="G143" i="1" l="1"/>
  <c r="G139" i="1"/>
  <c r="G146" i="1"/>
  <c r="G140" i="1"/>
  <c r="G145" i="1"/>
  <c r="G144" i="1"/>
  <c r="G142" i="1"/>
  <c r="G141" i="1"/>
  <c r="G138" i="1"/>
  <c r="G34" i="1"/>
  <c r="G130" i="1" s="1"/>
  <c r="G21" i="1"/>
  <c r="G125" i="1" s="1"/>
  <c r="G151" i="1" l="1"/>
  <c r="G152" i="1" s="1"/>
  <c r="G153" i="1" s="1"/>
</calcChain>
</file>

<file path=xl/sharedStrings.xml><?xml version="1.0" encoding="utf-8"?>
<sst xmlns="http://schemas.openxmlformats.org/spreadsheetml/2006/main" count="357" uniqueCount="238">
  <si>
    <t>MUNICIPIO DE ZAPOPAN, JALISCO</t>
  </si>
  <si>
    <t>CONCURSO SIMPLIFICADO SUMARIO No.</t>
  </si>
  <si>
    <t>DIRECCIÓN DE CONSERVACION DE INMUEBLES</t>
  </si>
  <si>
    <t>DCI-MUN-RM-EP-CI-003-2022</t>
  </si>
  <si>
    <t>UNIDAD DE PRESUPUESTOS Y CONTRATACION DE OBRA PUBLICA</t>
  </si>
  <si>
    <t>DESCRIPCIÓN GENERAL DE LOS TRABAJOS:</t>
  </si>
  <si>
    <t>FECHA DE INICIO:</t>
  </si>
  <si>
    <t xml:space="preserve">REHABILITACIÓN DEL MERCADO DE ATEMAJAC INCLUYE: INSTALACIONES HIDRÁULICAS SANITARIAS, PINTURA EN FACHADAS, IMPERMEABILIZACIÓN, HERRERÍAS EN BARANDALES, PUERTAS Y VENTANAS, CAMBIO DE LONAS Y RAMPAS, SEÑALÉTICA HORIZONTAL Y VERTICAL Y OBRA COMPLEMENTARIA, MUNICIPIO DE ZAPOPAN, JALISCO.
</t>
  </si>
  <si>
    <t>FECHA DE TERMINACIÓN:</t>
  </si>
  <si>
    <t>PLAZO DE EJECUCIÓN:</t>
  </si>
  <si>
    <t>FECHA DE PRESENTACIÓN:</t>
  </si>
  <si>
    <t>RAZÓN SOCIAL DEL LICITANTE:</t>
  </si>
  <si>
    <t>NOMBRE, CARGO Y FIRMA DEL LICITANTE</t>
  </si>
  <si>
    <t>DOCUMENTO</t>
  </si>
  <si>
    <t>PE-1</t>
  </si>
  <si>
    <t>CATÁLOGO DE CONCEPTOS</t>
  </si>
  <si>
    <t>UNIDAD</t>
  </si>
  <si>
    <t>CANTIDAD</t>
  </si>
  <si>
    <t>PRECIO UNITARIO ($)</t>
  </si>
  <si>
    <t>PRECIO UNITARIO ($) CON LETRA</t>
  </si>
  <si>
    <t>A</t>
  </si>
  <si>
    <t>PRELIMINARES</t>
  </si>
  <si>
    <t>DOPI-001</t>
  </si>
  <si>
    <t>DEMOLICIÓN POR MEDIOS MECÁNICOS DE PAVIMENTO DE CONCRETO EXISTENTE DE 0.00 M A 0.30 M DE ESPESOR, INCLUYE: ACARREO DEL MATERIAL A BANCO DE OBRA PARA SU POSTERIOR RETIRO, MANO DE OBRA, EQUIPO Y HERRAMIENTA.</t>
  </si>
  <si>
    <r>
      <t>M</t>
    </r>
    <r>
      <rPr>
        <b/>
        <sz val="8"/>
        <rFont val="Arial"/>
        <family val="2"/>
      </rPr>
      <t>3</t>
    </r>
  </si>
  <si>
    <t>B</t>
  </si>
  <si>
    <t>BANQUETAS, CRUCES PEATONALES Y ACCESIBILIDAD UNIVERSAL</t>
  </si>
  <si>
    <t>B1</t>
  </si>
  <si>
    <t>PRELIMINARES 2</t>
  </si>
  <si>
    <t>DOPI-002</t>
  </si>
  <si>
    <t>CARGA MECÁNICA Y ACARREO EN CAMIÓN 1 ER. KILOMETRO, DE MATERIAL PRODUCTO DE EXCAVACIÓN, DEMOLICIÓN Y/O ESCOMBROS, INCLUYE: REGALÍAS AL BANCO DE TIRO, MANO DE OBRA, EQUIPO Y HERRAMIENTA.</t>
  </si>
  <si>
    <t>M3</t>
  </si>
  <si>
    <t>DOPI-003</t>
  </si>
  <si>
    <t>ACARREO EN CAMIÓN KILÓMETROS SUBSECUENTES DE MATERIAL PRODUCTO DE EXCAVACIÓN, DEMOLICIÓN Y/O ESCOMBROS A TIRADERO AUTORIZADO POR SUPERVISIÓN, INCLUYE: MANO DE OBRA, EQUIPO Y HERRAMIENTA.</t>
  </si>
  <si>
    <t>M3-KM</t>
  </si>
  <si>
    <t>B2</t>
  </si>
  <si>
    <t>EXCAVACIÓN Y RELLENOS</t>
  </si>
  <si>
    <t>DOPI-004</t>
  </si>
  <si>
    <t>DOPI-005</t>
  </si>
  <si>
    <t>B3</t>
  </si>
  <si>
    <t>BANQUETAS</t>
  </si>
  <si>
    <t>DOPI-006</t>
  </si>
  <si>
    <t>M2</t>
  </si>
  <si>
    <t>DOPI-007</t>
  </si>
  <si>
    <t>CORTE CON DISCO DE DIAMANTE HASTA 1/3 DE ESPESOR DE LA LOSA Y HASTA 3 MM DE ANCHO, INCLUYE: EQUIPO, PREPARACIONES Y MANO DE OBRA.</t>
  </si>
  <si>
    <t>M</t>
  </si>
  <si>
    <t>B4</t>
  </si>
  <si>
    <t>ALBAÑILERÍAS</t>
  </si>
  <si>
    <t>DOPI-008</t>
  </si>
  <si>
    <t>APLANADO DE 2.50 CM DE ESPESOR EN MURO CON MORTERO CEMENTO-ARENA 1:3, ACABADO PULIDO O APALILLADO, INCLUYE: MATERIALES, ACARREOS, DESPERDICIOS, MANO DE OBRA, ANDAMIOS, PLOMEADO, NIVELADO, REGLEADO, RECORTES, MANO DE OBRA, EQUIPO Y HERRAMIENTA.</t>
  </si>
  <si>
    <t>DOPI-009</t>
  </si>
  <si>
    <t>C</t>
  </si>
  <si>
    <t>SEÑALAMIENTO</t>
  </si>
  <si>
    <t>C1</t>
  </si>
  <si>
    <t>SENAÑAMIENTO VERTICAL</t>
  </si>
  <si>
    <t>DOPI-010</t>
  </si>
  <si>
    <t>PZA</t>
  </si>
  <si>
    <t>C2</t>
  </si>
  <si>
    <t>PISOS DE CONCRETO</t>
  </si>
  <si>
    <t>DOPI-011</t>
  </si>
  <si>
    <t>KG</t>
  </si>
  <si>
    <t>C3</t>
  </si>
  <si>
    <t>LONARIA</t>
  </si>
  <si>
    <t>DOPI-012</t>
  </si>
  <si>
    <t>DOPI-013</t>
  </si>
  <si>
    <t>C4</t>
  </si>
  <si>
    <t>LOSA DE CONCRETO</t>
  </si>
  <si>
    <t>DOPI-014</t>
  </si>
  <si>
    <t>DOPI-015</t>
  </si>
  <si>
    <t>SUMINISTRO Y APLICACIÓN DE ACRÍLICO SURFACER, NEUTRAL CONCENTRADO Y PIGMENTO, EMULSIÓN 100 % ACRÍLICA, CON DISEÑO DE CURVATURAS Y PICTOGRAMAS CONFORME INDICA PLANO DE PROYECTO, INCLUYE: HERRAMIENTA, DISEÑO DE FIGURAS, TRAZO A DETALLE, MATERIALES, ARENA SÍLICA, EQUIPO Y MANO DE OBRA.</t>
  </si>
  <si>
    <t>DOPI-016</t>
  </si>
  <si>
    <t>SUMINISTRO Y APLICACIÓN DE LÍNEAS DELIMITADORAS, CON PINTURA BASE ACEITE DE SECADO RÁPIDO, MATE MARCA COMEX O SIMILAR, DE 5 CM DE ANCHO, ACABADO MATE SECADO RÁPIDO, INCLUYE: HERRAMIENTA, LIMPIEZA Y PREPARACIÓN DE LA SUPERFICIE, MATERIALES, EQUIPO Y MANO DE OBRA.</t>
  </si>
  <si>
    <t>DOPI-017</t>
  </si>
  <si>
    <t>DOPI-018</t>
  </si>
  <si>
    <t>DOPI-019</t>
  </si>
  <si>
    <t>DOPI-020</t>
  </si>
  <si>
    <t>DOPI-021</t>
  </si>
  <si>
    <t>C5</t>
  </si>
  <si>
    <t>ALBAÑILERÍAS 2</t>
  </si>
  <si>
    <t>DOPI-022</t>
  </si>
  <si>
    <t>MURO TIPO TEZON DE BLOCK 11 X 14 X 28 CM ASENTADO CON MORTERO CEMENTO-ARENA 1:3, ACABADO COMÚN, INCLUYE: MATERIALES, MANO DE OBRA, EQUIPO Y HERRAMIENTA.</t>
  </si>
  <si>
    <t>DOPI-023</t>
  </si>
  <si>
    <t>CASTILLO CON UNA SECCIÓN DE 15 X 15 CM DE CONCRETO F´C= 250 KG/CM2 HECHO EN OBRA, ARMADO CON ARMEX 15X15-4, INCLUYE: HERRAMIENTA, CIMBRA COMÚN, COLADO, CURADO, VIBRADO, DESCIMBRA, DESPERDICIOS, ACARREOS, EQUIPO Y MANO DE OBRA.</t>
  </si>
  <si>
    <t>DOPI-024</t>
  </si>
  <si>
    <t>DALA CON UNA SECCIÓN DE 15 X 20 CM DE CONCRETO F´C= 250 KG/CM2 HECHO EN OBRA, ARMADO CON ARMEX 15X20-4, INCLUYE: HERRAMIENTA, CIMBRA COMÚN, COLADO, CURADO, VIBRADO, DESCIMBRA, DESPERDICIOS, ACARREOS, EQUIPO Y MANO DE OBRA.</t>
  </si>
  <si>
    <t>C6</t>
  </si>
  <si>
    <t xml:space="preserve">REJA PERIMETRAL A Y PUERTA </t>
  </si>
  <si>
    <t>DOPI-025</t>
  </si>
  <si>
    <t>C7</t>
  </si>
  <si>
    <t>PINTURA</t>
  </si>
  <si>
    <t>DOPI-026</t>
  </si>
  <si>
    <t>DOPI-027</t>
  </si>
  <si>
    <t>DOPI-028</t>
  </si>
  <si>
    <t>DOPI-029</t>
  </si>
  <si>
    <t>DOPI-030</t>
  </si>
  <si>
    <t>D</t>
  </si>
  <si>
    <t>LIMPIEZA</t>
  </si>
  <si>
    <t>DOPI-031</t>
  </si>
  <si>
    <t>LIMPIEZA GRUESA DE OBRA, INCLUYE: ACARREO A BANCO DE OBRA, MANO DE OBRA, EQUIPO Y HERRAMIENTA.</t>
  </si>
  <si>
    <t>E</t>
  </si>
  <si>
    <t>DOPI-032</t>
  </si>
  <si>
    <t>F</t>
  </si>
  <si>
    <t>DOPI-033</t>
  </si>
  <si>
    <t>DOPI-034</t>
  </si>
  <si>
    <t>DOPI-035</t>
  </si>
  <si>
    <t>DOPI-036</t>
  </si>
  <si>
    <t>DOPI-037</t>
  </si>
  <si>
    <t>DOPI-038</t>
  </si>
  <si>
    <t>G</t>
  </si>
  <si>
    <t>DOPI-039</t>
  </si>
  <si>
    <t>DOPI-040</t>
  </si>
  <si>
    <t>2500</t>
  </si>
  <si>
    <t>DOPI-041</t>
  </si>
  <si>
    <t>DOPI-042</t>
  </si>
  <si>
    <t>DOPI-043</t>
  </si>
  <si>
    <t>2000</t>
  </si>
  <si>
    <t>H</t>
  </si>
  <si>
    <t>DOPI-044</t>
  </si>
  <si>
    <t>DOPI-045</t>
  </si>
  <si>
    <t>I</t>
  </si>
  <si>
    <t>DOPI-046</t>
  </si>
  <si>
    <t>DOPI-047</t>
  </si>
  <si>
    <t>DOPI-048</t>
  </si>
  <si>
    <t>J</t>
  </si>
  <si>
    <t>DOPI-049</t>
  </si>
  <si>
    <t>DOPI-050</t>
  </si>
  <si>
    <t>DOPI-051</t>
  </si>
  <si>
    <t>DOPI-052</t>
  </si>
  <si>
    <t>DOPI-053</t>
  </si>
  <si>
    <t>DOPI-054</t>
  </si>
  <si>
    <t>MURO DE BLOCK DE JALCRETO SÓLIDO, DE 14 CM DE ESPESOR PROMEDIO, A SOGA, CON BLOCK 11 X 14 X 28 CM, ACABADO COMÚN, ASENTADO CON MORTERO CEMENTO-ARENA EN PROPORCIÓN 1:3, DE 0.00 M A 3.00 M DE ALTURA, INCLUYE: TRAZO, NIVELACIÓN, PLOMEO, ANDAMIOS, MATERIALES, DESPERDICIOS, MANO DE OBRA, LIMPIEZA, ACARREO DE MATERIALES AL SITIO DE SU UTILIZACIÓN A CUALQUIER ALTURA Y HERRAMIENTA.</t>
  </si>
  <si>
    <t>DOPI-055</t>
  </si>
  <si>
    <t>DOPI-056</t>
  </si>
  <si>
    <t>DOPI-057</t>
  </si>
  <si>
    <t>DOPI-058</t>
  </si>
  <si>
    <t>DOPI-059</t>
  </si>
  <si>
    <t>DOPI-060</t>
  </si>
  <si>
    <t>K</t>
  </si>
  <si>
    <t>DOPI-061</t>
  </si>
  <si>
    <t>DOPI-062</t>
  </si>
  <si>
    <t>L</t>
  </si>
  <si>
    <t>DOPI-063</t>
  </si>
  <si>
    <t>DOPI-064</t>
  </si>
  <si>
    <t>DOPI-065</t>
  </si>
  <si>
    <t>SUMINISTRO Y APLICACIÓN DE PINTURA DE ESMALTE, EN CANCEL TUBULAR 3", CARA ABIERTA CON DOS APLICACIONES COMO MÍNIMO HASTA CUBRIR UNIFORMEMENTE, A CUALQUIER ALTURA Y CUALQUIER COLOR, LIMPIANDO Y PREPARANDO LA SUPERFICIE, INCLUYE: LIJADO EN LAS ÁREAS QUE SE REQUIERA, FONDO, MATERIALES, ACARREOS, DESPERDICIOS, ANDAMIOS, MANO DE OBRA, EQUIPO Y HERRAMIENTA.</t>
  </si>
  <si>
    <t>DOPI-066</t>
  </si>
  <si>
    <t>DOPI-067</t>
  </si>
  <si>
    <t>N</t>
  </si>
  <si>
    <t>DOPI-068</t>
  </si>
  <si>
    <t>DOPI-069</t>
  </si>
  <si>
    <t>DOPI-070</t>
  </si>
  <si>
    <t>DOPI-071</t>
  </si>
  <si>
    <t>591.46</t>
  </si>
  <si>
    <t>DOPI-072</t>
  </si>
  <si>
    <t>DOPI-073</t>
  </si>
  <si>
    <t>DOPI-074</t>
  </si>
  <si>
    <t>JOR</t>
  </si>
  <si>
    <t>RESUMEN DE PARTIDAS</t>
  </si>
  <si>
    <t>IMPORTE TOTAL CON LETRA</t>
  </si>
  <si>
    <t>SUMINISTRO Y COLOCACIÓN DE SEÑALAMIENTO VERTICAL (RESTRICTIVO, INFORMATIVO O PREVENTIVO) DE 0.61X0.61 M EN LÁMINA GALVANIZADA CALIBRE 16, CON VINIL REFLEJANTE GRADO INGENIERÍA,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</si>
  <si>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IMPORTE ($)  N.</t>
  </si>
  <si>
    <t>RELLENO EN CEPAS O MESETAS CON MATERIAL DE BANCO, COMPACTADO AL 90% ± 2 DE SU P.V.S., PRUEBA AASHTO ESTANDAR, CBR DEL 5% MÍNIMO, EN CAPAS NO MAYORES DE 20 CM, INCLUYE: INCORPORACIÓN DE AGUA NECESARIA, MANO DE OBRA, EQUIPO Y HERRAMIENTA, MEDIDO EN TERRENO NATURAL POR SECCIÓN SEGÚN PROYECTOS.</t>
  </si>
  <si>
    <t>BANQUETA DE 10 CM DE ESPESOR DE CONCRETO PREMEZCLADO F'C= 200  KG/CM2., R.N., T.A. 19 MM, CON ACABADO ESCOBILLADO, INCLUYE: CIMBRA, DESCIMBRA, COLADO, CURADO, MATERIALES,  MANO DE OBRA, EQUIPO Y HERRAMIENTA.</t>
  </si>
  <si>
    <t>SUMINISTRO, HABILITADO Y COLOCACIÓN DE PERFILES TUBULARES DE 2 1/2" CEDULA 30, PARA FABRICACIÓN DE BARANDAL SEGÚN DISEÑO, INCLUYE: UNA MANO DE PRIMARIO ANTICORROSIVO, DOS MANOS DE PINTURA DE ESMALTE ALQUIDÁLICO, COLOR S.  A., PLACAS BASE PARA FIJAR BARANDAL, MATERIALES, MANO DE OBRA, EQUIPO Y HERRAMIENTA.</t>
  </si>
  <si>
    <t>SUBTOTAL  N.</t>
  </si>
  <si>
    <t>IVA  N.</t>
  </si>
  <si>
    <t>TOTAL  N.</t>
  </si>
  <si>
    <t>LECHADA EN LADRILLO DE AZOTEA Y/O HORMIGON, CON CEMENTO ARENA DE RIÓ Y FESTERGRAL (IMPERMEABILIZANTE INTEGRAL), INCLUYE:ACARREOS, ELEVACIÓN, CORTES, DESPERDICIOS, TRASLAPES, MATERIALES, MANO DE OBRA. EQUIPO Y HERRAMIENTA</t>
  </si>
  <si>
    <t>EXCAVACIÓN POR MEDIOS MANUALES DE 0.00 A -2.00 M, AUTORIZADA EN SITIO POR SUPERVISIÓN, EN MATERIAL TIPO II, INCLUYE: RETIRO DEL MATERIAL A BANCO DE OBRA INDICADO POR SUPERVISIÓN, ABUNDAMIENTO, MANO DE OBRA, EQUIPO Y HERRAMIENTA.</t>
  </si>
  <si>
    <t xml:space="preserve">FILETES Y BOLEADOS, HECHOS CON MORTERO CEMENTO-ARENA EN PROPORCIÓN 1:3, TANTO INCLINADOS COMO VERTICALES A TIRO DE HILO Y ESCUADRA, INCLUYE: DESPERDICIOS, ANDAMIOS Y ACARREO DE MATERIALES AL SITIO DE SU UTILIZACIÓN, A CUALQUIER NIVEL. </t>
  </si>
  <si>
    <t>SUMINISTRO Y APLICACIÓN DE PINTURA DE ESMALTE DE 1A. EN PERFILES ESTRUCTURALES CON UN DIÁMETRO EXTERIOR MÁXIMO DE 8 CM O UN DESARROLLO DE 25 CM A UNA ALTURA DE 0.00 A 4.00 M, INCLUYE: RASPADO Y LIMPIEZA DE PINTURA Y ÓXIDOS EXISTENTES EN LA SUPERFICIE, MANO DE OBRA, ANDAMIOS, EQUIPO Y HERRAMIENTA.</t>
  </si>
  <si>
    <t xml:space="preserve">CALAFATEO DE JUNTAS DE DILATACIÓN EN PAVIMENTOS DE CONCRETO HIDRÁULICO DE 13 MM X 17 MM, CON BACKER-ROD DE 13 MM DE DIÁMETRO (CINTILLA DE POLIURETANO) Y SELLADOR PARA JUNTAS SUPERSEAL P TIPO FESTER O SIMILAR, INCLUYE: LIMPIEZA DE LA JUNTA, ENSANCHE CON CORTADORA HASTA 13 MM, MANO DE OBRA, EQUIPO Y HERRAMIENTA. </t>
  </si>
  <si>
    <t>SUMINISTRO Y APLICACIÓN DE LOGO CON PLANTILLA, CON LA LEYENDA DE "CIUDAD DE LAS NIÑAS" Y/O "CIUDAD DE LOS NIÑOS" CON PINTURA BASE ACEITE DE SECADO RÁPIDO, MATE MARCA COMEX O SIMILAR, MEDIDAS PROMEDIO DE 2.66 M X 1.22 M CONFORME A DETALLE DE PROYECTO, INCLUYE: HERRAMIENTA, LIMPIEZA Y PREPARACIÓN DE LA SUPERFICIE, MATERIALES, EQUIPO Y MANO DE OBRA.</t>
  </si>
  <si>
    <t>SUMINISTRO Y APLICACIÓN DE LOGO CON PLANTILLA, CON LA LEYENDA DE "CIUDAD DE LAS NIÑAS" Y/O "CIUDAD DE LOS NIÑOS" CON PINTURA BASE ACEITE DE SECADO RÁPIDO, MATE MARCA COMEX O SIMILAR, MEDIDAS PROMEDIO DE 1.31 M X 0.61 M CONFORME A DETALLE DE PROYECTO, INCLUYE: HERRAMIENTA, LIMPIEZA Y PREPARACIÓN DE LA SUPERFICIE, MATERIALES, EQUIPO Y MANO DE OBRA.</t>
  </si>
  <si>
    <t>SUMINISTRO Y APLICACIÓN DE LOGO CON PLANTILLA, CON LA LEYENDA DE "N_Ñ" CON PINTURA BASE ACEITE DE SECADO RÁPIDO, MATE MARCA COMEX O SIMILAR, MEDIDAS PROMEDIO DE 1.02 M X 0.71 M CONFORME A DETALLE DE PROYECTO, INCLUYE: HERRAMIENTA, LIMPIEZA Y PREPARACIÓN DE LA SUPERFICIE, MATERIALES, EQUIPO Y MANO DE OBRA.</t>
  </si>
  <si>
    <t>SUMINISTRO Y APLICACIÓN DE LOGO CON PLANTILLA, CON LA LEYENDA DE "N_Ñ" CON PINTURA BASE ACEITE DE SECADO RÁPIDO, MATE MARCA COMEX O SIMILAR, MEDIDAS PROMEDIO DE 1.78 M X 1.24 M CONFORME A DETALLE DE PROYECTO, INCLUYE: HERRAMIENTA, LIMPIEZA Y PREPARACIÓN DE LA SUPERFICIE, MATERIALES, EQUIPO Y MANO DE OBRA.</t>
  </si>
  <si>
    <t>SUMINISTRO Y APLICACIÓN DE LOGO CON PLANTILLA, CON LA LEYENDA DE "N_Ñ" CON PINTURA BASE ACEITE DE SECADO RÁPIDO, MATE MARCA COMEX O SIMILAR, MEDIDAS PROMEDIO DE 2.29 M X 1.60 M CONFORME A DETALLE DE PROYECTO, INCLUYE: HERRAMIENTA, LIMPIEZA Y PREPARACIÓN DE LA SUPERFICIE, MATERIALES, EQUIPO Y MANO DE OBRA.</t>
  </si>
  <si>
    <t>SUMINISTRO Y APLICACIÓN DE PINTURA DE ESMALTE SOBRE CANCEL PERIMETRAL CUBRIENDO UNIFORMEMENTE TUBERIA DE 6 PULGADAS CONSIDERANDO 5 PIEZAS DE TUBERÍA DE 6" POR M2, CARA ABIERTA, CON DOS APLICACIONES COMO MÍNIMO HASTA CUBRIR UNIFORMEMENTE, A CUALQUIER ALTURA Y CUALQUIER COLOR, LIMPIANDO Y PREPARANDO LA SUPERFICIE, INCLUYE: FONDO ANTICORROSIVO, MATERIALES, ACARREOS, DESPERDICIOS, ANDAMIOS, MANO DE OBRA, EQUIPO Y HERRAMIENTA</t>
  </si>
  <si>
    <t>PINTURA VINÍLICA EN MUROS INTERIORES Y EXTERIORES, DE 0.00 HASTA 10.00 M DE ALTURA MCA. CASTHER LÍNEA TONAL O MCA. BEREL LÍNEA BERELINTE O SIMILAR, INCLUYE: SUMINISTRO, ANDAMIOS, MATERIAL NECESARIO PARA SU APLICACIÓN, PREPARACIÓN DE LA SUPERFICIE CON SELLADOR, ACARREO DEL MATERIAL, MANO DE OBRA Y HERRAMIENTA.</t>
  </si>
  <si>
    <t>RASPADO A DETALLE EN MURO COMO PREPARACIÓN PARA RECIBIR PINTURA (PINTURA ESMALTE Y/O VINÍLICA), DE 0.00 HASTA 6 M DE ALTURA, INCLUYE: MATERIALES, ANDAMIOS, DESMONTAJE, PROTECCIÓN DE LETREROS, PISOS, MANO DE OBRA, EQUIPO Y HERRAMIENTA</t>
  </si>
  <si>
    <t>RESANE EN MUROS Y/O TECHO, CON MORTERO CEMENTO Y ARENA DE RIO 1:3, INCLUYE: ANDAMIOS, MATERIALES, MANO DE OBRA, EQUIPO Y HERRAMIENTA.</t>
  </si>
  <si>
    <t>DESMONTAJE Y MONTAJE DE LETREROS EN FACHADAS DE LOCALES A BASE DE ESTRUCTURA METÁLICA SENCILLA DE TUBULAR CUADRADO, LONAS Y/O ACRÍLICO PARA LA REPARACIÓN DE LA MISMA FACHADA, INCLUYE: ANDAMIOS, MATERIALES, MANO DE OBRA, EQUIPO Y HERRAMIENTA.</t>
  </si>
  <si>
    <t>PINTURA ESMALTE CARA ABIERTA EN HERRERÍA DE PUERTAS Y VENTANAS DE FACHADA, INCLUYE: RASPADO Y PREPARACIÓN EL ÁREA, ANDAMIOS, MATERIALES, LIMPIEZA, MANO DE OBRA, EQUIPO Y HERRAMIENTA.</t>
  </si>
  <si>
    <t>SUMINISTRO Y ELABORACIÓN DE ROTULO Y LOGOTIPOS DEL AYUNTAMIENTO EN ÁREA DE FACHADA DEL MERCADO CON LEYENDA "MERCADO MUNICIPAL DE ATEMAJAC" A UNA ALTURA DE 9.00  A 10.00  Y UNA ÁREA APROXIMADA DE 2.00 X 25.00 M DE LONGITUD, INCLUYE: PREPARACIÓN DEL ÁREA, RASPAR, RESANAR, FONDO SELLADORA, PINTURA VINÍLICA, ROTULACIÓN TRAZO, MANO DE OBRA, ANDAMIOS, ESCALERA, EQUIPO NECESARIO ESPECIALIZADO Y HERRAMIENTA.</t>
  </si>
  <si>
    <t>SUMINISTRO Y APLICACIÓN DE PINTURA DE TRÁFICO PARA BALIZAMIENTO DE HASTA 20 CM DE ANCHO (DIMENSIONES SEGÚN DISEÑO) EN CAJONES DE ESTACIONAMIENTO DE 90 MILL. DE ESPESOR CON APLICACIÓN DE PRIMARIO PARA ASEGURAR EL CORRECTO ANCLAJE DE LA PINTURA Y DE MICROESFERA REFLEJANTE 330 GR/M2, APLICADA CON MAQUINA PINTARRAYA, INCLUYE: TRAZO, SEÑALAMIENTOS, MANO DE OBRA, PREPARACIÓN Y LIMPIEZA AL FINAL DE LA OBRA.</t>
  </si>
  <si>
    <t>SUMINISTRO Y APLICACIÓN DE PINTURA DE TRÁFICO PARA BALIZAMIENTO EN CAJONES DE DISCAPACITADOS DE 90 MILL. DE ESPESOR CON APLICACIÓN DE PRIMARIO PARA ASEGURAR EL CORRECTO ANCLAJE DE LA PINTURA Y DE MICROESFERA REFLEJANTE 330 GR/M2, APLICADA CON MAQUINA PINTARRAYA, INCLUYE: TRAZO, LOGOTIPO, SEÑALAMIENTOS, MANO DE OBRA, PREPARACIÓN Y LIMPIEZA AL FINAL DE LA OBRA.</t>
  </si>
  <si>
    <t>SUMINISTRO Y APLICACIÓN DE PINTURA TRÁFICO PARA FLECHA SENCILLA "DERECHA" , "IZQUIERDA" O "RECTA" COLOR BLANCO PARA BALIZAMIENTO DE VIALIDADES, CON APLICACIÓN DE MICROESFERAS 330 GR/M2, INCLUYE: TRAZO, SEÑALAMIENTOS, MANO DE OBRA, PREPARACIÓN,  Y LIMPIEZA AL FINAL DE LA OBRA.</t>
  </si>
  <si>
    <t>SUMINISTRO Y APLICACIÓN DE PINTURA TRÁFICO PARA FLECHA DOBLE "DERECHA" Ó "IZQUIERDA" COLOR BLANCO PARA BALIZAMIENTO DE VIALIDADES, CON APLICACIÓN DE MICROESFERAS 330 GR/M2, INCLUYE: TRAZO, SEÑALAMIENTOS, MANO DE OBRA, PREPARACIÓN, Y LIMPIEZA AL FINAL DE LA OBRA.</t>
  </si>
  <si>
    <t>SUMINISTRO Y APLICACIÓN DE PINTURA DE TRÁFICO PARA CEBRAS  DE ACUERDO A NORMA EN ESTACIONAMIENTO E 90 MILL. DE ESPESOR CON APLICACIÓN DE PRIMARIO PARA ASEGURAR EL CORRECTO ANCLAJE DE LA PINTURA Y DE MICROESFERA REFLEJANTE 330 GR/M2, APLICADA CON MAQUINA PINTARRAYA, INCLUYE: TRAZO, SEÑALAMIENTOS, MANO DE OBRA, PREPARACIÓN Y LIMPIEZA AL FINAL DE LA OBRA.</t>
  </si>
  <si>
    <t>SUMINISTRO E INSTALACIÓN DE TOPES PARA ESTACIONAMIENTO FABRICADO DE HULE 100% RECICLADO DE 55 X 15 X 10 CM,  INCLUYE: MATERIALES, ELEMENTOS DE FIJACIÓN, MANO DE OBRA, EQUIPO Y HERRAMIENTA.</t>
  </si>
  <si>
    <t>SUMINISTRO Y APLICACIÓN DE PINTURA DE ESMALTE CARA CERRADA COLOR BLANCO Y/O GRIS EN PORTONES DE LÁMINA EXISTENTES, INCLUYE; PREPARACIÓN DEL ÁREA, ANDAMIOS, MATERIAL, MANO DE OBRA, EQUIPO Y HERRAMIENTAS.</t>
  </si>
  <si>
    <t>SUMINISTRO, HABILITADO Y COLOCACIÓN DE PORTÓN DE INGRESO, INCLUYE: MONTAJE Y DESMONTAJE, MARCO A BASE DE PERFILES TUBULARES IGUAL AL EXISTENTE, TEJUELOS, CHAPA, CERROJO, LAMINA CUALQUIER CALIBRE,  LIMPIEZA MECÁNICA, CAPA DE FONDO ANTICORROSIVO COLOR GRIS PERLA, PLACAS, PTR, SOLERAS, CORTES, PASADORES, PICAPORTES, LAMINA LISA, RESANES EN  MUROS, NIVELACIÓN, MANO DE OBRA, EQUIPO Y HERRAMIENTA.</t>
  </si>
  <si>
    <t>SUMINISTRO Y COLOCACIÓN DE SUPERPICOS DE SEGURIDAD SOBRE PORTÓN DE TOLVA, INCLUYE: SOLDADURA, BARRENOS, FIJACIONES, ANDAMIOS, MATERIALES, EQUIPO, MANO DE OBRA Y HERRAMIENTA.</t>
  </si>
  <si>
    <t>PINTURA EN BOLARDOS EN PERÍMETRO DE TOLVA COLOR AMARILLO TRÁFICO CON UN DIÁMETRO DE HASTA 10"  Y ALTURA HASTA 1 M, INCLUYE: RASPADO DE PINTURA EXISTENTE HASTA LLEGAR AL METAL, LIMPIEZA MECÁNICA, CAPA UNIFORME DE PRIMER COLOR GRIS, MATERIALES, EQUIPO, MANO DE OBRA Y HERRAMIENTA.</t>
  </si>
  <si>
    <t>SUMINISTRO, COLOCACIÓN Y PUESTA EN MARCHA DE SISTEMA DE LLENADO DE TINACO PARA BAÑOS EN PLANTA ALTA, CONECTADOS A CISTERNA PRINCIPAL MÁS CERCANA EN PLANTA ALTA DE 10 M MEDIANTE TUBERÍA GALVANIZADA DE HASTA 2", INCLUYE: CONEXIONES, SILLETAS, TEE, CODOS, YEE, TUBERÍA GALVANIZADA DE HASTA 2", SISTEMA DE ELECTRO NIVEL PARA LLENADO CON CABLE HASTA 5 M, SALIDA ELÉCTRICA PARA ALIMENTAR ELECTRO NIVEL CON CABLE CAL.12, A DOS HILOS HASTA 10 M, Y CANALIZADO EN TUBERÍA CONDUIT DE HASTA 1 ", CAJA FS PARA CONTACTO DOBLE, BOMBA PRESURIZADORA DE 1 HP MARCA TRUPPER PRES-1, MANO DE OBRA ESPECIALIZADA, EQUIPO Y HERRAMIENTA.</t>
  </si>
  <si>
    <t>SUMINISTRO Y COLOCACIÓN DE CUBIERTA DE GRANITO NATURAL EN BARRA DE BAÑOS DE PLANTA ALTA, INCLUYE: MANO DE OBRA, RECORTES, FIJACIÓN, EQUIPO Y HERRAMIENTA.</t>
  </si>
  <si>
    <t>SUMINISTRO E INSTALACIÓN DE VÁLVULA GLOBO DE 2" PULGADAS PARA MANGUERA DE HIDRANTE, INCLUYE: MATERIALES, MANO DE OBRA, ACCESORIOS, EQUIPO Y HERRAMIENTA.</t>
  </si>
  <si>
    <t>SUMINISTRO E INSTALACIÓN DE CHIFLÓN  DE POLICARBONATO DE ALTO IMPACTO DE 2" PULGADAS DE BOQUILLA DE PULVERIZACIÓN PARA MANGUERA CONTRA INCENDIO NST X 80 GPM, INLCUYE: ACCESORIOS, MANO DE OBRA, EQUIPO Y HERRAMIENTA.</t>
  </si>
  <si>
    <t>REPARACIÓN DE VÁLVULA CHECK DE HASTA 4"  DEL SISTEMA CONTRA INCENDIOS, INCLUYE: EMPAQUES, ACCESORIOS, MANO DE OBRA , EQUIPO Y HERRAMIENTA.</t>
  </si>
  <si>
    <t>SUMINISTRO Y COLOCACIÓN DE VÁLVULA DE ESFERA DE 2" DE DIÁMETRO EN ÁREA REDUCIDA PARA TRABAJAR. INCLUYE DEMOLICIÓN DEL PISO DE CONCRETO DE 5 CM DE ESPESOR, EL RETIRO DE VÁLVULA Y LA COLOCACIÓN DE LA NUEVA, CONCRETO DE F´C=150 KG/CM2 PARA REPOSICIÓN DEL AREA DEMOLIDA, MANO DE OBRA Y HERRAMIENTA.</t>
  </si>
  <si>
    <t>SUMINISTRO Y COLOCACIÓN DE BOMBA INDUSTRIAL BIFASICA MCA EVANS 6IME500 DE 3" DE SUCCIÓN Y 2" DE DESCARGA DE 5 H.P. 220/440V 15M 900LPM 61 KG PARA SISTEMA DE BOMBEO DE LLENADO DE CISTERNAS MEDIANTE UN BYPASS DENTRO DEL CUARTO DE PCI DEL INMUEBLE, INCLUYE: BASE PARA LA BOMBA DE CANAL MONTEN DE 4", ACCESORIOS, VÁLVULAS, CODOS, TEE, YEE, PRUEBAS, PUESTA EN MARCHA, MANO DE OBRA ESPECIALIZADA, LIMPIEZA DURANTE Y EL FINAL DE LOS TRABAJOS, MANO DE OBRA, EQUIPO Y HERRAMIENTA.</t>
  </si>
  <si>
    <t>SUMINISTRO Y COLOCACIÓN DE TUBERÍA DE ACERO DE 2" DIÁMETRO CEDULA 40 , TRAYECTORIA APROXIMADA DE 67 M,  INCLUYE: CALCULO DE INGENIERÍA, MEMORIA TÉCNICA, ROSCADO DE TUBERÍA, ACCESORIOS, COPLES, TEE, YEE, EMPAQUES, BRIDAS, TODO FABRICADO Y/O SUMINISTRADO SEGÚN CALCULO, PINTURA ANTICORROSIVA, MANO DE OBRA, ESPECIALIZADA, LIMPIEZA DURANTE Y AL FINAL DE LOS TRABAJOS Y HERRAMIENTA.</t>
  </si>
  <si>
    <t>DEMOLICIÓN DE MURO A SOGA DE LADRILLO DE LAMA CON APLANADO POR DOS LADOS CON CASTILLOS Y DALAS DE DESPLANTE Y CORONA INCLUYE: ACARREO A LUGAR DE APILE, ANDAMIO, MANO DE OBRA Y HERRAMIENTA.</t>
  </si>
  <si>
    <t>APLANADO DE 2.00 CM DE ESPESOR EN MURO CON MORTERO CAL - ARENA PROPORCIÓN 1:3, ACABADO REPELLADO, INCLUYE: HERRAMIENTA, ACARREOS, DESPERDICIOS, ANDAMIOS, PLOMEADO, NIVELADO, REGLEADO, RECORTES, MATERIALES, EQUIPO Y MANO DE OBRA.</t>
  </si>
  <si>
    <t>BÓVEDA DE CUÑA CON LADRILLO DE LAMA DE 5X11X22 CM, JUNTEADA CON MORTERO CEMENTO-ARENA DE RIO EN PROPORCIÓN 1:4, INCLUYE: HORMIGÓN DE 5 CM DE ESPESOR, LECHADA DE CEMENTO GRIS, MATERIAL, MANO DE OBRA, ACARREOS, DESPERDICIOS, ANDAMIOS, MANO DE OBRA Y HERRAMIENTA MENOR</t>
  </si>
  <si>
    <t>HERRERÍA ESTRUCTURAL PARA ESCALERAS, PUERTAS, VENTANAS, CANCELES Y PASAMANOS, INCLUYE: FLETES, ACARREOS, CORTES, DESPERDICIOS, SOLDADURA, PINTURA ANTICORROSIVA, MATERIAL, MANO DE OBRA Y HERRAMIENTA.</t>
  </si>
  <si>
    <t>RETIRO DE MALLA CICLÓNICA CON SUS ANCLAJES Y MARCO TUBULAR, INCLUYE: ACARREOS INTERNOS, APILE DEL MATERIAL DONDE INDIQUE LA SUPERVISIÓN, HERRAMIENTAS, MANO DE OBRA, EQUIPO, LIMPIEZA Y HERRAMIENTA.</t>
  </si>
  <si>
    <t>PINTURA EPÓXICA EN PÉRLATE Y HUELLA DE ESCALERA, CUALQUIER COLOR, CON 2 MANOS COMO MÍNIMO, INCLUYE: MATERIALES, MANO DE OBRA, EQUIPO, LIMPIEZA Y HERRAMIENTA.</t>
  </si>
  <si>
    <t>SUMINISTRO Y COLOCACIÓN DE PORTÓN DE HERRERÍA TUBULAR Y MARCOS, CON TUBO DE 4" CÉDULA DIFERENTES CALIBRES, SEGÚN DISEÑO PROPORCIONADO POR LA SUPERVISIÓN, INCLUYE: ANDAMIOS, FIJACIÓN, APLICACIÓN DE PRIMER HERRAMIENTA, MATERIALES, SOLDADURA, RECORTES, PLOMEADO, EQUIPOS Y MANOS DE OBRA.</t>
  </si>
  <si>
    <t>SUSTITUCIÓN DE TUBERÍA DAÑADA EN BARANDAL PERIMETRAL, CON TUBO DE 4" CÉDULA 14 INCLUYE: RETIRAR PORTÓN DAÑADO, CORTES, SOLDADURA, ANDAMIOS, FIJACIÓN, APLICACIÓN DE PRIMER HERRAMIENTA, MATERIALES, SOLDADURA, RECORTES, PLOMEADO, EQUIPOS Y MANOS DE OBRA.</t>
  </si>
  <si>
    <t>SUMINISTRO Y COLOCACIÓN DE BOMBILLA ADITIVOS METÁLICOS 175 W EN FAROLES DE FACHADA A UNA ALTURA DE 6.00 M, INCLUYE: ANDAMIOS, CONEXIÓN, MANO DE OBRA, EQUIPO Y HERRAMIENTA.</t>
  </si>
  <si>
    <t>REINSTALACIÓN DE FAROL PROPORCIONADO POR ADMINISTRACIÓN DE MERCADOS A 6.00 M DE ALTURA, INCLUYE: MATERIALES, MANO DE OBRA, EQUIPOS, HERRAMIENTAS, ANDAMIOS, BARRENOS, TAQUETES, FIJACIÓN, CONEXIÓN A INSTALACIÓN ELÉCTRICA Y HERRAMIENTA.</t>
  </si>
  <si>
    <t>RETIRO DE IMPERMEABILIZANTE DE MANTO PREFABRICADO Y RASPADANDO LA SUPERFICIE DE AZOTEAS DE FORMA MANUAL O MECÁNICO, CON COA, ESPATULA Y/O ESMERIL, INCLUYE: ACARREOS INTERNOS, MANO DE OBRA, EQUIPO, HERRAMIENTA Y APILE DEL MATERIAL DONDE INDIQUE SUPERVISIÓN.</t>
  </si>
  <si>
    <t>DEMOLICIÓN DE LADRILLO DE AZOTEA Y MORTERO CON UN ESPESOR DE HASTA 5 CM, INCLUYE: ACARREOS INTERNOS, MANO DE OBRA, EQUIPO, HERRAMIENTA Y APILE DEL MATERIAL DONDE INDIQUE SUPERVISIÓN.</t>
  </si>
  <si>
    <t>SUMINISTRO E INSTALACIÓN DE LADRILLO DE AZOTEA CON MEDIDAS DE 17 X 17 CM ASENTADO CON MORTERO CEMENTO-ARENA 1:4, INCLUYE:  MATERIALES, ACARREOS, ELEVACIÓN, CORTES, DESPERDICIOS, TRASLAPES, MANO DE OBRA, EQUIPO Y HERRAMIENTA.</t>
  </si>
  <si>
    <t>SUMINISTRO E INSTALACIÓN DE ZAVALETA CON LADRILLO DE AZOTEA, ASENTADO CON MORTERO CEMENTO-ARENA 1:4, INCLUYE:  MATERIALES, ACARREOS, ELEVACIÓN, CORTES, DESPERDICIOS, TRASLAPES, MANO DE OBRA. EQUIPO Y HERRAMIENTA.</t>
  </si>
  <si>
    <t>IMPERMEABILIZACIÓN SOBRE LADRILLO DE AZOTEA, MCA. ACRITON, EN 2 CAPAS A RAZON DE 1 CAPA DE ACRITON SIN DILUIR CON RENDIMIENTO DE 0.5 LT/M2 DEJANDO SECAR 24 HR Y UNA 2A. CAPA EN SENTIDO CRUZADO A LA PRIMERA CON RENDIMIENTO DE 0.5 LT/M2, INCLUYE: RASPADO Y PREPARACIÓN DE LA SUPERFICIE, CON GARANTÍA DE 5 AÑOS.</t>
  </si>
  <si>
    <t>RETIRO DE CANALIZACIONES, CABLES, TUBERIAS, MARCOS, LETREROS, E INSTALACIONES FUERA DE USO, COLOCADOS EN MUROS, BÓVEDAS Y AZOTEAS, INCLUYE:  MANO DE OBRA ESPECIALIZADA, ACARREO, MATERIAL, MANO DE OBRA, EQUIPO Y HERRAMIENTA.</t>
  </si>
  <si>
    <t>MANTENIMIENTO A PORTÓN DE INGRESO, MEDIDAS APROXIMADAS DE 6 M DE ANCHO X 4 M DE ALTO, INCLUYE: MONTAJE Y DESMONTAJE, ENDEREZADO, REPARACIÓN DE BISAGRAS DE PUERTA PASO HOMBRE, TEJUELOS, CHAPA, CERROJO, LAMINA CUALQUIER CALIBRE, SUSTITUCIÓN DE POSTES DAÑADOS, LIMPIEZA MECÁNICA, CAPA DE FONDO ANTICORROSIVO COLOR GRIS PERLA, PLACAS, PTR, SOLERAS, CORTES, PASADORES, PICAPORTES, LAMINA LISA, RESANES EN  MUROS, NIVELACIÓN, MANO DE OBRA, EQUIPO Y HERRAMIENTA.</t>
  </si>
  <si>
    <t>DEMOLICIÓN DE BÓVEDA EN CASETA DE BOMBA CON SECCIÓN DE 15 CM DE ESPESOR, INCLUYE: MANO DE OBRA, ANDAMIOS, EQUIPO Y HERRAMIENTA Y ACOPIO DEL MATERIAL PARA SU RETIRO POSTERIOR</t>
  </si>
  <si>
    <t>LOSA DE CONCRETO DE 10 CM DE ESPESOR CON CONCRETO DE F'C=150 KG/CM2 ARMADO CON MALLA ELECTROSOLDADA 6*6 10/10, INCLUYE: SUMINISTRO Y ELABORACIÓN, CIMBRADO, COLADO, CURADO, DESCIMBRADO, MATERIAL, MANO DE OBRA Y HERRAMIENTA.</t>
  </si>
  <si>
    <t>BARANDAL</t>
  </si>
  <si>
    <t>SUMINISTRO E INSTALACIÓN DE MEMBRANA  DE IMPORTACION SIOEN TIPO 0 COLOR BLANCA CON VIDA UTIL DE 15 AÑOS TENSADA CON BROCA PIJA SOBRE ESTRUCTURA EXISTENTE, INCLUYE: MATERIALES, MANO DE OBRA ESPECIALIZADA, MONTAJE, ANDAMIOS Y HERRAMIENTA.</t>
  </si>
  <si>
    <t>CLAVE</t>
  </si>
  <si>
    <t>DESCRIPCIÓN</t>
  </si>
  <si>
    <t>Ñ</t>
  </si>
  <si>
    <t xml:space="preserve">RETIRO DE CABLES, CANALIZACIONES SIN USO  </t>
  </si>
  <si>
    <t xml:space="preserve">IMPERMEABILIZACION AZOTEAS </t>
  </si>
  <si>
    <t xml:space="preserve">LUMINARIAS </t>
  </si>
  <si>
    <t xml:space="preserve">BARANDALES PERIMETRALES </t>
  </si>
  <si>
    <t xml:space="preserve">ESCALERAS </t>
  </si>
  <si>
    <t xml:space="preserve">CISTERNA </t>
  </si>
  <si>
    <t xml:space="preserve">PCI </t>
  </si>
  <si>
    <t xml:space="preserve">SISTEMA DE BOMBEO  Y REPARACION EN BAÑOS PLANTA ALTA </t>
  </si>
  <si>
    <t xml:space="preserve">PORTONES </t>
  </si>
  <si>
    <t xml:space="preserve">BALIZDO , ROTULO Y TOPES PARA CAJONES DE ESTACIONAMIENTO </t>
  </si>
  <si>
    <t xml:space="preserve">LETREROS </t>
  </si>
  <si>
    <t xml:space="preserve">BALIZADO , ROTULO Y TOPES PARA CAJONES DE ESTACIONAMIENTO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</si>
</sst>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quot;$&quot;#,##0.00"/>
    <numFmt numFmtId="165" formatCode="#,##0.00;\(#,##0.00\)"/>
  </numFmts>
  <fonts count="26" x14ac:knownFonts="1">
    <font>
      <sz val="11"/>
      <color theme="1"/>
      <name val="Calibri"/>
      <family val="2"/>
      <scheme val="minor"/>
    </font>
    <font>
      <sz val="11"/>
      <color theme="1"/>
      <name val="Calibri"/>
      <family val="2"/>
      <scheme val="minor"/>
    </font>
    <font>
      <sz val="10"/>
      <color indexed="64"/>
      <name val="Arial"/>
      <family val="2"/>
    </font>
    <font>
      <b/>
      <sz val="10"/>
      <color theme="9" tint="-0.249977111117893"/>
      <name val="Arial"/>
      <family val="2"/>
    </font>
    <font>
      <sz val="10"/>
      <name val="Arial"/>
      <family val="2"/>
    </font>
    <font>
      <sz val="9"/>
      <name val="Arial"/>
      <family val="2"/>
    </font>
    <font>
      <b/>
      <sz val="9"/>
      <name val="Arial"/>
      <family val="2"/>
    </font>
    <font>
      <b/>
      <sz val="10"/>
      <name val="Arial"/>
      <family val="2"/>
    </font>
    <font>
      <b/>
      <sz val="14"/>
      <name val="Arial"/>
      <family val="2"/>
    </font>
    <font>
      <sz val="6"/>
      <name val="Arial"/>
      <family val="2"/>
    </font>
    <font>
      <sz val="20"/>
      <name val="Arial"/>
      <family val="2"/>
    </font>
    <font>
      <sz val="12"/>
      <name val="Arial"/>
      <family val="2"/>
    </font>
    <font>
      <b/>
      <sz val="8"/>
      <color indexed="64"/>
      <name val="Arial"/>
      <family val="2"/>
    </font>
    <font>
      <sz val="8"/>
      <color indexed="64"/>
      <name val="Arial"/>
      <family val="2"/>
    </font>
    <font>
      <b/>
      <sz val="9"/>
      <color indexed="64"/>
      <name val="Arial"/>
      <family val="2"/>
    </font>
    <font>
      <b/>
      <sz val="10"/>
      <color indexed="64"/>
      <name val="Arial"/>
      <family val="2"/>
    </font>
    <font>
      <sz val="10"/>
      <color theme="8" tint="-0.249977111117893"/>
      <name val="Arial"/>
      <family val="2"/>
    </font>
    <font>
      <sz val="8"/>
      <name val="Arial"/>
      <family val="2"/>
    </font>
    <font>
      <b/>
      <sz val="8"/>
      <name val="Arial"/>
      <family val="2"/>
    </font>
    <font>
      <sz val="8"/>
      <color rgb="FF000000"/>
      <name val="Arial"/>
      <family val="2"/>
    </font>
    <font>
      <b/>
      <sz val="10"/>
      <color rgb="FF0070C0"/>
      <name val="Arial"/>
      <family val="2"/>
    </font>
    <font>
      <b/>
      <sz val="10"/>
      <color theme="0"/>
      <name val="Arial"/>
      <family val="2"/>
    </font>
    <font>
      <b/>
      <sz val="11"/>
      <name val="Arial"/>
      <family val="2"/>
    </font>
    <font>
      <b/>
      <sz val="12"/>
      <name val="Arial"/>
      <family val="2"/>
    </font>
    <font>
      <sz val="8"/>
      <color theme="1"/>
      <name val="Arial"/>
      <family val="2"/>
    </font>
    <font>
      <b/>
      <sz val="10"/>
      <color rgb="FF00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rgb="FFBFBFBF"/>
        <bgColor indexed="64"/>
      </patternFill>
    </fill>
    <fill>
      <patternFill patternType="solid">
        <fgColor rgb="FFD9D9D9"/>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4" fillId="0" borderId="0"/>
    <xf numFmtId="0" fontId="2" fillId="0" borderId="0"/>
    <xf numFmtId="0" fontId="1" fillId="0" borderId="0"/>
  </cellStyleXfs>
  <cellXfs count="124">
    <xf numFmtId="0" fontId="0" fillId="0" borderId="0" xfId="0"/>
    <xf numFmtId="2" fontId="3" fillId="0" borderId="0" xfId="3" applyNumberFormat="1" applyFont="1" applyAlignment="1">
      <alignment horizontal="justify" vertical="top"/>
    </xf>
    <xf numFmtId="0" fontId="2" fillId="0" borderId="0" xfId="3"/>
    <xf numFmtId="164" fontId="3" fillId="0" borderId="0" xfId="3" applyNumberFormat="1" applyFont="1" applyAlignment="1">
      <alignment horizontal="right" vertical="top" wrapText="1"/>
    </xf>
    <xf numFmtId="164" fontId="3" fillId="0" borderId="0" xfId="3" applyNumberFormat="1" applyFont="1" applyAlignment="1">
      <alignment horizontal="center" vertical="center" wrapText="1"/>
    </xf>
    <xf numFmtId="44" fontId="3" fillId="0" borderId="0" xfId="2" applyFont="1" applyFill="1" applyBorder="1" applyAlignment="1">
      <alignment horizontal="center" vertical="top" wrapText="1"/>
    </xf>
    <xf numFmtId="0" fontId="5" fillId="0" borderId="1" xfId="4" applyFont="1" applyBorder="1" applyAlignment="1">
      <alignment vertical="top" wrapText="1"/>
    </xf>
    <xf numFmtId="0" fontId="6" fillId="0" borderId="2" xfId="4" applyFont="1" applyBorder="1" applyAlignment="1">
      <alignment horizontal="justify" vertical="top" wrapText="1"/>
    </xf>
    <xf numFmtId="0" fontId="5" fillId="0" borderId="2" xfId="4" applyFont="1" applyBorder="1" applyAlignment="1">
      <alignment vertical="top" wrapText="1"/>
    </xf>
    <xf numFmtId="0" fontId="5" fillId="0" borderId="5" xfId="4" applyFont="1" applyBorder="1" applyAlignment="1">
      <alignment vertical="top" wrapText="1"/>
    </xf>
    <xf numFmtId="0" fontId="6" fillId="0" borderId="6" xfId="4" applyFont="1" applyBorder="1" applyAlignment="1">
      <alignment horizontal="justify" vertical="top" wrapText="1"/>
    </xf>
    <xf numFmtId="0" fontId="5" fillId="0" borderId="6" xfId="4" applyFont="1" applyBorder="1" applyAlignment="1">
      <alignment vertical="top" wrapText="1"/>
    </xf>
    <xf numFmtId="165" fontId="9" fillId="0" borderId="6" xfId="4" applyNumberFormat="1" applyFont="1" applyBorder="1" applyAlignment="1">
      <alignment vertical="top"/>
    </xf>
    <xf numFmtId="0" fontId="5" fillId="0" borderId="6" xfId="4" applyFont="1" applyBorder="1" applyAlignment="1">
      <alignment horizontal="justify" vertical="top" wrapText="1"/>
    </xf>
    <xf numFmtId="0" fontId="5" fillId="0" borderId="3" xfId="4" applyFont="1" applyBorder="1" applyAlignment="1">
      <alignment horizontal="center" vertical="top"/>
    </xf>
    <xf numFmtId="2" fontId="5" fillId="0" borderId="3" xfId="4" applyNumberFormat="1" applyFont="1" applyBorder="1" applyAlignment="1">
      <alignment horizontal="center" vertical="center"/>
    </xf>
    <xf numFmtId="164" fontId="6" fillId="0" borderId="3" xfId="4" applyNumberFormat="1" applyFont="1" applyBorder="1" applyAlignment="1">
      <alignment horizontal="right" vertical="top"/>
    </xf>
    <xf numFmtId="14" fontId="5" fillId="0" borderId="3" xfId="4" applyNumberFormat="1" applyFont="1" applyBorder="1" applyAlignment="1">
      <alignment horizontal="justify" vertical="top" wrapText="1"/>
    </xf>
    <xf numFmtId="0" fontId="5" fillId="0" borderId="0" xfId="4" applyFont="1" applyAlignment="1">
      <alignment horizontal="center" vertical="top"/>
    </xf>
    <xf numFmtId="2" fontId="5" fillId="0" borderId="0" xfId="4" applyNumberFormat="1" applyFont="1" applyAlignment="1">
      <alignment horizontal="center" vertical="center"/>
    </xf>
    <xf numFmtId="164" fontId="6" fillId="0" borderId="0" xfId="4" applyNumberFormat="1" applyFont="1" applyAlignment="1">
      <alignment horizontal="right" vertical="top"/>
    </xf>
    <xf numFmtId="14" fontId="5" fillId="0" borderId="0" xfId="4" applyNumberFormat="1" applyFont="1" applyAlignment="1">
      <alignment horizontal="justify" vertical="top" wrapText="1"/>
    </xf>
    <xf numFmtId="0" fontId="6" fillId="0" borderId="6" xfId="4" applyFont="1" applyBorder="1" applyAlignment="1">
      <alignment horizontal="center" vertical="top" wrapText="1"/>
    </xf>
    <xf numFmtId="0" fontId="10" fillId="0" borderId="6" xfId="4" applyFont="1" applyBorder="1" applyAlignment="1">
      <alignment horizontal="left"/>
    </xf>
    <xf numFmtId="0" fontId="5" fillId="0" borderId="9" xfId="4" applyFont="1" applyBorder="1" applyAlignment="1">
      <alignment horizontal="center" vertical="top"/>
    </xf>
    <xf numFmtId="2" fontId="5" fillId="0" borderId="9" xfId="4" applyNumberFormat="1" applyFont="1" applyBorder="1" applyAlignment="1">
      <alignment horizontal="center" vertical="center"/>
    </xf>
    <xf numFmtId="164" fontId="6" fillId="0" borderId="9" xfId="4" applyNumberFormat="1" applyFont="1" applyBorder="1" applyAlignment="1">
      <alignment horizontal="right" vertical="top"/>
    </xf>
    <xf numFmtId="14" fontId="5" fillId="0" borderId="9" xfId="4" applyNumberFormat="1" applyFont="1" applyBorder="1" applyAlignment="1">
      <alignment horizontal="justify" vertical="top" wrapText="1"/>
    </xf>
    <xf numFmtId="0" fontId="5" fillId="0" borderId="6" xfId="4" applyFont="1" applyBorder="1" applyAlignment="1">
      <alignment vertical="top"/>
    </xf>
    <xf numFmtId="0" fontId="6" fillId="0" borderId="2" xfId="6" applyFont="1" applyBorder="1" applyAlignment="1">
      <alignment horizontal="center" vertical="top" wrapText="1"/>
    </xf>
    <xf numFmtId="0" fontId="5" fillId="0" borderId="8" xfId="4" applyFont="1" applyBorder="1" applyAlignment="1">
      <alignment vertical="top" wrapText="1"/>
    </xf>
    <xf numFmtId="0" fontId="11" fillId="0" borderId="0" xfId="4" applyFont="1" applyAlignment="1">
      <alignment horizontal="center"/>
    </xf>
    <xf numFmtId="0" fontId="11" fillId="0" borderId="0" xfId="4" applyFont="1" applyAlignment="1">
      <alignment horizontal="justify" wrapText="1"/>
    </xf>
    <xf numFmtId="0" fontId="11" fillId="0" borderId="0" xfId="4" applyFont="1" applyAlignment="1">
      <alignment horizontal="centerContinuous"/>
    </xf>
    <xf numFmtId="4" fontId="11" fillId="0" borderId="0" xfId="4" applyNumberFormat="1" applyFont="1" applyAlignment="1">
      <alignment horizontal="center" vertical="center"/>
    </xf>
    <xf numFmtId="0" fontId="11" fillId="0" borderId="0" xfId="4" applyFont="1" applyAlignment="1">
      <alignment horizontal="center" vertical="center"/>
    </xf>
    <xf numFmtId="0" fontId="12" fillId="0" borderId="0" xfId="3" applyFont="1" applyAlignment="1">
      <alignment horizontal="right" vertical="top"/>
    </xf>
    <xf numFmtId="0" fontId="13" fillId="0" borderId="0" xfId="3" applyFont="1" applyAlignment="1">
      <alignment vertical="top" wrapText="1"/>
    </xf>
    <xf numFmtId="4" fontId="2" fillId="0" borderId="0" xfId="3" applyNumberFormat="1" applyAlignment="1">
      <alignment horizontal="center" vertical="center"/>
    </xf>
    <xf numFmtId="0" fontId="2" fillId="0" borderId="0" xfId="3" applyAlignment="1">
      <alignment horizontal="center" vertical="center"/>
    </xf>
    <xf numFmtId="49" fontId="6" fillId="2" borderId="0" xfId="4" applyNumberFormat="1" applyFont="1" applyFill="1" applyAlignment="1">
      <alignment horizontal="center" vertical="center"/>
    </xf>
    <xf numFmtId="49" fontId="6" fillId="2" borderId="0" xfId="4" applyNumberFormat="1" applyFont="1" applyFill="1" applyAlignment="1">
      <alignment horizontal="center" vertical="center" wrapText="1"/>
    </xf>
    <xf numFmtId="2" fontId="14" fillId="0" borderId="0" xfId="3" applyNumberFormat="1" applyFont="1" applyAlignment="1">
      <alignment horizontal="justify" vertical="top" wrapText="1"/>
    </xf>
    <xf numFmtId="49" fontId="15" fillId="3" borderId="0" xfId="3" applyNumberFormat="1" applyFont="1" applyFill="1" applyAlignment="1">
      <alignment horizontal="center" vertical="center" wrapText="1"/>
    </xf>
    <xf numFmtId="2" fontId="15" fillId="3" borderId="0" xfId="3" applyNumberFormat="1" applyFont="1" applyFill="1" applyAlignment="1">
      <alignment vertical="top"/>
    </xf>
    <xf numFmtId="44" fontId="7" fillId="3" borderId="0" xfId="2" applyFont="1" applyFill="1" applyBorder="1" applyAlignment="1">
      <alignment horizontal="center" vertical="top" wrapText="1"/>
    </xf>
    <xf numFmtId="0" fontId="16" fillId="0" borderId="0" xfId="3" applyFont="1" applyAlignment="1">
      <alignment wrapText="1"/>
    </xf>
    <xf numFmtId="49" fontId="17" fillId="0" borderId="0" xfId="0" applyNumberFormat="1" applyFont="1" applyAlignment="1">
      <alignment horizontal="center" vertical="top"/>
    </xf>
    <xf numFmtId="0" fontId="17" fillId="0" borderId="0" xfId="0" applyFont="1" applyAlignment="1">
      <alignment horizontal="justify" vertical="top" wrapText="1"/>
    </xf>
    <xf numFmtId="0" fontId="17" fillId="0" borderId="0" xfId="0" applyFont="1" applyAlignment="1">
      <alignment horizontal="center" vertical="top"/>
    </xf>
    <xf numFmtId="4" fontId="17" fillId="0" borderId="0" xfId="0" applyNumberFormat="1" applyFont="1" applyAlignment="1">
      <alignment horizontal="center" vertical="center"/>
    </xf>
    <xf numFmtId="164" fontId="17" fillId="0" borderId="0" xfId="0" applyNumberFormat="1" applyFont="1" applyAlignment="1">
      <alignment horizontal="center" vertical="center"/>
    </xf>
    <xf numFmtId="0" fontId="19" fillId="0" borderId="0" xfId="0" applyFont="1" applyAlignment="1">
      <alignment horizontal="center" vertical="top" wrapText="1"/>
    </xf>
    <xf numFmtId="44" fontId="13" fillId="0" borderId="0" xfId="2" applyFont="1" applyFill="1" applyBorder="1" applyAlignment="1">
      <alignment horizontal="center" vertical="top" wrapText="1"/>
    </xf>
    <xf numFmtId="0" fontId="20" fillId="2" borderId="0" xfId="3" applyFont="1" applyFill="1" applyAlignment="1">
      <alignment horizontal="center" vertical="top" wrapText="1"/>
    </xf>
    <xf numFmtId="164" fontId="20" fillId="2" borderId="0" xfId="3" applyNumberFormat="1" applyFont="1" applyFill="1" applyAlignment="1">
      <alignment horizontal="left" vertical="top" wrapText="1"/>
    </xf>
    <xf numFmtId="44" fontId="20" fillId="2" borderId="0" xfId="2" applyFont="1" applyFill="1" applyBorder="1" applyAlignment="1">
      <alignment horizontal="center" vertical="top" wrapText="1"/>
    </xf>
    <xf numFmtId="49" fontId="17" fillId="0" borderId="0" xfId="0" applyNumberFormat="1" applyFont="1" applyAlignment="1">
      <alignment horizontal="center" vertical="center"/>
    </xf>
    <xf numFmtId="0" fontId="15" fillId="3" borderId="0" xfId="3" applyFont="1" applyFill="1" applyAlignment="1">
      <alignment vertical="top" wrapText="1"/>
    </xf>
    <xf numFmtId="164" fontId="15" fillId="3" borderId="0" xfId="3" applyNumberFormat="1" applyFont="1" applyFill="1" applyAlignment="1">
      <alignment horizontal="right" vertical="top" wrapText="1"/>
    </xf>
    <xf numFmtId="0" fontId="2" fillId="4" borderId="0" xfId="3" applyFill="1" applyAlignment="1">
      <alignment horizontal="center" vertical="center"/>
    </xf>
    <xf numFmtId="44" fontId="7" fillId="3" borderId="0" xfId="2" applyFont="1" applyFill="1" applyBorder="1" applyAlignment="1">
      <alignment horizontal="right" vertical="top" wrapText="1"/>
    </xf>
    <xf numFmtId="0" fontId="2" fillId="4" borderId="0" xfId="3" applyFill="1"/>
    <xf numFmtId="0" fontId="2" fillId="0" borderId="0" xfId="3" applyAlignment="1">
      <alignment wrapText="1"/>
    </xf>
    <xf numFmtId="2" fontId="7" fillId="0" borderId="0" xfId="6" applyNumberFormat="1" applyFont="1" applyAlignment="1">
      <alignment horizontal="center" vertical="top" wrapText="1" shrinkToFit="1"/>
    </xf>
    <xf numFmtId="2" fontId="15" fillId="0" borderId="0" xfId="3" applyNumberFormat="1" applyFont="1" applyAlignment="1">
      <alignment horizontal="justify" vertical="top"/>
    </xf>
    <xf numFmtId="0" fontId="15" fillId="0" borderId="0" xfId="3" applyFont="1" applyAlignment="1">
      <alignment vertical="top" wrapText="1"/>
    </xf>
    <xf numFmtId="4" fontId="21" fillId="0" borderId="0" xfId="3" applyNumberFormat="1" applyFont="1" applyAlignment="1">
      <alignment horizontal="right" vertical="top" wrapText="1"/>
    </xf>
    <xf numFmtId="164" fontId="15" fillId="0" borderId="0" xfId="3" applyNumberFormat="1" applyFont="1" applyAlignment="1">
      <alignment horizontal="right" vertical="top" wrapText="1"/>
    </xf>
    <xf numFmtId="0" fontId="13" fillId="0" borderId="0" xfId="3" applyFont="1"/>
    <xf numFmtId="4" fontId="2" fillId="0" borderId="0" xfId="3" applyNumberFormat="1"/>
    <xf numFmtId="49" fontId="15" fillId="0" borderId="0" xfId="3" applyNumberFormat="1" applyFont="1" applyAlignment="1">
      <alignment horizontal="center" vertical="center" wrapText="1"/>
    </xf>
    <xf numFmtId="0" fontId="20" fillId="0" borderId="0" xfId="3" applyFont="1" applyAlignment="1">
      <alignment horizontal="center" vertical="center" wrapText="1"/>
    </xf>
    <xf numFmtId="0" fontId="20" fillId="0" borderId="0" xfId="3" applyFont="1" applyAlignment="1">
      <alignment horizontal="left" vertical="center" wrapText="1"/>
    </xf>
    <xf numFmtId="0" fontId="7" fillId="2" borderId="0" xfId="6" applyFont="1" applyFill="1" applyAlignment="1">
      <alignment vertical="center" wrapText="1"/>
    </xf>
    <xf numFmtId="0" fontId="7" fillId="2" borderId="0" xfId="6" applyFont="1" applyFill="1" applyAlignment="1">
      <alignment horizontal="center" vertical="center" wrapText="1"/>
    </xf>
    <xf numFmtId="164" fontId="22" fillId="2" borderId="0" xfId="2" applyNumberFormat="1" applyFont="1" applyFill="1" applyBorder="1" applyAlignment="1">
      <alignment horizontal="right" vertical="top" wrapText="1"/>
    </xf>
    <xf numFmtId="164" fontId="22" fillId="2" borderId="0" xfId="3" applyNumberFormat="1" applyFont="1" applyFill="1" applyAlignment="1">
      <alignment horizontal="right" vertical="top" wrapText="1"/>
    </xf>
    <xf numFmtId="164" fontId="23" fillId="2" borderId="0" xfId="3" applyNumberFormat="1" applyFont="1" applyFill="1" applyAlignment="1">
      <alignment horizontal="right" vertical="top" wrapText="1"/>
    </xf>
    <xf numFmtId="43" fontId="2" fillId="0" borderId="0" xfId="1" applyFont="1" applyFill="1"/>
    <xf numFmtId="164" fontId="7" fillId="0" borderId="0" xfId="2" applyNumberFormat="1" applyFont="1" applyFill="1" applyBorder="1" applyAlignment="1">
      <alignment horizontal="right" vertical="top"/>
    </xf>
    <xf numFmtId="164" fontId="20" fillId="0" borderId="0" xfId="3" applyNumberFormat="1" applyFont="1" applyFill="1" applyAlignment="1">
      <alignment horizontal="right" vertical="center" wrapText="1"/>
    </xf>
    <xf numFmtId="49" fontId="15" fillId="3" borderId="0" xfId="3" applyNumberFormat="1" applyFont="1" applyFill="1" applyAlignment="1">
      <alignment horizontal="center" vertical="top" wrapText="1"/>
    </xf>
    <xf numFmtId="2" fontId="15" fillId="3" borderId="0" xfId="3" applyNumberFormat="1" applyFont="1" applyFill="1" applyAlignment="1">
      <alignment horizontal="center" vertical="top"/>
    </xf>
    <xf numFmtId="4" fontId="17" fillId="0" borderId="0" xfId="0" applyNumberFormat="1" applyFont="1" applyAlignment="1">
      <alignment horizontal="center" vertical="top"/>
    </xf>
    <xf numFmtId="164" fontId="17" fillId="0" borderId="0" xfId="0" applyNumberFormat="1" applyFont="1" applyAlignment="1">
      <alignment horizontal="center" vertical="top"/>
    </xf>
    <xf numFmtId="164" fontId="20" fillId="2" borderId="0" xfId="3" applyNumberFormat="1" applyFont="1" applyFill="1" applyAlignment="1">
      <alignment horizontal="center" vertical="top" wrapText="1"/>
    </xf>
    <xf numFmtId="164" fontId="15" fillId="3" borderId="0" xfId="3" applyNumberFormat="1" applyFont="1" applyFill="1" applyAlignment="1">
      <alignment horizontal="center" vertical="top" wrapText="1"/>
    </xf>
    <xf numFmtId="0" fontId="2" fillId="0" borderId="0" xfId="3" applyAlignment="1">
      <alignment vertical="top"/>
    </xf>
    <xf numFmtId="0" fontId="24" fillId="0" borderId="0" xfId="0" applyFont="1" applyAlignment="1">
      <alignment horizontal="justify" vertical="top" wrapText="1"/>
    </xf>
    <xf numFmtId="0" fontId="25" fillId="5" borderId="0" xfId="0" applyFont="1" applyFill="1" applyAlignment="1">
      <alignment vertical="top"/>
    </xf>
    <xf numFmtId="0" fontId="20" fillId="6" borderId="0" xfId="0" applyFont="1" applyFill="1" applyAlignment="1">
      <alignment horizontal="justify" vertical="top"/>
    </xf>
    <xf numFmtId="0" fontId="25" fillId="5" borderId="0" xfId="0" applyFont="1" applyFill="1" applyAlignment="1">
      <alignment horizontal="justify" vertical="top"/>
    </xf>
    <xf numFmtId="0" fontId="25" fillId="5" borderId="0" xfId="0" applyFont="1" applyFill="1" applyAlignment="1">
      <alignment vertical="top" wrapText="1"/>
    </xf>
    <xf numFmtId="0" fontId="8" fillId="0" borderId="6" xfId="6" applyFont="1" applyBorder="1" applyAlignment="1">
      <alignment horizontal="center" vertical="center" wrapText="1"/>
    </xf>
    <xf numFmtId="0" fontId="8" fillId="0" borderId="11" xfId="6" applyFont="1" applyBorder="1" applyAlignment="1">
      <alignment horizontal="center" vertical="center" wrapText="1"/>
    </xf>
    <xf numFmtId="0" fontId="6" fillId="2" borderId="12" xfId="4" applyFont="1" applyFill="1" applyBorder="1" applyAlignment="1">
      <alignment horizontal="center" vertical="center"/>
    </xf>
    <xf numFmtId="0" fontId="6" fillId="2" borderId="13" xfId="4" applyFont="1" applyFill="1" applyBorder="1" applyAlignment="1">
      <alignment horizontal="center" vertical="center"/>
    </xf>
    <xf numFmtId="0" fontId="6" fillId="2" borderId="14" xfId="4" applyFont="1" applyFill="1" applyBorder="1" applyAlignment="1">
      <alignment horizontal="center" vertical="center"/>
    </xf>
    <xf numFmtId="0" fontId="7" fillId="2" borderId="0" xfId="6" applyFont="1" applyFill="1" applyAlignment="1">
      <alignment horizontal="center" vertical="center" wrapText="1"/>
    </xf>
    <xf numFmtId="0" fontId="23" fillId="2" borderId="0" xfId="6" applyFont="1" applyFill="1" applyAlignment="1">
      <alignment horizontal="center" vertical="center" wrapText="1"/>
    </xf>
    <xf numFmtId="0" fontId="7" fillId="0" borderId="1" xfId="4" applyFont="1" applyBorder="1" applyAlignment="1">
      <alignment horizontal="center" vertical="top" wrapText="1"/>
    </xf>
    <xf numFmtId="0" fontId="7" fillId="0" borderId="3" xfId="4" applyFont="1" applyBorder="1" applyAlignment="1">
      <alignment horizontal="center" vertical="top" wrapText="1"/>
    </xf>
    <xf numFmtId="0" fontId="7" fillId="0" borderId="4" xfId="4" applyFont="1" applyBorder="1" applyAlignment="1">
      <alignment horizontal="center" vertical="top" wrapText="1"/>
    </xf>
    <xf numFmtId="0" fontId="8" fillId="0" borderId="5" xfId="4" applyFont="1" applyBorder="1" applyAlignment="1">
      <alignment horizontal="center" vertical="center" wrapText="1"/>
    </xf>
    <xf numFmtId="0" fontId="8" fillId="0" borderId="0" xfId="4" applyFont="1" applyAlignment="1">
      <alignment horizontal="center" vertical="center" wrapText="1"/>
    </xf>
    <xf numFmtId="0" fontId="8" fillId="0" borderId="7" xfId="4" applyFont="1" applyBorder="1" applyAlignment="1">
      <alignment horizontal="center" vertical="center" wrapText="1"/>
    </xf>
    <xf numFmtId="0" fontId="8" fillId="0" borderId="8" xfId="4" applyFont="1" applyBorder="1" applyAlignment="1">
      <alignment horizontal="center" vertical="center" wrapText="1"/>
    </xf>
    <xf numFmtId="0" fontId="8" fillId="0" borderId="9" xfId="4" applyFont="1" applyBorder="1" applyAlignment="1">
      <alignment horizontal="center" vertical="center" wrapText="1"/>
    </xf>
    <xf numFmtId="0" fontId="8" fillId="0" borderId="10" xfId="4" applyFont="1" applyBorder="1" applyAlignment="1">
      <alignment horizontal="center" vertical="center" wrapText="1"/>
    </xf>
    <xf numFmtId="2" fontId="6" fillId="0" borderId="6" xfId="5" applyNumberFormat="1" applyFont="1" applyBorder="1" applyAlignment="1">
      <alignment horizontal="justify" vertical="top" wrapText="1"/>
    </xf>
    <xf numFmtId="2" fontId="6" fillId="0" borderId="11" xfId="5" applyNumberFormat="1" applyFont="1" applyBorder="1" applyAlignment="1">
      <alignment horizontal="justify" vertical="top" wrapText="1"/>
    </xf>
    <xf numFmtId="0" fontId="6" fillId="0" borderId="1" xfId="4" applyFont="1" applyBorder="1" applyAlignment="1">
      <alignment horizontal="center" vertical="top" wrapText="1"/>
    </xf>
    <xf numFmtId="0" fontId="6" fillId="0" borderId="3" xfId="4" applyFont="1" applyBorder="1" applyAlignment="1">
      <alignment horizontal="center" vertical="top" wrapText="1"/>
    </xf>
    <xf numFmtId="0" fontId="6" fillId="0" borderId="4" xfId="4" applyFont="1" applyBorder="1" applyAlignment="1">
      <alignment horizontal="center" vertical="top" wrapText="1"/>
    </xf>
    <xf numFmtId="0" fontId="5" fillId="0" borderId="6" xfId="4" applyFont="1" applyBorder="1" applyAlignment="1">
      <alignment horizontal="justify" vertical="top" wrapText="1"/>
    </xf>
    <xf numFmtId="0" fontId="5" fillId="0" borderId="11" xfId="4" applyFont="1" applyBorder="1" applyAlignment="1">
      <alignment horizontal="justify" vertical="top" wrapText="1"/>
    </xf>
    <xf numFmtId="0" fontId="5" fillId="0" borderId="5" xfId="4" applyFont="1" applyBorder="1" applyAlignment="1">
      <alignment horizontal="center" vertical="top" wrapText="1"/>
    </xf>
    <xf numFmtId="0" fontId="5" fillId="0" borderId="0" xfId="4" applyFont="1" applyAlignment="1">
      <alignment horizontal="center" vertical="top" wrapText="1"/>
    </xf>
    <xf numFmtId="0" fontId="5" fillId="0" borderId="7" xfId="4" applyFont="1" applyBorder="1" applyAlignment="1">
      <alignment horizontal="center" vertical="top" wrapText="1"/>
    </xf>
    <xf numFmtId="0" fontId="5" fillId="0" borderId="8" xfId="4" applyFont="1" applyBorder="1" applyAlignment="1">
      <alignment horizontal="center" vertical="top" wrapText="1"/>
    </xf>
    <xf numFmtId="0" fontId="5" fillId="0" borderId="9" xfId="4" applyFont="1" applyBorder="1" applyAlignment="1">
      <alignment horizontal="center" vertical="top" wrapText="1"/>
    </xf>
    <xf numFmtId="0" fontId="5" fillId="0" borderId="10" xfId="4" applyFont="1" applyBorder="1" applyAlignment="1">
      <alignment horizontal="center" vertical="top" wrapText="1"/>
    </xf>
    <xf numFmtId="0" fontId="7" fillId="2" borderId="0" xfId="6" applyFont="1" applyFill="1" applyAlignment="1">
      <alignment horizontal="right" vertical="center" wrapText="1"/>
    </xf>
  </cellXfs>
  <cellStyles count="7">
    <cellStyle name="Millares" xfId="1" builtinId="3"/>
    <cellStyle name="Moneda" xfId="2" builtinId="4"/>
    <cellStyle name="Normal" xfId="0" builtinId="0"/>
    <cellStyle name="Normal 2" xfId="5"/>
    <cellStyle name="Normal 2 2" xfId="6"/>
    <cellStyle name="Normal 3" xfId="3"/>
    <cellStyle name="Normal 3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118232</xdr:rowOff>
    </xdr:from>
    <xdr:to>
      <xdr:col>1</xdr:col>
      <xdr:colOff>18662</xdr:colOff>
      <xdr:row>9</xdr:row>
      <xdr:rowOff>91440</xdr:rowOff>
    </xdr:to>
    <xdr:pic>
      <xdr:nvPicPr>
        <xdr:cNvPr id="2" name="Imagen 1">
          <a:extLst>
            <a:ext uri="{FF2B5EF4-FFF2-40B4-BE49-F238E27FC236}">
              <a16:creationId xmlns:a16="http://schemas.microsoft.com/office/drawing/2014/main" id="{6116D2A2-AFBB-4011-AC7D-32E6C742E04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8004" t="19422" r="45894" b="34066"/>
        <a:stretch/>
      </xdr:blipFill>
      <xdr:spPr bwMode="auto">
        <a:xfrm>
          <a:off x="169274" y="613532"/>
          <a:ext cx="1085462" cy="1108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202762</xdr:colOff>
      <xdr:row>2</xdr:row>
      <xdr:rowOff>109481</xdr:rowOff>
    </xdr:from>
    <xdr:to>
      <xdr:col>6</xdr:col>
      <xdr:colOff>1158240</xdr:colOff>
      <xdr:row>8</xdr:row>
      <xdr:rowOff>194896</xdr:rowOff>
    </xdr:to>
    <xdr:pic>
      <xdr:nvPicPr>
        <xdr:cNvPr id="3" name="Imagen 2">
          <a:extLst>
            <a:ext uri="{FF2B5EF4-FFF2-40B4-BE49-F238E27FC236}">
              <a16:creationId xmlns:a16="http://schemas.microsoft.com/office/drawing/2014/main" id="{E4FC1266-9018-4A8D-9961-CC8B8ED77801}"/>
            </a:ext>
          </a:extLst>
        </xdr:cNvPr>
        <xdr:cNvPicPr>
          <a:picLocks noChangeAspect="1"/>
        </xdr:cNvPicPr>
      </xdr:nvPicPr>
      <xdr:blipFill rotWithShape="1">
        <a:blip xmlns:r="http://schemas.openxmlformats.org/officeDocument/2006/relationships" r:embed="rId2" cstate="print"/>
        <a:srcRect l="24149" t="4632" r="62265" b="81780"/>
        <a:stretch/>
      </xdr:blipFill>
      <xdr:spPr>
        <a:xfrm>
          <a:off x="12623362" y="437141"/>
          <a:ext cx="955478" cy="11217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0.16.22\u.edificios\Users\eruiz\Downloads\14.%20IGNACIO%20ZARAGO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IGNACIO ZARAGOZA 25%"/>
      <sheetName val="IGNACIO ZARAGOZA 18%"/>
      <sheetName val="IGNACIO ZARAGOZA 22%"/>
      <sheetName val="IGNACIO ZARAGOZA IMPRIMIR"/>
      <sheetName val="BOCA DE TORMENTAS "/>
      <sheetName val="IMPRIMIR"/>
      <sheetName val="CAJA VALVULAS"/>
      <sheetName val="POZO DE VISITAS "/>
    </sheetNames>
    <sheetDataSet>
      <sheetData sheetId="0">
        <row r="2">
          <cell r="B2" t="str">
            <v>PAVIMENTO DE CONCRETO HIDÁULICO DE CALLE IGNACIO ZARAGOZA, DE CALLE VICENTE GUERRERO A CALLE JUSTO SIERRA, INCLUYE AGUA POTABLE, DRENAJE, GUARNICIONES, BANQUETAS, ALUMBRADO Y SEÑALETICA, EN LA COLONIA AGUA BLANCA INDUSTRIAL, EN EL MUNICIPIO DE ZAPOPAN, JA</v>
          </cell>
        </row>
        <row r="4">
          <cell r="B4">
            <v>8.1</v>
          </cell>
        </row>
        <row r="5">
          <cell r="B5">
            <v>174.5</v>
          </cell>
        </row>
        <row r="29">
          <cell r="B29">
            <v>1</v>
          </cell>
        </row>
        <row r="30">
          <cell r="B30">
            <v>174.5</v>
          </cell>
        </row>
        <row r="31">
          <cell r="B31">
            <v>0.12</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0"/>
  <sheetViews>
    <sheetView showGridLines="0" tabSelected="1" view="pageBreakPreview" topLeftCell="A125" zoomScaleNormal="100" zoomScaleSheetLayoutView="100" workbookViewId="0">
      <selection activeCell="A119" sqref="A119"/>
    </sheetView>
  </sheetViews>
  <sheetFormatPr baseColWidth="10" defaultColWidth="9.140625" defaultRowHeight="12.75" outlineLevelCol="1" x14ac:dyDescent="0.2"/>
  <cols>
    <col min="1" max="1" width="15.5703125" style="69" customWidth="1"/>
    <col min="2" max="2" width="70" style="2" customWidth="1"/>
    <col min="3" max="3" width="9.140625" style="2" customWidth="1"/>
    <col min="4" max="4" width="13.85546875" style="38" customWidth="1"/>
    <col min="5" max="5" width="16" style="39" customWidth="1"/>
    <col min="6" max="6" width="53.85546875" style="2" customWidth="1" outlineLevel="1"/>
    <col min="7" max="7" width="19.42578125" style="2" customWidth="1"/>
    <col min="8" max="8" width="3.28515625" style="2" customWidth="1"/>
    <col min="9" max="9" width="17.7109375" style="2" customWidth="1"/>
    <col min="10" max="16384" width="9.140625" style="2"/>
  </cols>
  <sheetData>
    <row r="1" spans="1:7" ht="12.75" customHeight="1" thickBot="1" x14ac:dyDescent="0.25">
      <c r="A1" s="1"/>
      <c r="C1" s="3"/>
      <c r="D1" s="4"/>
      <c r="E1" s="4"/>
      <c r="F1" s="5"/>
    </row>
    <row r="2" spans="1:7" x14ac:dyDescent="0.2">
      <c r="A2" s="6"/>
      <c r="B2" s="7" t="s">
        <v>0</v>
      </c>
      <c r="C2" s="101" t="s">
        <v>1</v>
      </c>
      <c r="D2" s="102"/>
      <c r="E2" s="102"/>
      <c r="F2" s="103"/>
      <c r="G2" s="8"/>
    </row>
    <row r="3" spans="1:7" x14ac:dyDescent="0.2">
      <c r="A3" s="9"/>
      <c r="B3" s="10" t="s">
        <v>2</v>
      </c>
      <c r="C3" s="104" t="s">
        <v>3</v>
      </c>
      <c r="D3" s="105"/>
      <c r="E3" s="105"/>
      <c r="F3" s="106"/>
      <c r="G3" s="11"/>
    </row>
    <row r="4" spans="1:7" x14ac:dyDescent="0.2">
      <c r="A4" s="9"/>
      <c r="B4" s="10" t="s">
        <v>4</v>
      </c>
      <c r="C4" s="104"/>
      <c r="D4" s="105"/>
      <c r="E4" s="105"/>
      <c r="F4" s="106"/>
      <c r="G4" s="11"/>
    </row>
    <row r="5" spans="1:7" ht="6.75" customHeight="1" x14ac:dyDescent="0.2">
      <c r="A5" s="9"/>
      <c r="B5" s="10"/>
      <c r="C5" s="104"/>
      <c r="D5" s="105"/>
      <c r="E5" s="105"/>
      <c r="F5" s="106"/>
      <c r="G5" s="12"/>
    </row>
    <row r="6" spans="1:7" ht="6.75" customHeight="1" thickBot="1" x14ac:dyDescent="0.25">
      <c r="A6" s="9"/>
      <c r="B6" s="13"/>
      <c r="C6" s="107"/>
      <c r="D6" s="108"/>
      <c r="E6" s="108"/>
      <c r="F6" s="109"/>
      <c r="G6" s="12"/>
    </row>
    <row r="7" spans="1:7" ht="21" customHeight="1" x14ac:dyDescent="0.2">
      <c r="A7" s="9"/>
      <c r="B7" s="7" t="s">
        <v>5</v>
      </c>
      <c r="C7" s="14"/>
      <c r="D7" s="15"/>
      <c r="E7" s="16" t="s">
        <v>6</v>
      </c>
      <c r="F7" s="17"/>
      <c r="G7" s="12"/>
    </row>
    <row r="8" spans="1:7" ht="21" customHeight="1" x14ac:dyDescent="0.2">
      <c r="A8" s="9"/>
      <c r="B8" s="110" t="s">
        <v>7</v>
      </c>
      <c r="C8" s="18"/>
      <c r="D8" s="19"/>
      <c r="E8" s="20" t="s">
        <v>8</v>
      </c>
      <c r="F8" s="21"/>
      <c r="G8" s="22"/>
    </row>
    <row r="9" spans="1:7" ht="21" customHeight="1" x14ac:dyDescent="0.35">
      <c r="A9" s="9"/>
      <c r="B9" s="110"/>
      <c r="C9" s="18"/>
      <c r="D9" s="19"/>
      <c r="E9" s="20" t="s">
        <v>9</v>
      </c>
      <c r="F9" s="21"/>
      <c r="G9" s="23"/>
    </row>
    <row r="10" spans="1:7" ht="21" customHeight="1" thickBot="1" x14ac:dyDescent="0.25">
      <c r="A10" s="9"/>
      <c r="B10" s="111"/>
      <c r="C10" s="24"/>
      <c r="D10" s="25"/>
      <c r="E10" s="26" t="s">
        <v>10</v>
      </c>
      <c r="F10" s="27"/>
      <c r="G10" s="28"/>
    </row>
    <row r="11" spans="1:7" x14ac:dyDescent="0.2">
      <c r="A11" s="9"/>
      <c r="B11" s="10" t="s">
        <v>11</v>
      </c>
      <c r="C11" s="112" t="s">
        <v>12</v>
      </c>
      <c r="D11" s="113"/>
      <c r="E11" s="113"/>
      <c r="F11" s="114"/>
      <c r="G11" s="29" t="s">
        <v>13</v>
      </c>
    </row>
    <row r="12" spans="1:7" x14ac:dyDescent="0.2">
      <c r="A12" s="9"/>
      <c r="B12" s="115"/>
      <c r="C12" s="117"/>
      <c r="D12" s="118"/>
      <c r="E12" s="118"/>
      <c r="F12" s="119"/>
      <c r="G12" s="94" t="s">
        <v>14</v>
      </c>
    </row>
    <row r="13" spans="1:7" ht="13.5" thickBot="1" x14ac:dyDescent="0.25">
      <c r="A13" s="30"/>
      <c r="B13" s="116"/>
      <c r="C13" s="120"/>
      <c r="D13" s="121"/>
      <c r="E13" s="121"/>
      <c r="F13" s="122"/>
      <c r="G13" s="95"/>
    </row>
    <row r="14" spans="1:7" ht="6" customHeight="1" thickBot="1" x14ac:dyDescent="0.25">
      <c r="A14" s="31"/>
      <c r="B14" s="32"/>
      <c r="C14" s="33"/>
      <c r="D14" s="34"/>
      <c r="E14" s="35"/>
      <c r="F14" s="33"/>
      <c r="G14" s="33"/>
    </row>
    <row r="15" spans="1:7" ht="15.75" customHeight="1" thickBot="1" x14ac:dyDescent="0.25">
      <c r="A15" s="96" t="s">
        <v>15</v>
      </c>
      <c r="B15" s="97"/>
      <c r="C15" s="97"/>
      <c r="D15" s="97"/>
      <c r="E15" s="97"/>
      <c r="F15" s="97"/>
      <c r="G15" s="98"/>
    </row>
    <row r="16" spans="1:7" ht="4.5" customHeight="1" x14ac:dyDescent="0.2">
      <c r="A16" s="36"/>
      <c r="B16" s="37"/>
      <c r="C16" s="37"/>
    </row>
    <row r="17" spans="1:7" ht="24" x14ac:dyDescent="0.2">
      <c r="A17" s="40" t="s">
        <v>223</v>
      </c>
      <c r="B17" s="41" t="s">
        <v>224</v>
      </c>
      <c r="C17" s="40" t="s">
        <v>16</v>
      </c>
      <c r="D17" s="40" t="s">
        <v>17</v>
      </c>
      <c r="E17" s="41" t="s">
        <v>18</v>
      </c>
      <c r="F17" s="41" t="s">
        <v>19</v>
      </c>
      <c r="G17" s="41" t="s">
        <v>160</v>
      </c>
    </row>
    <row r="18" spans="1:7" ht="62.25" customHeight="1" x14ac:dyDescent="0.2">
      <c r="A18" s="88"/>
      <c r="B18" s="42" t="str">
        <f>B8</f>
        <v xml:space="preserve">REHABILITACIÓN DEL MERCADO DE ATEMAJAC INCLUYE: INSTALACIONES HIDRÁULICAS SANITARIAS, PINTURA EN FACHADAS, IMPERMEABILIZACIÓN, HERRERÍAS EN BARANDALES, PUERTAS Y VENTANAS, CAMBIO DE LONAS Y RAMPAS, SEÑALÉTICA HORIZONTAL Y VERTICAL Y OBRA COMPLEMENTARIA, MUNICIPIO DE ZAPOPAN, JALISCO.
</v>
      </c>
      <c r="C18" s="88"/>
      <c r="D18" s="88"/>
      <c r="E18" s="88"/>
      <c r="F18" s="88"/>
      <c r="G18" s="88"/>
    </row>
    <row r="19" spans="1:7" x14ac:dyDescent="0.2">
      <c r="A19" s="82" t="s">
        <v>20</v>
      </c>
      <c r="B19" s="44" t="s">
        <v>21</v>
      </c>
      <c r="C19" s="44"/>
      <c r="D19" s="83"/>
      <c r="E19" s="83"/>
      <c r="F19" s="44"/>
      <c r="G19" s="45">
        <f>SUM(G20)</f>
        <v>0</v>
      </c>
    </row>
    <row r="20" spans="1:7" s="46" customFormat="1" ht="33.75" x14ac:dyDescent="0.2">
      <c r="A20" s="47" t="s">
        <v>22</v>
      </c>
      <c r="B20" s="89" t="s">
        <v>23</v>
      </c>
      <c r="C20" s="49" t="s">
        <v>24</v>
      </c>
      <c r="D20" s="84">
        <v>64.009999999999991</v>
      </c>
      <c r="E20" s="85"/>
      <c r="F20" s="52"/>
      <c r="G20" s="53">
        <f t="shared" ref="G20" si="0">ROUND((E20*D20),2)</f>
        <v>0</v>
      </c>
    </row>
    <row r="21" spans="1:7" s="46" customFormat="1" x14ac:dyDescent="0.2">
      <c r="A21" s="82" t="s">
        <v>25</v>
      </c>
      <c r="B21" s="90" t="s">
        <v>26</v>
      </c>
      <c r="C21" s="44"/>
      <c r="D21" s="83"/>
      <c r="E21" s="83"/>
      <c r="F21" s="44"/>
      <c r="G21" s="45">
        <f>SUM(G22+G25+G28+G31)</f>
        <v>0</v>
      </c>
    </row>
    <row r="22" spans="1:7" s="46" customFormat="1" x14ac:dyDescent="0.2">
      <c r="A22" s="54" t="s">
        <v>27</v>
      </c>
      <c r="B22" s="91" t="s">
        <v>28</v>
      </c>
      <c r="C22" s="54"/>
      <c r="D22" s="86"/>
      <c r="E22" s="56"/>
      <c r="F22" s="55"/>
      <c r="G22" s="56">
        <f>SUM(G23:G24)</f>
        <v>0</v>
      </c>
    </row>
    <row r="23" spans="1:7" s="46" customFormat="1" ht="33.75" x14ac:dyDescent="0.2">
      <c r="A23" s="47" t="s">
        <v>29</v>
      </c>
      <c r="B23" s="89" t="s">
        <v>30</v>
      </c>
      <c r="C23" s="49" t="s">
        <v>31</v>
      </c>
      <c r="D23" s="84">
        <v>234.35</v>
      </c>
      <c r="E23" s="85"/>
      <c r="F23" s="52"/>
      <c r="G23" s="53">
        <f t="shared" ref="G23:G24" si="1">ROUND((E23*D23),2)</f>
        <v>0</v>
      </c>
    </row>
    <row r="24" spans="1:7" s="46" customFormat="1" ht="33.75" x14ac:dyDescent="0.2">
      <c r="A24" s="47" t="s">
        <v>32</v>
      </c>
      <c r="B24" s="89" t="s">
        <v>33</v>
      </c>
      <c r="C24" s="49" t="s">
        <v>34</v>
      </c>
      <c r="D24" s="84">
        <v>4687</v>
      </c>
      <c r="E24" s="85"/>
      <c r="F24" s="52"/>
      <c r="G24" s="53">
        <f t="shared" si="1"/>
        <v>0</v>
      </c>
    </row>
    <row r="25" spans="1:7" s="46" customFormat="1" x14ac:dyDescent="0.2">
      <c r="A25" s="54" t="s">
        <v>35</v>
      </c>
      <c r="B25" s="91" t="s">
        <v>36</v>
      </c>
      <c r="C25" s="54"/>
      <c r="D25" s="86"/>
      <c r="E25" s="56"/>
      <c r="F25" s="55"/>
      <c r="G25" s="56">
        <f>SUM(G26:G27)</f>
        <v>0</v>
      </c>
    </row>
    <row r="26" spans="1:7" s="46" customFormat="1" ht="33.75" x14ac:dyDescent="0.2">
      <c r="A26" s="47" t="s">
        <v>37</v>
      </c>
      <c r="B26" s="89" t="s">
        <v>168</v>
      </c>
      <c r="C26" s="49" t="s">
        <v>31</v>
      </c>
      <c r="D26" s="84">
        <v>112.2</v>
      </c>
      <c r="E26" s="85"/>
      <c r="F26" s="52"/>
      <c r="G26" s="53">
        <f t="shared" ref="G26:G27" si="2">ROUND((E26*D26),2)</f>
        <v>0</v>
      </c>
    </row>
    <row r="27" spans="1:7" s="46" customFormat="1" ht="45" x14ac:dyDescent="0.2">
      <c r="A27" s="47" t="s">
        <v>38</v>
      </c>
      <c r="B27" s="89" t="s">
        <v>161</v>
      </c>
      <c r="C27" s="49" t="s">
        <v>31</v>
      </c>
      <c r="D27" s="84">
        <v>112.2</v>
      </c>
      <c r="E27" s="85"/>
      <c r="F27" s="52"/>
      <c r="G27" s="53">
        <f t="shared" si="2"/>
        <v>0</v>
      </c>
    </row>
    <row r="28" spans="1:7" s="46" customFormat="1" x14ac:dyDescent="0.2">
      <c r="A28" s="54" t="s">
        <v>39</v>
      </c>
      <c r="B28" s="91" t="s">
        <v>40</v>
      </c>
      <c r="C28" s="54"/>
      <c r="D28" s="86"/>
      <c r="E28" s="56"/>
      <c r="F28" s="55"/>
      <c r="G28" s="56">
        <f>SUM(G29:G30)</f>
        <v>0</v>
      </c>
    </row>
    <row r="29" spans="1:7" s="46" customFormat="1" ht="33.75" x14ac:dyDescent="0.2">
      <c r="A29" s="47" t="s">
        <v>41</v>
      </c>
      <c r="B29" s="89" t="s">
        <v>162</v>
      </c>
      <c r="C29" s="49" t="s">
        <v>42</v>
      </c>
      <c r="D29" s="84">
        <v>104.46</v>
      </c>
      <c r="E29" s="85"/>
      <c r="F29" s="52"/>
      <c r="G29" s="53">
        <f t="shared" ref="G29:G30" si="3">ROUND((E29*D29),2)</f>
        <v>0</v>
      </c>
    </row>
    <row r="30" spans="1:7" s="46" customFormat="1" ht="22.5" x14ac:dyDescent="0.2">
      <c r="A30" s="47" t="s">
        <v>43</v>
      </c>
      <c r="B30" s="89" t="s">
        <v>44</v>
      </c>
      <c r="C30" s="49" t="s">
        <v>45</v>
      </c>
      <c r="D30" s="84">
        <v>82.75</v>
      </c>
      <c r="E30" s="85"/>
      <c r="F30" s="52"/>
      <c r="G30" s="53">
        <f t="shared" si="3"/>
        <v>0</v>
      </c>
    </row>
    <row r="31" spans="1:7" s="46" customFormat="1" x14ac:dyDescent="0.2">
      <c r="A31" s="54" t="s">
        <v>46</v>
      </c>
      <c r="B31" s="91" t="s">
        <v>47</v>
      </c>
      <c r="C31" s="54"/>
      <c r="D31" s="86"/>
      <c r="E31" s="56"/>
      <c r="F31" s="55"/>
      <c r="G31" s="56">
        <f>SUM(G32:G33)</f>
        <v>0</v>
      </c>
    </row>
    <row r="32" spans="1:7" s="46" customFormat="1" ht="45" x14ac:dyDescent="0.2">
      <c r="A32" s="47" t="s">
        <v>48</v>
      </c>
      <c r="B32" s="89" t="s">
        <v>49</v>
      </c>
      <c r="C32" s="49" t="s">
        <v>42</v>
      </c>
      <c r="D32" s="84">
        <v>263</v>
      </c>
      <c r="E32" s="85"/>
      <c r="F32" s="52"/>
      <c r="G32" s="53">
        <f t="shared" ref="G32:G33" si="4">ROUND((E32*D32),2)</f>
        <v>0</v>
      </c>
    </row>
    <row r="33" spans="1:7" ht="33.75" x14ac:dyDescent="0.2">
      <c r="A33" s="47" t="s">
        <v>50</v>
      </c>
      <c r="B33" s="89" t="s">
        <v>169</v>
      </c>
      <c r="C33" s="49" t="s">
        <v>45</v>
      </c>
      <c r="D33" s="84">
        <v>78.400000000000006</v>
      </c>
      <c r="E33" s="85"/>
      <c r="F33" s="47"/>
      <c r="G33" s="53">
        <f t="shared" si="4"/>
        <v>0</v>
      </c>
    </row>
    <row r="34" spans="1:7" s="46" customFormat="1" x14ac:dyDescent="0.2">
      <c r="A34" s="82" t="s">
        <v>51</v>
      </c>
      <c r="B34" s="92" t="s">
        <v>52</v>
      </c>
      <c r="C34" s="58"/>
      <c r="D34" s="87"/>
      <c r="E34" s="87"/>
      <c r="F34" s="59"/>
      <c r="G34" s="45">
        <f>SUM(G35+G37+G39+G42+G51+G55+G57)</f>
        <v>0</v>
      </c>
    </row>
    <row r="35" spans="1:7" s="46" customFormat="1" x14ac:dyDescent="0.2">
      <c r="A35" s="54" t="s">
        <v>53</v>
      </c>
      <c r="B35" s="91" t="s">
        <v>54</v>
      </c>
      <c r="C35" s="54"/>
      <c r="D35" s="86"/>
      <c r="E35" s="56"/>
      <c r="F35" s="55"/>
      <c r="G35" s="56">
        <f>SUM(G36)</f>
        <v>0</v>
      </c>
    </row>
    <row r="36" spans="1:7" ht="66" customHeight="1" x14ac:dyDescent="0.2">
      <c r="A36" s="47" t="s">
        <v>55</v>
      </c>
      <c r="B36" s="89" t="s">
        <v>159</v>
      </c>
      <c r="C36" s="49" t="s">
        <v>56</v>
      </c>
      <c r="D36" s="84">
        <v>6</v>
      </c>
      <c r="E36" s="85"/>
      <c r="F36" s="47"/>
      <c r="G36" s="53">
        <f t="shared" ref="G36" si="5">ROUND((E36*D36),2)</f>
        <v>0</v>
      </c>
    </row>
    <row r="37" spans="1:7" s="46" customFormat="1" x14ac:dyDescent="0.2">
      <c r="A37" s="54" t="s">
        <v>57</v>
      </c>
      <c r="B37" s="91" t="s">
        <v>221</v>
      </c>
      <c r="C37" s="54"/>
      <c r="D37" s="86"/>
      <c r="E37" s="56"/>
      <c r="F37" s="55"/>
      <c r="G37" s="56">
        <f>SUM(G38)</f>
        <v>0</v>
      </c>
    </row>
    <row r="38" spans="1:7" ht="44.45" customHeight="1" x14ac:dyDescent="0.2">
      <c r="A38" s="47" t="s">
        <v>59</v>
      </c>
      <c r="B38" s="89" t="s">
        <v>163</v>
      </c>
      <c r="C38" s="49" t="s">
        <v>60</v>
      </c>
      <c r="D38" s="84">
        <v>1000</v>
      </c>
      <c r="E38" s="85"/>
      <c r="F38" s="47"/>
      <c r="G38" s="53">
        <f t="shared" ref="G38" si="6">ROUND((E38*D38),2)</f>
        <v>0</v>
      </c>
    </row>
    <row r="39" spans="1:7" s="46" customFormat="1" x14ac:dyDescent="0.2">
      <c r="A39" s="54" t="s">
        <v>61</v>
      </c>
      <c r="B39" s="91" t="s">
        <v>62</v>
      </c>
      <c r="C39" s="54"/>
      <c r="D39" s="86"/>
      <c r="E39" s="56"/>
      <c r="F39" s="55"/>
      <c r="G39" s="56">
        <f>SUM(G40:G41)</f>
        <v>0</v>
      </c>
    </row>
    <row r="40" spans="1:7" ht="45" x14ac:dyDescent="0.2">
      <c r="A40" s="47" t="s">
        <v>63</v>
      </c>
      <c r="B40" s="89" t="s">
        <v>222</v>
      </c>
      <c r="C40" s="49" t="s">
        <v>42</v>
      </c>
      <c r="D40" s="84">
        <v>2062</v>
      </c>
      <c r="E40" s="85"/>
      <c r="F40" s="47"/>
      <c r="G40" s="53">
        <f t="shared" ref="G40:G56" si="7">ROUND((E40*D40),2)</f>
        <v>0</v>
      </c>
    </row>
    <row r="41" spans="1:7" ht="45" x14ac:dyDescent="0.2">
      <c r="A41" s="47" t="s">
        <v>64</v>
      </c>
      <c r="B41" s="89" t="s">
        <v>170</v>
      </c>
      <c r="C41" s="49" t="s">
        <v>45</v>
      </c>
      <c r="D41" s="84">
        <v>6000</v>
      </c>
      <c r="E41" s="85"/>
      <c r="F41" s="47"/>
      <c r="G41" s="53">
        <f t="shared" si="7"/>
        <v>0</v>
      </c>
    </row>
    <row r="42" spans="1:7" s="46" customFormat="1" x14ac:dyDescent="0.2">
      <c r="A42" s="54" t="s">
        <v>65</v>
      </c>
      <c r="B42" s="91" t="s">
        <v>66</v>
      </c>
      <c r="C42" s="54"/>
      <c r="D42" s="86"/>
      <c r="E42" s="56"/>
      <c r="F42" s="55"/>
      <c r="G42" s="56">
        <f>SUM(G43:G50)</f>
        <v>0</v>
      </c>
    </row>
    <row r="43" spans="1:7" ht="46.5" customHeight="1" x14ac:dyDescent="0.2">
      <c r="A43" s="47" t="s">
        <v>67</v>
      </c>
      <c r="B43" s="89" t="s">
        <v>171</v>
      </c>
      <c r="C43" s="49" t="s">
        <v>45</v>
      </c>
      <c r="D43" s="84">
        <v>1048</v>
      </c>
      <c r="E43" s="85"/>
      <c r="F43" s="47"/>
      <c r="G43" s="53">
        <f t="shared" si="7"/>
        <v>0</v>
      </c>
    </row>
    <row r="44" spans="1:7" ht="46.5" customHeight="1" x14ac:dyDescent="0.2">
      <c r="A44" s="47" t="s">
        <v>68</v>
      </c>
      <c r="B44" s="89" t="s">
        <v>69</v>
      </c>
      <c r="C44" s="49" t="s">
        <v>42</v>
      </c>
      <c r="D44" s="84">
        <v>79.2</v>
      </c>
      <c r="E44" s="85"/>
      <c r="F44" s="47"/>
      <c r="G44" s="53">
        <f t="shared" si="7"/>
        <v>0</v>
      </c>
    </row>
    <row r="45" spans="1:7" ht="45" x14ac:dyDescent="0.2">
      <c r="A45" s="47" t="s">
        <v>70</v>
      </c>
      <c r="B45" s="89" t="s">
        <v>71</v>
      </c>
      <c r="C45" s="49" t="s">
        <v>45</v>
      </c>
      <c r="D45" s="84">
        <v>385</v>
      </c>
      <c r="E45" s="85"/>
      <c r="F45" s="47"/>
      <c r="G45" s="53">
        <f t="shared" si="7"/>
        <v>0</v>
      </c>
    </row>
    <row r="46" spans="1:7" ht="56.25" x14ac:dyDescent="0.2">
      <c r="A46" s="47" t="s">
        <v>72</v>
      </c>
      <c r="B46" s="89" t="s">
        <v>172</v>
      </c>
      <c r="C46" s="49" t="s">
        <v>56</v>
      </c>
      <c r="D46" s="84">
        <v>2</v>
      </c>
      <c r="E46" s="85"/>
      <c r="F46" s="47"/>
      <c r="G46" s="53">
        <f t="shared" si="7"/>
        <v>0</v>
      </c>
    </row>
    <row r="47" spans="1:7" ht="56.25" x14ac:dyDescent="0.2">
      <c r="A47" s="47" t="s">
        <v>73</v>
      </c>
      <c r="B47" s="89" t="s">
        <v>173</v>
      </c>
      <c r="C47" s="49" t="s">
        <v>56</v>
      </c>
      <c r="D47" s="84">
        <v>2</v>
      </c>
      <c r="E47" s="85"/>
      <c r="F47" s="47"/>
      <c r="G47" s="53">
        <f t="shared" si="7"/>
        <v>0</v>
      </c>
    </row>
    <row r="48" spans="1:7" ht="45" x14ac:dyDescent="0.2">
      <c r="A48" s="47" t="s">
        <v>74</v>
      </c>
      <c r="B48" s="89" t="s">
        <v>174</v>
      </c>
      <c r="C48" s="49" t="s">
        <v>56</v>
      </c>
      <c r="D48" s="84">
        <v>2</v>
      </c>
      <c r="E48" s="85"/>
      <c r="F48" s="47"/>
      <c r="G48" s="53">
        <f t="shared" si="7"/>
        <v>0</v>
      </c>
    </row>
    <row r="49" spans="1:7" ht="45" x14ac:dyDescent="0.2">
      <c r="A49" s="47" t="s">
        <v>75</v>
      </c>
      <c r="B49" s="89" t="s">
        <v>175</v>
      </c>
      <c r="C49" s="49" t="s">
        <v>56</v>
      </c>
      <c r="D49" s="84">
        <v>2</v>
      </c>
      <c r="E49" s="85"/>
      <c r="F49" s="47"/>
      <c r="G49" s="53">
        <f t="shared" si="7"/>
        <v>0</v>
      </c>
    </row>
    <row r="50" spans="1:7" ht="45" x14ac:dyDescent="0.2">
      <c r="A50" s="47" t="s">
        <v>76</v>
      </c>
      <c r="B50" s="89" t="s">
        <v>176</v>
      </c>
      <c r="C50" s="49" t="s">
        <v>56</v>
      </c>
      <c r="D50" s="84">
        <v>2</v>
      </c>
      <c r="E50" s="85"/>
      <c r="F50" s="47"/>
      <c r="G50" s="53">
        <f t="shared" si="7"/>
        <v>0</v>
      </c>
    </row>
    <row r="51" spans="1:7" s="46" customFormat="1" x14ac:dyDescent="0.2">
      <c r="A51" s="54" t="s">
        <v>77</v>
      </c>
      <c r="B51" s="91" t="s">
        <v>78</v>
      </c>
      <c r="C51" s="54"/>
      <c r="D51" s="86"/>
      <c r="E51" s="56"/>
      <c r="F51" s="55"/>
      <c r="G51" s="56">
        <f>SUM(G52:G54)</f>
        <v>0</v>
      </c>
    </row>
    <row r="52" spans="1:7" ht="22.5" x14ac:dyDescent="0.2">
      <c r="A52" s="47" t="s">
        <v>79</v>
      </c>
      <c r="B52" s="89" t="s">
        <v>80</v>
      </c>
      <c r="C52" s="49" t="s">
        <v>42</v>
      </c>
      <c r="D52" s="84">
        <v>70</v>
      </c>
      <c r="E52" s="85"/>
      <c r="F52" s="47"/>
      <c r="G52" s="53">
        <f t="shared" si="7"/>
        <v>0</v>
      </c>
    </row>
    <row r="53" spans="1:7" ht="33.75" x14ac:dyDescent="0.2">
      <c r="A53" s="47" t="s">
        <v>81</v>
      </c>
      <c r="B53" s="89" t="s">
        <v>82</v>
      </c>
      <c r="C53" s="49" t="s">
        <v>45</v>
      </c>
      <c r="D53" s="84">
        <v>20</v>
      </c>
      <c r="E53" s="85"/>
      <c r="F53" s="47"/>
      <c r="G53" s="53">
        <f t="shared" si="7"/>
        <v>0</v>
      </c>
    </row>
    <row r="54" spans="1:7" ht="33.75" x14ac:dyDescent="0.2">
      <c r="A54" s="47" t="s">
        <v>83</v>
      </c>
      <c r="B54" s="89" t="s">
        <v>84</v>
      </c>
      <c r="C54" s="49" t="s">
        <v>45</v>
      </c>
      <c r="D54" s="84">
        <v>161.25</v>
      </c>
      <c r="E54" s="85"/>
      <c r="F54" s="47"/>
      <c r="G54" s="53">
        <f t="shared" si="7"/>
        <v>0</v>
      </c>
    </row>
    <row r="55" spans="1:7" s="46" customFormat="1" x14ac:dyDescent="0.2">
      <c r="A55" s="54" t="s">
        <v>85</v>
      </c>
      <c r="B55" s="91" t="s">
        <v>86</v>
      </c>
      <c r="C55" s="54"/>
      <c r="D55" s="86"/>
      <c r="E55" s="56"/>
      <c r="F55" s="55"/>
      <c r="G55" s="56">
        <f>SUM(G56)</f>
        <v>0</v>
      </c>
    </row>
    <row r="56" spans="1:7" s="60" customFormat="1" ht="67.5" x14ac:dyDescent="0.25">
      <c r="A56" s="47" t="s">
        <v>87</v>
      </c>
      <c r="B56" s="89" t="s">
        <v>177</v>
      </c>
      <c r="C56" s="49" t="s">
        <v>42</v>
      </c>
      <c r="D56" s="84">
        <v>542.5</v>
      </c>
      <c r="E56" s="85"/>
      <c r="F56" s="47"/>
      <c r="G56" s="53">
        <f t="shared" si="7"/>
        <v>0</v>
      </c>
    </row>
    <row r="57" spans="1:7" s="46" customFormat="1" x14ac:dyDescent="0.2">
      <c r="A57" s="54" t="s">
        <v>88</v>
      </c>
      <c r="B57" s="91" t="s">
        <v>89</v>
      </c>
      <c r="C57" s="54"/>
      <c r="D57" s="86"/>
      <c r="E57" s="56"/>
      <c r="F57" s="55"/>
      <c r="G57" s="56">
        <f>SUM(G58:G62)</f>
        <v>0</v>
      </c>
    </row>
    <row r="58" spans="1:7" ht="45" x14ac:dyDescent="0.2">
      <c r="A58" s="47" t="s">
        <v>90</v>
      </c>
      <c r="B58" s="89" t="s">
        <v>178</v>
      </c>
      <c r="C58" s="49" t="s">
        <v>42</v>
      </c>
      <c r="D58" s="84">
        <v>2400</v>
      </c>
      <c r="E58" s="85"/>
      <c r="F58" s="47"/>
      <c r="G58" s="53">
        <f t="shared" ref="G58:G62" si="8">ROUND((E58*D58),2)</f>
        <v>0</v>
      </c>
    </row>
    <row r="59" spans="1:7" ht="33.75" x14ac:dyDescent="0.2">
      <c r="A59" s="47" t="s">
        <v>91</v>
      </c>
      <c r="B59" s="89" t="s">
        <v>179</v>
      </c>
      <c r="C59" s="49" t="s">
        <v>42</v>
      </c>
      <c r="D59" s="84">
        <v>1444.81</v>
      </c>
      <c r="E59" s="85"/>
      <c r="F59" s="47"/>
      <c r="G59" s="53">
        <f t="shared" si="8"/>
        <v>0</v>
      </c>
    </row>
    <row r="60" spans="1:7" ht="22.5" x14ac:dyDescent="0.2">
      <c r="A60" s="47" t="s">
        <v>92</v>
      </c>
      <c r="B60" s="89" t="s">
        <v>180</v>
      </c>
      <c r="C60" s="49" t="s">
        <v>42</v>
      </c>
      <c r="D60" s="84">
        <v>681.39</v>
      </c>
      <c r="E60" s="85"/>
      <c r="F60" s="47"/>
      <c r="G60" s="53">
        <f t="shared" si="8"/>
        <v>0</v>
      </c>
    </row>
    <row r="61" spans="1:7" ht="34.9" customHeight="1" x14ac:dyDescent="0.2">
      <c r="A61" s="47" t="s">
        <v>93</v>
      </c>
      <c r="B61" s="89" t="s">
        <v>181</v>
      </c>
      <c r="C61" s="49" t="s">
        <v>42</v>
      </c>
      <c r="D61" s="84">
        <v>681.39</v>
      </c>
      <c r="E61" s="85"/>
      <c r="F61" s="47"/>
      <c r="G61" s="53">
        <f t="shared" si="8"/>
        <v>0</v>
      </c>
    </row>
    <row r="62" spans="1:7" ht="33.75" x14ac:dyDescent="0.2">
      <c r="A62" s="47" t="s">
        <v>94</v>
      </c>
      <c r="B62" s="89" t="s">
        <v>182</v>
      </c>
      <c r="C62" s="49" t="s">
        <v>42</v>
      </c>
      <c r="D62" s="84">
        <v>94.5</v>
      </c>
      <c r="E62" s="85"/>
      <c r="F62" s="47"/>
      <c r="G62" s="53">
        <f t="shared" si="8"/>
        <v>0</v>
      </c>
    </row>
    <row r="63" spans="1:7" x14ac:dyDescent="0.2">
      <c r="A63" s="82" t="s">
        <v>95</v>
      </c>
      <c r="B63" s="93" t="s">
        <v>236</v>
      </c>
      <c r="C63" s="61"/>
      <c r="D63" s="45"/>
      <c r="E63" s="45"/>
      <c r="F63" s="61"/>
      <c r="G63" s="61">
        <f>SUM(G64)</f>
        <v>0</v>
      </c>
    </row>
    <row r="64" spans="1:7" ht="67.5" x14ac:dyDescent="0.2">
      <c r="A64" s="47" t="s">
        <v>97</v>
      </c>
      <c r="B64" s="89" t="s">
        <v>183</v>
      </c>
      <c r="C64" s="49" t="s">
        <v>56</v>
      </c>
      <c r="D64" s="84">
        <v>1</v>
      </c>
      <c r="E64" s="85"/>
      <c r="F64" s="47"/>
      <c r="G64" s="53">
        <f t="shared" ref="G64" si="9">ROUND((E64*D64),2)</f>
        <v>0</v>
      </c>
    </row>
    <row r="65" spans="1:7" x14ac:dyDescent="0.2">
      <c r="A65" s="82" t="s">
        <v>99</v>
      </c>
      <c r="B65" s="93" t="s">
        <v>237</v>
      </c>
      <c r="C65" s="61"/>
      <c r="D65" s="45"/>
      <c r="E65" s="45"/>
      <c r="F65" s="61"/>
      <c r="G65" s="61">
        <f>SUM(G66:G71)</f>
        <v>0</v>
      </c>
    </row>
    <row r="66" spans="1:7" ht="67.5" x14ac:dyDescent="0.2">
      <c r="A66" s="47" t="s">
        <v>100</v>
      </c>
      <c r="B66" s="89" t="s">
        <v>184</v>
      </c>
      <c r="C66" s="49" t="s">
        <v>42</v>
      </c>
      <c r="D66" s="84">
        <v>284.39999999999998</v>
      </c>
      <c r="E66" s="85"/>
      <c r="F66" s="47"/>
      <c r="G66" s="53">
        <f t="shared" ref="G66:G71" si="10">ROUND((E66*D66),2)</f>
        <v>0</v>
      </c>
    </row>
    <row r="67" spans="1:7" ht="56.25" x14ac:dyDescent="0.2">
      <c r="A67" s="47" t="s">
        <v>102</v>
      </c>
      <c r="B67" s="89" t="s">
        <v>185</v>
      </c>
      <c r="C67" s="49" t="s">
        <v>42</v>
      </c>
      <c r="D67" s="84">
        <v>85</v>
      </c>
      <c r="E67" s="85"/>
      <c r="F67" s="47"/>
      <c r="G67" s="53">
        <f t="shared" si="10"/>
        <v>0</v>
      </c>
    </row>
    <row r="68" spans="1:7" ht="45" x14ac:dyDescent="0.2">
      <c r="A68" s="47" t="s">
        <v>103</v>
      </c>
      <c r="B68" s="89" t="s">
        <v>186</v>
      </c>
      <c r="C68" s="49" t="s">
        <v>56</v>
      </c>
      <c r="D68" s="84">
        <v>3</v>
      </c>
      <c r="E68" s="85"/>
      <c r="F68" s="47"/>
      <c r="G68" s="53">
        <f t="shared" si="10"/>
        <v>0</v>
      </c>
    </row>
    <row r="69" spans="1:7" ht="45" x14ac:dyDescent="0.2">
      <c r="A69" s="47" t="s">
        <v>104</v>
      </c>
      <c r="B69" s="89" t="s">
        <v>187</v>
      </c>
      <c r="C69" s="49" t="s">
        <v>56</v>
      </c>
      <c r="D69" s="84">
        <v>2</v>
      </c>
      <c r="E69" s="85"/>
      <c r="F69" s="47"/>
      <c r="G69" s="53">
        <f t="shared" si="10"/>
        <v>0</v>
      </c>
    </row>
    <row r="70" spans="1:7" ht="56.25" x14ac:dyDescent="0.2">
      <c r="A70" s="47" t="s">
        <v>105</v>
      </c>
      <c r="B70" s="89" t="s">
        <v>188</v>
      </c>
      <c r="C70" s="49" t="s">
        <v>42</v>
      </c>
      <c r="D70" s="84">
        <v>37.01</v>
      </c>
      <c r="E70" s="85"/>
      <c r="F70" s="47"/>
      <c r="G70" s="53">
        <f t="shared" si="10"/>
        <v>0</v>
      </c>
    </row>
    <row r="71" spans="1:7" ht="33.75" x14ac:dyDescent="0.2">
      <c r="A71" s="47" t="s">
        <v>106</v>
      </c>
      <c r="B71" s="89" t="s">
        <v>189</v>
      </c>
      <c r="C71" s="49" t="s">
        <v>56</v>
      </c>
      <c r="D71" s="84">
        <v>232</v>
      </c>
      <c r="E71" s="85"/>
      <c r="F71" s="47"/>
      <c r="G71" s="53">
        <f t="shared" si="10"/>
        <v>0</v>
      </c>
    </row>
    <row r="72" spans="1:7" x14ac:dyDescent="0.2">
      <c r="A72" s="82" t="s">
        <v>101</v>
      </c>
      <c r="B72" s="93" t="s">
        <v>234</v>
      </c>
      <c r="C72" s="61"/>
      <c r="D72" s="45"/>
      <c r="E72" s="45"/>
      <c r="F72" s="61"/>
      <c r="G72" s="61">
        <f>SUM(G73:G77)</f>
        <v>0</v>
      </c>
    </row>
    <row r="73" spans="1:7" ht="33.75" x14ac:dyDescent="0.2">
      <c r="A73" s="47" t="s">
        <v>107</v>
      </c>
      <c r="B73" s="89" t="s">
        <v>190</v>
      </c>
      <c r="C73" s="49" t="s">
        <v>42</v>
      </c>
      <c r="D73" s="84">
        <v>214</v>
      </c>
      <c r="E73" s="85"/>
      <c r="F73" s="47"/>
      <c r="G73" s="53">
        <f t="shared" ref="G73:G77" si="11">ROUND((E73*D73),2)</f>
        <v>0</v>
      </c>
    </row>
    <row r="74" spans="1:7" s="62" customFormat="1" ht="67.5" x14ac:dyDescent="0.2">
      <c r="A74" s="47" t="s">
        <v>109</v>
      </c>
      <c r="B74" s="89" t="s">
        <v>191</v>
      </c>
      <c r="C74" s="49" t="s">
        <v>60</v>
      </c>
      <c r="D74" s="84" t="s">
        <v>111</v>
      </c>
      <c r="E74" s="85"/>
      <c r="F74" s="47"/>
      <c r="G74" s="53">
        <f t="shared" si="11"/>
        <v>0</v>
      </c>
    </row>
    <row r="75" spans="1:7" ht="33.75" x14ac:dyDescent="0.2">
      <c r="A75" s="47" t="s">
        <v>110</v>
      </c>
      <c r="B75" s="89" t="s">
        <v>192</v>
      </c>
      <c r="C75" s="49" t="s">
        <v>56</v>
      </c>
      <c r="D75" s="84">
        <v>5.5</v>
      </c>
      <c r="E75" s="85"/>
      <c r="F75" s="47"/>
      <c r="G75" s="53">
        <f t="shared" si="11"/>
        <v>0</v>
      </c>
    </row>
    <row r="76" spans="1:7" ht="45" x14ac:dyDescent="0.2">
      <c r="A76" s="47" t="s">
        <v>112</v>
      </c>
      <c r="B76" s="89" t="s">
        <v>193</v>
      </c>
      <c r="C76" s="49" t="s">
        <v>56</v>
      </c>
      <c r="D76" s="84">
        <v>3</v>
      </c>
      <c r="E76" s="85"/>
      <c r="F76" s="47"/>
      <c r="G76" s="53">
        <f t="shared" si="11"/>
        <v>0</v>
      </c>
    </row>
    <row r="77" spans="1:7" s="62" customFormat="1" ht="67.5" x14ac:dyDescent="0.2">
      <c r="A77" s="47" t="s">
        <v>113</v>
      </c>
      <c r="B77" s="89" t="s">
        <v>218</v>
      </c>
      <c r="C77" s="49" t="s">
        <v>60</v>
      </c>
      <c r="D77" s="84" t="s">
        <v>115</v>
      </c>
      <c r="E77" s="85"/>
      <c r="F77" s="47"/>
      <c r="G77" s="53">
        <f t="shared" si="11"/>
        <v>0</v>
      </c>
    </row>
    <row r="78" spans="1:7" x14ac:dyDescent="0.2">
      <c r="A78" s="82" t="s">
        <v>108</v>
      </c>
      <c r="B78" s="93" t="s">
        <v>233</v>
      </c>
      <c r="C78" s="61"/>
      <c r="D78" s="45"/>
      <c r="E78" s="45"/>
      <c r="F78" s="61"/>
      <c r="G78" s="61">
        <f>SUM(G79:G80)</f>
        <v>0</v>
      </c>
    </row>
    <row r="79" spans="1:7" s="62" customFormat="1" ht="90" x14ac:dyDescent="0.2">
      <c r="A79" s="47" t="s">
        <v>114</v>
      </c>
      <c r="B79" s="89" t="s">
        <v>194</v>
      </c>
      <c r="C79" s="49" t="s">
        <v>56</v>
      </c>
      <c r="D79" s="84">
        <v>2</v>
      </c>
      <c r="E79" s="85"/>
      <c r="F79" s="47"/>
      <c r="G79" s="53">
        <f t="shared" ref="G79:G80" si="12">ROUND((E79*D79),2)</f>
        <v>0</v>
      </c>
    </row>
    <row r="80" spans="1:7" ht="22.5" x14ac:dyDescent="0.2">
      <c r="A80" s="47" t="s">
        <v>117</v>
      </c>
      <c r="B80" s="89" t="s">
        <v>195</v>
      </c>
      <c r="C80" s="49" t="s">
        <v>42</v>
      </c>
      <c r="D80" s="84">
        <v>2</v>
      </c>
      <c r="E80" s="85"/>
      <c r="F80" s="47"/>
      <c r="G80" s="53">
        <f t="shared" si="12"/>
        <v>0</v>
      </c>
    </row>
    <row r="81" spans="1:7" x14ac:dyDescent="0.2">
      <c r="A81" s="82" t="s">
        <v>116</v>
      </c>
      <c r="B81" s="93" t="s">
        <v>232</v>
      </c>
      <c r="C81" s="61"/>
      <c r="D81" s="45"/>
      <c r="E81" s="45"/>
      <c r="F81" s="61"/>
      <c r="G81" s="61">
        <f>SUM(G82:G84)</f>
        <v>0</v>
      </c>
    </row>
    <row r="82" spans="1:7" ht="22.5" x14ac:dyDescent="0.2">
      <c r="A82" s="47" t="s">
        <v>118</v>
      </c>
      <c r="B82" s="89" t="s">
        <v>196</v>
      </c>
      <c r="C82" s="49" t="s">
        <v>56</v>
      </c>
      <c r="D82" s="84">
        <v>4</v>
      </c>
      <c r="E82" s="85"/>
      <c r="F82" s="47"/>
      <c r="G82" s="53">
        <f t="shared" ref="G82:G84" si="13">ROUND((E82*D82),2)</f>
        <v>0</v>
      </c>
    </row>
    <row r="83" spans="1:7" ht="33.75" x14ac:dyDescent="0.2">
      <c r="A83" s="47" t="s">
        <v>120</v>
      </c>
      <c r="B83" s="89" t="s">
        <v>197</v>
      </c>
      <c r="C83" s="49" t="s">
        <v>56</v>
      </c>
      <c r="D83" s="84">
        <v>4</v>
      </c>
      <c r="E83" s="85"/>
      <c r="F83" s="47"/>
      <c r="G83" s="53">
        <f t="shared" si="13"/>
        <v>0</v>
      </c>
    </row>
    <row r="84" spans="1:7" ht="22.5" x14ac:dyDescent="0.2">
      <c r="A84" s="47" t="s">
        <v>121</v>
      </c>
      <c r="B84" s="89" t="s">
        <v>198</v>
      </c>
      <c r="C84" s="49" t="s">
        <v>56</v>
      </c>
      <c r="D84" s="84">
        <v>1</v>
      </c>
      <c r="E84" s="85"/>
      <c r="F84" s="47"/>
      <c r="G84" s="53">
        <f t="shared" si="13"/>
        <v>0</v>
      </c>
    </row>
    <row r="85" spans="1:7" x14ac:dyDescent="0.2">
      <c r="A85" s="82" t="s">
        <v>119</v>
      </c>
      <c r="B85" s="93" t="s">
        <v>231</v>
      </c>
      <c r="C85" s="61"/>
      <c r="D85" s="45"/>
      <c r="E85" s="45"/>
      <c r="F85" s="61"/>
      <c r="G85" s="61">
        <f>SUM(G86:G97)</f>
        <v>0</v>
      </c>
    </row>
    <row r="86" spans="1:7" ht="45" x14ac:dyDescent="0.2">
      <c r="A86" s="47" t="s">
        <v>122</v>
      </c>
      <c r="B86" s="89" t="s">
        <v>199</v>
      </c>
      <c r="C86" s="49" t="s">
        <v>56</v>
      </c>
      <c r="D86" s="84">
        <v>1</v>
      </c>
      <c r="E86" s="85"/>
      <c r="F86" s="47"/>
      <c r="G86" s="53">
        <f t="shared" ref="G86:G97" si="14">ROUND((E86*D86),2)</f>
        <v>0</v>
      </c>
    </row>
    <row r="87" spans="1:7" ht="78.75" x14ac:dyDescent="0.2">
      <c r="A87" s="47" t="s">
        <v>124</v>
      </c>
      <c r="B87" s="89" t="s">
        <v>200</v>
      </c>
      <c r="C87" s="49" t="s">
        <v>56</v>
      </c>
      <c r="D87" s="84">
        <v>1</v>
      </c>
      <c r="E87" s="85"/>
      <c r="F87" s="47"/>
      <c r="G87" s="53">
        <f t="shared" si="14"/>
        <v>0</v>
      </c>
    </row>
    <row r="88" spans="1:7" ht="56.25" x14ac:dyDescent="0.2">
      <c r="A88" s="47" t="s">
        <v>125</v>
      </c>
      <c r="B88" s="89" t="s">
        <v>201</v>
      </c>
      <c r="C88" s="49" t="s">
        <v>45</v>
      </c>
      <c r="D88" s="84">
        <v>67</v>
      </c>
      <c r="E88" s="85"/>
      <c r="F88" s="47"/>
      <c r="G88" s="53">
        <f t="shared" si="14"/>
        <v>0</v>
      </c>
    </row>
    <row r="89" spans="1:7" ht="33.75" x14ac:dyDescent="0.2">
      <c r="A89" s="47" t="s">
        <v>126</v>
      </c>
      <c r="B89" s="89" t="s">
        <v>202</v>
      </c>
      <c r="C89" s="49" t="s">
        <v>42</v>
      </c>
      <c r="D89" s="84">
        <v>5.92</v>
      </c>
      <c r="E89" s="85"/>
      <c r="F89" s="47"/>
      <c r="G89" s="53">
        <f t="shared" si="14"/>
        <v>0</v>
      </c>
    </row>
    <row r="90" spans="1:7" ht="33.75" x14ac:dyDescent="0.2">
      <c r="A90" s="47" t="s">
        <v>127</v>
      </c>
      <c r="B90" s="89" t="s">
        <v>219</v>
      </c>
      <c r="C90" s="49" t="s">
        <v>42</v>
      </c>
      <c r="D90" s="84">
        <v>3</v>
      </c>
      <c r="E90" s="85"/>
      <c r="F90" s="47"/>
      <c r="G90" s="53">
        <f t="shared" si="14"/>
        <v>0</v>
      </c>
    </row>
    <row r="91" spans="1:7" ht="56.25" x14ac:dyDescent="0.2">
      <c r="A91" s="47" t="s">
        <v>128</v>
      </c>
      <c r="B91" s="89" t="s">
        <v>130</v>
      </c>
      <c r="C91" s="49" t="s">
        <v>42</v>
      </c>
      <c r="D91" s="84">
        <v>26</v>
      </c>
      <c r="E91" s="85"/>
      <c r="F91" s="47"/>
      <c r="G91" s="53">
        <f t="shared" si="14"/>
        <v>0</v>
      </c>
    </row>
    <row r="92" spans="1:7" ht="33.75" x14ac:dyDescent="0.2">
      <c r="A92" s="47" t="s">
        <v>129</v>
      </c>
      <c r="B92" s="89" t="s">
        <v>82</v>
      </c>
      <c r="C92" s="49" t="s">
        <v>45</v>
      </c>
      <c r="D92" s="84">
        <v>11</v>
      </c>
      <c r="E92" s="85"/>
      <c r="F92" s="47"/>
      <c r="G92" s="53">
        <f t="shared" si="14"/>
        <v>0</v>
      </c>
    </row>
    <row r="93" spans="1:7" ht="33.75" x14ac:dyDescent="0.2">
      <c r="A93" s="47" t="s">
        <v>131</v>
      </c>
      <c r="B93" s="89" t="s">
        <v>84</v>
      </c>
      <c r="C93" s="49" t="s">
        <v>45</v>
      </c>
      <c r="D93" s="84">
        <v>22</v>
      </c>
      <c r="E93" s="85"/>
      <c r="F93" s="47"/>
      <c r="G93" s="53">
        <f t="shared" si="14"/>
        <v>0</v>
      </c>
    </row>
    <row r="94" spans="1:7" ht="33.75" x14ac:dyDescent="0.2">
      <c r="A94" s="47" t="s">
        <v>132</v>
      </c>
      <c r="B94" s="89" t="s">
        <v>203</v>
      </c>
      <c r="C94" s="49" t="s">
        <v>42</v>
      </c>
      <c r="D94" s="84">
        <v>60</v>
      </c>
      <c r="E94" s="85"/>
      <c r="F94" s="47"/>
      <c r="G94" s="53">
        <f t="shared" si="14"/>
        <v>0</v>
      </c>
    </row>
    <row r="95" spans="1:7" ht="33.75" x14ac:dyDescent="0.2">
      <c r="A95" s="47" t="s">
        <v>133</v>
      </c>
      <c r="B95" s="89" t="s">
        <v>220</v>
      </c>
      <c r="C95" s="49" t="s">
        <v>42</v>
      </c>
      <c r="D95" s="84">
        <v>8</v>
      </c>
      <c r="E95" s="85"/>
      <c r="F95" s="47"/>
      <c r="G95" s="53">
        <f t="shared" si="14"/>
        <v>0</v>
      </c>
    </row>
    <row r="96" spans="1:7" ht="45" x14ac:dyDescent="0.2">
      <c r="A96" s="47" t="s">
        <v>134</v>
      </c>
      <c r="B96" s="89" t="s">
        <v>204</v>
      </c>
      <c r="C96" s="49" t="s">
        <v>42</v>
      </c>
      <c r="D96" s="84">
        <v>8</v>
      </c>
      <c r="E96" s="85"/>
      <c r="F96" s="47"/>
      <c r="G96" s="53">
        <f t="shared" si="14"/>
        <v>0</v>
      </c>
    </row>
    <row r="97" spans="1:7" ht="33.75" x14ac:dyDescent="0.2">
      <c r="A97" s="47" t="s">
        <v>135</v>
      </c>
      <c r="B97" s="89" t="s">
        <v>205</v>
      </c>
      <c r="C97" s="49" t="s">
        <v>60</v>
      </c>
      <c r="D97" s="84">
        <v>55</v>
      </c>
      <c r="E97" s="85"/>
      <c r="F97" s="47"/>
      <c r="G97" s="53">
        <f t="shared" si="14"/>
        <v>0</v>
      </c>
    </row>
    <row r="98" spans="1:7" x14ac:dyDescent="0.2">
      <c r="A98" s="82" t="s">
        <v>123</v>
      </c>
      <c r="B98" s="93" t="s">
        <v>230</v>
      </c>
      <c r="C98" s="61"/>
      <c r="D98" s="45"/>
      <c r="E98" s="45"/>
      <c r="F98" s="61"/>
      <c r="G98" s="61">
        <f>SUM(G99:G100)</f>
        <v>0</v>
      </c>
    </row>
    <row r="99" spans="1:7" ht="33.75" x14ac:dyDescent="0.2">
      <c r="A99" s="47" t="s">
        <v>136</v>
      </c>
      <c r="B99" s="89" t="s">
        <v>206</v>
      </c>
      <c r="C99" s="49" t="s">
        <v>42</v>
      </c>
      <c r="D99" s="84">
        <v>54</v>
      </c>
      <c r="E99" s="85"/>
      <c r="F99" s="47"/>
      <c r="G99" s="53">
        <f t="shared" ref="G99:G100" si="15">ROUND((E99*D99),2)</f>
        <v>0</v>
      </c>
    </row>
    <row r="100" spans="1:7" ht="22.5" x14ac:dyDescent="0.2">
      <c r="A100" s="47" t="s">
        <v>138</v>
      </c>
      <c r="B100" s="89" t="s">
        <v>207</v>
      </c>
      <c r="C100" s="49" t="s">
        <v>42</v>
      </c>
      <c r="D100" s="84">
        <v>414</v>
      </c>
      <c r="E100" s="85"/>
      <c r="F100" s="47"/>
      <c r="G100" s="53">
        <f t="shared" si="15"/>
        <v>0</v>
      </c>
    </row>
    <row r="101" spans="1:7" x14ac:dyDescent="0.2">
      <c r="A101" s="82" t="s">
        <v>137</v>
      </c>
      <c r="B101" s="93" t="s">
        <v>229</v>
      </c>
      <c r="C101" s="61"/>
      <c r="D101" s="45"/>
      <c r="E101" s="45"/>
      <c r="F101" s="61"/>
      <c r="G101" s="61">
        <f>SUM(G102:G104)</f>
        <v>0</v>
      </c>
    </row>
    <row r="102" spans="1:7" ht="45" x14ac:dyDescent="0.2">
      <c r="A102" s="47" t="s">
        <v>139</v>
      </c>
      <c r="B102" s="89" t="s">
        <v>208</v>
      </c>
      <c r="C102" s="49" t="s">
        <v>60</v>
      </c>
      <c r="D102" s="84">
        <v>900</v>
      </c>
      <c r="E102" s="85"/>
      <c r="F102" s="47"/>
      <c r="G102" s="53">
        <f t="shared" ref="G102:G104" si="16">ROUND((E102*D102),2)</f>
        <v>0</v>
      </c>
    </row>
    <row r="103" spans="1:7" ht="45" x14ac:dyDescent="0.2">
      <c r="A103" s="47" t="s">
        <v>141</v>
      </c>
      <c r="B103" s="89" t="s">
        <v>209</v>
      </c>
      <c r="C103" s="49" t="s">
        <v>60</v>
      </c>
      <c r="D103" s="84">
        <v>1500</v>
      </c>
      <c r="E103" s="85"/>
      <c r="F103" s="47"/>
      <c r="G103" s="53">
        <f t="shared" si="16"/>
        <v>0</v>
      </c>
    </row>
    <row r="104" spans="1:7" ht="56.25" x14ac:dyDescent="0.2">
      <c r="A104" s="47" t="s">
        <v>142</v>
      </c>
      <c r="B104" s="89" t="s">
        <v>144</v>
      </c>
      <c r="C104" s="49" t="s">
        <v>42</v>
      </c>
      <c r="D104" s="84">
        <v>634.79999999999995</v>
      </c>
      <c r="E104" s="85"/>
      <c r="F104" s="47"/>
      <c r="G104" s="53">
        <f t="shared" si="16"/>
        <v>0</v>
      </c>
    </row>
    <row r="105" spans="1:7" x14ac:dyDescent="0.2">
      <c r="A105" s="82" t="s">
        <v>140</v>
      </c>
      <c r="B105" s="93" t="s">
        <v>228</v>
      </c>
      <c r="C105" s="61"/>
      <c r="D105" s="45"/>
      <c r="E105" s="45"/>
      <c r="F105" s="61"/>
      <c r="G105" s="61">
        <f>SUM(G106:G107)</f>
        <v>0</v>
      </c>
    </row>
    <row r="106" spans="1:7" ht="33.75" x14ac:dyDescent="0.2">
      <c r="A106" s="47" t="s">
        <v>143</v>
      </c>
      <c r="B106" s="89" t="s">
        <v>210</v>
      </c>
      <c r="C106" s="49" t="s">
        <v>56</v>
      </c>
      <c r="D106" s="84">
        <v>10</v>
      </c>
      <c r="E106" s="85"/>
      <c r="F106" s="47"/>
      <c r="G106" s="53">
        <f t="shared" ref="G106:G107" si="17">ROUND((E106*D106),2)</f>
        <v>0</v>
      </c>
    </row>
    <row r="107" spans="1:7" ht="33.75" x14ac:dyDescent="0.2">
      <c r="A107" s="47" t="s">
        <v>145</v>
      </c>
      <c r="B107" s="89" t="s">
        <v>211</v>
      </c>
      <c r="C107" s="49" t="s">
        <v>56</v>
      </c>
      <c r="D107" s="84">
        <v>2</v>
      </c>
      <c r="E107" s="85"/>
      <c r="F107" s="47"/>
      <c r="G107" s="53">
        <f t="shared" si="17"/>
        <v>0</v>
      </c>
    </row>
    <row r="108" spans="1:7" x14ac:dyDescent="0.2">
      <c r="A108" s="82" t="s">
        <v>45</v>
      </c>
      <c r="B108" s="93" t="s">
        <v>227</v>
      </c>
      <c r="C108" s="61"/>
      <c r="D108" s="45"/>
      <c r="E108" s="45"/>
      <c r="F108" s="61"/>
      <c r="G108" s="61">
        <f>SUM(G109:G114)</f>
        <v>0</v>
      </c>
    </row>
    <row r="109" spans="1:7" ht="45" x14ac:dyDescent="0.2">
      <c r="A109" s="47" t="s">
        <v>146</v>
      </c>
      <c r="B109" s="89" t="s">
        <v>212</v>
      </c>
      <c r="C109" s="49" t="s">
        <v>42</v>
      </c>
      <c r="D109" s="84">
        <v>6734.24</v>
      </c>
      <c r="E109" s="85"/>
      <c r="F109" s="47"/>
      <c r="G109" s="53">
        <f t="shared" ref="G109:G114" si="18">ROUND((E109*D109),2)</f>
        <v>0</v>
      </c>
    </row>
    <row r="110" spans="1:7" ht="33.75" x14ac:dyDescent="0.2">
      <c r="A110" s="47" t="s">
        <v>148</v>
      </c>
      <c r="B110" s="89" t="s">
        <v>213</v>
      </c>
      <c r="C110" s="49" t="s">
        <v>42</v>
      </c>
      <c r="D110" s="84">
        <v>1774.4</v>
      </c>
      <c r="E110" s="85"/>
      <c r="F110" s="47"/>
      <c r="G110" s="53">
        <f t="shared" si="18"/>
        <v>0</v>
      </c>
    </row>
    <row r="111" spans="1:7" ht="33.75" x14ac:dyDescent="0.2">
      <c r="A111" s="47" t="s">
        <v>149</v>
      </c>
      <c r="B111" s="89" t="s">
        <v>214</v>
      </c>
      <c r="C111" s="49" t="s">
        <v>42</v>
      </c>
      <c r="D111" s="84">
        <v>1774.4</v>
      </c>
      <c r="E111" s="85"/>
      <c r="F111" s="47"/>
      <c r="G111" s="53">
        <f t="shared" si="18"/>
        <v>0</v>
      </c>
    </row>
    <row r="112" spans="1:7" ht="33.75" x14ac:dyDescent="0.2">
      <c r="A112" s="47" t="s">
        <v>150</v>
      </c>
      <c r="B112" s="89" t="s">
        <v>215</v>
      </c>
      <c r="C112" s="49" t="s">
        <v>45</v>
      </c>
      <c r="D112" s="84" t="s">
        <v>152</v>
      </c>
      <c r="E112" s="85"/>
      <c r="F112" s="47"/>
      <c r="G112" s="53">
        <f t="shared" si="18"/>
        <v>0</v>
      </c>
    </row>
    <row r="113" spans="1:7" ht="33.75" x14ac:dyDescent="0.2">
      <c r="A113" s="47" t="s">
        <v>151</v>
      </c>
      <c r="B113" s="89" t="s">
        <v>167</v>
      </c>
      <c r="C113" s="49" t="s">
        <v>42</v>
      </c>
      <c r="D113" s="84">
        <v>13468.48</v>
      </c>
      <c r="E113" s="85"/>
      <c r="F113" s="47"/>
      <c r="G113" s="53">
        <f t="shared" si="18"/>
        <v>0</v>
      </c>
    </row>
    <row r="114" spans="1:7" ht="45" x14ac:dyDescent="0.2">
      <c r="A114" s="47" t="s">
        <v>153</v>
      </c>
      <c r="B114" s="89" t="s">
        <v>216</v>
      </c>
      <c r="C114" s="49" t="s">
        <v>42</v>
      </c>
      <c r="D114" s="84">
        <v>6734.24</v>
      </c>
      <c r="E114" s="85"/>
      <c r="F114" s="47"/>
      <c r="G114" s="53">
        <f t="shared" si="18"/>
        <v>0</v>
      </c>
    </row>
    <row r="115" spans="1:7" x14ac:dyDescent="0.2">
      <c r="A115" s="82" t="s">
        <v>147</v>
      </c>
      <c r="B115" s="93" t="s">
        <v>226</v>
      </c>
      <c r="C115" s="61"/>
      <c r="D115" s="45"/>
      <c r="E115" s="45"/>
      <c r="F115" s="61"/>
      <c r="G115" s="61">
        <f>SUM(G116:G116)</f>
        <v>0</v>
      </c>
    </row>
    <row r="116" spans="1:7" ht="33.75" x14ac:dyDescent="0.2">
      <c r="A116" s="47" t="s">
        <v>154</v>
      </c>
      <c r="B116" s="89" t="s">
        <v>217</v>
      </c>
      <c r="C116" s="49" t="s">
        <v>156</v>
      </c>
      <c r="D116" s="84">
        <v>1</v>
      </c>
      <c r="E116" s="85"/>
      <c r="F116" s="47"/>
      <c r="G116" s="53">
        <f t="shared" ref="G116" si="19">ROUND((E116*D116),2)</f>
        <v>0</v>
      </c>
    </row>
    <row r="117" spans="1:7" x14ac:dyDescent="0.2">
      <c r="A117" s="82" t="s">
        <v>225</v>
      </c>
      <c r="B117" s="92" t="s">
        <v>96</v>
      </c>
      <c r="C117" s="58"/>
      <c r="D117" s="87"/>
      <c r="E117" s="87"/>
      <c r="F117" s="59"/>
      <c r="G117" s="61">
        <f>SUM(G118)</f>
        <v>0</v>
      </c>
    </row>
    <row r="118" spans="1:7" ht="22.5" x14ac:dyDescent="0.2">
      <c r="A118" s="47" t="s">
        <v>155</v>
      </c>
      <c r="B118" s="89" t="s">
        <v>98</v>
      </c>
      <c r="C118" s="49" t="s">
        <v>42</v>
      </c>
      <c r="D118" s="84">
        <v>4290</v>
      </c>
      <c r="E118" s="85"/>
      <c r="F118" s="47"/>
      <c r="G118" s="53">
        <f t="shared" ref="G118" si="20">ROUND((E118*D118),2)</f>
        <v>0</v>
      </c>
    </row>
    <row r="119" spans="1:7" ht="12.75" customHeight="1" x14ac:dyDescent="0.2">
      <c r="A119" s="57"/>
      <c r="B119" s="48"/>
      <c r="C119" s="49"/>
      <c r="D119" s="50"/>
      <c r="E119" s="51"/>
      <c r="F119" s="57"/>
      <c r="G119" s="53"/>
    </row>
    <row r="120" spans="1:7" ht="12.75" customHeight="1" x14ac:dyDescent="0.2">
      <c r="A120" s="43"/>
      <c r="B120" s="44" t="s">
        <v>157</v>
      </c>
      <c r="C120" s="44"/>
      <c r="D120" s="44"/>
      <c r="E120" s="44"/>
      <c r="F120" s="44"/>
      <c r="G120" s="45"/>
    </row>
    <row r="121" spans="1:7" ht="12.75" customHeight="1" x14ac:dyDescent="0.2">
      <c r="A121" s="64"/>
      <c r="B121" s="65"/>
      <c r="C121" s="66"/>
      <c r="D121" s="67"/>
      <c r="E121" s="68"/>
      <c r="F121" s="68"/>
      <c r="G121" s="68"/>
    </row>
    <row r="122" spans="1:7" ht="61.5" customHeight="1" x14ac:dyDescent="0.2">
      <c r="A122" s="64"/>
      <c r="B122" s="42" t="str">
        <f>+B18</f>
        <v xml:space="preserve">REHABILITACIÓN DEL MERCADO DE ATEMAJAC INCLUYE: INSTALACIONES HIDRÁULICAS SANITARIAS, PINTURA EN FACHADAS, IMPERMEABILIZACIÓN, HERRERÍAS EN BARANDALES, PUERTAS Y VENTANAS, CAMBIO DE LONAS Y RAMPAS, SEÑALÉTICA HORIZONTAL Y VERTICAL Y OBRA COMPLEMENTARIA, MUNICIPIO DE ZAPOPAN, JALISCO.
</v>
      </c>
      <c r="C122" s="66"/>
      <c r="D122" s="67"/>
      <c r="E122" s="68"/>
      <c r="F122" s="68"/>
      <c r="G122" s="68"/>
    </row>
    <row r="123" spans="1:7" s="46" customFormat="1" ht="7.5" customHeight="1" x14ac:dyDescent="0.2">
      <c r="A123" s="69"/>
      <c r="B123" s="2"/>
      <c r="C123" s="2"/>
      <c r="D123" s="70"/>
      <c r="E123" s="2"/>
      <c r="F123" s="2"/>
      <c r="G123" s="2"/>
    </row>
    <row r="124" spans="1:7" s="46" customFormat="1" x14ac:dyDescent="0.2">
      <c r="A124" s="71" t="s">
        <v>20</v>
      </c>
      <c r="B124" s="65" t="s">
        <v>21</v>
      </c>
      <c r="C124" s="66"/>
      <c r="D124" s="67"/>
      <c r="E124" s="68"/>
      <c r="F124" s="68"/>
      <c r="G124" s="80">
        <f>VLOOKUP(A124,A19:G116,7,)</f>
        <v>0</v>
      </c>
    </row>
    <row r="125" spans="1:7" s="46" customFormat="1" x14ac:dyDescent="0.2">
      <c r="A125" s="71" t="s">
        <v>25</v>
      </c>
      <c r="B125" s="65" t="s">
        <v>26</v>
      </c>
      <c r="C125" s="66"/>
      <c r="D125" s="67"/>
      <c r="E125" s="68"/>
      <c r="F125" s="68"/>
      <c r="G125" s="80">
        <f>VLOOKUP(A125,A20:G116,7,)</f>
        <v>0</v>
      </c>
    </row>
    <row r="126" spans="1:7" s="46" customFormat="1" x14ac:dyDescent="0.2">
      <c r="A126" s="72" t="s">
        <v>27</v>
      </c>
      <c r="B126" s="73" t="s">
        <v>28</v>
      </c>
      <c r="C126" s="66"/>
      <c r="D126" s="67"/>
      <c r="E126" s="68"/>
      <c r="F126" s="68"/>
      <c r="G126" s="81">
        <f>VLOOKUP(A126,A19:G116,7,)</f>
        <v>0</v>
      </c>
    </row>
    <row r="127" spans="1:7" s="46" customFormat="1" x14ac:dyDescent="0.2">
      <c r="A127" s="72" t="s">
        <v>35</v>
      </c>
      <c r="B127" s="73" t="s">
        <v>36</v>
      </c>
      <c r="C127" s="66"/>
      <c r="D127" s="67"/>
      <c r="E127" s="68"/>
      <c r="F127" s="68"/>
      <c r="G127" s="81">
        <f>VLOOKUP(A127,A20:G116,7,)</f>
        <v>0</v>
      </c>
    </row>
    <row r="128" spans="1:7" s="46" customFormat="1" x14ac:dyDescent="0.2">
      <c r="A128" s="72" t="s">
        <v>39</v>
      </c>
      <c r="B128" s="73" t="s">
        <v>40</v>
      </c>
      <c r="C128" s="66"/>
      <c r="D128" s="67"/>
      <c r="E128" s="68"/>
      <c r="F128" s="68"/>
      <c r="G128" s="81">
        <f>VLOOKUP(A128,A21:G119,7,)</f>
        <v>0</v>
      </c>
    </row>
    <row r="129" spans="1:7" s="46" customFormat="1" x14ac:dyDescent="0.2">
      <c r="A129" s="72" t="s">
        <v>46</v>
      </c>
      <c r="B129" s="73" t="s">
        <v>47</v>
      </c>
      <c r="C129" s="66"/>
      <c r="D129" s="67"/>
      <c r="E129" s="68"/>
      <c r="F129" s="68"/>
      <c r="G129" s="81">
        <f>VLOOKUP(A129,A22:G120,7,)</f>
        <v>0</v>
      </c>
    </row>
    <row r="130" spans="1:7" s="46" customFormat="1" x14ac:dyDescent="0.2">
      <c r="A130" s="71" t="s">
        <v>51</v>
      </c>
      <c r="B130" s="65" t="s">
        <v>52</v>
      </c>
      <c r="C130" s="66"/>
      <c r="D130" s="67"/>
      <c r="E130" s="68"/>
      <c r="F130" s="68"/>
      <c r="G130" s="80">
        <f>VLOOKUP(A130,A25:G124,7,)</f>
        <v>0</v>
      </c>
    </row>
    <row r="131" spans="1:7" s="46" customFormat="1" x14ac:dyDescent="0.2">
      <c r="A131" s="72" t="s">
        <v>53</v>
      </c>
      <c r="B131" s="73" t="s">
        <v>54</v>
      </c>
      <c r="C131" s="66"/>
      <c r="D131" s="67"/>
      <c r="E131" s="68"/>
      <c r="F131" s="68"/>
      <c r="G131" s="81">
        <f t="shared" ref="G131:G137" si="21">VLOOKUP(A131,A24:G123,7,)</f>
        <v>0</v>
      </c>
    </row>
    <row r="132" spans="1:7" s="46" customFormat="1" x14ac:dyDescent="0.2">
      <c r="A132" s="72" t="s">
        <v>57</v>
      </c>
      <c r="B132" s="73" t="s">
        <v>58</v>
      </c>
      <c r="C132" s="66"/>
      <c r="D132" s="67"/>
      <c r="E132" s="68"/>
      <c r="F132" s="68"/>
      <c r="G132" s="81">
        <f t="shared" si="21"/>
        <v>0</v>
      </c>
    </row>
    <row r="133" spans="1:7" s="46" customFormat="1" x14ac:dyDescent="0.2">
      <c r="A133" s="72" t="s">
        <v>61</v>
      </c>
      <c r="B133" s="73" t="s">
        <v>62</v>
      </c>
      <c r="C133" s="66"/>
      <c r="D133" s="67"/>
      <c r="E133" s="68"/>
      <c r="F133" s="68"/>
      <c r="G133" s="81">
        <f t="shared" si="21"/>
        <v>0</v>
      </c>
    </row>
    <row r="134" spans="1:7" s="46" customFormat="1" x14ac:dyDescent="0.2">
      <c r="A134" s="72" t="s">
        <v>65</v>
      </c>
      <c r="B134" s="73" t="s">
        <v>66</v>
      </c>
      <c r="C134" s="66"/>
      <c r="D134" s="67"/>
      <c r="E134" s="68"/>
      <c r="F134" s="68"/>
      <c r="G134" s="81">
        <f t="shared" si="21"/>
        <v>0</v>
      </c>
    </row>
    <row r="135" spans="1:7" s="46" customFormat="1" x14ac:dyDescent="0.2">
      <c r="A135" s="72" t="s">
        <v>77</v>
      </c>
      <c r="B135" s="73" t="s">
        <v>78</v>
      </c>
      <c r="C135" s="66"/>
      <c r="D135" s="67"/>
      <c r="E135" s="68"/>
      <c r="F135" s="68"/>
      <c r="G135" s="81">
        <f t="shared" si="21"/>
        <v>0</v>
      </c>
    </row>
    <row r="136" spans="1:7" s="46" customFormat="1" x14ac:dyDescent="0.2">
      <c r="A136" s="72" t="s">
        <v>85</v>
      </c>
      <c r="B136" s="73" t="s">
        <v>86</v>
      </c>
      <c r="C136" s="66"/>
      <c r="D136" s="67"/>
      <c r="E136" s="68"/>
      <c r="F136" s="68"/>
      <c r="G136" s="81">
        <f t="shared" si="21"/>
        <v>0</v>
      </c>
    </row>
    <row r="137" spans="1:7" s="46" customFormat="1" x14ac:dyDescent="0.2">
      <c r="A137" s="72" t="s">
        <v>88</v>
      </c>
      <c r="B137" s="73" t="s">
        <v>89</v>
      </c>
      <c r="C137" s="66"/>
      <c r="D137" s="67"/>
      <c r="E137" s="68"/>
      <c r="F137" s="68"/>
      <c r="G137" s="81">
        <f t="shared" si="21"/>
        <v>0</v>
      </c>
    </row>
    <row r="138" spans="1:7" s="63" customFormat="1" x14ac:dyDescent="0.2">
      <c r="A138" s="71" t="s">
        <v>95</v>
      </c>
      <c r="B138" s="65" t="s">
        <v>236</v>
      </c>
      <c r="C138" s="66"/>
      <c r="D138" s="67"/>
      <c r="E138" s="68"/>
      <c r="F138" s="68"/>
      <c r="G138" s="80">
        <f>VLOOKUP(A138,A33:G132,7,)</f>
        <v>0</v>
      </c>
    </row>
    <row r="139" spans="1:7" x14ac:dyDescent="0.2">
      <c r="A139" s="71" t="s">
        <v>99</v>
      </c>
      <c r="B139" s="65" t="s">
        <v>235</v>
      </c>
      <c r="C139" s="66"/>
      <c r="D139" s="67"/>
      <c r="E139" s="68"/>
      <c r="F139" s="68"/>
      <c r="G139" s="80">
        <f>VLOOKUP(A139,A34:G133,7,)</f>
        <v>0</v>
      </c>
    </row>
    <row r="140" spans="1:7" x14ac:dyDescent="0.2">
      <c r="A140" s="71" t="s">
        <v>101</v>
      </c>
      <c r="B140" s="65" t="s">
        <v>234</v>
      </c>
      <c r="C140" s="66"/>
      <c r="D140" s="67"/>
      <c r="E140" s="68"/>
      <c r="F140" s="68"/>
      <c r="G140" s="80">
        <f>VLOOKUP(A140,A36:G134,7,)</f>
        <v>0</v>
      </c>
    </row>
    <row r="141" spans="1:7" x14ac:dyDescent="0.2">
      <c r="A141" s="71" t="s">
        <v>108</v>
      </c>
      <c r="B141" s="65" t="s">
        <v>233</v>
      </c>
      <c r="C141" s="66"/>
      <c r="D141" s="67"/>
      <c r="E141" s="68"/>
      <c r="F141" s="68"/>
      <c r="G141" s="80">
        <f>VLOOKUP(A141,A37:G135,7,)</f>
        <v>0</v>
      </c>
    </row>
    <row r="142" spans="1:7" x14ac:dyDescent="0.2">
      <c r="A142" s="71" t="s">
        <v>116</v>
      </c>
      <c r="B142" s="65" t="s">
        <v>232</v>
      </c>
      <c r="C142" s="66"/>
      <c r="D142" s="67"/>
      <c r="E142" s="68"/>
      <c r="F142" s="68"/>
      <c r="G142" s="80">
        <f>VLOOKUP(A142,A38:G136,7,)</f>
        <v>0</v>
      </c>
    </row>
    <row r="143" spans="1:7" x14ac:dyDescent="0.2">
      <c r="A143" s="71" t="s">
        <v>119</v>
      </c>
      <c r="B143" s="65" t="s">
        <v>231</v>
      </c>
      <c r="C143" s="66"/>
      <c r="D143" s="67"/>
      <c r="E143" s="68"/>
      <c r="F143" s="68"/>
      <c r="G143" s="80">
        <f>VLOOKUP(A143,A39:G149,7,)</f>
        <v>0</v>
      </c>
    </row>
    <row r="144" spans="1:7" x14ac:dyDescent="0.2">
      <c r="A144" s="71" t="s">
        <v>123</v>
      </c>
      <c r="B144" s="65" t="s">
        <v>230</v>
      </c>
      <c r="C144" s="66"/>
      <c r="D144" s="67"/>
      <c r="E144" s="68"/>
      <c r="F144" s="68"/>
      <c r="G144" s="80">
        <f>VLOOKUP(A144,A40:G138,7,)</f>
        <v>0</v>
      </c>
    </row>
    <row r="145" spans="1:7" x14ac:dyDescent="0.2">
      <c r="A145" s="71" t="s">
        <v>137</v>
      </c>
      <c r="B145" s="65" t="s">
        <v>229</v>
      </c>
      <c r="C145" s="66"/>
      <c r="D145" s="67"/>
      <c r="E145" s="68"/>
      <c r="F145" s="68"/>
      <c r="G145" s="80">
        <f>VLOOKUP(A145,A41:G139,7,)</f>
        <v>0</v>
      </c>
    </row>
    <row r="146" spans="1:7" x14ac:dyDescent="0.2">
      <c r="A146" s="71" t="s">
        <v>140</v>
      </c>
      <c r="B146" s="65" t="s">
        <v>228</v>
      </c>
      <c r="C146" s="66"/>
      <c r="D146" s="67"/>
      <c r="E146" s="68"/>
      <c r="F146" s="68"/>
      <c r="G146" s="80">
        <f>VLOOKUP(A146,A42:G140,7,)</f>
        <v>0</v>
      </c>
    </row>
    <row r="147" spans="1:7" x14ac:dyDescent="0.2">
      <c r="A147" s="71" t="s">
        <v>45</v>
      </c>
      <c r="B147" s="65" t="s">
        <v>227</v>
      </c>
      <c r="C147" s="66"/>
      <c r="D147" s="67"/>
      <c r="E147" s="68"/>
      <c r="F147" s="68"/>
      <c r="G147" s="80">
        <f>VLOOKUP(A147,A43:G141,7,)</f>
        <v>0</v>
      </c>
    </row>
    <row r="148" spans="1:7" x14ac:dyDescent="0.2">
      <c r="A148" s="71" t="s">
        <v>147</v>
      </c>
      <c r="B148" s="65" t="s">
        <v>226</v>
      </c>
      <c r="C148" s="66"/>
      <c r="D148" s="67"/>
      <c r="E148" s="68"/>
      <c r="F148" s="68"/>
      <c r="G148" s="80">
        <f>VLOOKUP(A148,A44:G142,7,)</f>
        <v>0</v>
      </c>
    </row>
    <row r="149" spans="1:7" s="46" customFormat="1" x14ac:dyDescent="0.2">
      <c r="A149" s="71" t="s">
        <v>225</v>
      </c>
      <c r="B149" s="65" t="s">
        <v>96</v>
      </c>
      <c r="C149" s="66"/>
      <c r="D149" s="67"/>
      <c r="E149" s="68"/>
      <c r="F149" s="68"/>
      <c r="G149" s="80">
        <f>VLOOKUP(A149,A32:G131,7,)</f>
        <v>0</v>
      </c>
    </row>
    <row r="151" spans="1:7" s="63" customFormat="1" ht="15" customHeight="1" x14ac:dyDescent="0.2">
      <c r="A151" s="99" t="s">
        <v>158</v>
      </c>
      <c r="B151" s="99"/>
      <c r="C151" s="74"/>
      <c r="D151" s="75"/>
      <c r="E151" s="123" t="s">
        <v>164</v>
      </c>
      <c r="F151" s="123"/>
      <c r="G151" s="76">
        <f>SUM(G124+G125+G130+G149+G138+G139+G140+G141+G142+G143+G144+G145,G146,G147,G148)</f>
        <v>0</v>
      </c>
    </row>
    <row r="152" spans="1:7" s="63" customFormat="1" ht="15" customHeight="1" x14ac:dyDescent="0.2">
      <c r="A152" s="100"/>
      <c r="B152" s="100"/>
      <c r="C152" s="100"/>
      <c r="D152" s="100"/>
      <c r="E152" s="123" t="s">
        <v>165</v>
      </c>
      <c r="F152" s="123"/>
      <c r="G152" s="77">
        <f>ROUND(PRODUCT(G151,0.16),2)</f>
        <v>0</v>
      </c>
    </row>
    <row r="153" spans="1:7" s="63" customFormat="1" ht="15" customHeight="1" x14ac:dyDescent="0.2">
      <c r="A153" s="100"/>
      <c r="B153" s="100"/>
      <c r="C153" s="100"/>
      <c r="D153" s="100"/>
      <c r="E153" s="123" t="s">
        <v>166</v>
      </c>
      <c r="F153" s="123"/>
      <c r="G153" s="78">
        <f>ROUND(SUM(G151,G152),2)</f>
        <v>0</v>
      </c>
    </row>
    <row r="155" spans="1:7" x14ac:dyDescent="0.2">
      <c r="G155" s="79"/>
    </row>
    <row r="156" spans="1:7" x14ac:dyDescent="0.2">
      <c r="G156" s="79"/>
    </row>
    <row r="157" spans="1:7" x14ac:dyDescent="0.2">
      <c r="G157" s="79"/>
    </row>
    <row r="158" spans="1:7" x14ac:dyDescent="0.2">
      <c r="G158" s="79"/>
    </row>
    <row r="160" spans="1:7" x14ac:dyDescent="0.2">
      <c r="G160" s="79"/>
    </row>
  </sheetData>
  <protectedRanges>
    <protectedRange sqref="B12:C12 B8" name="DATOS_3"/>
    <protectedRange sqref="C2" name="DATOS_1_2"/>
    <protectedRange sqref="F7:F10" name="DATOS_3_1"/>
  </protectedRanges>
  <mergeCells count="13">
    <mergeCell ref="G12:G13"/>
    <mergeCell ref="A15:G15"/>
    <mergeCell ref="A151:B151"/>
    <mergeCell ref="A152:D153"/>
    <mergeCell ref="C2:F2"/>
    <mergeCell ref="C3:F6"/>
    <mergeCell ref="B8:B10"/>
    <mergeCell ref="C11:F11"/>
    <mergeCell ref="B12:B13"/>
    <mergeCell ref="C12:F13"/>
    <mergeCell ref="E151:F151"/>
    <mergeCell ref="E152:F152"/>
    <mergeCell ref="E153:F153"/>
  </mergeCells>
  <pageMargins left="0.70866141732283472" right="0.70866141732283472" top="0.74803149606299213" bottom="0.74803149606299213" header="0.31496062992125984" footer="0.31496062992125984"/>
  <pageSetup scale="60" orientation="landscape" r:id="rId1"/>
  <rowBreaks count="1" manualBreakCount="1">
    <brk id="11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DCI-MUN-RM-EP-CI-003-2022</vt:lpstr>
      <vt:lpstr>'DCI-MUN-RM-EP-CI-003-2022'!Área_de_impresión</vt:lpstr>
      <vt:lpstr>'DCI-MUN-RM-EP-CI-003-2022'!Títulos_a_imprimir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dc:creator>
  <cp:lastModifiedBy>Joel Reyes</cp:lastModifiedBy>
  <dcterms:created xsi:type="dcterms:W3CDTF">2022-07-21T06:46:34Z</dcterms:created>
  <dcterms:modified xsi:type="dcterms:W3CDTF">2022-07-21T16:54:18Z</dcterms:modified>
</cp:coreProperties>
</file>