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0"/>
  <workbookPr defaultThemeVersion="124226"/>
  <mc:AlternateContent xmlns:mc="http://schemas.openxmlformats.org/markup-compatibility/2006">
    <mc:Choice Requires="x15">
      <x15ac:absPath xmlns:x15ac="http://schemas.microsoft.com/office/spreadsheetml/2010/11/ac" url="\\10.20.47.239\Presupuesto Base\CONVOCATORIA 010-2022\CATALOGOS\"/>
    </mc:Choice>
  </mc:AlternateContent>
  <xr:revisionPtr revIDLastSave="0" documentId="13_ncr:1_{1E738091-2C96-4AC3-8FE8-3AE984958893}" xr6:coauthVersionLast="36" xr6:coauthVersionMax="36" xr10:uidLastSave="{00000000-0000-0000-0000-000000000000}"/>
  <bookViews>
    <workbookView xWindow="0" yWindow="0" windowWidth="23400" windowHeight="9705" xr2:uid="{00000000-000D-0000-FFFF-FFFF00000000}"/>
  </bookViews>
  <sheets>
    <sheet name="CATÁLOGO" sheetId="3" r:id="rId1"/>
  </sheets>
  <externalReferences>
    <externalReference r:id="rId2"/>
    <externalReference r:id="rId3"/>
  </externalReferences>
  <definedNames>
    <definedName name="_xlnm._FilterDatabase" localSheetId="0" hidden="1">CATÁLOGO!$A$12:$G$304</definedName>
    <definedName name="ALTOB" localSheetId="0">[1]DATOS!$B$31</definedName>
    <definedName name="ALTOB">[2]DATOS!$B$31</definedName>
    <definedName name="ANCHOB" localSheetId="0">[1]DATOS!$B$29</definedName>
    <definedName name="ANCHOB">[2]DATOS!$B$29</definedName>
    <definedName name="ANCHOV" localSheetId="0">[1]DATOS!$B$4</definedName>
    <definedName name="ANCHOV">[2]DATOS!$B$4</definedName>
    <definedName name="area">#REF!</definedName>
    <definedName name="_xlnm.Print_Area" localSheetId="0">CATÁLOGO!$A$1:$G$354</definedName>
    <definedName name="cargo">#REF!</definedName>
    <definedName name="cargocontacto">#REF!</definedName>
    <definedName name="cargoresponsabledelaobra">#REF!</definedName>
    <definedName name="cargovendedor">#REF!</definedName>
    <definedName name="ciudad">#REF!</definedName>
    <definedName name="ciudadcliente">#REF!</definedName>
    <definedName name="ciudaddelaobra">#REF!</definedName>
    <definedName name="cmic">#REF!</definedName>
    <definedName name="codigodelaobra">#REF!</definedName>
    <definedName name="codigopostalcliente">#REF!</definedName>
    <definedName name="codigopostaldelaobra">#REF!</definedName>
    <definedName name="codigovendedor">#REF!</definedName>
    <definedName name="colonia">#REF!</definedName>
    <definedName name="coloniacliente">#REF!</definedName>
    <definedName name="coloniadelaobra">#REF!</definedName>
    <definedName name="contactocliente">#REF!</definedName>
    <definedName name="decimalesredondeo">#REF!</definedName>
    <definedName name="departamento">#REF!</definedName>
    <definedName name="direccioncliente">#REF!</definedName>
    <definedName name="direcciondeconcurso">#REF!</definedName>
    <definedName name="direcciondelaobra">#REF!</definedName>
    <definedName name="domicilio">#REF!</definedName>
    <definedName name="email">#REF!</definedName>
    <definedName name="emailcliente">#REF!</definedName>
    <definedName name="emaildelaobra">#REF!</definedName>
    <definedName name="estado">#REF!</definedName>
    <definedName name="estadodelaobra">#REF!</definedName>
    <definedName name="fechaconvocatoria">#REF!</definedName>
    <definedName name="fechadeconcurso">#REF!</definedName>
    <definedName name="fechainicio">#REF!</definedName>
    <definedName name="fechaterminacion">#REF!</definedName>
    <definedName name="imss">#REF!</definedName>
    <definedName name="infonavit">#REF!</definedName>
    <definedName name="LARGOB" localSheetId="0">[1]DATOS!$B$30</definedName>
    <definedName name="LARGOB">[2]DATOS!$B$30</definedName>
    <definedName name="LARGOV" localSheetId="0">[1]DATOS!$B$5</definedName>
    <definedName name="LARGOV">[2]DATOS!$B$5</definedName>
    <definedName name="mailcontacto">#REF!</definedName>
    <definedName name="mailvendedor">#REF!</definedName>
    <definedName name="nombrecliente">#REF!</definedName>
    <definedName name="nombredelaobra">#REF!</definedName>
    <definedName name="nombrevendedor">#REF!</definedName>
    <definedName name="numconvocatoria">#REF!</definedName>
    <definedName name="numerodeconcurso">#REF!</definedName>
    <definedName name="OBRA" localSheetId="0">[1]DATOS!$B$2</definedName>
    <definedName name="OBRA">[2]DATOS!$B$2</definedName>
    <definedName name="plazocalculado">#REF!</definedName>
    <definedName name="plazoreal">#REF!</definedName>
    <definedName name="porcentajeivapresupuesto">#REF!</definedName>
    <definedName name="primeramoneda">#REF!</definedName>
    <definedName name="razonsocial">#REF!</definedName>
    <definedName name="remateprimeramoneda">#REF!</definedName>
    <definedName name="rematesegundamoneda">#REF!</definedName>
    <definedName name="responsable">#REF!</definedName>
    <definedName name="responsabledelaobra">#REF!</definedName>
    <definedName name="rfc">#REF!</definedName>
    <definedName name="segundamoneda">#REF!</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_xlnm.Print_Titles" localSheetId="0">CATÁLOGO!$1:$13</definedName>
    <definedName name="totalpresupuestoprimeramoneda">#REF!</definedName>
    <definedName name="totalpresupuestosegundamoneda">#REF!</definedName>
  </definedNames>
  <calcPr calcId="191029"/>
</workbook>
</file>

<file path=xl/calcChain.xml><?xml version="1.0" encoding="utf-8"?>
<calcChain xmlns="http://schemas.openxmlformats.org/spreadsheetml/2006/main">
  <c r="G264" i="3" l="1"/>
  <c r="B13" i="3" l="1"/>
  <c r="B308" i="3" s="1"/>
  <c r="B348" i="3" l="1"/>
  <c r="A348" i="3"/>
  <c r="B347" i="3"/>
  <c r="A347" i="3"/>
  <c r="B346" i="3"/>
  <c r="B345" i="3"/>
  <c r="B344" i="3"/>
  <c r="G290" i="3" l="1"/>
  <c r="G285" i="3" l="1"/>
  <c r="G276" i="3"/>
  <c r="G248" i="3"/>
  <c r="B343" i="3"/>
  <c r="G247" i="3" l="1"/>
  <c r="B342" i="3" l="1"/>
  <c r="A342" i="3"/>
  <c r="B341" i="3"/>
  <c r="A341" i="3"/>
  <c r="A340" i="3"/>
  <c r="B340" i="3"/>
  <c r="B339" i="3"/>
  <c r="A339" i="3"/>
  <c r="G237" i="3" l="1"/>
  <c r="G211" i="3"/>
  <c r="G244" i="3"/>
  <c r="G210" i="3" l="1"/>
  <c r="B349" i="3"/>
  <c r="B338" i="3"/>
  <c r="A338" i="3"/>
  <c r="B337" i="3"/>
  <c r="A337" i="3"/>
  <c r="B336" i="3"/>
  <c r="B335" i="3"/>
  <c r="A336" i="3"/>
  <c r="A335" i="3"/>
  <c r="B334" i="3"/>
  <c r="A334" i="3"/>
  <c r="B333" i="3"/>
  <c r="B332" i="3"/>
  <c r="A333" i="3"/>
  <c r="A332" i="3"/>
  <c r="B331" i="3"/>
  <c r="B330" i="3"/>
  <c r="A331" i="3"/>
  <c r="A330" i="3"/>
  <c r="B329" i="3"/>
  <c r="A329" i="3"/>
  <c r="B328" i="3"/>
  <c r="A328" i="3"/>
  <c r="B327" i="3"/>
  <c r="B326" i="3"/>
  <c r="A327" i="3"/>
  <c r="A326" i="3"/>
  <c r="B325" i="3"/>
  <c r="A325" i="3"/>
  <c r="B324" i="3"/>
  <c r="A324" i="3"/>
  <c r="B323" i="3"/>
  <c r="B322" i="3"/>
  <c r="A323" i="3"/>
  <c r="A322" i="3"/>
  <c r="B321" i="3"/>
  <c r="B320" i="3"/>
  <c r="A321" i="3"/>
  <c r="A320" i="3"/>
  <c r="B319" i="3"/>
  <c r="A319" i="3"/>
  <c r="B318" i="3"/>
  <c r="A318" i="3"/>
  <c r="B317" i="3"/>
  <c r="B316" i="3"/>
  <c r="A317" i="3"/>
  <c r="A316" i="3"/>
  <c r="B315" i="3"/>
  <c r="A315" i="3"/>
  <c r="B314" i="3"/>
  <c r="A314" i="3"/>
  <c r="B313" i="3"/>
  <c r="B312" i="3"/>
  <c r="A313" i="3"/>
  <c r="A312" i="3"/>
  <c r="B311" i="3"/>
  <c r="A311" i="3"/>
  <c r="G303" i="3"/>
  <c r="G187" i="3" l="1"/>
  <c r="G194" i="3"/>
  <c r="G151" i="3" l="1"/>
  <c r="G171" i="3"/>
  <c r="G141" i="3" l="1"/>
  <c r="G132" i="3" l="1"/>
  <c r="G108" i="3" l="1"/>
  <c r="G64" i="3"/>
  <c r="G200" i="3" l="1"/>
  <c r="G186" i="3" s="1"/>
  <c r="G35" i="3" l="1"/>
  <c r="G155" i="3" l="1"/>
  <c r="G159" i="3"/>
  <c r="G20" i="3"/>
  <c r="G158" i="3" l="1"/>
  <c r="G50" i="3" l="1"/>
  <c r="G19" i="3" l="1"/>
  <c r="G118" i="3" l="1"/>
  <c r="G73" i="3" l="1"/>
  <c r="G95" i="3" l="1"/>
  <c r="G87" i="3" l="1"/>
  <c r="G14" i="3" l="1"/>
  <c r="G100" i="3" l="1"/>
  <c r="G86" i="3" l="1"/>
  <c r="G81" i="3" l="1"/>
  <c r="G63" i="3" l="1"/>
  <c r="G124" i="3" l="1"/>
  <c r="G123" i="3" l="1"/>
  <c r="G310" i="3"/>
  <c r="B310" i="3"/>
  <c r="A310" i="3"/>
  <c r="G309" i="3"/>
  <c r="B309" i="3"/>
  <c r="G352" i="3" l="1"/>
  <c r="G353" i="3" s="1"/>
  <c r="G354" i="3" s="1"/>
</calcChain>
</file>

<file path=xl/sharedStrings.xml><?xml version="1.0" encoding="utf-8"?>
<sst xmlns="http://schemas.openxmlformats.org/spreadsheetml/2006/main" count="868" uniqueCount="538">
  <si>
    <t>MUNICIPIO DE ZAPOPAN, JALISCO</t>
  </si>
  <si>
    <t>DIRECCIÓN DE OBRAS PÚBLICAS E INFRAESTRUCTURA.</t>
  </si>
  <si>
    <t>DESCRIPCIÓN GENERAL DE LOS TRABAJOS:</t>
  </si>
  <si>
    <t>PLAZO DE EJECUCIÓN:</t>
  </si>
  <si>
    <t>RAZÓN SOCIAL DEL LICITANTE:</t>
  </si>
  <si>
    <t>NOMBRE, CARGO Y FIRMA DEL LICITANTE</t>
  </si>
  <si>
    <t>DOCUMENTO</t>
  </si>
  <si>
    <t>CLAVE</t>
  </si>
  <si>
    <t xml:space="preserve">DESCRIPCIÓN </t>
  </si>
  <si>
    <t>UNIDAD</t>
  </si>
  <si>
    <t>CANTIDAD</t>
  </si>
  <si>
    <t>PRECIO UNITARIO ($)</t>
  </si>
  <si>
    <t>PRECIO UNITARIO ($) CON LETRA</t>
  </si>
  <si>
    <t>IMPORTE ($) M. N.</t>
  </si>
  <si>
    <t>A</t>
  </si>
  <si>
    <t>SUBTOTAL M. N.</t>
  </si>
  <si>
    <t>IVA M. N.</t>
  </si>
  <si>
    <t>TOTAL M. N.</t>
  </si>
  <si>
    <t>M2</t>
  </si>
  <si>
    <t>M3</t>
  </si>
  <si>
    <t>M3-KM</t>
  </si>
  <si>
    <t>FECHA DE INICIO:</t>
  </si>
  <si>
    <t>FECHA DE TERMINACIÓN:</t>
  </si>
  <si>
    <t>FECHA DE PRESENTACIÓN:</t>
  </si>
  <si>
    <t>IMPORTE TOTAL CON LETRA</t>
  </si>
  <si>
    <t>M</t>
  </si>
  <si>
    <t>CORTE CON DISCO DE DIAMANTE HASTA 1/3 DE ESPESOR DE LA LOSA Y HASTA 3 MM DE ANCHO, INCLUYE: EQUIPO, PREPARACIONES Y MANO DE OBRA.</t>
  </si>
  <si>
    <t>PZA</t>
  </si>
  <si>
    <t>B</t>
  </si>
  <si>
    <t>TRAZO Y NIVELACIÓN CON EQUIPO TOPOGRÁFICO DEL TERRENO ESTABLECIENDO EJES Y REFERENCIAS Y BANCOS DE NIVEL, INCLUYE: CRUCETAS, ESTACAS, HILOS, MARCAS Y TRAZOS CON CALHIDRA, MANO DE OBRA, EQUIPO Y HERRAMIENTA.</t>
  </si>
  <si>
    <t>CARGA MECÁNICA Y ACARREO EN CAMIÓN 1 ER. KILÓMETRO, DE MATERIAL PRODUCTO DE EXCAVACIÓN, DEMOLICIÓN Y/O ESCOMBROS, INCLUYE: REGALÍAS AL BANCO DE TIRO, MANO DE OBRA, EQUIPO Y HERRAMIENTA.</t>
  </si>
  <si>
    <t>PRELIMINARES</t>
  </si>
  <si>
    <t>B1</t>
  </si>
  <si>
    <t>B2</t>
  </si>
  <si>
    <t>LIMPIEZA</t>
  </si>
  <si>
    <t>LIMPIEZA GRUESA DE OBRA, INCLUYE: ACARREO A BANCO DE OBRA, MANO DE OBRA, EQUIPO Y HERRAMIENTA.</t>
  </si>
  <si>
    <t>ACARREO EN CAMIÓN KILÓMETROS SUBSECUENTES DE MATERIAL PRODUCTO DE EXCAVACIÓN, DEMOLICIÓN Y/O ESCOMBROS A TIRADERO AUTORIZADO POR SUPERVISIÓN, INCLUYE: MANO DE OBRA, EQUIPO Y HERRAMIENTA.</t>
  </si>
  <si>
    <t>KG</t>
  </si>
  <si>
    <t>EXCAVACIÓN POR MEDIOS MECÁNICOS EN MATERIAL TIPO II, DE 0.00 A -2.00 M DE PROFUNDIDAD, INCLUYE: ACARREO DEL MATERIAL A BANCO DE OBRA PARA SU POSTERIOR RETIRO, MANO DE OBRA, EQUIPO Y HERRAMIENTA. (MEDIDO EN TERRENO NATURAL POR SECCIÓN).</t>
  </si>
  <si>
    <t>C</t>
  </si>
  <si>
    <t>D</t>
  </si>
  <si>
    <t>PLANTILLA DE 5 CM DE ESPESOR DE CONCRETO HECHO EN OBRA DE F´C=100 KG/CM2, INCLUYE: PREPARACIÓN DE LA SUPERFICIE, NIVELACIÓN, MAESTREADO, COLADO, MANO DE OBRA, EQUIPO Y HERRAMIENTA.</t>
  </si>
  <si>
    <t>ASENTAMIENTO DE PLACAS METÁLICAS DE ESTRUCTURA A BASE DE GROUT NO METÁLICO, INCLUYE: MATERIALES, MANO DE OBRA, EQUIPO Y HERRAMIENTA.</t>
  </si>
  <si>
    <t xml:space="preserve">CALAFATEO DE JUNTAS DE DILATACIÓN EN PAVIMENTOS DE CONCRETO HIDRÁULICO DE 13 MM X 17 MM, CON BACKER-ROD DE 13 MM DE DIÁMETRO (CINTILLA DE POLIURETANO) Y SELLADOR PARA JUNTAS SUPERSEAL P TIPO FESTER O SIMILAR, INCLUYE: LIMPIEZA DE LA JUNTA, ENSANCHE  CON CORTADORA HASTA 13 MM, MANO DE OBRA, EQUIPO Y HERRAMIENTA. </t>
  </si>
  <si>
    <t>CARGA MECÁNICA Y ACARREO EN CAMIÓN 1 ER. KILOMETRO, DE MATERIAL PRODUCTO DE EXCAVACIÓN, DEMOLICIÓN Y/O ESCOMBROS, INCLUYE: REGALÍAS AL BANCO DE TIRO, MANO DE OBRA, EQUIPO Y HERRAMIENTA.</t>
  </si>
  <si>
    <t>CATÁLOGO DE CONCEPTOS</t>
  </si>
  <si>
    <t>CAMA DE ARENA AMARILLA PARA APOYO DE TUBERÍAS, INCLUYE: MATERIALES, ACARREOS, MANO DE OBRA, EQUIPO Y HERRAMIENTA.</t>
  </si>
  <si>
    <t>B3</t>
  </si>
  <si>
    <t>SUMINISTRO, COLOCACIÓN Y HABILITADO DE ACERO DE REFUERZO DE FY= 4200 KG/CM2, INCLUYE: MATERIALES, TRASLAPES, SILLETAS, HABILITADO, AMARRES, MANO DE OBRA, EQUIPO Y HERRAMIENTA.</t>
  </si>
  <si>
    <t>C1</t>
  </si>
  <si>
    <t>C2</t>
  </si>
  <si>
    <t>REJILLA PLUVIAL</t>
  </si>
  <si>
    <t>CIMBRA EN ZAPATAS Y DADOS DE CIMENTACIÓN, ACABADO COMÚN, INCLUYE: SUMINISTRO DE MATERIALES, ACARREOS, CORTES, HABILITADO, CIMBRADO, DESCIMBRADO, MANO DE OBRA, LIMPIEZA, EQUIPO Y HERRAMIENTA.</t>
  </si>
  <si>
    <t>SUMINISTRO, HABILITADO Y COLOCACIÓN DE ACERO DE REFUERZO DE FY= 4200 KG/CM2, INCLUYE: MATERIALES, TRASLAPES, SILLETAS, HABILITADO, AMARRES, MANO DE OBRA, EQUIPO Y HERRAMIENTA.</t>
  </si>
  <si>
    <t>RELLENO EN CEPAS O MESETAS CON MATERIAL DE BANCO (TEPETATE), COMPACTADO CON EQUIPO DE IMPACTO AL 90% ± 2 DE SU P.V.S.M., PRUEBA AASHTO ESTÁNDAR, CBR DEL 5% MÍNIMO, EN CAPAS NO MAYORES DE 20 CM, INCLUYE: INCORPORACIÓN DE AGUA NECESARIA, MANO DE OBRA, EQUIPO Y HERRAMIENTA, MEDIDO EN TERRENO NATURAL POR SECCIÓN SEGÚN PROYECTOS.</t>
  </si>
  <si>
    <t>PISO DE CONCRETO F'C= 200 KG/CM2 CON AGREGADO INTEGRAL DE GRANO DE MÁRMOL BLANCO DEL NO. 3 (5.00 KG/M2), DE 10 CM DE ESPESOR, ACABADO LAVADO, INCLUYE: HERRAMIENTA, SUMINISTRO DE MATERIALES, ACARREOS, PREPARACIÓN DE LA SUPERFICIE, NIVELACIÓN, CIMBRADO, COLADO, CURADO, EQUIPO Y MANO DE OBRA.</t>
  </si>
  <si>
    <t>RELLENO EN CEPAS O MESETAS CON MATERIAL DE BANCO (TEPETATE), COMPACTADO CON EQUIPO DE IMPACTO AL 95% ± 2 DE SU P.V.S.M., PRUEBA AASHTO ESTÁNDAR, CBR DEL 5% MÍNIMO, EN CAPAS NO MAYORES DE 20 CM, INCLUYE: INCORPORACIÓN DE AGUA NECESARIA, MANO DE OBRA, EQUIPO Y HERRAMIENTA, MEDIDO EN TERRENO NATURAL POR SECCIÓN SEGÚN PROYECTOS.</t>
  </si>
  <si>
    <t>APLANADO DE 2.00 CM DE ESPESOR EN MURO CON MORTERO CEMENTO-ARENA 1:3, ACABADO PULIDO O APALILLADO, INCLUYE: HERRAMIENTA, MATERIALES, ACARREOS, DESPERDICIOS, MANO DE OBRA, ANDAMIOS, PLOMEADO, NIVELADO, REGLEADO, RECORTES, EQUIPO Y MANO DE OBRA.</t>
  </si>
  <si>
    <t>BOQUILLA DE 15 A 20 CM DE ANCHO, CON MORTERO CEMENTO ARENA PROPORCIÓN 1:3, TERMINADO PULIDO, EN APERTURA DE VANOS DE PUERTAS Y VENTANAS, INCLUYE: SUMINISTRO, PULIDO, MANO DE OBRA, HERRAMIENTA Y EQUIPO.</t>
  </si>
  <si>
    <t>EXCAVACIÓN POR MEDIOS MECÁNICOS EN MATERIAL TIPO II, DE 0.00 A -2.00 M DE PROFUNDIDAD, INCLUYE: AFINE DE  PLANTILLA Y TALUDES, ACARREO DEL MATERIAL A BANCO DE OBRA PARA SU POSTERIOR RETIRO, MANO DE OBRA, EQUIPO Y HERRAMIENTA. (MEDIDO EN TERRENO NATURAL POR SECCIÓN).</t>
  </si>
  <si>
    <t>RELLENO ACOSTILLADO EN CEPAS O MESETAS CON MATERIAL DE BANCO, COMPACTADO MANUALMENTE EN CAPAS NO MAYORES DE 20 CM, INCLUYE: INCORPORACIÓN DE AGUA NECESARIA, MANO DE OBRA, HERRAMIENTAS Y ACARREOS.</t>
  </si>
  <si>
    <t>SUMINISTRO, HABILITADO Y MONTAJE DE PLACA DE ACERO A-36 DE 93.8 X 72.9 CM Y 1", INCLUYE: HERRAMIENTA, TRAZO, 14 PERFORACIONES PARA COLOCAR ANCLAS DE 3/4", NIVELADO, CORTES, DESPERDICIOS, PRIMARIO ANTICORROSIVO, MATERIALES, FIJACIÓN, EQUIPO Y MANO DE OBRA.</t>
  </si>
  <si>
    <t>MUROS</t>
  </si>
  <si>
    <t>MURO DE BLOCK DE JALCRETO SÓLIDO, DE 28 CM DE ESPESOR PROMEDIO, A TEZON, CON BLOCK 11 X 14 X 28 CM, ACABADO COMÚN, ASENTADO CON MORTERO CEMENTO-ARENA EN PROPORCIÓN 1:4, DE 0.00 M A 3.00 M DE ALTURA, INCLUYE: TRAZO, NIVELACIÓN, PLOMEO, ANDAMIOS, MATERIALES, DESPERDICIOS, MANO DE OBRA, LIMPIEZA, ACARREO DE MATERIALES AL SITIO DE SU UTILIZACIÓN A CUALQUIER ALTURA Y HERRAMIENTA.</t>
  </si>
  <si>
    <t>MURO DE BLOCK DE JALCRETO SÓLIDO, DE 14 CM DE ESPESOR PROMEDIO, A SOGA, CON BLOCK 11 X 14 X 28 CM, ACABADO COMÚN, ASENTADO CON MORTERO CEMENTO-ARENA EN PROPORCIÓN 1:4, DE 0.00 M A 3.00 M DE ALTURA, INCLUYE: TRAZO, NIVELACIÓN, PLOMEO, ANDAMIOS, MATERIALES, DESPERDICIOS, MANO DE OBRA, LIMPIEZA, ACARREO DE MATERIALES AL SITIO DE SU UTILIZACIÓN A CUALQUIER ALTURA Y HERRAMIENTA.</t>
  </si>
  <si>
    <t>AFINE Y CONFORMACIÓN DE TERRENO NATURAL COMPACTADO EN CAPAS NO MAYORES DE 20 CM DE ESPESOR CON EQUIPO DE IMPACTO, COMPACTADO AL 90% ± 2 DE SU P.V.S.M., PRUEBA AASHTO ESTÁNDAR, CBR DEL 5% MÍNIMO, INCLUYE: CONFORMACIÓN, MANO DE OBRA, EQUIPO Y HERRAMIENTA.</t>
  </si>
  <si>
    <t>UNIDAD DE PRESUPUESTOS Y CONTRATACIÓN DE OBRA PUBLICA</t>
  </si>
  <si>
    <t>SUMINISTRO Y APLICACIÓN DE PINTURA DE ESMALTE 100 MATE COMEX O SIMILAR, CUALQUIER COLOR, EN ESTRUCTURAS METÁLICAS, INCLUYE: APLICACIÓN DE RECUBRIMIENTO A 4 MILÉSIMAS DE ESPESOR, MATERIALES, MANO DE OBRA, EQUIPO Y HERRAMIENTA.</t>
  </si>
  <si>
    <t>SUMINISTRO Y APLICACIÓN DE PINTURA VINÍLICA ACRÍLICA PRO 1000 PLUS A DOS MANOS, A CUALQUIER ALTURA, EN CUALQUIER COLOR, LIMPIEZA Y PREPARACIÓN DE LA SUPERFICIE, APLICACIÓN DE SELLADOR 5 X 1 O SIMILAR, INCLUYE: MATERIALES, ANDAMIOS, MANO DE OBRA, EQUIPO Y HERRAMIENTA.</t>
  </si>
  <si>
    <t>RELLENO EN CEPAS O MESETAS DE SUELO-CEMENTO, A BASE DE MATERIAL DE BANCO, EN PROPORCIÓN DE 10:1, COMPACTADO CON COMPACTADOR DE IMPACTO EN CAPAS NO MAYORES DE 20 CM AL 95% DE SU P.V.S.M, PRUEBA AASHTO ESTÁNDAR, INCLUYE: HERRAMIENTA, SUMINISTRO DE AGUA PARA LOGRAR HUMEDAD ÓPTIMA, MEZCLADO, TENDIDO, EQUIPO, PRUEBAS DE COMPACTACIÓN, EQUIPO Y MANO DE OBRA. (MEDIDO EN TERRENO NATURAL POR SECCIÓN SEGÚN PROYECTOS.)</t>
  </si>
  <si>
    <t>DEMOLICIÓN POR MEDIOS MECÁNICOS DE PAVIMENTO DE CONCRETO EXISTENTE, INCLUYE: ACARREO DEL MATERIAL A BANCO DE OBRA PARA SU POSTERIOR RETIRO, MANO DE OBRA, EQUIPO Y HERRAMIENTA.</t>
  </si>
  <si>
    <t>CIMENTACIÓN</t>
  </si>
  <si>
    <t>SUMINISTRO, HABILITADO Y MONTAJE DE PLACA DE ACERO A-36 DE 40 X 40 CM Y 1" DE ESPESOR, ADICIONAL PLACA DE 15 X 35 CM Y 1" DE ESPESOR SOLDADA EN LA PARTE INFERIOR DE ACUERDO A DETALLES DE PROYECTO, INCLUYE: HERRAMIENTA, TRAZO, 4 PERFORACIONES PARA COLOCAR ANCLAS DE 3/4", NIVELADO, CORTES, DESPERDICIOS, PRIMARIO ANTICORROSIVO, MATERIALES, FIJACIÓN, EQUIPO Y MANO DE OBRA.</t>
  </si>
  <si>
    <t>SUMINISTRO, HABILITADO Y MONTAJE DE PLACA DE ACERO A-36 DE 40 X 40 CM Y 3/4" DE ESPESOR, ADICIONAL PLACA DE 10 X 30 CM Y 3/4" DE ESPESOR SOLDADA EN LA PARTE INFERIOR DE ACUERDO A DETALLES DE PROYECTO, INCLUYE: HERRAMIENTA, TRAZO, 4 PERFORACIONES PARA COLOCAR ANCLAS DE 3/4", NIVELADO, CORTES, DESPERDICIOS, PRIMARIO ANTICORROSIVO, MATERIALES, FIJACIÓN, EQUIPO Y MANO DE OBRA.</t>
  </si>
  <si>
    <t>SUMINISTRO Y APLICACIÓN DE ANCLAJE QUÍMICO CON ADHESIVO HIT-HY 200 A Y VARILLA HAS-E DE 5/8" X 12" DE LARGO PARA FIJACIÓN EN ESTRUCTURA DE CONCRETO, EMPOTRADAS COMO MÍNIMO 22 CM EN MURO DE CONCRETO EXISTENTE, INCLUYE: HERRAMIENTA, TRAZO, BARRENO CON EQUIPO ROTATORIO Y BROCA DE PUNTA DE DIAMANTE, MATERIALES, DESPERDICIOS, EQUIPO Y MANO DE OBRA.</t>
  </si>
  <si>
    <t>SUMINISTRO, HABILITADO Y MONTAJE DE PLACA DE ACERO A-36 DE 1.251 X 1.151 M Y 1" DE ESPESOR, INCLUYE: HERRAMIENTA, TRAZO, 12 PERFORACIONES PARA COLOCAR ANCLAS DE 5/8", NIVELADO, CORTES, DESPERDICIOS, PRIMARIO ANTICORROSIVO, MATERIALES, FIJACIÓN, EQUIPO Y MANO DE OBRA.</t>
  </si>
  <si>
    <t>SUMINISTRO, HABILITADO Y MONTAJE DE CARTABONES CON PLACA DE ACERO A-36 DE 25 X 25 CM, 1/2" DE ESPESOR, DE ACUERDO A DETALLES DE PROYECTO, INCLUYE: CORTES, DESPERDICIOS, SOLDADURA, PRIMARIO ANTICORROSIVO, TRASLADO DE MATERIALES, MANO DE OBRA, EQUIPO Y HERRAMIENTA.</t>
  </si>
  <si>
    <t>SUMINISTRO, HABILITADO Y MONTAJE DE OREJAS A BASE PLACA EN DIFERENTES CALIBRES Y/O ESPESORES DE ACERO A-36, TERMINADO CON PRIMARIO ANTICORROSIVO, INCLUYE: HERRAMIENTA, MATERIALES, CORTES, DESPERDICIOS, EQUIPO Y MANO DE OBRA.</t>
  </si>
  <si>
    <t>SUMINISTRO, HABILITADO Y COLOCACIÓN DE TUBO ESTRUCTURAL DE 18" PARED "E" (0.375 PULGADAS DE ESPESOR) ROLADO, INCLUYE: HERRAMIENTA, INGENIERÍA DE TALLER, CORTES, BISELADOS, SOLDADURA, NIVELACIÓN, ALINEAMIENTO Y PLOMEADO, ANDAMIOS, PRIMARIO ANTICORROSIVO, GRÚA ARTICULADA, CARGA, TRASLADO, DESPERDICIOS, EQUIPO Y MANO DE OBRA.</t>
  </si>
  <si>
    <t>SUMINISTRO, HABILITADO Y COLOCACIÓN DE TUBO ESTRUCTURAL DE 12 3/4'' PARED 20 (0.250 PULGADAS DE ESPESOR) ROLADO, INCLUYE: HERRAMIENTA, INGENIERÍA DE TALLER, CORTES, BISELADOS, SOLDADURA, NIVELACIÓN, ALINEAMIENTO Y PLOMEADO, ANDAMIOS, PRIMARIO ANTICORROSIVO, GRÚA ARTICULADA, CARGA, TRASLADO, DESPERDICIOS, EQUIPO Y MANO DE OBRA.</t>
  </si>
  <si>
    <t>SUMINISTRO, HABILITADO Y COLOCACIÓN DE TUBO ESTRUCTURAL DE 12 3/4" PARED "XE"  (0.500 PULGADAS DE ESPESOR) RECTO, INCLUYE: HERRAMIENTA, INGENIERÍA DE TALLER, CORTES, BISELADOS, SOLDADURA, NIVELACIÓN, ALINEAMIENTO Y PLOMEADO, ANDAMIOS, PRIMARIO ANTICORROSIVO, GRÚA ARTICULADA, CARGA, TRASLADO, DESPERDICIOS, EQUIPO Y MANO DE OBRA.</t>
  </si>
  <si>
    <t>SUMINISTRO, HABILITADO Y COLOCACIÓN DE TUBO ESTRUCTURAL DE 8 5/8" PARED "40 E" (0.322 PULGADAS DE ESPESOR) RECTO, INCLUYE: HERRAMIENTA, INGENIERÍA DE TALLER, CORTES, BISELADOS, SOLDADURA, NIVELACIÓN, ALINEAMIENTO Y PLOMEADO, ANDAMIOS, PRIMARIO ANTICORROSIVO, GRÚA ARTICULADA, CARGA, TRASLADO, DESPERDICIOS, EQUIPO Y MANO DE OBRA.</t>
  </si>
  <si>
    <t>SUMINISTRO, HABILITADO Y COLOCACIÓN DE TUBO ESTRUCTURAL DE 6 5/8" (0.250 PULGADAS DE ESPESOR) RECTO, INCLUYE: HERRAMIENTA, INGENIERÍA DE TALLER, CORTES, BISELADOS, SOLDADURA, NIVELACIÓN, ALINEAMIENTO Y PLOMEADO, ANDAMIOS, PRIMARIO ANTICORROSIVO, GRÚA ARTICULADA, CARGA, TRASLADO, DESPERDICIOS, EQUIPO Y MANO DE OBRA.</t>
  </si>
  <si>
    <t>SUMINISTRO, HABILITADO Y COLOCACIÓN DE TUBO ESTRUCTURAL DE 12 3/4" PARED "XE"  (0.500 PULGADAS DE ESPESOR) ROLADO, INCLUYE: HERRAMIENTA, INGENIERÍA DE TALLER, CORTES, BISELADOS, SOLDADURA, NIVELACIÓN, ALINEAMIENTO Y PLOMEADO, ANDAMIOS, PRIMARIO ANTICORROSIVO, GRÚA ARTICULADA, CARGA, TRASLADO, DESPERDICIOS, EQUIPO Y MANO DE OBRA.</t>
  </si>
  <si>
    <t>SUMINISTRO, HABILITADO Y MONTAJE DE PLACA DE ACERO A-36 DE DIFERENTES ESPESORES PARA TENSAR LONA (MEMBRANA), PLACA DE ACUERDO A DETALLES DE PROYECTO, INCLUYE: HERRAMIENTA, TRAZO, PERFORACIONES DE 1/4", NIVELADO, CORTES, DESPERDICIOS, PRIMARIO ANTICORROSIVO, MATERIALES, FIJACIÓN, EQUIPO Y MANO DE OBRA.</t>
  </si>
  <si>
    <t>EXCAVACIONES Y RELLENOS</t>
  </si>
  <si>
    <t>PISOS DE CONCRETO</t>
  </si>
  <si>
    <t>CONSTRUCCIÓN DE ESCENARIO</t>
  </si>
  <si>
    <t>RELLENO EN CEPAS O MESETAS CON MATERIAL PRODUCTO DE LA EXCAVACIÓN, COMPACTADO CON EQUIPO DE IMPACTO AL 95% ± 2 DE SU P.V.S.M., PRUEBA AASHTO ESTANDAR, CBR DEL 5% MÍNIMO, EN CAPAS NO MAYORES DE 20 CM, INCLUYE: INCORPORACIÓN DE AGUA NECESARIA, ACARREOS, MANO DE OBRA, EQUIPO Y HERRAMIENTA.</t>
  </si>
  <si>
    <t>CIMBRA ACABADO COMÚN EN DALAS Y CASTILLOS A BASE DE MADERA DE PINO DE 3A, INCLUYE: HERRAMIENTA, SUMINISTRO DE MATERIALES, ACARREOS, CORTES, HABILITADO, CIMBRADO, DESCIMBRA, EQUIPO Y MANO DE OBRA.</t>
  </si>
  <si>
    <t>CONCRETO HECHO EN OBRA DE F'C= 250 KG/CM2, T.MA. 3/4", R.N., INCLUYE: HERRAMIENTA, ELABORACIÓN DE CONCRETO, ACARREOS, COLADO, VIBRADO, EQUIPO Y MANO DE OBRA.</t>
  </si>
  <si>
    <t>CIMENTACIÓN DE MURO DE CONTENCIÓN</t>
  </si>
  <si>
    <t>CONSTRUCCIÓN DE BODEGA Y CAMERINOS</t>
  </si>
  <si>
    <t>D1</t>
  </si>
  <si>
    <t>D2</t>
  </si>
  <si>
    <t>DALA DE CONCRETO HECHO EN OBRA F´C= 250 KG/CM2, T.M.A. 19 MM, R.N., CON UNA SECCIÓN DE 15 X 14 CM, REFORZADO CON ARMADO DE ACERO TIPO ARMEX DE 15 X15 -4, CIMBRADO ACABADO COMÚN 2 CARAS, INCLUYE: HERRAMIENTA, MATERIALES, CIMBRADO, COLADO, VIBRADO, CURADO, DESCIMBRADO Y MANO DE OBRA.</t>
  </si>
  <si>
    <t>CASTILLO DE CONCRETO HECHO EN OBRA F´C= 250 KG/CM2, T.M.A. 19 MM, R.N., CON UNA SECCIÓN DE 14 X 14 CM, REFORZADO CON ARMADO DE ACERO TIPO ARMEX DE 15 X15 -4, CIMBRADO ACABADO COMÚN 2 CARAS, INCLUYE: HERRAMIENTA, MATERIALES, CIMBRADO, COLADO, VIBRADO, CURADO, DESCIMBRADO Y MANO DE OBRA.</t>
  </si>
  <si>
    <t xml:space="preserve">FILETES Y BOLEADOS, HECHOS CON MORTERO CEMENTO-ARENA EN PROPORCIÓN 1:3, TANTO INCLINADOS COMO VERTICALES A TIRO DE HILO Y ESCUADRA,  INCLUYE: DESPERDICIOS, ANDAMIOS Y ACARREO DE MATERIALES AL SITIO DE SU UTILIZACIÓN, A CUALQUIER NIVEL. </t>
  </si>
  <si>
    <t>D3</t>
  </si>
  <si>
    <t>D4</t>
  </si>
  <si>
    <t>LOSA DE CONCRETO (CUBIERTA)</t>
  </si>
  <si>
    <t>SUMINISTRO, HABILITADO Y MONTAJE DE PLACA DE ACERO A-36 DE 14 X 25 CM Y 3/8" DE ESPESOR (74.75 KG/M2), PLACA ADICIONAL DE ACERO A-36  DE 6 X 12 CM Y 3/16" (37.37 KG/M2) PARA CONECTAR VIGA PUENTE SEGÚN ESPECIFICACIONES DE PROYECTO, INCLUYE: HERRAMIENTA, 4 ANCLAS EN FORMA DE U HABILITADAS CON VARILLA CORRUGADA DE 3/8" DE 54 CM DE DESARROLLO AHOGADAS EN CASTILLO, TRAZO, MATERIALES, CORTES, SOLDADURA, PRIMARIO ANTICORROSIVO, FIJACIÓN, EQUIPO Y MANO DE OBRA.</t>
  </si>
  <si>
    <t>SUMINISTRO, HABILITADO, MONTAJE Y NIVELACIÓN DE ESTRUCTURA METÁLICA A UNA ALTURA DE HASTA 3.50 M, A BASE DE PERFILES ESTRUCTURALES, SOLDADOS Y/O ATORNILLADOS, (HSS, IPR, IPS, CPS, OR, OC, TUBOS, PTR, VIGAS W). INCLUYE: HERRAMIENTA,  PRIMARIO ANTICORROSIVO, TRAZO, CORTES, BARRENOS, SOLDADURA, MATERIALES, EQUIPO Y MANO DE OBRA</t>
  </si>
  <si>
    <t>SUMINISTRO, HABILITADO Y MONTAJE DE LOSACERO SECCIÓN 25, CAL. 22 PESO APROXIMADO DE (8.32 KG/M2) HASTA UNA ALTURA DE 3.50 M, INCLUYE: HERRAMIENTA, TRAZO, MATERIALES, CORTES, ELEVACIÓN SOLDADURA, ELEMENTOS DE FIJACIÓN, ACARREOS, MANIOBRAS, ELEVACIONES, DESPERDICIOS, EQUIPO Y MANO DE OBRA.</t>
  </si>
  <si>
    <t>D5</t>
  </si>
  <si>
    <t>PUERTAS Y VENTANAS</t>
  </si>
  <si>
    <t>FABRICACIÓN Y COLOCACIÓN DE PUERTA DE HERRERÍA CON DIMENSIONES DE 0.90 X 2.10 M, FABRICADA CON MARCO DE ÁNGULO DE 1 1/4" X 1/8", AHOGADO A MUROS Y/O PISO CON ÁNGULO DE 1" X 1/4" DE 10 CM DE LARGO, FORRADA CON LAMINA DEL #18 (9.96 KG/M2), ACABADO LISO, BISAGRA TIPO BARRIL DE 1/2", CUADRADO DE 1/2", INCLUYE: HERRAMIENTA, TRABAJOS EN HERRERÍA, MATERIALES, CORTES, DESPERDICIOS, SOLDADURA, PLANTA DE SOLDAR, PRIMARIO ANTICORROSIVO, MANO DE OBRA, ACARREOS, HERRAJES DE FIJACIÓN, PERFORACIÓN, ELEVACIONES, AJUSTES EN SITIO, EQUIPO Y MANO DE OBRA.</t>
  </si>
  <si>
    <t>E</t>
  </si>
  <si>
    <t>GRADERÍAS Y PASILLOS</t>
  </si>
  <si>
    <t>E1</t>
  </si>
  <si>
    <t>E2</t>
  </si>
  <si>
    <t>MUROS DE CONTENCIÓN</t>
  </si>
  <si>
    <t>E3</t>
  </si>
  <si>
    <t>RAMPA DE CONCRETO F'C= 200 KG/CM2 CON AGREGADO INTEGRAL DE GRANO DE MÁRMOL BLANCO DEL NO. 3 (5.00 KG/M2), DE 10 CM DE ESPESOR, ACABADO LAVADO, PENDIENTE MÁXIMA DEL 6%, INCLUYE: HERRAMIENTA, SUMINISTRO DE MATERIALES, ACARREOS, PREPARACIÓN DE LA SUPERFICIE, NIVELACIÓN, CIMBRADO, COLADO, CURADO, EQUIPO Y MANO DE OBRA.</t>
  </si>
  <si>
    <t>FORJADO DE ESCALONES DE 30X15 CM A BASE DE MURO TIPO TEZÓN DE BLOCK DE JALCRETO 11X14X28 CM, ASENTADO CON MORTERO CEMENTO- ARENA 1:3; Y APLANADO DE 2.50 CM. DE ESPESOR EN MURO Y BOQUILLAS, CON MORTERO CEMENTO-ARENA 1:3, ACABADO PULIDO O APALILLADO,  INCLUYE: HERRAMIENTA, MATERIALES, EQUIPO Y MANO DE OBRA.</t>
  </si>
  <si>
    <t>E4</t>
  </si>
  <si>
    <t>E5</t>
  </si>
  <si>
    <t>CIMBRA ACABADO APARENTE EN GRADAS (MUROS) DE CONCRETO TIPO "T" A BASE DE MADERA DE PINO DE 1A, INCLUYE:  HERRAMIENTA, HABILITADO, CHAFLANES, CIMBRA, DESCIMBRA, LIMPIEZA, ACARREO DE MATERIALES AL SITIO DE SU UTILIZACIÓN, A CUALQUIER NIVEL, EQUIPO Y MANO DE OBRA.</t>
  </si>
  <si>
    <t>RELLENO EN CEPAS O MESETAS CON MATERIAL PRODUCTO DE LA EXCAVACIÓN, COMPACTADO CON EQUIPO DE IMPACTO AL 95% ± 2 DE SU P.V.S.M., PRUEBA AASHTO ESTÁNDAR, CBR DEL 5% MÍNIMO, EN CAPAS NO MAYORES DE 20 CM, INCLUYE: INCORPORACIÓN DE AGUA NECESARIA, ACARREOS, MANO DE OBRA, EQUIPO Y HERRAMIENTA.</t>
  </si>
  <si>
    <t>RELLENO EN CEPAS O MESETAS CON MATERIAL DE BANCO, COMPACTADO CON EQUIPO DE IMPACTO AL 95% ± 2 DE SU P.V.S.M., PRUEBA AASHTO ESTÁNDAR, CBR DEL 5% MÍNIMO, EN CAPAS NO MAYORES DE 20 CM, INCLUYE: INCORPORACIÓN DE AGUA NECESARIA, MANO DE OBRA, EQUIPO Y HERRAMIENTA, MEDIDO EN TERRENO NATURAL POR SECCIÓN SEGÚN PROYECTOS.</t>
  </si>
  <si>
    <t>F</t>
  </si>
  <si>
    <t>F1</t>
  </si>
  <si>
    <t>POZOS DE ABSORCIÓN</t>
  </si>
  <si>
    <t>POZOS DE VISITA</t>
  </si>
  <si>
    <t>PLANTILLA DE MAMPOSTERÍA DE PIEDRA BRAZA, ASENTADA CON MORTERO CEMENTO-ARENA 1:3, INCLUYE: HERRAMIENTA, MATERIALES, ACARREOS, DESPERDICIOS, EQUIPO Y MANO DE OBRA.</t>
  </si>
  <si>
    <t>CIMBRA ACABADO COMÚN EN PERALTES DE LOSA (DIAMANTE) A BASE DE MADERA DE PINO DE 3A, INCLUYE: HERRAMIENTA, MATERIALES, ACARREOS, CORTES, HABILITADO, CIMBRADO, DESCIMBRA, EQUIPO Y MANO DE OBRA.</t>
  </si>
  <si>
    <t>MURO TIPO TEZON DE BLOCK 11 X 14 X 28 CM ASENTADO CON MORTERO CEMENTO-ARENA 1:3, ACABADO COMÚN, INCLUYE: MATERIALES, MANO DE OBRA, EQUIPO Y HERRAMIENTA.</t>
  </si>
  <si>
    <t>APLANADO DE 3 CM DE ESPESOR EN MURO CON MORTERO CEMENTO-ARENA 1:3 CON IMPERMEABILIZANTE INTEGRAL A RAZÓN DE 0.20 KG/M2, ACABADO PULIDO, INCLUYE: MATERIALES, ACARREOS, DESPERDICIOS, MANO DE OBRA, PLOMEADO, NIVELADO, REGLEADO, RECORTES, MANO DE OBRA, EQUIPO Y HERRAMIENTA.</t>
  </si>
  <si>
    <t>REPELLADO EN MURO EXTERIOR DE POZO DE VISITA CON MORTERO CEMENTO-ARENA EN PROPORCIÓN 1:3 ACABADO APALILLADO, DE 3 CM DE ESPESOR PROMEDIO, INCLUYE: HERRAMIENTA, SUMINISTRO DE LOS MATERIALES, ACARREOS Y MANIOBRAS LOCALES, EQUIPO Y MANO DE OBRA.</t>
  </si>
  <si>
    <t>F2</t>
  </si>
  <si>
    <t>INFRAESTRUCTURA PLUVIAL</t>
  </si>
  <si>
    <t>GRADERÍAS DE CONCRETO</t>
  </si>
  <si>
    <t>CONSTRUCCIÓN DE CANALETA DE CONCRETO HECHO EN OBRA F´C= 150 KG/CM2 ADICIONADA CON FIBRA DE POLIPROPILENO DE 140 GR/M3, MEDIDAS INTERIORES DE CANALETA DE 25 CM DE ANCHO Y 20 A 40 CM DE ALTURA PROMEDIO, ESPESOR DE MUROS DE 10 CM, ESPESOR DE PISO DE CANALETA DE 10 CM, ACABADO INTERIOR SEMIPULIDO, CON REJILLA TIPO IRVING ESTÁNDAR IS-01 DE 1" X 3/16" (PINTADO EN NEGRO) O SIMILAR, CONTRA MARCO A BASE DE ÁNGULO DE 1 1/4" X 1/8", ANCLAS A BASE DE ÁNGULO DE 1 1/4" X 1/8"  DE 10 CM DE LARGO @ 60 CM, INCLUYE: HERRAMIENTA, COLADO, VIBRADO, CIMBRA COMÚN, DESCIMBRA, SOLDADURAS, MATERIALES DE CONSUMO, EQUIPO Y MANO DE OBRA.</t>
  </si>
  <si>
    <t>TRAZO Y NIVELACIÓN PARA LÍNEAS, INCLUYE: EQUIPO DE TOPOGRAFÍA, MATERIALES PARA SEÑALAMIENTO, MANO DE OBRA, EQUIPO Y HERRAMIENTA.</t>
  </si>
  <si>
    <t>G</t>
  </si>
  <si>
    <t>G1</t>
  </si>
  <si>
    <t>G2</t>
  </si>
  <si>
    <t>G3</t>
  </si>
  <si>
    <t>MAMPARA DE HERRERÍA</t>
  </si>
  <si>
    <t>MAMPARA DE ESCENARIO</t>
  </si>
  <si>
    <t>H</t>
  </si>
  <si>
    <t>C3</t>
  </si>
  <si>
    <t>SUMINISTRO, HABILITADO, MONTAJE Y COLOCACIÓN DE PERFIL PTR OR DE 6'' X 1/4'' DE ESPESOR, PARA ESTRUCTURA DE MAMPARA, INCLUYE: HERRAMIENTA, INGENIERÍA DE TALLER, CORTES, BISELADOS, SOLDADURA, NIVELACIÓN, ALINEAMIENTO Y PLOMEADO, ANDAMIOS, PRIMARIO ANTICORROSIVO, CARGA, TRASLADO, DESPERDICIOS, EQUIPO Y MANO DE OBRA.</t>
  </si>
  <si>
    <t>SUMINISTRO, HABILITADO, MONTAJE Y COLOCACIÓN DE PERFIL PTR OR DE 2'' X 1/8'' DE ESPESOR, PARA ESTRUCTURA DE MAMPARA, INCLUYE: HERRAMIENTA, INGENIERÍA DE TALLER, CORTES, BISELADOS, SOLDADURA, NIVELACIÓN, ALINEAMIENTO Y PLOMEADO, ANDAMIOS, PRIMARIO ANTICORROSIVO, CARGA, TRASLADO, DESPERDICIOS, EQUIPO Y MANO DE OBRA.</t>
  </si>
  <si>
    <t>SUMINISTRO, HABILITADO, MONTAJE Y COLOCACIÓN DE PERFIL CUADRADO DE 1/2'' DE ESPESOR, PARA ESTRUCTURA DE MAMPARA, INCLUYE: HERRAMIENTA, INGENIERÍA DE TALLER, CORTES, BISELADOS, SOLDADURA, NIVELACIÓN, ALINEAMIENTO Y PLOMEADO, ANDAMIOS, PRIMARIO ANTICORROSIVO, CARGA, TRASLADO, DESPERDICIOS, EQUIPO Y MANO DE OBRA.</t>
  </si>
  <si>
    <t>SUMINISTRO, HABILITADO, MONTAJE Y COLOCACIÓN DE LÁMINA DE ACERO AL CARBÓN CALIBRE 14 ACABADO LISO, PARA ESTRUCTURA DE MAMPARA, INCLUYE: HERRAMIENTA, INGENIERÍA DE TALLER, CORTES, BISELADOS, SOLDADURA, NIVELACIÓN, ALINEAMIENTO Y PLOMEADO, ANDAMIOS, PRIMARIO ANTICORROSIVO, CARGA, TRASLADO, DESPERDICIOS, EQUIPO Y MANO DE OBRA.</t>
  </si>
  <si>
    <t>SUMINISTRO, HABILITADO, MONTAJE Y COLOCACIÓN DE LÁMINA DE ACERO AL CARBÓN CALIBRE 14 ACABADO LISO Y PERFORADA, INCLUYE: HERRAMIENTA, INGENIERÍA DE TALLER, PERFORACIONES A 1/4'' DE DIÁMETRO, CON SEPARACIONES A CADA 3/4" EN AMBOS SENTIDOS COMO LO INDICA PLANO DE PROYECTO, CORTES, BISELADOS, SOLDADURA, NIVELACIÓN, ALINEAMIENTO Y PLOMEADO, ANDAMIOS, PRIMARIO ANTICORROSIVO, CARGA, TRASLADO, DESPERDICIOS, EQUIPO Y MANO DE OBRA.</t>
  </si>
  <si>
    <t>H1</t>
  </si>
  <si>
    <t xml:space="preserve">EQUIPAMIENTO DE AUDIO, ILUMINACIÓN Y PARRILLA DE ESCENARIO </t>
  </si>
  <si>
    <t xml:space="preserve">EQUIPO DE AUDIO </t>
  </si>
  <si>
    <t>H2</t>
  </si>
  <si>
    <t>ILUMINACIÓN</t>
  </si>
  <si>
    <t>H3</t>
  </si>
  <si>
    <t>PARRILLA DE ESCENARIO</t>
  </si>
  <si>
    <t>SUMINISTRO DE CONCRETO PREMEZCLADO F´C= 250 KG/CM2 REV. 14 CM T.M.A. 19 MM R.N., EN CIMENTACIÓN, INCLUYE: MATERIALES, COLADO, VIBRADO, DESCIMBRA, CURADO,  MANO DE OBRA, EQUIPO Y HERRAMIENTA.</t>
  </si>
  <si>
    <t>SUMINISTRO DE MALLA ELECTROSOLDADA 6X6-10/10 COMO REFUERZO EN LOSAS DE CONCRETO, INCLUYE: HABILITADO, DESPERDICIOS, TRASLAPES, MATERIAL DE FIJACIÓN, ACARREO DEL MATERIAL AL SITIO DE SU COLOCACIÓN, MANO DE OBRA Y HERRAMIENTA.</t>
  </si>
  <si>
    <t>SUMINISTRO DE CONCRETO PREMEZCLADO BOMBEABLE F'C= 200 KG/CM2, REV.14, T.MA. 3/4", R.N., PARA CUBIERTA SOBRE LOSACERO, INCLUYE: HERRAMIENTA, CURADO CON AGUA, DESPERDICIOS, ACARREOS, REGLEADO, ACABADO, CIMBRA EN FRONTERAS, DESCIMBRA, COLADO, REMATES, MUESTREADO, EQUIPO Y MANO DE OBRA.</t>
  </si>
  <si>
    <t>SUMINISTRO DE MARCO PARA VENTANAS A BASE DE HERRERÍA (TUBULAR P-250, ANGULO DE 1" X 1/4", TUBULAR J-U DE 12 X 12 CM, SOLERAS, RIEL U-29 Y CUADRADOS DE 3/8"), INCLUYE: HERRAMIENTA, HABILITADO, RECORTES, DESPERDICIOS, FABRICACIÓN, COLOCACIÓN, ELEMENTOS DE FIJACIÓN, ADECUACIONES, SOLDADURAS, PRIMARIO ANTICORROSIVO, ACARREOS, EQUIPO Y MANO DE OBRA ESPECIALIZADA.</t>
  </si>
  <si>
    <t>SUMINISTRO DE CRISTAL FLOTADO DE 6 MM DE ESPESOR,  ASENTADO CON SILICÓN, INCLUYE: CORTES, DESPERDICIOS Y ACARREO DE MATERIALES AL SITIO DE SU UTILIZACIÓN A CUALQUIER NIVEL.</t>
  </si>
  <si>
    <t>SUMINISTRO DE PROTECCIÓN DE HERRERÍA, CON MARCO DE SOLERA DE 3" X 1/4" 3.798 KG/M, CON VERTICALES DE TUBULAR RECTANGULAR DE 58X20 MM Y LONGITUDINALES DE TUBULAR RECTANGULAR DE 58X20 MM SEPARADO A CADA 10 CM, ANCLAS DE ANGULO DE 1" X 1/4" DE 10 CM DE LARGO, INCLUYE: HERRAMIENTA, TRABAJOS EN HERRERÍA, MATERIALES, CORTES, DESPERDICIOS, SOLDADURA, PLANTA DE SOLDAR, PRIMARIO ANTICORROSIVO, MANO DE OBRA, ACARREOS, HERRAJES DE FIJACIÓN, PERFORACIÓN, ELEVACIONES, AJUSTES EN SITIO, EQUIPO Y MANO DE OBRA.</t>
  </si>
  <si>
    <t>SUMINISTRO DE CONCRETO PREMEZCLADO BOMBEABLE F´C= 200 KG/CM2, REV. 14 CM, T.M.A. 19 MM, R.N., EN GRADA DE CONCRETO TIPO "T", INCLUYE: MATERIALES, COLADO, VIBRADO, DESCIMBRA, CURADO,  BOMBA, MANO DE OBRA, EQUIPO Y HERRAMIENTA.</t>
  </si>
  <si>
    <t>SUMINISTRO DE ESCALONES TIPO MARINO DE POLIPROPILENO CON ALMA DE ACERO DE 12 MM DE DIÁMETRO EN POZO DE VISITA, MODELO P-ESC-02 DE 32X29 CM O SIMILAR, COLOCADOS EN ZIG-ZAG UNO TRAS OTRO Y ANCLADOS EN MURO 19 CM, INCLUYE: HERRAMIENTA, ACARREOS, ANCLAJE A MURO, EQUIPO Y MANO DE OBRA.</t>
  </si>
  <si>
    <t>SUMINISTRO DE BROCAL Y TAPA CON "ESCUDO" DEL GOBIERNO DE ZAPOPAN, FABRICADO A BASE DE HIERRO DÚCTIL DE 0.60 M DE DIÁMETRO TIPO PESADO DE 130 KG PARA POZO DE VISITA. INCLUYE: HERRAMIENTA, SUMINISTRO, NIVELACIÓN, MATERIALES, EQUIPO Y MANO DE OBRA.</t>
  </si>
  <si>
    <t>SUMINISTRO DE CONCRETO PREMEZCLADO F´C= 250 KG/CM2 REV. 14 CM, T.M.A. 19 MM, R.N., EN CIMENTACIÓN, INCLUYE: MATERIALES, COLADO, VIBRADO, DESCIMBRA, CURADO,  MANO DE OBRA, EQUIPO Y HERRAMIENTA.</t>
  </si>
  <si>
    <t xml:space="preserve">SUMINISTRO Y COLOCACIÓN DE POZO DE ABSORCIÓN DE 9.00 M DE PROFUNDIDAD X 1.40 M DE DIÁMETRO, EN MATERIAL TIPO II ESTABLE, INCLUYE: HERRAMIENTA, TUBERÍA PREFABRICADA A BASE DE CONCRETO ARMADO DE 96 CM DE DIÁMETRO EXTERIOR Y 80 CM DE DIÁMETRO INTERIOR, CON 130 ORIFICIOS DE 1 1/4" EN TUBERÍA FILTRANTE, ESCALONES DE ACERO EN TUBERÍA, BROCAL CON TAPA DE HIERRO DÚCTIL O FIERRO FUNDIDO, LOSA CONICA DE CONCRETO ARMADO DE 96 CM DE DIÁMETRO EXTERIOR Y 10 CM DE ESPESOR, BASE DE CONCRETO ARMADO DE 96 CM DE DIÁMETRO EXTERIOR Y 10 CM DE ESPESOR, TELA GEOTEXTIL EN ADEME Y PERFORACIÓN , FILTRO DE GRAVA LATERAL EN ÁREA FILTRANTE, DEMOLICIONES, REPOSICIÓN DE MATERIAL, ARMADO CON VARILLA DE 1/2" EN DIAMANTE, TRAZO Y NIVELACIÓN, RETIRO DE MATERIAL PRODUCTO DE LA EXCAVACIÓN, EQUIPO Y MANO DE OBRA. </t>
  </si>
  <si>
    <t>HUELLA DE 30 CM DE ANCHO Y 10 CM DE ESPESOR A BASE DE CONCRETO F'C= 200 KG/CM2 CON AGREGADO INTEGRAL DE GRANO DE MÁRMOL BLANCO DEL NO. 3 (5.00 KG/M2), ACABADO LAVADO, INCLUYE: HERRAMIENTA, CIMBRA PERIMETRAL, ACARREOS, COLADO, CURADO, MATERIAL, EQUIPO Y MANO DE OBRA.</t>
  </si>
  <si>
    <r>
      <t>RELLENO EN CEPAS O MESETAS CON MATERIAL DE BANCO (TEPETATE), COMPACTADO CON EQUIPO DE IMPACTO AL</t>
    </r>
    <r>
      <rPr>
        <b/>
        <sz val="8"/>
        <rFont val="Arial"/>
        <family val="2"/>
      </rPr>
      <t xml:space="preserve"> </t>
    </r>
    <r>
      <rPr>
        <sz val="8"/>
        <rFont val="Arial"/>
        <family val="2"/>
      </rPr>
      <t>95% ± 2 DE SU P.V.S.M., PRUEBA AASHTO ESTÁNDAR, CBR DEL 5% MÍNIMO, EN CAPAS NO MAYORES DE 20 CM, INCLUYE: INCORPORACIÓN DE AGUA NECESARIA, MANO DE OBRA, EQUIPO Y HERRAMIENTA, MEDIDO EN TERRENO NATURAL POR SECCIÓN SEGÚN PROYECTOS.</t>
    </r>
  </si>
  <si>
    <t>PISO DE CONCRETO PREMEZCLADO F'C= 200 KG/CM2, R.N., T.M.A. 19 MM DE 10 CM DE ESPESOR, ACABADO SEMIPULIDO, INCLUYE: HERRAMIENTA, MATERIALES, ACARREOS, PREPARACIÓN DE LA SUPERFICIE, NIVELACIÓN, CIMBRADO, DESCIMBRADO, COLADO, EQUIPO Y MANO DE OBRA.</t>
  </si>
  <si>
    <t>SUMINISTRO E INSTALACIÓN DE TUBERÍA DE P.V.C. PARA ALCANTARILLADO DIÁMETRO DE 10" SERIE 20, INCLUYE: MATERIALES NECESARIOS, EQUIPO, MANO DE OBRA Y PRUEBA HIDROSTÁTICA.</t>
  </si>
  <si>
    <t>SUMINISTRO E INSTALACIÓN DE MANGA DE EMPOTRAMIENTO DE  P.V.C. DE 10" DE DIÁMETRO SERIE 20,  INCLUYE: MATERIAL, ACARREOS, MANO  DE OBRA Y HERRAMIENTA.</t>
  </si>
  <si>
    <t>SUMINISTRO, HABILITADO Y MONTAJE DE ANCLA DE ACERO A-36 A BASE DE REDONDO LISO DE 5/8" DE DIÁMETRO, CON UN DESARROLLO TOTAL DE 92.6 CM CON ROSCA EN LA PARTE SUPERIOR DE 3", CON UN DOBLES A 90° DE 25 CM EN LA PARTE INFERIOR, INCLUYE: HERRAMIENTA, ACARREOS, TUERCAS HEXAGONALES DE 5/8" ESTRUCTURALES PESADA GRADO 2H CON RONDANA PLANA, CORTES, NIVELADO, MATERIALES, EQUIPO Y MANO DE OBRA.</t>
  </si>
  <si>
    <t>SUMINISTRO, HABILITADO Y MONTAJE DE PLACA DE ACERO A-36 DE 11" X 11" Y 1/2" DE ESPESOR, INCLUYE: HERRAMIENTA, TRAZO, 4 PERFORACIONES DE 3/4" DE DIÁMETRO, NIVELADO, CORTES, DESPERDICIOS, PRIMARIO ANTICORROSIVO, MATERIALES, FIJACIÓN, EQUIPO Y MANO DE OBRA.</t>
  </si>
  <si>
    <t>SUMINISTRO, HABILITADO Y MONTAJE DE CARTABONES PARA PLC-1 CON PLACA DE ACERO A-36 DE 2 1/2" X 5" Y 3/8" DE ESPESOR, INCLUYE: CORTES, DESPERDICIOS, SOLDADURA, PRIMARIO ANTICORROSIVO,  TRASLADO DE MATERIALES, MANO DE OBRA, EQUIPO Y HERRAMIENTA.</t>
  </si>
  <si>
    <t>SUMINISTRO, HABILITADO Y MONTAJE DE PLACA DE ACERO A-36 DE 2'' X 1 1/2'' Y 1/4" DE ESPESOR, INCLUYE: HERRAMIENTA, TRAZO, MATERIALES, CORTES, SOLDADURA, PRIMARIO ANTICORROSIVO, FIJACIÓN, EQUIPO Y MANO DE OBRA.</t>
  </si>
  <si>
    <t>JGO</t>
  </si>
  <si>
    <t>I</t>
  </si>
  <si>
    <t>CONSTRUCCIÓN DE VELARIA</t>
  </si>
  <si>
    <t>SUMINISTRO, HABILITADO Y MONTAJE DE ANCLA DE ACERO A-36 A BASE DE REDONDO LISO DE 3/4" DE DIÁMETRO, CON UN DESARROLLO TOTAL DE 65 CM CON ROSCA EN LA PARTE SUPERIOR DE 15 CM, INCLUYE: HERRAMIENTA, ACARREOS, 2 TUERCAS HEXAGONALES DE 3/4" ESTRUCTURALES PESADA GRADO 2H CON RONDANA PLANA, CORTES, FIJACIÓN, NIVELADO, MATERIALES, EQUIPO Y MANO DE OBRA.</t>
  </si>
  <si>
    <t>SUMINISTRO, HABILITADO Y MONTAJE DE ANCLA DE ACERO A-36 A BASE DE REDONDO LISO DE 3/4" DE DIÁMETRO, CON UN DESARROLLO TOTAL DE 45 CM CON ROSCA EN LA PARTE SUPERIOR DE 15 CM, INCLUYE: HERRAMIENTA, ACARREOS, 2 TUERCAS HEXAGONALES DE 3/4" ESTRUCTURALES PESADA GRADO 2H CON RONDANA PLANA, CORTES, FIJACIÓN, NIVELADO, MATERIALES, EQUIPO Y MANO DE OBRA.</t>
  </si>
  <si>
    <t>SUMINISTRO, HABILITADO Y MONTAJE DE ANCLA DE ACERO A-36 A BASE DE REDONDO LISO DE 3/4" DE DIÁMETRO, CON UN DESARROLLO TOTAL DE 50 CM CON ROSCA EN LA PARTE SUPERIOR DE 15 CM, INCLUYE: HERRAMIENTA, ACARREOS, 2 TUERCAS HEXAGONALES DE 3/4" ESTRUCTURALES PESADA GRADO 2H CON RONDANA PLANA, CORTES, FIJACIÓN, NIVELADO, MATERIALES, EQUIPO Y MANO DE OBRA.</t>
  </si>
  <si>
    <t>ESTRUCTURA DE VELARIA</t>
  </si>
  <si>
    <t>CUBIERTA DE MEMBRANA DE VELARIA</t>
  </si>
  <si>
    <t>ENTORTADO DE JALCRETO F´C= 100 KG/CM2, AGREGANDO IMPERMEABILIZANTE INTEGRAL A RAZÓN DE 1 KG/ 50 KG DE CEMENTO, DE 5.0 CM DE ESPESOR PROMEDIO, PARA DAR PENDIENTES EN AZOTEAS, ACABADO  APALILLADO FINO EN FORMA INTEGRAL (SIN PASTA),  INCLUYE: HERRAMIENTA, MATERIALES, NIVELACIÓN,  ELEVACIONES, DESPERDICIOS,  LIMPIEZA, ACARREOS AL SITIO DE SU COLOCACIÓN, EN CUALQUIER NIVEL, EQUIPO Y MANO DE OBRA.</t>
  </si>
  <si>
    <t>FORJADO DE ZAVALETA EN AZOTEA A BASE DE JALCRETO SIMPLE F´C= 100 KG/CM2, DE 15 CM POR LADO, A 45°, CON ACABADO APALILLADO, INCLUYE: HERRAMIENTA, MATERIALES, DESPERDICIOS, EQUIPO DE SEGURIDAD, LIMPIEZA, ACARREO DE MATERIALES AL LUGAR DE SU UTILIZACIÓN A CUALQUIER NIVEL, EQUIPO Y MANO DE OBRA.</t>
  </si>
  <si>
    <t>SUMINISTRO Y APLICACIÓN DE IMPERMEABILIZANTE ACRÍLICO ELASTÓMERICO BASE AGUA DE SECADO EXTRA RÁPIDO CON TECNOLOGÍA HIDRO REPELENTE ACRITON PROSHIELD COLOR VERDE O SIMILAR, RENDIMIENTO MÍNIMO DE 1.50 L/M2, PARA AZOTEAS, CON GARANTÍA DE 8 AÑOS DE DURABILIDAD, INCLUYE: HERRAMIENTA, LIMPIEZA DE LA SUPERFICIE, ACARREOS A LA ZONA DE TRABAJO EN AZOTEAS, MATERIALES, DESPERDICIO, TRASLAPES, APLICACIÓN DE PRIMARIO TAPA PORO, EQUIPO Y MANO DE OBRA.</t>
  </si>
  <si>
    <t>I1</t>
  </si>
  <si>
    <t>J</t>
  </si>
  <si>
    <t>I2</t>
  </si>
  <si>
    <t>I3</t>
  </si>
  <si>
    <t>INSTALACIÓN ELÉCTRICA E ILUMINACIÓN</t>
  </si>
  <si>
    <t>BASE PARA MEDIDOR TRIFÁSICO, PARA USO EXTERIOR NEMA 3R, 7 TERMINALES CON CAPACIDAD DE 600 AMPERES, TENSIÓN MÁXIMA 600 VOLTS, INCLUYE: RECEPTÁCULO PARA TUBERÍA CONDUIT DE 2 1/2", VARILLA DE TIERRA PROTOCOLIZADA Y CONECTOR REFORZADO PARA VARILLA DE TIERRA, FLEJE DE ACERO INOXIDABLE 3/4" Y HEBILLAS, CLEMAS, ACARREOS, ELEMENTOS DE FIJACIÓN, CONEXIONES, PRUEBAS, AJUSTES, MATERIALES, EQUIPO Y MANO DE OBRA.</t>
  </si>
  <si>
    <t>SAL</t>
  </si>
  <si>
    <t>SUMINISTRO Y COLOCACIÓN DE GABINETE NEMA 4, MODELO AEM54/200PM  DE 50 X 40 X 20 CM CON PLATINA, INCLUYE: HERRAMIENTA, TRAZO, CONEXIÓNES, MATERIALES MENORES Y DE CONSUMO, PRUEBAS, EQUIPO Y MANO DE OBRA.</t>
  </si>
  <si>
    <t>SUMINISTRO Y COLOCACIÓN DE INTERRUPTOR TERMOMAGNETICO MODELO LMXD63B700 O SIMILAR, TRIFASICO 700 AMP. 600 VCA. INCLUYE: HERRAMIENTA, TRAZO, CONEXIÓNES, MATERIALES MENORES Y DE CONSUMO, PRUEBAS, CORTES, EQUIPO Y MANO DE OBRA.</t>
  </si>
  <si>
    <t>RED ELECTRICA PRINCIPAL</t>
  </si>
  <si>
    <t>BODEGA Y CAMERINOS</t>
  </si>
  <si>
    <t>EXCAVACIÓN POR MEDIOS MANUALES EN MATERIAL TIPO II, DE 0.00 A -2.00 M DE PROFUNDIDAD, INCLUYE: AFINE DE PLANTILLA Y TALUDES, ACARREO DEL MATERIAL A BANCO DE OBRA PARA SU POSTERIOR RETIRO, MANO DE OBRA, EQUIPO Y HERRAMIENTA. (MEDIDO EN TERRENO NATURAL POR SECCIÓN).</t>
  </si>
  <si>
    <t>SUMINISTRO E INSTALACIÓN DE REGISTRO PREFABRICADO DE CONCRETO PARA  ALUMBRADO DE 40X40X60 CM CON TAPA, MARCO Y CONTRAMARCO GALVANIZADO, MARCA CENMEX O SIMILAR, INCLUYE: HERRAMIENTA, SUMINISTRO, FLETES, MANIOBRAS DE CARGA Y DESCARGA, EQUIPO Y MANO DE OBRA.</t>
  </si>
  <si>
    <t>SUMINISTRO Y COLOCACIÓN DE CONECTOR DE ALUMINIO EN "T" DE 3 DERIVACIONES Y MANGAS REMOVIBLES ACEPTA CAL. 12  Y DERIVACIÓN A LUMINARIA EN CAL. 12 QUE CUMPLA CON ESPECIFICACIÓN NMX-J-519, INCLUYE: HERRAMIENTA,  MATERIAL, EQUIPO Y MANO  DE  OBRA.</t>
  </si>
  <si>
    <t>13 Y 19</t>
  </si>
  <si>
    <t>SUMINISTRO DE LUMINARIA EMPOTRABLE LINEA IL85 EYE MONOCROMÁTICO, MODELO IL8503 CUADRADA O SIMILAR, DE TECNOLOGIA LUZ LED IP67, POTENCIA 110-220VCA 1.25W, INCLUYE: HERRAMIENTA, INSTALACION, MATERIALES, EQUIPO Y MANO DE OBRA.</t>
  </si>
  <si>
    <t xml:space="preserve">SUMINISTRO Y COLOCACIÓN DE GRAVA DE 3/4", PARA FONDO DE REGISTRO ELÉCTRICO, INCLUYE: HERRAMIENTA, ACARREOS Y MANO DE OBRA. </t>
  </si>
  <si>
    <t>I4</t>
  </si>
  <si>
    <t>ESCENARIO</t>
  </si>
  <si>
    <t>SUMINISTRO Y COLOCACIÓN DE CONTACTO DÚPLEX EN PISO Y MURO  MODELO S01-CR20-IS 127VCA O SIMILAR, CON PLACA DE INTEMPERIE PARA CONTACTO DÚPLEX DE PLÁSTICO MODELO 002-04976-GY O SIMILAR, INCLUYE: HERRAMIENTA, ACARREOS, ELEMENTOS DE FIJACIÓN, MATERIALES, EQUIPO Y MANO DE OBRA.</t>
  </si>
  <si>
    <t>SUMINISTRO E INSTALACIÓN DE TUBO PVC CONDUIT S. P. DE 35 MM, INCLUYE: HERRAMIENTA, MATERIAL, DESPERDICIO, ACARREO AL SITIO DE COLOCACIÓN, GUIADO Y MANO DE OBRA.</t>
  </si>
  <si>
    <t>SUMINISTRO Y COLOCACIÓN DE INTERRUPTOR TERMOMAGNÉTICO MODELO QO120-HD O SIMILAR, DE 127 VCA DE 1 POLO 20 AMPERES (BREAKER) AUTOMÁTICO DE ACCIÓN RÁPIDA CON PROTECCIÓN CONTRA SOBRECARGA Y CORTO CIRCUITO CON INDICADOR DE DISPARO ANTE FALLA (VISI-TRIP). INCLUYE: HERRAMIENTA, TRAZO, CONEXIÓNES, MATERIALES MENORES Y DE CONSUMO, PRUEBAS, CORTES, EQUIPO Y MANO DE OBRA.</t>
  </si>
  <si>
    <t>SUMINISTRO Y COLOCACIÓN DE CENTRO DE CARGA MODELO NF O SIMILAR, DE 42 ESPACIOS DE CAPACIDAD DE CORTOCIRCUITO DE 65 KVA, INCLUYE: HERRAMIENTA, INSTALACION, CONEXIÓNES, MATERIALES MENORES Y DE CONSUMO, PRUEBAS, EQUIPO Y MANO DE OBRA.</t>
  </si>
  <si>
    <t>SUMINISTRO Y COLOCACIÓN DE INTERRUPTOR TERMOMAGNÉTICO MODELO QO215-HD O SIMILAR, DE 240 VCA 2 POLOS 15 A  SQUARE D, DE ACCIÓN RÁPIDA CON PROTECCIÓN CONTRA SOBRECARGA Y CORTOCIRCUITO. INCLUYE: HERRAMIENTA, TRAZO, CONEXIÓNES, MATERIALES MENORES Y DE CONSUMO, PRUEBAS, EQUIPO Y MANO DE OBRA.</t>
  </si>
  <si>
    <t>SUMINISTRO Y COLOCACIÓN DE INTERRUPTOR TERMOMAGNÉTICO MODELO QO115GFI O SIMILAR, DE 127 VCA DE 1 POLOS 15 A SQUARE D AUTOMÁTICO DE ACCIÓN RÁPIDA CON PROTECCIÓN CONTRA SOBRECARGA Y CORTOCIRCUITO. INCLUYE: HERRAMIENTA, TRAZO, CONEXIÓNES, MATERIALES MENORES Y DE CONSUMO, PRUEBAS, EQUIPO Y MANO DE OBRA.</t>
  </si>
  <si>
    <t>SUMINISTRO Y COLOCACIÓN DE INTERRUPTOR TERMOMAGNÉTICO MODELO QO130-HD O SIMILAR, 1 POLO 30 A ENCHUFABLE SQUARE D (BREAKER) AUTOMÁTICO DE ACCIÓN RÁPIDA CON PROTECCIÓN CONTRA SOBRECARGA Y CORTO CIRCUITO CON INDICADOR DE DISPARO ANTE FALLA (VISI-TRIP). INCLUYE: HERRAMIENTA, TRAZO, CONEXIÓNES, MATERIALES MENORES Y DE CONSUMO, PRUEBAS, CORTES, EQUIPO Y MANO DE OBRA.</t>
  </si>
  <si>
    <t>I5</t>
  </si>
  <si>
    <t>SUMINISTRO Y COLOCACIÓN DE CONTACTO DOBLE MODELO SQZ4030SP, 127 V 15 A CON PLACA QUE INCLUYE: HERRAMIENTA, CAJA CUADRADA PVC Y TAPA REALZADA, RANURAS, NIVELACIÓN, CONEXIÓN, PRUEBAS, EQUIPO Y MANO DE OBRA.</t>
  </si>
  <si>
    <t>SUMINISTRO Y COLOCACIÓN DE APAGADOR SENCILLO MODELO MODUS PRO O SIMILAR, CAPACIDAD DE VOLTAJE 110-240 V 50-60 HZ, CON PLACA QUE INCLUYE: HERRAMIENTA, CAJA CUADRADA PVC Y TAPA REALZADA, RANURAS, NIVELACIÓN, CONEXIÓN Y PRUEBAS.</t>
  </si>
  <si>
    <t>SUMINISTRO Y COLOCACIÓN  DE LUMINARIA HERMÉTICA LED MODELO 20FLCPLEED65MVB, 20 W, 6500 °K, 100-240 V, MONTAJE SOBREPUESTO EN LOSA DE HASTA 4.00 M DE ALTURA, INCLUYE: HERRAMIENTA, SUMINISTRO, FLETES, ACARREOS, ELEVACIÓN, CONEXIONES, PRUEBAS, EQUIPO Y MANO DE OBRA.</t>
  </si>
  <si>
    <t>ENTORNO DE ÁGORA</t>
  </si>
  <si>
    <t>SUMINISTRO E INSTALACIÓN DE LUMINARIA AIRE SERIE 5 LED100 A5 4000K, MARCA ATP O SIMILAR, CONSUMO DE 75W, TEMPERATURA DE COLOR 4000 K, GRADO DE PROTECCIÓN IP-66 A UNA ALTURA DE POSTE DE 7 M EN BRAZO CON SU ADAPTADOR TIPO ROTULA PARA MONTAJE, INCLUYE: HERRAMIENTA, INSTALACIÓN, ACARREO, MATERIALES, EQUIPO Y MANO DE OBRA.</t>
  </si>
  <si>
    <t>SUMINISTRO E INSTALACIÓN DE POSTE PARA LUMINARIA AIRE 75W, MODELO CTRA- IU-02 A 8 M DE ALTURA, FABRICADO EN TUBO DE ACERO DE 2" EN CEDULA 30, AL CARBÓN, BASE EN TUBO DE 4" CED 30 EN ACERO AL CARBÓN, TAPA EN PLACA DE 1/2" CORTE EN CNC, EN LA PARTE SUPERIOR TUBO DE ACERO AL CARBÓN ROLADO DE 1 1/4" Y SOLERA DE 1/8 X 2", PARA SU SUJECIÓN DE ACCESORIOS Y LUMINARIAS CON BRAZO ADICIONAL PARA VISTA A LA CALLE. PARA SU PRELACIÓN Y LIMPIEZA SOLDADURA DE MICRO ALAMBRE, DETALLADO CON DISCO DE DESBASTE, APLICACIÓN DE QUÍMICOS, SANBLAST PARA LA LIMPIEZA DEL ACERO, ELIMINADO TODAS LAS IMPUREZAS DEL MISMO, TERMINADO EN PINTURA ELECTROSTÁTICA HORNEADA A ALTAS TEMPERATURAS, INCLUYE : ACARREOS DE 20 A 40 M DE FORMA MANUAL, MATERIALES, MANO DE OBRA Y HERRAMIENTA.</t>
  </si>
  <si>
    <t>SUMINISTRO Y COLOCACIÓN DE ANCLA PARA POSTE METÁLICO DE 8.00 M DE ALTURA DE 0.40X0.40X1.00 M, A BASE DE CONCRETO HECHO EN OBRA DE F'C = 250 KG/CM2, DISTANCIA ENTRE BASTONES PARA LA SUJECIÓN DE LA BASE DEL POSTE DE 190 MM. INCLUYE: HERRAMIENTA, ESTRIBOS DE ALAMBRÓN DE 1/4"  UNIDOS  CON SOLDADURA ELÉCTRICA @ 15 CM, 4 BASTONES ROSCADOS DE 3/4" X 0.90 M, 4 TUERCAS Y 4 RODANAS GALVANIZADAS, COLADO  DE  CONCRETO, CURVA Y TUBO PVC CONDUIT DE 1 1/4", RETIRO DE EXCEDENTES E INSTALACIÓN DE GUÍA CON ALAMBRE GALVANIZADO, EQUIPO Y MANO DE OBRA.</t>
  </si>
  <si>
    <t>BASE CÓNICA DE CONCRETO F’C=250 KG/CM2, ACABADO MARTELINEADO, CON MEDIDAS DE 0.40 M DIÁMETRO INFERIOR Y 0.30 M DIÁMETRO SUPERIOR, INCLUYE: MATERIALES, CIMBRA CON MOLDE CÓNICO, ACARREOS, MANO DE OBRA, EQUIPO Y HERRAMIENTA.</t>
  </si>
  <si>
    <t>SUMINISTRO E INSTALACIÓN DE TUBO PAD RD 19 DE 53 MM DE Ø, INCLUYE: HERRAMIENTA, MATERIALES, DESPERDICIOS, ACARREO AL SITIO DE COLOCACIÓN, GUIADO Y MANO DE OBRA.</t>
  </si>
  <si>
    <t>SUMINISTRO E INSTALACIÓN DE CURVA PVC CONDUIT S. P. DE 35 MM, INCLUYE: HERRAMIENTA, MATERIAL, DESPERDICIO, ACARREO AL SITIO DE COLOCACIÓN, GUIADO Y MANO DE OBRA.</t>
  </si>
  <si>
    <t>SUMINISTRO E INSTALACIÓN DE CABLE DE ALUMINIO XLP, 600 V, CONFIGURACIÓN TRIPLEX  2+1, CAL. 4 AWG  (F)  +  CAL.  4 AWG (T)  MARCA CONDUMEX O SIMILAR, INCLUYE: HERRAMIENTA, MATERIALES, CONEXIÓN,  PRUEBAS, EQUIPO Y MANO DE OBRA.</t>
  </si>
  <si>
    <t>DOPI-MUN-CUSMAX-EP-LP-104-2022</t>
  </si>
  <si>
    <t>SUMINISTRO E INSTALACIÓN DE CABLE DE COBRE AISLAMIENTO THHW-LS CAL. 1, 600 V, INCLUYE: HERRAMIENTA, MATERIALES, CONEXIÓN, PRUEBAS, EQUIPO Y MANO DE OBRA.</t>
  </si>
  <si>
    <t>SUMINISTRO E INSTALACIÓN DE CABLE DE COBRE AISLAMIENTO THHW-LS CAL. 3/0, 600 V, INCLUYE: HERRAMIENTA, MATERIALES, CONEXIÓN, PRUEBAS, EQUIPO Y MANO DE OBRA.</t>
  </si>
  <si>
    <t>SUMINISTRO E INSTALACIÓN DE TUBO PVC CONDUIT S. P. DE 63 MM, INCLUYE: HERRAMIENTA, MATERIAL, DESPERDICIO, ACARREO AL SITIO DE COLOCACIÓN, GUIADO Y MANO DE OBRA.</t>
  </si>
  <si>
    <t>SUMINISTRO E INSTALACIÓN DE CODO PVC CONDUIT S. P. DE 90° DE 63 MM, INCLUYE: HERRAMIENTA, MATERIAL, DESPERDICIO, ACARREO AL SITIO DE COLOCACIÓN, GUIADO Y MANO DE OBRA.</t>
  </si>
  <si>
    <t>SUMINISTRO E INSTALACIÓN DE SISTEMA DE TIERRA, INCLUYE: 1 VARILLA COOPER WELD 5/8 X 3.00 M, CARGA CADWELD NO 90, 2.00 M DE CABLE DE COBRE DESNUDO CAL 2, CONECTOR DE VARILLA DE 5/8", INCLUYE: MANO DE OBRA, EQUIPO Y HERRAMIENTA.</t>
  </si>
  <si>
    <t>SALIDA ELÉCTRICA PARA LUMINARIAS DE TECHO, CON DESARROLLO PROMEDIO DE 9.50 M, CON TUBERÍA Y CONEXIONES CONDUIT DE PVC USO PESADO DE 13 Y 19 MM DE DIÁMETRO, CABLE DE COBRE TIPO THW-LS DE CAL. 12 AWG 600 V. A 75°, MCA. CONDUMEX O SIMILAR, CALIBRE 12 EN FASE Y NEUTRO Y 12 EN TIERRA FISICA, CAJAS DE REGISTRO RECTANGULARES 4'' X 2'', BOTE OCTAGONAL, INCLUYE: HERRAMIENTA, TRAZO, RANURAS, CONEXIÓNES, MATERIALES MENORES Y DE CONSUMO, PRUEBAS, CORTES, DESPERDICIOS Y ACARREO DEL MATERIAL AL SITIO DE SU COLOCACIÓN, A CUALQUIER NIVEL, EQUIPO Y MANO DE OBRA.</t>
  </si>
  <si>
    <t>SALIDA ELÉCTRICA PARA LUMINARIAS EMPOTRABLES (GRADAS), CON DESARROLLO PROMEDIO DE 29.00 M, CON TUBERÍA Y CONEXIONES CONDUIT DE PVC USO PESADO DE 13 Y 19 MM DE DIÁMETRO, CABLE DE COBRE TIPO THW-LS DE CAL. 12 AWG 600 V. A 75°, MCA. CONDUMEX O SIMILAR, CALIBRE 12 EN FASE Y NEUTRO Y 12 EN TIERRA FISICA, CAJAS DE REGISTRO RECTANGULARES 4'' X 2'', INCLUYE: HERRAMIENTA, TRAZO, RANURAS, CONEXIÓNES, MATERIALES MENORES Y DE CONSUMO, PRUEBAS, CORTES, DESPERDICIOS Y ACARREO DEL MATERIAL AL SITIO DE SU COLOCACIÓN, A CUALQUIER NIVEL, EQUIPO Y MANO DE OBRA.</t>
  </si>
  <si>
    <t>SALIDA ELÉCTRICA PARA LUMINARIAS ROBÓTICAS, CON DESARROLLO PROMEDIO DE 41.00 M, CON TUBERÍA Y CONEXIONES CONDUIT DE PVC USO PESADO DE 13 Y 19 MM, CABLE DE COBRE TIPO THW-LS DE CAL. 12 AWG 600 V. A 75°, MCA. CONDUMEX O SIMILAR, CALIBRE 12, CAJAS DE REGISTRO RECTANGULARES 4'' X 2'', INCLUYE: HERRAMIENTA, TRAZO, RANURAS, CONEXIÓNES, MATERIALES MENORES Y DE CONSUMO, PRUEBAS, CORTES, DESPERDICIOS Y ACARREO DEL MATERIAL AL SITIO DE SU COLOCACIÓN, A CUALQUIER NIVEL, EQUIPO Y MANO DE OBRA.</t>
  </si>
  <si>
    <t>SALIDA ELÉCTRICA PARA CONTACTO DUPLEX POLARIZADO, CON UN DESARROLLO PROMEDIO DE 10.00 M, OCULTA, CON TUBERÍA Y CONEXIONES CONDUIT DE PVC USO PESADO DE 13, 19 Y 25 MM DE DIÁMETRO, CABLE DE COBRE TIPO THW-LS DE CAL. 12 AWG 600 V. A 75°, MCA. CONDUMEX O SIMILAR, CALIBRE 12, CAJAS DE REGISTRO RECTANGULARES 4'' X 2'', BOTE OCTAGONAL Y CHALUPAS, INCLUYE: HERRAMIENTA, TRAZO, RANURAS, CONEXIÓNES, MATERIALES MENORES Y DE CONSUMO, PRUEBAS, CORTES, DESPERDICIOS Y ACARREO DEL MATERIAL AL SITIO DE SU COLOCACIÓN, A CUALQUIER NIVEL, EQUIPO Y MANO DE OBRA.</t>
  </si>
  <si>
    <t>SUMINISTRO Y COLOCACIÓN  DE LUMINARIO EXTERIOR LED DE 32 X 17.3 CM NEGRO, MODELO 201808M, CON FOTOCELDA, 110 V - 240 V, 1300 W, INCLUYE: HERRAMIENTA, SUMINISTRO, FLETES, ACARREOS, ELEVACIÓN, CONEXIONES, PRUEBAS, EQUIPO Y MANO DE OBRA.</t>
  </si>
  <si>
    <t>LICITACIÓN PUBLICA No.</t>
  </si>
  <si>
    <t>Construcción de Foro de Expresión Zapopan (FEZ+) dentro del polígono del parque de las Niñas y los Niños, primera etapa, Municipio de Zapopan, Jalisco.</t>
  </si>
  <si>
    <t>DOPI-001</t>
  </si>
  <si>
    <t>DOPI-002</t>
  </si>
  <si>
    <t>DOPI-003</t>
  </si>
  <si>
    <t>DOPI-004</t>
  </si>
  <si>
    <t>DOPI-005</t>
  </si>
  <si>
    <t>DOPI-006</t>
  </si>
  <si>
    <t>DOPI-007</t>
  </si>
  <si>
    <t>DOPI-008</t>
  </si>
  <si>
    <t>DOPI-009</t>
  </si>
  <si>
    <t>DOPI-010</t>
  </si>
  <si>
    <t>DOPI-011</t>
  </si>
  <si>
    <t>DOPI-012</t>
  </si>
  <si>
    <t>DOPI-013</t>
  </si>
  <si>
    <t>DOPI-014</t>
  </si>
  <si>
    <t>DOPI-015</t>
  </si>
  <si>
    <t>DOPI-016</t>
  </si>
  <si>
    <t>DOPI-017</t>
  </si>
  <si>
    <t>DOPI-018</t>
  </si>
  <si>
    <t>DOPI-019</t>
  </si>
  <si>
    <t>DOPI-020</t>
  </si>
  <si>
    <t>DOPI-021</t>
  </si>
  <si>
    <t>DOPI-022</t>
  </si>
  <si>
    <t>DOPI-023</t>
  </si>
  <si>
    <t>DOPI-024</t>
  </si>
  <si>
    <t>DOPI-025</t>
  </si>
  <si>
    <t>DOPI-026</t>
  </si>
  <si>
    <t>DOPI-027</t>
  </si>
  <si>
    <t>DOPI-028</t>
  </si>
  <si>
    <t>DOPI-029</t>
  </si>
  <si>
    <t>DOPI-030</t>
  </si>
  <si>
    <t>DOPI-031</t>
  </si>
  <si>
    <t>DOPI-032</t>
  </si>
  <si>
    <t>DOPI-033</t>
  </si>
  <si>
    <t>DOPI-034</t>
  </si>
  <si>
    <t>DOPI-035</t>
  </si>
  <si>
    <t>DOPI-036</t>
  </si>
  <si>
    <t>DOPI-037</t>
  </si>
  <si>
    <t>DOPI-038</t>
  </si>
  <si>
    <t>DOPI-039</t>
  </si>
  <si>
    <t>DOPI-040</t>
  </si>
  <si>
    <t>DOPI-041</t>
  </si>
  <si>
    <t>DOPI-042</t>
  </si>
  <si>
    <t>DOPI-043</t>
  </si>
  <si>
    <t>DOPI-044</t>
  </si>
  <si>
    <t>DOPI-045</t>
  </si>
  <si>
    <t>DOPI-046</t>
  </si>
  <si>
    <t>DOPI-047</t>
  </si>
  <si>
    <t>DOPI-048</t>
  </si>
  <si>
    <t>DOPI-049</t>
  </si>
  <si>
    <t>DOPI-050</t>
  </si>
  <si>
    <t>DOPI-051</t>
  </si>
  <si>
    <t>DOPI-052</t>
  </si>
  <si>
    <t>DOPI-053</t>
  </si>
  <si>
    <t>DOPI-054</t>
  </si>
  <si>
    <t>DOPI-055</t>
  </si>
  <si>
    <t>DOPI-056</t>
  </si>
  <si>
    <t>DOPI-057</t>
  </si>
  <si>
    <t>DOPI-058</t>
  </si>
  <si>
    <t>DOPI-059</t>
  </si>
  <si>
    <t>DOPI-060</t>
  </si>
  <si>
    <t>DOPI-061</t>
  </si>
  <si>
    <t>DOPI-062</t>
  </si>
  <si>
    <t>DOPI-063</t>
  </si>
  <si>
    <t>DOPI-064</t>
  </si>
  <si>
    <t>DOPI-065</t>
  </si>
  <si>
    <t>DOPI-066</t>
  </si>
  <si>
    <t>DOPI-067</t>
  </si>
  <si>
    <t>DOPI-068</t>
  </si>
  <si>
    <t>DOPI-069</t>
  </si>
  <si>
    <t>DOPI-070</t>
  </si>
  <si>
    <t>DOPI-071</t>
  </si>
  <si>
    <t>DOPI-072</t>
  </si>
  <si>
    <t>DOPI-073</t>
  </si>
  <si>
    <t>DOPI-074</t>
  </si>
  <si>
    <t>DOPI-075</t>
  </si>
  <si>
    <t>DOPI-076</t>
  </si>
  <si>
    <t>DOPI-077</t>
  </si>
  <si>
    <t>DOPI-078</t>
  </si>
  <si>
    <t>DOPI-079</t>
  </si>
  <si>
    <t>DOPI-080</t>
  </si>
  <si>
    <t>DOPI-081</t>
  </si>
  <si>
    <t>DOPI-082</t>
  </si>
  <si>
    <t>DOPI-083</t>
  </si>
  <si>
    <t>DOPI-084</t>
  </si>
  <si>
    <t>DOPI-085</t>
  </si>
  <si>
    <t>DOPI-086</t>
  </si>
  <si>
    <t>DOPI-087</t>
  </si>
  <si>
    <t>DOPI-088</t>
  </si>
  <si>
    <t>DOPI-089</t>
  </si>
  <si>
    <t>DOPI-090</t>
  </si>
  <si>
    <t>DOPI-091</t>
  </si>
  <si>
    <t>DOPI-092</t>
  </si>
  <si>
    <t>DOPI-093</t>
  </si>
  <si>
    <t>DOPI-094</t>
  </si>
  <si>
    <t>DOPI-095</t>
  </si>
  <si>
    <t>DOPI-096</t>
  </si>
  <si>
    <t>DOPI-097</t>
  </si>
  <si>
    <t>DOPI-098</t>
  </si>
  <si>
    <t>DOPI-099</t>
  </si>
  <si>
    <t>DOPI-100</t>
  </si>
  <si>
    <t>DOPI-101</t>
  </si>
  <si>
    <t>DOPI-102</t>
  </si>
  <si>
    <t>DOPI-103</t>
  </si>
  <si>
    <t>DOPI-104</t>
  </si>
  <si>
    <t>DOPI-105</t>
  </si>
  <si>
    <t>DOPI-106</t>
  </si>
  <si>
    <t>DOPI-107</t>
  </si>
  <si>
    <t>DOPI-108</t>
  </si>
  <si>
    <t>DOPI-109</t>
  </si>
  <si>
    <t>DOPI-110</t>
  </si>
  <si>
    <t>DOPI-111</t>
  </si>
  <si>
    <t>DOPI-112</t>
  </si>
  <si>
    <t>DOPI-113</t>
  </si>
  <si>
    <t>DOPI-114</t>
  </si>
  <si>
    <t>DOPI-115</t>
  </si>
  <si>
    <t>DOPI-116</t>
  </si>
  <si>
    <t>DOPI-117</t>
  </si>
  <si>
    <t>DOPI-118</t>
  </si>
  <si>
    <t>DOPI-119</t>
  </si>
  <si>
    <t>DOPI-120</t>
  </si>
  <si>
    <t>DOPI-121</t>
  </si>
  <si>
    <t>DOPI-122</t>
  </si>
  <si>
    <t>DOPI-123</t>
  </si>
  <si>
    <t>DOPI-124</t>
  </si>
  <si>
    <t>DOPI-125</t>
  </si>
  <si>
    <t>DOPI-126</t>
  </si>
  <si>
    <t>DOPI-127</t>
  </si>
  <si>
    <t>DOPI-128</t>
  </si>
  <si>
    <t>DOPI-129</t>
  </si>
  <si>
    <t>DOPI-130</t>
  </si>
  <si>
    <t>DOPI-131</t>
  </si>
  <si>
    <t>DOPI-132</t>
  </si>
  <si>
    <t>DOPI-133</t>
  </si>
  <si>
    <t>DOPI-134</t>
  </si>
  <si>
    <t>DOPI-135</t>
  </si>
  <si>
    <t>DOPI-136</t>
  </si>
  <si>
    <t>DOPI-137</t>
  </si>
  <si>
    <t>DOPI-138</t>
  </si>
  <si>
    <t>DOPI-139</t>
  </si>
  <si>
    <t>DOPI-140</t>
  </si>
  <si>
    <t>DOPI-141</t>
  </si>
  <si>
    <t>DOPI-142</t>
  </si>
  <si>
    <t>DOPI-143</t>
  </si>
  <si>
    <t>DOPI-144</t>
  </si>
  <si>
    <t>DOPI-145</t>
  </si>
  <si>
    <t>DOPI-146</t>
  </si>
  <si>
    <t>DOPI-147</t>
  </si>
  <si>
    <t>DOPI-148</t>
  </si>
  <si>
    <t>DOPI-149</t>
  </si>
  <si>
    <t>DOPI-150</t>
  </si>
  <si>
    <t>DOPI-151</t>
  </si>
  <si>
    <t>DOPI-152</t>
  </si>
  <si>
    <t>DOPI-153</t>
  </si>
  <si>
    <t>DOPI-154</t>
  </si>
  <si>
    <t>DOPI-155</t>
  </si>
  <si>
    <t>DOPI-156</t>
  </si>
  <si>
    <t>DOPI-157</t>
  </si>
  <si>
    <t>DOPI-158</t>
  </si>
  <si>
    <t>DOPI-159</t>
  </si>
  <si>
    <t>DOPI-160</t>
  </si>
  <si>
    <t>DOPI-161</t>
  </si>
  <si>
    <t>DOPI-162</t>
  </si>
  <si>
    <t>DOPI-163</t>
  </si>
  <si>
    <t>DOPI-164</t>
  </si>
  <si>
    <t>DOPI-165</t>
  </si>
  <si>
    <t>DOPI-166</t>
  </si>
  <si>
    <t>DOPI-167</t>
  </si>
  <si>
    <t>DOPI-168</t>
  </si>
  <si>
    <t>DOPI-169</t>
  </si>
  <si>
    <t>DOPI-170</t>
  </si>
  <si>
    <t>DOPI-171</t>
  </si>
  <si>
    <t>DOPI-172</t>
  </si>
  <si>
    <t>DOPI-173</t>
  </si>
  <si>
    <t>DOPI-174</t>
  </si>
  <si>
    <t>DOPI-175</t>
  </si>
  <si>
    <t>DOPI-176</t>
  </si>
  <si>
    <t>DOPI-177</t>
  </si>
  <si>
    <t>DOPI-178</t>
  </si>
  <si>
    <t>DOPI-179</t>
  </si>
  <si>
    <t>DOPI-180</t>
  </si>
  <si>
    <t>DOPI-181</t>
  </si>
  <si>
    <t>DOPI-182</t>
  </si>
  <si>
    <t>DOPI-183</t>
  </si>
  <si>
    <t>DOPI-184</t>
  </si>
  <si>
    <t>DOPI-185</t>
  </si>
  <si>
    <t>DOPI-186</t>
  </si>
  <si>
    <t>DOPI-187</t>
  </si>
  <si>
    <t>DOPI-188</t>
  </si>
  <si>
    <t>DOPI-189</t>
  </si>
  <si>
    <t>DOPI-190</t>
  </si>
  <si>
    <t>DOPI-191</t>
  </si>
  <si>
    <t>DOPI-192</t>
  </si>
  <si>
    <t>DOPI-193</t>
  </si>
  <si>
    <t>DOPI-194</t>
  </si>
  <si>
    <t>DOPI-195</t>
  </si>
  <si>
    <t>DOPI-196</t>
  </si>
  <si>
    <t>DOPI-197</t>
  </si>
  <si>
    <t>DOPI-198</t>
  </si>
  <si>
    <t>DOPI-199</t>
  </si>
  <si>
    <t>DOPI-200</t>
  </si>
  <si>
    <t>DOPI-201</t>
  </si>
  <si>
    <t>DOPI-202</t>
  </si>
  <si>
    <t>DOPI-203</t>
  </si>
  <si>
    <t>DOPI-204</t>
  </si>
  <si>
    <t>DOPI-205</t>
  </si>
  <si>
    <t>DOPI-206</t>
  </si>
  <si>
    <t>DOPI-207</t>
  </si>
  <si>
    <t>DOPI-208</t>
  </si>
  <si>
    <t>DOPI-209</t>
  </si>
  <si>
    <t>DOPI-210</t>
  </si>
  <si>
    <t>DOPI-211</t>
  </si>
  <si>
    <t>DOPI-212</t>
  </si>
  <si>
    <t>DOPI-213</t>
  </si>
  <si>
    <t>DOPI-214</t>
  </si>
  <si>
    <t>DOPI-215</t>
  </si>
  <si>
    <t>DOPI-216</t>
  </si>
  <si>
    <t>DOPI-217</t>
  </si>
  <si>
    <t>DOPI-218</t>
  </si>
  <si>
    <t>DOPI-219</t>
  </si>
  <si>
    <t>DOPI-220</t>
  </si>
  <si>
    <t>DOPI-221</t>
  </si>
  <si>
    <t>DOPI-222</t>
  </si>
  <si>
    <t>DOPI-223</t>
  </si>
  <si>
    <t>DOPI-224</t>
  </si>
  <si>
    <t>DOPI-225</t>
  </si>
  <si>
    <t>DOPI-226</t>
  </si>
  <si>
    <t>DOPI-227</t>
  </si>
  <si>
    <t>DOPI-228</t>
  </si>
  <si>
    <t>DOPI-229</t>
  </si>
  <si>
    <t>DOPI-230</t>
  </si>
  <si>
    <t>DOPI-231</t>
  </si>
  <si>
    <t>DOPI-232</t>
  </si>
  <si>
    <t>DOPI-233</t>
  </si>
  <si>
    <t>DOPI-234</t>
  </si>
  <si>
    <t>DOPI-235</t>
  </si>
  <si>
    <t>DOPI-236</t>
  </si>
  <si>
    <t>DOPI-237</t>
  </si>
  <si>
    <t>DOPI-238</t>
  </si>
  <si>
    <t>DOPI-239</t>
  </si>
  <si>
    <t>DOPI-240</t>
  </si>
  <si>
    <t>DOPI-241</t>
  </si>
  <si>
    <t>DOPI-242</t>
  </si>
  <si>
    <t>DOPI-243</t>
  </si>
  <si>
    <t>DOPI-244</t>
  </si>
  <si>
    <t>DOPI-245</t>
  </si>
  <si>
    <t>DOPI-246</t>
  </si>
  <si>
    <t>DOPI-247</t>
  </si>
  <si>
    <t>DOPI-248</t>
  </si>
  <si>
    <t>DOPI-249</t>
  </si>
  <si>
    <t>DOPI-250</t>
  </si>
  <si>
    <t>DOPI-251</t>
  </si>
  <si>
    <t>RESUMEN DE PARTIDAS</t>
  </si>
  <si>
    <t>PE-1</t>
  </si>
  <si>
    <t>SUMINISTRO E INSTALACIÓN DE MONITOR DE AUDIO PROFESIONAL DE 2 VÍAS MODELO P..10U O SIMILAR, CON RESPUESTA DE FRECUENCIA&gt; (+6 DB) 63 HZ A 20 KHZ, SENSIBILIDAD: (1W / 1M) 107 DB SPL NOMINAL, NIVEL MÁXIMO DE PRESIÓN SONORA: (1 M) 136 DB MÁXIMO, TENSIÓN DE FUNCIONAMIENTO: 50 VRMS (150 V MÁXIMO), DISPERSIÓN DE ALTA FRECUENCIA: 100° X 100°, FRECUENCIA DE CRUCE: 63 HZ, 85 HZ, 120 HZ, IMPEDANCIA NOMINAL: 8Ω, AMPLIFICACIÓN RECOMENDADA: 550 A 870 WATTS / 8Ω. INCLUYE CABLEADO: HERRAMIENTA, PUESTA A PUNTO, EQUIPO Y MANO DE OBRA.</t>
  </si>
  <si>
    <t xml:space="preserve">SUMINISTRO E INSTALACIÓN DE SISTEMA INALÁMBRICO PROFESIONAL DUAL CON DOS MICRÓFONOS TRANSMISORES DE MANO Y RECEPTOR MODELO SLXD24D/SM58 O SIMILAR, QUE INCLUYE UN RECEPTOR CON RANGO DE FRECUENCIA DE LA PORTADORA DE RF 470–937,5 MHZ, RANGO DE TRABAJO: 100 M (328 PIES), TAMAÑO DE PASO DE SINTONIZACIÓN DE RF 25 KHZ, RECHAZO DE IMAGEN: MENOR A 70 DB, LATENCIA DE AUDIO: 3,2 MS, FILTRO: DE PASA ALTAS/CORTE BAJO 150 HZ A -12 DB/OCTAVA, RESPUESTA DE FRECUENCIA DE AUDIO: 20 HZ– 20 KHZ (+1, -2 DB), RANGO DINÁMICO DE AUDIO: 118DB AL 1% THD, RANGO DE COMPENSACIÓN DE MICRÓFONO: 0 A 21 DB (EN PASOS DE 3 DB), INCLUYE ADEMÁS DOS MICRÓFONOS TRANSMISORES: AUDIO DIGITAL TRANSPARENTE DE 24 BITS, RANGO DE FRECUENCIA EXTENDIDO DE 20 HZ A 20 KHZ (DEPENDIENDO DEL MICRÓFONO), RANGO DINÁMICO DE 120 DB, RANGO DE OPERACIÓN DE 100 M (300 PIES) ANCHO DE BANDA DE SINTONIZACIÓN DE 44 MHZ, 32 CANALES DISPONIBLES POR RANGO DE FRECUENCIA, HASTA 10 SISTEMAS COMPATIBLES POR BANDA DE TV DE 6MHZ; 12 SISTEMAS POR BANDA DE 8 MHZ, EMPAREJAMIENTO FÁCIL DE TRANSMISORES Y RECEPTORES MEDIANTE ESCANEO Y SINCRONIZACIÓN POR INFRARROJOS, HASTA 8 HORAS CON 2 PILAS AA. HERRAMIENTA, PUESTA A PUNTO, EQUIPO Y MANO DE OBRA.
</t>
  </si>
  <si>
    <t>SUMINISTRO E INSTALACIÓN DE DISTRIBUIDOR DE SEÑAL DMX, MODELO RDM6WALL, CON 1 ENTRADA Y 6 SALIDAS AISLADAS ENTRE SÍ. COMPATIBLE CON SEÑALES DMX/RDM, PARA MONTAJE EN RACK O SUPERFICIE, INCLUYE: MATERIALES, MANO DE OBRA, EQUIPO Y HERRAMIENTA.</t>
  </si>
  <si>
    <t>SUMINISTRO E INSTALACIÓN DE ALTAVOZ DE ARREGLO LINEAL COMPACTO MODELO M1012 O SIMILAR,  QUE PUEDE APILARSE O COLGARSE, RESPUESTA EN FRECUENCIA: 59HZ A 20KHZ, SENSIBILIDAD 1W @ 1M 100 DB SPL NOMINAL, SPL DE PICO @ 1M 136 DB, DISPERSIÓN VERTICAL 12° DISPERSIÓN HORIZONTAL: 80° / 120°, FRECUENCIA DE CRUCE PASIVO 1.3 KHZ, IMPEDANCIA NOMINAL: 8 OHMS, POTENCIA RECOMENDADA: 750 WATTS. INCLUYE: MATERIALES, HERRAMIENTA, CABLEADO, PUESTA A PUNTO, EQUIPO Y MANO DE OBRA.</t>
  </si>
  <si>
    <t>SUMINISTRO E INSTALACIÓN DE ALTAVOZ DE ARREGLO LINEAL COMPACTO MODELO M1025 O SIMILAR, QUE PUEDE APILARSE O COLGARSE, RESPUESTA EN FRECUENCIA: 59HZ A 20KHZ, SENSIBILIDAD 1W @ 1M 100 DB SPL NOMINAL, SPL DE PICO @ 1M 136 DB, DISPERSIÓN VERTICAL 25° DISPERSIÓN HORIZONTAL: 80° / 120°, FRECUENCIA DE CRUCE PASIVO 1.3 KHZ, IMPEDANCIA NOMINAL: 8 OHMS, POTENCIA RECOMENDADA: 750 WATTS. INCLUYE: MATERIALES, HERRAMIENTA, CABLEADO, PUESTA A PUNTO, EQUIPO Y MANO DE OBRA.</t>
  </si>
  <si>
    <t>SUMINISTRO E INSTALACIÓN DE SUBWOOFER COMPACTO MODELO L..18U O SIMILAR, QUE PUEDE APILARSE O COLGARSE EN ARREGLO LINEAL. RESPUESTA EN FRECUENCIA @ -6 DB 32 HZ A 120 HZ, SPL DE PICO @ 1M 140 DB, FRECUENCIAS DE CRUCE DISPONIBLES: 60, 85, 120HZ, IMPEDANCIA NOMINAL 4 OHMS, POTENCIA RECOMENDADA: 1550 WATTS, 1 X ALTAVOZ DE 18”, ALTA EXCURSIÓN, IMÁN DE NEODIMIO. INCLUYE: MATERIALES, HERRAMIENTA, PUESTA A PUNTO, EQUIPO Y MANO DE OBRA.</t>
  </si>
  <si>
    <t>SUMINISTRO E INSTALACIÓN DE BASTIDOR  MODELO VNT-BUMPM10 O SIMILAR, PARA ARREGLO LINEAL COLGADO/APILADO PARA ALTAVOCES, CON DOS PUNTOS DE COLGADO, CON UNA CAPACIDAD DE DOCE BOCINAS U OCHO SUBWOOFER, INCLUYE: MATERIALES, HERRAMIENTA, BARRA  DE EXTENSIÓN PARA ÁNGULOS EXTREMOS, PUESTA A PUNTO,  EQUIPO Y MANO DE OBRA.</t>
  </si>
  <si>
    <t>SUMINISTRO E INSTALACIÓN DE BARRA DE EXTENSIÓN MODELO VNT-EXBARM10 O SIMILAR PARA BASTIDOR DE BOCINAS CON DIECISIETE PUNTOS DE SUJECIÓN, PARA UNO O DOS PUNTOS DE COLGADO, CON UN ACOPLE PARA DOCE BOCINAS U OCHO SUBWOOFER. INCLUYE: MATERIALES, HERRAMIENTA, PUESTA A PUNTO, EQUIPO Y MANO DE OBRA.</t>
  </si>
  <si>
    <t>SUMINISTRO E INSTALACIÓN DE PAR DE BRIDAS MAGNÉTICAS MODELO GMT-FLGM10 O SIMILAR, PARA BOCINAS PARA DIRECTIVIDAD HORIZONTAL DE 120°. INCLUYE: MATERIALES, HERRAMIENTA, PUESTA A PUNTO, EQUIPO Y MANO DE OBRA.</t>
  </si>
  <si>
    <t>SUMINISTRO E INSTALACIÓN DE AMPLIFICADOR CONTROLADOR PROFESIONAL PARA ALTAVOCES MODELO NXAMP4X4MK2 O SIMILAR, RESPUESTA DE FRECUENCIA: 10HZ－20KHZ ±1DB, IMPEDANCIA/SENSIBILIDAD DE ENTRADA 20KΩ/18 DBU: RANGO DINÁMICO/TDH + N 110 DB NO PONDERADOS/0,01 % TÍPICO, LATENCIA 580 US CON CONFIGURACIÓN PLANA, CONVERTIDORES DE AUDIO AD Y DA 24-BITS @ 96 KHZ, PROCESAMIENTO 3 DSP DE PROCESAMIENTO MULTINÚCLEO DE 64 BITS, ENTRADAS DE AUDIO ANALÓGICO CUATRO ENTRADAS ANALÓGICAS BALANCEADAS EN XLR3, SALIDAS DE POTENCIA CUATRO SALIDAS NEUTRIK SPEAKON NL-4, TOMAS DE RED 2 TOMAS NEUTRIK POWERCON NAC3 (2 X 20 A), PANTALLA TÁCTIL, PANTALLA TACTIL EN COLOR DE 4,3”, FUENTE DE ALIMENTACIÓN UNIVERSAL CON PFC ACTIVO DE 100-240 VOLTIOS (50/60 HZ), CONSUMO DE POTENCIA (1/4 MÁX. 2 Ω) 6350 W. INCLUYE: MATERIALES, HERRAMIENTA, CABLEADO, PUESTA A PUNTO, EQUIPO Y MANO DE OBRA.</t>
  </si>
  <si>
    <t>SUMINISTRO E INSTALACIÓN DE MONITOR DE AUDIO PROFESIONAL DE 2 VÍAS MODELO P..12U O SIMILAR, CON RESPUESTA EN FRECUENCIA: (+6 DB) 60HZ - 20KHZ, SENSIBILIDAD (1W/1M) 107DB, NIVEL MÁXIMO DE PRESIÓN SONORA: (1 M), 138 DB MÁXIMO (MODO PASIVO)/140 DB MÁXIMO (MODO ACTIVO), TENSIÓN DE FUNCIONAMIENTO: 55 VRMS (150 V MÁXIMO), DISPERSIÓN DE ALTA FRECUENCIA: 60°X60° - 90°X40° - DISPERSIÓN ASIMÉTRICA 60° A 100°X40°, FRECUENCIA DE CRUCE: 60 HZ, 85 HZ, 120 HZ, IMPEDANCIA NOMINAL: MODO ACTIVO (8 Ω BAJA FRECUENCIA, 8 Ω ALTA FRECUENCIA), MODO PASIVO: 8Ω, AMPLIFICACIÓN RECOMENDADA ACTIVO: (800 A 1250 W LF + 400 A 630 W HF) / PASIVO: 800 A 1250 W. INCLUYE: MATERIALES, HERRAMIENTA, CABLEADO, PUESTA A PUNTO, EQUIPO Y MANO DE OBRA..</t>
  </si>
  <si>
    <t>SUMINISTRO E INSTALACIÓN DE PROCESADOR PROFESIONAL DE AUDIO PARA ALTAVOCES MODELO DTD-TU O SIMILAR, CON UNA FRECUENCIA DE MUESTREO Y RESOLUCIÓN; 48/96 KHZ, PRECISIÓN INTERNA DE PROCESADO DE 64 BITS; RETARDO DE SEÑAL MENOS DE 1 MS, EN AJUSTE PLANO: EXPUESTA EN FRECUENCIA20 HZ A 20 KHZ, +/- 0,5 DB (SALIDAS ‘MAIN’), 20 HZ A 2 KHZ +/- 0,5 DB (SALIDA ‘SUB’), DISTORSIÓN ARMÓNICA TOTAL, MENOS DE 0,05 % SALIDAS, MENOS DE 0,02 % (SALIDA ‘SUB’), ARGÉN DINÁMICO 112 DB  105 DB ,  DIAFONÍA , /SEPARACIÓN DE CANALES -100 DB (1KHZ). INCLUYE: MATERIALES, HERRAMIENTA, CABLEADO, PUESTA A PUNTO, EQUIPO Y MANO DE OBRA.</t>
  </si>
  <si>
    <t>SUMINISTRO E INSTALACIÓN DE AMPLIFICADOR PROFESIONAL PARA ALTAVOCES MULTICANAL MODELO DTDAMP4X1.3U O SIMILAR, CON 4 AMPLIFICADORES DE 1300W EN 4 OHMS, CON ENTRADA DE AUDIO ANALÓGICO: 4 X ENTRADAS ANALÓGICAS BALANCEADAS EN XLR3, SALIDA DE POTENCIA: 4 X SALIDAS SP4, CONMUTADOR DE PARALELO: PARA USAR LA MISMA ENTRADA DE AUDIO ADYACENTES, CONEXIONES ELÉCTRICAS: CONECTOR IEC C14 CON BLOQUEO, VOLTAJE DE ALIMENTACIÓN: AJUSTADO EN FÁBRICA PARA USO CON ALIMENTACIÓN DE 120 VOLTIOS O 230 VOLTIOS, CONSUMO DE POTENCIA: 1/8 MÁX. / 4 OHMIOS 900 VATIOS, CONSUMO DE POTENCIA: 1/4 MÁX. INCLUYE: MATERIALES, HERRAMIENTA, CABLEADO, PUESTA A PUNTO, EQUIPO Y MANO DE OBRA.</t>
  </si>
  <si>
    <t>SUMINISTRO E INSTALACIÓN DE DISTRIBUIDOR DE ENERGÍA GABINETE DE 2U RACK CARGA TOTAL, MODELO QUADRA 340 O SIMILAR: 120 A VOLTAJE DE ENTRADA: 127 / 220 VAC (3 F + N + T), MÓDULO DE 6 VARISTORES DE PROTECCIÓN CONTRA PICOS DE VOLTAJE (FASES - NEUTRO; FASES TIERRA). CONEXIÓN DE ENTRADA: TORNILLOS (TABLILLA INTERNA). CONEXIÓN DE SALIDA: 6 CIRCUITOS DE 120 VAC. PANEL FRONTALL. 6 X BREAKER DE 20 A. 6 X INDICADOR LUMINOSO DE BREAKER ENCENDIDO. PANEL POSTERIOR: 6 X 2 CONTACTOS NEMA 5-20 (CONECTADOS DOS POR FASE)  6 X INDICADOR LUMINOSO DE CIRCUITO ENERGIZADO. CLEMAS DE CONEXIÓN A TORNILLO PARA CABLE DE ALIMENTACIÓN.  INCLUYE: MATERIALES, HERRAMIENTA, CABLEADO Y PUESTA A PUNTO, ASÍ COMO RACK DE EQUIPOS CON PUERTA CON CHAPA, EQUIPO Y MANO DE OBRA.</t>
  </si>
  <si>
    <t>SUMINISTRO E INSTALACIÓN DE CONSOLA PROFESIONAL PARA AUDIO MODELO SIGNATURE 22 MTK O SIMILAR, 16 CANALES LOCALES DE ENTRADA DE MICRÓFONO, 8 DE ELLAS CON LIMITADORES DBX, 4 ENTRADAS STEREO, ECUALIZADOR PARAMÉTRICO DE 4 BANDAS PARA CADA CANAL, PROCESADOR DE EFECTOS LEXICON PARA REVERBS, DELAYS, CHORUS Y MODULACIÓN. 5 BUSES DE AUXILIARES, 4 SUBGRUPOS MONO O 2 STEREO, FADERS DE 100MM. CONEXIÓN DE USB PARA COMPUTADORA, CON LA CUAL SE TIENEN 24 CANALES DE ENTRADA Y 22 CANALES DE SALIDA.  INCLUYE: MATERIALES, HERRAMIENTA, CABLEADO Y PUESTA A PUNTO, CON 2 PUNTOS DE CONEXIÓN DE MICRÓFONOS A ESCENARIO CON 16 ENTRADAS DE MICRÓFONO, 4 RETORNOS EN CADA UNO DE LOS PUNTOS, A UN PUNTO DE CONEXIÓN TEMPORAL DE LA CONSOLA DE AUDIO A UN COSTADO DEL ESCENARIO, EQUIPO Y MANO DE OBRA.</t>
  </si>
  <si>
    <t>SUMINISTRO E INSTALACIÓN DE MICRÓFONO VOCAL E INSTRUMENTOS MODELO SM57 O SIMILAR. ESPECIFICACIONES: TIPO DE MICRÓFONO: DINÁMICO, RESPUESTA EN FRECUENCIA: 40 A 15000HZ, PATRÓN POLAR CARDIOIDE, IMPEDANCIA DE SALIDA: 310 Ω, SENSIBILIDAD: (@1KHZ, VOLTAJE DE CIRCUITO ABIERTO) -56.0DBV/PA [1] (1,6MV), CONECTOR: XRL MACHO, CUERPO: ACERO FUNDIDO AL CARBÓN, PINTADO EN ESMALTE GRIS OSCURO, CON REJILLA DE POLICARBONATO Y PANTALLA DE ACERO INOXIDABLE. INCLUYE: MATERIALES, HERRAMIEENTA, PUESTA A PUNTO, EQUIPO Y MANO DEOBRA</t>
  </si>
  <si>
    <t>SUMINISTRO E INSTALACIÓN DE MICRÓFONO PROFESIONAL VOCAL DE MANO, MODELO SM58LC O SIMILAR. ESPECIFICACIONES: TIPO DE MICRÓFONO: DINÁMICO, RESPUESTA EN FRECUENCIA: 40 A 15000HZ, PATRÓN POLAR: CARDIOIDE, IMPEDANCIA DE SALIDA: 300Ω, SENSIBILIDAD: -56.0DBV/PA,  CONECTOR: XRL MACHO, CUERPO: ACERO FUNDIDO AL CARBÓN, PINTADO EN ESMALTE GRIS OSCURO, CON REJILLA DE POLICARBONATO Y PANTALLA DE ACERO INOXIDABLE. INCLUYE: MATERIALES, HERRAMIENTO, PUESTA A PUNTO, EQUIPO Y MANO DE OBRA.</t>
  </si>
  <si>
    <t>SUMINISTRO E INSTALACIÓN DE JUEGO DE SIETE MICRÓFONOS PROFESIONALES PARA BATERÍA CON ACCESORIOS Y CABLEADO MODELO PGADRUMKIT O SIMILAR. CONTIENE UN MICRÓFONO DE BOMBO CON PATRÓN DE CAPTACIÓN CARDIOIDE APTA EL AUDIO DE LA FUENTE A LA VEZ QUE RECHAZA EL RUIDO CON CAJA DISEÑADA PARA BAJAS FRECUENCIAS, TRES MICRÓFONO PROFESIONALES PARA TOMS Y TIMBALES TIPO CARDIOIDE DE RESPUESTA PLANA PARA REPRODUCIR LAS FUENTES SONORAS DE FORMA NÍTIDA, UN MICRÓFONO DE INSTRUMENTO DE CALIDAD PROFESIONAL CON PATRÓN CARDIOIDE DE INSTRUMENTO, DOS MICRÓFONOS DE CONDENSADOR CARDIOIDE PARA INSTRUMENTO ACÚSTICOS, SEIS SUJETADORES PARA MICRÓFONOS, SIETE CABLES PARA MICRÓFONOS Y UN ESTUCHE PARA ALMACENAMIENTO. INCLUYE: MATERIALES, HERRAMIENTA, PUESTA A PUNTO, EQUIPO Y MANO DE OBRA.</t>
  </si>
  <si>
    <t>SUMINISTRO E INSTALACIÓN DE CAJA DIRECTA PASIVA MODELO PRODI O SIMILAR, DISEÑADA PARA USAR EN EL ESCENARIO O EN ESTUDIOS DE GRABACIÓN DOMÉSTICOS, CON LA CAPACIDAD DE MANEJAR INSTRUMENTOS DE ALTO RENDIMIENTO SIN DISTORSIÓN Y UNA SALIDA AISLADA POR TRANSFORMADOR PARA ELIMINAR EL RUIDO DE LOS BUCLES DE TIERRA.  INCLUYE: MATERIALES, HERRAMIENTA, PUESTA A PUNTO, EQUIPO Y MANO DE OBRA.</t>
  </si>
  <si>
    <t>SUMINISTRO E INSTALACIÓN DE DISTRIBUIDOR DE ANTENAS Y ENERGÍA PARA SISTEMAS INALÁMBRICOS MODELO UA844WB O SIMILAR, CORRIENTE DE SALIDA: TOTAL COMBINADO DE TODAS LAS SALIDAS DE CC 2.5A, CON CONECTORES TIPO: BNC, RANGO DE FRECUENCIA DE RADIOFRECUENCIA: 174 A 1805MHZ, TENSIÓN DE POLARIZACIÓN: 15V CC (150MA), IMPEDANCIA: 50Ω, RANGO DE FRECUENCIA DE RADIOFRECUENCIA: 174 A 1805MHZ, TIPO DE CONECTOR BNC, IMPEDANCIA: 50Ω. INCLUYE: MATERIALES, HERRAMIENTA, CABLEADOS Y PUESTA A PUNTO, RACK DE EQUIPOS PORTÁTIL, EQUIPO Y MANO DE OBRA.</t>
  </si>
  <si>
    <t>SUMINISTRO E INSTALACIÓN DE ANTENA PARA SISTEMAS INALÁMBRICOS MODELO UA860SWB O SIMILAR, CON PATRÓN DE EMISIÓN OMNIDIRECCIONAL, RANGO DE RADIOFRECUENCIAS: 470 A 1100 MHZ, RELACIÓN DE ONDAS ESTACIONARIAS DE VOLTAJE (VSWR): &lt; 2:1 CON REFERENCIA A 50 Ω, PATRÓN DE RECEPCIÓN: OMNIDIRECCIONAL DIPOLO, CONECTOR: HEMBRA BNC, ADAPTADOR PARA PEDESTAL. INCLUYE: MATERIALES, HERRAMIENTA, PUESTA A PUNTO, EQUIPO Y MANO DE OBRA.</t>
  </si>
  <si>
    <t>SUMINISTRO E INSTALACIÓN DE CABLE COAXIAL, MODELO UA850 O SIMILAR, DE 15M DE LONGITUD PARA FRECUENCIAS DE TRABAJO INFERIORES A 1GHZ. APTO PARA ANTENAS PARA SISTEMA INALÁMBRICO, INCLUYE: MATERIALES, HERRMIENTA, PUESTA A PUNTO, EQUIPO Y MANO DE OBRA.</t>
  </si>
  <si>
    <t>SUMINISTRO E INSTALACIÓN DE BASE PARA MICRÓFONO CON BOOM PARA TRABAJO PESADO, MODELO MS9701B+, PLEGABLE, BASE TIPO EUROSTYLE, INCLUYE: MATERIALES, HERRMIENTA, PUESTA A PUNTO, EQUIPO Y MANO DE OBRA.</t>
  </si>
  <si>
    <t>SUMINISTRO E INSTALACIÓN DE EXTENSIONES PARA MICRÓFONO, 5 M DE LONGITUD, CONECTORES XLR MACHO Y HEMBRA EN AMBOS EXTREMOS, INCLUYE: MATERIALES, HERRMIENTA, PUESTA A PUNTO, EQUIPO Y MANO DE OBRA.</t>
  </si>
  <si>
    <t>SUMINISTRO E INSTALACIÓN DE EXTENSIONES PARA MICRÓFONO, 12 M DE LONGITUD, CONECTORES XLR MACHO Y HEMBRA EN AMBOS EXTREMOS, INCLUYE: MATERIALES, HERRMIENTA, PUESTA A PUNTO, EQUIPO Y MANO DE OBRA.</t>
  </si>
  <si>
    <t>SUMINISTRO E INSTALACIÓN DE LUMINARIA PROFESIONAL TIPO FRESNEL, MODELO ENCORE FR PRO COLOR, CON LENTE DE 7 PULGADAS DE DIÁMETRO, CON UN MOTOR DE LED DE 400W CON UNIDADES 6-EN-1 RGBALC. CON AJUSTE DE TEMPERATURA DE COLOR DESDE 2400°K HASTA 8500°K, CON ZOOM MOTORIZADO DE 9 A 37°, SALIDA DE MÁS DE 11,000 LUMENS. CRI MAYOR A 94 COMPATIBLE CON SEÑALES DMX/RDM, CON CORTADORAS DE 4 HOJAS. INCLUYE CABLE DE ALIMENTACIÓN, CABLE DE SEGURIDAD Y CLAMP PARA FIJAR A PARRILLA, INCLUYE: MATERIALES, HERRAMIENTA, CABLEADOS Y PUESTA A PUNTO, RACK DE EQUIPOS PORTÁTIL, EQUIPO Y MANO DE OBRA.</t>
  </si>
  <si>
    <t>SUMINISTRO E INSTALACIÓN DE LUMINARIA PROFESIONAL TIPO PAR, MODELO ENCORE LP18IP O SIMILAR, CON MOTOR DE LEDS RGBL COMPUESTO POR 18 UNIDADES DE 20W, CON UN ÁNGULO DE DISPERSIÓN DE 10° Y UN LENTE REMOVIBLE DE 25°, CRI MAYOR A 86, CONTROL DE TEMPERATURA DE COLOR DE 2700°K A 7000°K, COMPATIBLE CON SEÑALES DMX/RDM, 9 MODOS DE DMX, CLASIFICACIÓN IP65. INCLUYE CABLE DE ALIMENTACIÓN, CABLE DE SEGURIDAD Y CLAMP PARA FIJAR A PARRILLAINCLUYE: MATERIALES, HERRAMIENTA, CABLEADOS Y PUESTA A PUNTO, RACK DE EQUIPOS PORTÁTIL, EQUIPO Y MANO DE OBRA.</t>
  </si>
  <si>
    <t>SUMINISTRO E INSTALACIÓN DE CABEZA MÓVIL TIPO PROFILE CON UN MOTOR DE LED DE 1 UNIDAD DE COLOR BLANCO, MODELO PROTEUS LUCIUS, DE 580W, ZOOM MOTORIZADO DE 5.5° A 55°, PRISMA LINEAL DE 4 FACETAS CON ROTACIÓN, 2 FILTROS FROST VARIABLES, MEZCLA DE COLOR CMY+ 5 COLORES DICROICOS + CTO LINEAL. 3 RUEDAS DE GOBOS, SALIDA DE 31,000 LUMENS. INCLUYE CABLE DE ALIMENTACIÓN, CABLE DE SEGURIDAD Y DOS CLAMPS PARA MONTAJE. ÍNDICE DE PROTECCIÓN IP65, INCLUYE: MATERIALES, HERRAMIENTA, CABLEADOS Y PUESTA A PUNTO, RACK DE EQUIPOS PORTÁTIL, EQUIPO Y MANO DE OBRA.</t>
  </si>
  <si>
    <t>SUMINISTRO E INSTALACIÓN DE CONSOLA PROFESIONAL PARA ILUMINACIÓN, MODELO QUICKQ20, CON 2 UNIVERSOS DMX, PARA LUCES CONVENCIONALES, LED Y CABEZAS MÓVILES, CON CONEXIÓN INTEGRADA WIFI PARA DISPOSITIVOS REMOTOS IOS Y ANDROID, CON DISPLAY MULTITOUCH DE 9.7", COMPATIBLE CON DMX/RDM. TIENE 6 ENCODERS, PUERTO DE RED CON SOPORTE A ARTNET Y SACN, ENTRADA Y SALIDAS DE AUDIO, MIDI, SALIDA PARA MONITOR VÍA HDMI, 2 PUERTOS USB, 20 FADERS MULTIFUNCIONES, 10 PLAYBACKS, BIBLIOTECA DE MÁS DE 25 LUMINARIAS, GENERADOR DE EFECTOS INTEGRADO, INCLUYE: MATERIALES, HERRAMIENTA, CABLEADOS Y PUESTA A PUNTO, RACK DE EQUIPOS PORTÁTIL, EQUIPO Y MANO DE OBRA.</t>
  </si>
  <si>
    <t>SUMINISTRO  E INSTALACIÓN DE BARRA DE DISTRIBUCIÓN DE ILUMINACIÓN, CON SEÑAL DE CONTROL DMX Y ALIMENTACIÓN ELÉCTRICA PARA EL ESCENARIO, CON LAS SIGUIENTES CARACTERÍSTICAS: 18 CONECTORES TIPO POWERCON TRUE1 TOP PARA LUMINARIAS LED Y 2 CONECTORES XLR DE 5 PINES PARA SEÑAL DMX PARA CONTAR CON DOS UNIVERSOS EN CADA BARRA. LA BARRA ESTARÁ FABRICADA POR UN CANAL REGISTRABLE, EN SECCIONES DE 1.5 METROS UNIDOS POR UNIÓN INTERNA ATORNILLADA, LOS CANALES, TAPAS, UNIONES Y CAJAS DE CONEXIÓN SE FABRICARÁN A BASE DE LÁMINA NEGRA CAL 16, CON ACABADO EN PINTURA NEGRA HORNEADA HERRAJES DE SUJECIÓN A CADA 3M, A BASE DE SOLERA PERFORADA PARA SOPORTARSE EN LA PARRILLA. CAJA DE CONEXIONES DE 30CM X 30CM LAS CUALES SE CONECTARÁN ENTRE EL CABLEADO INTERNO DE LA BARRA Y LOS CABLEADOS EXTERNOS MEDIANTE BLOQUES DE TERMINALES DE AL MENOS 20A, LAS CAJAS CONTARÁN CON PERFORACIONES PARA RECIBIR LOS CABLES EXTERNOS Y SOPORTEN EL PESO DE LOS MISMOS. SEÑALIZACIÓN Y NUMERACIÓN DE CADA CIRCUITO Y SALIDA DE CONTROL MEDIANTE CALCOMANÍAS DE 8CM DE ALTURA BLANCAS SOBRE FONDO NEGRO, LAS BARRAS ESTARÁN TOTALMENTE CABLEADAS INTERNAMENTE DESDE LOS DISTINTOS CONECTORES A LAS CAJAS DE CONEXIÓN, TODOS LOS CABLEADOS DE POTENCIA SERÁN A BASE DE CABLE THW-LS CALIBRE 12. LONGITUD DE LA BARRA 9M, INCLUYE: MATERIALES, HERRAMIENTA, CABLEADOS Y PUESTA A PUNTO, RACK DE EQUIPOS PORTÁTIL, EQUIPO Y MANO DE OBRA.</t>
  </si>
  <si>
    <t>SUMINISTRO E INSTALACIÓN DE SUBSNAKE DE 8 CANALES, LONGITUD 10M, CON CAJA A PISO EN UN EXTREMO Y FANOUT EN EL OTRO EXTREMO, INCLUYE: MATERIALES, HERRAMIENTA, PUESTA A PUNTO, EQUIPO Y MANO DE OBRA.</t>
  </si>
  <si>
    <t>SUMINISTRO Y COLOCACIÓN DE ESTRUCTURA PARA MONTAJE DE 2 CABEZAS ROBÓTICAS SOBRE EL MÁSTIL FRONTAL DE LA LONARIA, A UNA ALTURA DE 4.5M, CON 2 SECCIONES DE TUBERÍA DE 1-1/2" CÉDULA 30 DE 55CM DE LONGITUD, CON CAPACIDAD DE CARGA DE AL MENOS 50KG. TERMINADO EN COLOR NEGRO MATE.</t>
  </si>
  <si>
    <t>SUMINISTRO Y COLOCACIÓN DE PARRILLA DE ESCENARIO FABRICADA EN TUBO DE 1-1/2" CÉDULA 30 Y CÉDULA 40, FORMANDO UNA RETÍCULA DE 1.5M X 1.5M, CON LAS SECCIONES LONGITUDINALES AL ESCENARIO OBLÍCUAS, SIGUIENDO LA CURVATURA DEL PROSCENIO, SIENDO ESTAS CUERDAS DE CÉDULA 30, Y EN FORMA TRANSVERSAL AL ESCENARIO LAS CUERDAS SERÁN RECTAS DE TUBO CÉDULA 40. ESTARÁ SUSPENDIDA A 5M DE ALTURA SOBRE EL ESCENARIO CON CABLE DE ACERO DE 5/16" CON GUARDACABOS Y CASQUILLOS DE SEGURIDAD DE COBRE, CONECTÁNDOSE A LA PARRILLA A TRAVÉS DE TENSORES DE 6 PULGADAS DE OJO Y HORQUILLA PARA AJUSTE DE ALTURA, Y CLAMPS PARA TUBO CON CAPACIDAD DE CARGA DE AL MENOS 340KG. LOS CRUCES DE LA RETÍCULA SE HARÁN CON ADITAMENTOS DE CONEXIÓN FIJA A TRAVÉS DE 2 PLACAS CON LA SILUETA DEL TUBO Y 4 TORNILLOS DE 3/8", CON CAPACIDAD DE CARGA DE AL MENOS 815KG. INCLUYE EL ARMADO EN SITIO Y SUSPENSIÓN DE LA MISMA EN EL FORO, ANTES DE SER COLOCADA LA MEMBRANA. TERMINADO EN COLOR NEGRO MATE. INCLUYE ANÁLISIS ESTRUCTURAL INDICANDO LA CAPACIDAD DE CARGA DE LA PARRILLA, INCLUYE: FABRICACIÓN A DETALLE, MATERIALES, MANO DE OBRA ESPECIALIZADA, ELEVACIONES, EQUIPO Y HERRAMIENTA.</t>
  </si>
  <si>
    <t>SALIDA ELÉCTRICA PARA CONTACTO DÚPLEX, CON DESARROLLO PROMEDIO DE 7.00 M, CON TUBERÍA Y CONEXIONES CONDUIT DE PVC USO PESADO DE 13 Y 19 MM DE DIÁMETRO, CABLE DE COBRE TIPO THW-LS DE CAL. 12 AWG 600 V. A 75°, MCA. CONDUMEX O SIMILAR, CALIBRE 12 EN FASE Y NEUTRO Y 12 EN TIERRA FISICA, CAJAS DE REGISTRO RECTANGULARES 4'' X 2'', BOTE OCTAGONAL, CHALUPAS, TAPAS, INCLUYE: HERRAMIENTA, TRAZO, RANURAS, CONEXIÓNES, MATERIALES MENORES Y DE CONSUMO, PRUEBAS, CORTES, DESPERDICIOS Y ACARREO DEL MATERIAL AL SITIO DE SU COLOCACIÓN, A CUALQUIER NIVEL, EQUIPO Y MANO DE OBRA.</t>
  </si>
  <si>
    <t>SALIDA ELÉCTRICA PARA APAGADOR SENCILLO, CON DESARROLLO PROMEDIO DE 6.50 M, CON TUBERÍA Y CONEXIONES CONDUIT DE PVC USO PESADO DE 13, 19 Y 25 MM DE DIÁMETRO, CABLE DE COBRE TIPO THW-LS DE CAL. 12 AWG 600 V. A 75°, MCA. CONDUMEX O SIMILAR, CALIBRE 12 EN FASE Y NEUTRO Y 12 EN TIERRA FISICA, CAJAS DE REGISTRO RECTANGULARES 4'' X 2'', BOTE OCTAGONAL, CHALUPAS, TAPAS, INCLUYE: HERRAMIENTA, TRAZO, RANURAS, CONEXIÓNES, MATERIALES MENORES Y DE CONSUMO, PRUEBAS, CORTES, DESPERDICIOS Y ACARREO DEL MATERIAL AL SITIO DE SU COLOCACIÓN, A CUALQUIER NIVEL, EQUIPO Y MANO DE OBRA.</t>
  </si>
  <si>
    <t>SUMINISTRO Y COLOCACIÓN  DE DIMMER GIRATORIO, LINEA OSLO, COLOR BLANCO, MODELO DIM-OB O SIMILAR, INCLUYE: HERRAMIENTA, SUMINISTRO, FLETES, ACARREOS, ELEVACIÓN, CONEXIONES, PRUEBAS, EQUIPO Y MANO DE OBRA.</t>
  </si>
  <si>
    <t>SUMINISTRO Y COLOCACIÓN DE CABLE GALVANIZADO PARA TENSOR O CATENARIA DE 1/2", INCLUYE: MATERIALES, MANO DE OBRA, HABILITADO, CORTES, EQUIPO, Y HERRAMIENTA.</t>
  </si>
  <si>
    <t>SUMINISTRO Y COLOCACIÓN DE CABLE GALVANIZADO PARA TENSOR O CATENARIA DE 3/4", INCLUYE: MATERIALES, MANO DE OBRA, HABILITADO, CORTES, EQUIPO, Y HERRAMIENTA.</t>
  </si>
  <si>
    <t>SUMINISTRO Y COLOCACIÓN DE CABLE GALVANIZADO PARA TENSOR O CATENARIA DE 1", INCLUYE: MATERIALES, MANO DE OBRA, HABILITADO, CORTES, EQUIPO, Y HERRAMIENTA.</t>
  </si>
  <si>
    <t>SUMINISTRO Y COLOCACIÓN DE TENSORES TIPO QUIJADA QUIJADA DE 3/4" X 9" PARA LA FIJACIÓN DE LA MEMBRANA, INCLUYE: MATERIALES, MANO DE OBRA, HERRAMIENTA Y EQUIPO.</t>
  </si>
  <si>
    <t>SUMINISTRO Y COLOCACIÓN DE TENSORES TIPO QUIJADA QUIJADA DE 1" X 12" PARA LA FIJACIÓN DE LA MEMBRANA, INCLUYE: MATERIALES, MANO DE OBRA, HERRAMIENTA Y EQUIPO.</t>
  </si>
  <si>
    <t>SUMINISTRO Y COLOCACIÓN DE GRILLETE DE 3/4" PARA LA FIJACIÓN DE LA MEMBRANA, INCLUYE: MATERIALES, MANO DE OBRA, HERRAMIENTA Y EQUIPO.</t>
  </si>
  <si>
    <t>SUMINISTRO Y COLOCACIÓN DE GRILLETE DE 7/8" PARA LA FIJACIÓN DE LA MEMBRANA, INCLUYE: MATERIALES, MANO DE OBRA, HERRAMIENTA Y EQUIPO.</t>
  </si>
  <si>
    <t>SUMINISTRO Y COLOCACIÓN DE TERMINALES VACIADAS EN DIFERENTES CALIBRES DE 1/2" PARA LA FIJACIÓN DE LA MEMBRANA, INCLUYE: MATERIALES, MANO DE OBRA, HERRAMIENTA Y EQUIPO.</t>
  </si>
  <si>
    <t>SUMINISTRO Y COLOCACIÓN DE TERMINALES VACIADAS EN DIFERENTES CALIBRES DE 3/4" PARA LA FIJACIÓN DE LA MEMBRANA, INCLUYE: MATERIALES, MANO DE OBRA, HERRAMIENTA Y EQUIPO.</t>
  </si>
  <si>
    <t>SUMINISTRO Y COLOCACIÓN DE TERMINALES PRENSADAS TIPO ROSCADA DE 1"  Y LONGITUD DE 40 CM TOTALES CON UNA ROSCA DE 20 CM PARA CABLES DE CATENARIAS, INCLUYE: MATERIALES, MANO DE OBRA, HERRAMIENTA Y EQUIPO.</t>
  </si>
  <si>
    <t>SUMINISTRO Y COLOCACIÓN CUBIERTA A BASE DE COMPUESTOS DE TEJIDO DE POLIÉSTER DE ALTA TENACIDAD Y MICROFILAMENTOS REVESTIDOS DE FLUORURO DE POLIVINILIDENO (PVDF) PLASTIFICADO, 15 AÑOS DE GARANTÍA POR PARTE DEL FABRICANTE, INCLUYE: SUMINISTRO DE MATERIALES, PATRONAJE, CONFECCIÓN, CORTES, DESPERDICIOS, MANO DE OBRA, EQUIPO Y HERRAMIENTA.</t>
  </si>
  <si>
    <t>SALIDA ELÉCTRICA PARA PARRILLA DE ESCENARIO, CON DESARROLLO PROMEDIO DE 16.00 M, CON TUBERÍA Y CONEXIONES CONDUIT DE ACERO GALVANIZADO EN CALIENTE DE 13 Y 19 MM DE DIÁMETRO, CABLE DE COBRE TIPO THW-LS DE CAL. 12 AWG 600 V. A 75°, MCA. CONDUMEX O SIMILAR, CALIBRE 12 EN FASE Y NEUTRO Y 12 EN TIERRA FISICA, CAJAS DE REGISTRO RECTANGULARES 4'' X 2'', BOTE OCTAGONAL, CHALUPAS, TAPAS, INCLUYE: HERRAMIENTA, TRAZO, RANURAS, CONEXIÓNES, MATERIALES MENORES Y DE CONSUMO, PRUEBAS, CORTES, DESPERDICIOS Y ACARREO DEL MATERIAL AL SITIO DE SU COLOCACIÓN, A CUALQUIER NIVEL, EQUIPO Y MANO DE OBRA.</t>
  </si>
  <si>
    <t>DOPI-252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</si>
</sst>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
    <numFmt numFmtId="165" formatCode="#,##0.00;\(#,##0.00\)"/>
  </numFmts>
  <fonts count="25" x14ac:knownFonts="1">
    <font>
      <sz val="11"/>
      <color theme="1"/>
      <name val="Calibri"/>
      <family val="2"/>
      <scheme val="minor"/>
    </font>
    <font>
      <sz val="11"/>
      <color theme="1"/>
      <name val="Calibri"/>
      <family val="2"/>
      <scheme val="minor"/>
    </font>
    <font>
      <sz val="10"/>
      <name val="Arial"/>
      <family val="2"/>
    </font>
    <font>
      <sz val="9"/>
      <name val="Arial"/>
      <family val="2"/>
    </font>
    <font>
      <b/>
      <sz val="9"/>
      <name val="Arial"/>
      <family val="2"/>
    </font>
    <font>
      <b/>
      <sz val="10"/>
      <name val="Arial"/>
      <family val="2"/>
    </font>
    <font>
      <sz val="10"/>
      <color indexed="64"/>
      <name val="Arial"/>
      <family val="2"/>
    </font>
    <font>
      <sz val="6"/>
      <name val="Arial"/>
      <family val="2"/>
    </font>
    <font>
      <sz val="20"/>
      <name val="Arial"/>
      <family val="2"/>
    </font>
    <font>
      <b/>
      <sz val="8"/>
      <color indexed="64"/>
      <name val="Arial"/>
      <family val="2"/>
    </font>
    <font>
      <sz val="8"/>
      <color indexed="64"/>
      <name val="Arial"/>
      <family val="2"/>
    </font>
    <font>
      <b/>
      <sz val="10"/>
      <color indexed="64"/>
      <name val="Arial"/>
      <family val="2"/>
    </font>
    <font>
      <sz val="8"/>
      <name val="Arial"/>
      <family val="2"/>
    </font>
    <font>
      <b/>
      <sz val="10"/>
      <color theme="0"/>
      <name val="Arial"/>
      <family val="2"/>
    </font>
    <font>
      <b/>
      <sz val="10"/>
      <color rgb="FF0070C0"/>
      <name val="Arial"/>
      <family val="2"/>
    </font>
    <font>
      <sz val="10"/>
      <name val="Arial"/>
      <family val="2"/>
    </font>
    <font>
      <b/>
      <sz val="11"/>
      <name val="Arial"/>
      <family val="2"/>
    </font>
    <font>
      <b/>
      <sz val="12"/>
      <name val="Arial"/>
      <family val="2"/>
    </font>
    <font>
      <sz val="11"/>
      <name val="Arial"/>
      <family val="2"/>
    </font>
    <font>
      <sz val="10"/>
      <color theme="8" tint="-0.249977111117893"/>
      <name val="Arial"/>
      <family val="2"/>
    </font>
    <font>
      <sz val="8"/>
      <color rgb="FF000000"/>
      <name val="Arial"/>
      <family val="2"/>
    </font>
    <font>
      <b/>
      <sz val="10"/>
      <color theme="1"/>
      <name val="Arial"/>
      <family val="2"/>
    </font>
    <font>
      <b/>
      <sz val="8"/>
      <name val="Arial"/>
      <family val="2"/>
    </font>
    <font>
      <b/>
      <sz val="20"/>
      <name val="Arial"/>
      <family val="2"/>
    </font>
    <font>
      <b/>
      <sz val="22"/>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s>
  <borders count="13">
    <border>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3">
    <xf numFmtId="0" fontId="0" fillId="0" borderId="0"/>
    <xf numFmtId="44" fontId="1" fillId="0" borderId="0" applyFont="0" applyFill="0" applyBorder="0" applyAlignment="0" applyProtection="0"/>
    <xf numFmtId="0" fontId="2" fillId="0" borderId="0"/>
    <xf numFmtId="0" fontId="6" fillId="0" borderId="0"/>
    <xf numFmtId="0" fontId="6" fillId="0" borderId="0"/>
    <xf numFmtId="0" fontId="1" fillId="0" borderId="0"/>
    <xf numFmtId="0" fontId="15" fillId="0" borderId="0"/>
    <xf numFmtId="43" fontId="2" fillId="0" borderId="0" applyFont="0" applyFill="0" applyBorder="0" applyAlignment="0" applyProtection="0"/>
    <xf numFmtId="0" fontId="2" fillId="0" borderId="0"/>
    <xf numFmtId="44" fontId="1"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3" fontId="2" fillId="0" borderId="0" applyFont="0" applyFill="0" applyBorder="0" applyAlignment="0" applyProtection="0"/>
  </cellStyleXfs>
  <cellXfs count="106">
    <xf numFmtId="0" fontId="0" fillId="0" borderId="0" xfId="0"/>
    <xf numFmtId="0" fontId="4" fillId="0" borderId="2" xfId="2" applyNumberFormat="1" applyFont="1" applyBorder="1" applyAlignment="1">
      <alignment horizontal="justify" vertical="top" wrapText="1"/>
    </xf>
    <xf numFmtId="0" fontId="4" fillId="0" borderId="6" xfId="2" applyNumberFormat="1" applyFont="1" applyBorder="1" applyAlignment="1">
      <alignment horizontal="justify" vertical="top" wrapText="1"/>
    </xf>
    <xf numFmtId="49" fontId="4" fillId="2" borderId="0" xfId="2" applyNumberFormat="1" applyFont="1" applyFill="1" applyBorder="1" applyAlignment="1">
      <alignment horizontal="center" vertical="center" wrapText="1"/>
    </xf>
    <xf numFmtId="2" fontId="11" fillId="0" borderId="0" xfId="3" applyNumberFormat="1" applyFont="1" applyFill="1" applyBorder="1" applyAlignment="1">
      <alignment horizontal="justify" vertical="top"/>
    </xf>
    <xf numFmtId="0" fontId="6" fillId="0" borderId="0" xfId="3" applyFill="1"/>
    <xf numFmtId="0" fontId="6" fillId="0" borderId="0" xfId="3" applyFill="1" applyAlignment="1">
      <alignment wrapText="1"/>
    </xf>
    <xf numFmtId="0" fontId="6" fillId="0" borderId="0" xfId="3" applyFont="1" applyFill="1" applyAlignment="1">
      <alignment wrapText="1"/>
    </xf>
    <xf numFmtId="0" fontId="10" fillId="0" borderId="0" xfId="3" applyFont="1" applyFill="1"/>
    <xf numFmtId="4" fontId="6" fillId="0" borderId="0" xfId="3" applyNumberFormat="1" applyFill="1"/>
    <xf numFmtId="0" fontId="3" fillId="0" borderId="1" xfId="2" applyFont="1" applyBorder="1" applyAlignment="1">
      <alignment vertical="top" wrapText="1"/>
    </xf>
    <xf numFmtId="0" fontId="3" fillId="0" borderId="2" xfId="2" applyNumberFormat="1" applyFont="1" applyBorder="1" applyAlignment="1">
      <alignment vertical="top" wrapText="1"/>
    </xf>
    <xf numFmtId="0" fontId="6" fillId="0" borderId="0" xfId="3" applyFill="1" applyBorder="1"/>
    <xf numFmtId="0" fontId="3" fillId="0" borderId="5" xfId="2" applyFont="1" applyBorder="1" applyAlignment="1">
      <alignment vertical="top" wrapText="1"/>
    </xf>
    <xf numFmtId="0" fontId="3" fillId="0" borderId="6" xfId="2" applyNumberFormat="1" applyFont="1" applyBorder="1" applyAlignment="1">
      <alignment vertical="top" wrapText="1"/>
    </xf>
    <xf numFmtId="165" fontId="7" fillId="0" borderId="6" xfId="2" applyNumberFormat="1" applyFont="1" applyFill="1" applyBorder="1" applyAlignment="1">
      <alignment vertical="top"/>
    </xf>
    <xf numFmtId="0" fontId="3" fillId="0" borderId="3" xfId="2" applyFont="1" applyBorder="1" applyAlignment="1">
      <alignment horizontal="center" vertical="top"/>
    </xf>
    <xf numFmtId="2" fontId="3" fillId="0" borderId="3" xfId="2" applyNumberFormat="1" applyFont="1" applyBorder="1" applyAlignment="1">
      <alignment horizontal="right" vertical="top"/>
    </xf>
    <xf numFmtId="164" fontId="4" fillId="0" borderId="3" xfId="2" applyNumberFormat="1" applyFont="1" applyBorder="1" applyAlignment="1">
      <alignment horizontal="right" vertical="top"/>
    </xf>
    <xf numFmtId="0" fontId="3" fillId="0" borderId="0" xfId="2" applyFont="1" applyBorder="1" applyAlignment="1">
      <alignment horizontal="center" vertical="top"/>
    </xf>
    <xf numFmtId="2" fontId="3" fillId="0" borderId="0" xfId="2" applyNumberFormat="1" applyFont="1" applyBorder="1" applyAlignment="1">
      <alignment horizontal="right" vertical="top"/>
    </xf>
    <xf numFmtId="164" fontId="4" fillId="0" borderId="0" xfId="2" applyNumberFormat="1" applyFont="1" applyBorder="1" applyAlignment="1">
      <alignment horizontal="right" vertical="top"/>
    </xf>
    <xf numFmtId="0" fontId="4" fillId="0" borderId="6" xfId="2" applyNumberFormat="1" applyFont="1" applyBorder="1" applyAlignment="1">
      <alignment horizontal="center" vertical="top" wrapText="1"/>
    </xf>
    <xf numFmtId="14" fontId="3" fillId="0" borderId="0" xfId="2" applyNumberFormat="1" applyFont="1" applyFill="1" applyBorder="1" applyAlignment="1">
      <alignment horizontal="justify" vertical="top" wrapText="1"/>
    </xf>
    <xf numFmtId="0" fontId="8" fillId="0" borderId="6" xfId="2" applyFont="1" applyFill="1" applyBorder="1" applyAlignment="1">
      <alignment horizontal="left"/>
    </xf>
    <xf numFmtId="0" fontId="3" fillId="0" borderId="8" xfId="2" applyFont="1" applyBorder="1" applyAlignment="1">
      <alignment horizontal="center" vertical="top"/>
    </xf>
    <xf numFmtId="2" fontId="3" fillId="0" borderId="8" xfId="2" applyNumberFormat="1" applyFont="1" applyBorder="1" applyAlignment="1">
      <alignment horizontal="right" vertical="top"/>
    </xf>
    <xf numFmtId="164" fontId="4" fillId="0" borderId="8" xfId="2" applyNumberFormat="1" applyFont="1" applyBorder="1" applyAlignment="1">
      <alignment horizontal="right" vertical="top"/>
    </xf>
    <xf numFmtId="14" fontId="3" fillId="0" borderId="8" xfId="2" applyNumberFormat="1" applyFont="1" applyFill="1" applyBorder="1" applyAlignment="1">
      <alignment horizontal="justify" vertical="top" wrapText="1"/>
    </xf>
    <xf numFmtId="0" fontId="3" fillId="0" borderId="6" xfId="2" applyNumberFormat="1" applyFont="1" applyBorder="1" applyAlignment="1">
      <alignment vertical="top"/>
    </xf>
    <xf numFmtId="0" fontId="4" fillId="0" borderId="2" xfId="5" applyNumberFormat="1" applyFont="1" applyBorder="1" applyAlignment="1">
      <alignment horizontal="center" vertical="top" wrapText="1"/>
    </xf>
    <xf numFmtId="0" fontId="9" fillId="0" borderId="0" xfId="3" applyFont="1" applyFill="1" applyBorder="1" applyAlignment="1">
      <alignment horizontal="right" vertical="top"/>
    </xf>
    <xf numFmtId="0" fontId="10" fillId="0" borderId="0" xfId="3" applyFont="1" applyFill="1" applyBorder="1" applyAlignment="1">
      <alignment vertical="top" wrapText="1"/>
    </xf>
    <xf numFmtId="4" fontId="6" fillId="0" borderId="0" xfId="3" applyNumberFormat="1" applyFill="1" applyBorder="1"/>
    <xf numFmtId="49" fontId="11" fillId="0" borderId="0" xfId="3" applyNumberFormat="1" applyFont="1" applyFill="1" applyBorder="1" applyAlignment="1">
      <alignment horizontal="center" vertical="center" wrapText="1"/>
    </xf>
    <xf numFmtId="0" fontId="11" fillId="0" borderId="0" xfId="3" applyFont="1" applyFill="1" applyBorder="1" applyAlignment="1">
      <alignment vertical="top" wrapText="1"/>
    </xf>
    <xf numFmtId="164" fontId="11" fillId="0" borderId="0" xfId="3" applyNumberFormat="1" applyFont="1" applyFill="1" applyBorder="1" applyAlignment="1">
      <alignment horizontal="right" vertical="top" wrapText="1"/>
    </xf>
    <xf numFmtId="49" fontId="11" fillId="3" borderId="0" xfId="3" applyNumberFormat="1" applyFont="1" applyFill="1" applyBorder="1" applyAlignment="1">
      <alignment horizontal="center" vertical="center" wrapText="1"/>
    </xf>
    <xf numFmtId="2" fontId="11" fillId="3" borderId="0" xfId="3" applyNumberFormat="1" applyFont="1" applyFill="1" applyBorder="1" applyAlignment="1">
      <alignment horizontal="justify" vertical="top"/>
    </xf>
    <xf numFmtId="0" fontId="11" fillId="3" borderId="0" xfId="3" applyFont="1" applyFill="1" applyBorder="1" applyAlignment="1">
      <alignment vertical="top" wrapText="1"/>
    </xf>
    <xf numFmtId="164" fontId="11" fillId="3" borderId="0" xfId="3" applyNumberFormat="1" applyFont="1" applyFill="1" applyBorder="1" applyAlignment="1">
      <alignment horizontal="right" vertical="top" wrapText="1"/>
    </xf>
    <xf numFmtId="0" fontId="14" fillId="2" borderId="0" xfId="3" applyFont="1" applyFill="1" applyBorder="1" applyAlignment="1">
      <alignment horizontal="center" vertical="center" wrapText="1"/>
    </xf>
    <xf numFmtId="0" fontId="14" fillId="2" borderId="0" xfId="3" applyFont="1" applyFill="1" applyBorder="1" applyAlignment="1">
      <alignment horizontal="justify" vertical="top"/>
    </xf>
    <xf numFmtId="0" fontId="14" fillId="2" borderId="0" xfId="3" applyFont="1" applyFill="1" applyBorder="1" applyAlignment="1">
      <alignment horizontal="center" vertical="top" wrapText="1"/>
    </xf>
    <xf numFmtId="164" fontId="14" fillId="2" borderId="0" xfId="3" applyNumberFormat="1" applyFont="1" applyFill="1" applyBorder="1" applyAlignment="1">
      <alignment horizontal="right" vertical="top" wrapText="1"/>
    </xf>
    <xf numFmtId="44" fontId="14" fillId="2" borderId="0" xfId="1" applyFont="1" applyFill="1" applyBorder="1" applyAlignment="1">
      <alignment horizontal="center" vertical="top" wrapText="1"/>
    </xf>
    <xf numFmtId="164" fontId="14" fillId="2" borderId="0" xfId="3" applyNumberFormat="1" applyFont="1" applyFill="1" applyBorder="1" applyAlignment="1">
      <alignment horizontal="left" vertical="top" wrapText="1"/>
    </xf>
    <xf numFmtId="0" fontId="19" fillId="0" borderId="0" xfId="3" applyFont="1" applyFill="1" applyAlignment="1">
      <alignment wrapText="1"/>
    </xf>
    <xf numFmtId="4" fontId="13" fillId="0" borderId="0" xfId="3" applyNumberFormat="1" applyFont="1" applyFill="1" applyBorder="1" applyAlignment="1">
      <alignment horizontal="right" vertical="top" wrapText="1"/>
    </xf>
    <xf numFmtId="49" fontId="14" fillId="0" borderId="0" xfId="3" applyNumberFormat="1" applyFont="1" applyFill="1" applyBorder="1" applyAlignment="1">
      <alignment horizontal="center" vertical="center" wrapText="1"/>
    </xf>
    <xf numFmtId="2" fontId="14" fillId="0" borderId="0" xfId="3" applyNumberFormat="1" applyFont="1" applyFill="1" applyBorder="1" applyAlignment="1">
      <alignment horizontal="justify" vertical="top"/>
    </xf>
    <xf numFmtId="164" fontId="16" fillId="2" borderId="0" xfId="1" applyNumberFormat="1" applyFont="1" applyFill="1" applyBorder="1" applyAlignment="1">
      <alignment horizontal="right" vertical="top" wrapText="1"/>
    </xf>
    <xf numFmtId="164" fontId="16" fillId="2" borderId="0" xfId="3" applyNumberFormat="1" applyFont="1" applyFill="1" applyBorder="1" applyAlignment="1">
      <alignment horizontal="right" vertical="top" wrapText="1"/>
    </xf>
    <xf numFmtId="164" fontId="17" fillId="2" borderId="0" xfId="3" applyNumberFormat="1" applyFont="1" applyFill="1" applyBorder="1" applyAlignment="1">
      <alignment horizontal="right" vertical="top" wrapText="1"/>
    </xf>
    <xf numFmtId="164" fontId="14" fillId="0" borderId="0" xfId="1" applyNumberFormat="1" applyFont="1" applyFill="1" applyBorder="1" applyAlignment="1">
      <alignment horizontal="justify" vertical="top"/>
    </xf>
    <xf numFmtId="44" fontId="10" fillId="0" borderId="0" xfId="1" applyFont="1" applyFill="1" applyBorder="1" applyAlignment="1">
      <alignment horizontal="center" vertical="top" wrapText="1"/>
    </xf>
    <xf numFmtId="0" fontId="14" fillId="0" borderId="0" xfId="3" applyNumberFormat="1" applyFont="1" applyFill="1" applyBorder="1" applyAlignment="1">
      <alignment horizontal="center" vertical="center" wrapText="1"/>
    </xf>
    <xf numFmtId="0" fontId="14" fillId="0" borderId="0" xfId="3" applyNumberFormat="1" applyFont="1" applyFill="1" applyBorder="1" applyAlignment="1">
      <alignment horizontal="justify" vertical="top"/>
    </xf>
    <xf numFmtId="44" fontId="5" fillId="3" borderId="0" xfId="1" applyFont="1" applyFill="1" applyBorder="1" applyAlignment="1">
      <alignment horizontal="center" vertical="top" wrapText="1"/>
    </xf>
    <xf numFmtId="44" fontId="5" fillId="3" borderId="0" xfId="1" applyFont="1" applyFill="1" applyBorder="1" applyAlignment="1">
      <alignment horizontal="right" vertical="top" wrapText="1"/>
    </xf>
    <xf numFmtId="164" fontId="14" fillId="0" borderId="0" xfId="1" applyNumberFormat="1" applyFont="1" applyFill="1" applyBorder="1" applyAlignment="1">
      <alignment horizontal="right" vertical="top"/>
    </xf>
    <xf numFmtId="0" fontId="12" fillId="0" borderId="0" xfId="0" applyFont="1" applyFill="1" applyAlignment="1">
      <alignment horizontal="justify" vertical="top" wrapText="1"/>
    </xf>
    <xf numFmtId="4" fontId="12" fillId="0" borderId="0" xfId="0" applyNumberFormat="1" applyFont="1" applyFill="1" applyAlignment="1">
      <alignment horizontal="right" vertical="top"/>
    </xf>
    <xf numFmtId="0" fontId="20" fillId="0" borderId="0" xfId="0" applyNumberFormat="1" applyFont="1" applyFill="1" applyBorder="1" applyAlignment="1">
      <alignment horizontal="center" vertical="top" wrapText="1"/>
    </xf>
    <xf numFmtId="49" fontId="12" fillId="0" borderId="0" xfId="0" applyNumberFormat="1" applyFont="1" applyFill="1" applyAlignment="1">
      <alignment horizontal="center" vertical="top"/>
    </xf>
    <xf numFmtId="0" fontId="12" fillId="0" borderId="0" xfId="0" applyFont="1" applyFill="1" applyAlignment="1">
      <alignment horizontal="center" vertical="top"/>
    </xf>
    <xf numFmtId="164" fontId="12" fillId="0" borderId="0" xfId="0" applyNumberFormat="1" applyFont="1" applyFill="1" applyAlignment="1">
      <alignment horizontal="right" vertical="justify"/>
    </xf>
    <xf numFmtId="0" fontId="19" fillId="0" borderId="0" xfId="3" applyFont="1" applyFill="1" applyAlignment="1">
      <alignment wrapText="1"/>
    </xf>
    <xf numFmtId="0" fontId="19" fillId="0" borderId="0" xfId="3" applyFont="1" applyFill="1" applyAlignment="1">
      <alignment wrapText="1"/>
    </xf>
    <xf numFmtId="0" fontId="19" fillId="0" borderId="0" xfId="3" applyFont="1" applyFill="1" applyAlignment="1">
      <alignment wrapText="1"/>
    </xf>
    <xf numFmtId="49" fontId="12" fillId="0" borderId="0" xfId="0" applyNumberFormat="1" applyFont="1" applyAlignment="1">
      <alignment horizontal="center" vertical="top"/>
    </xf>
    <xf numFmtId="0" fontId="19" fillId="0" borderId="0" xfId="3" applyFont="1" applyFill="1" applyAlignment="1">
      <alignment wrapText="1"/>
    </xf>
    <xf numFmtId="0" fontId="19" fillId="0" borderId="0" xfId="3" applyFont="1" applyFill="1" applyAlignment="1">
      <alignment wrapText="1"/>
    </xf>
    <xf numFmtId="0" fontId="20" fillId="0" borderId="0" xfId="0" applyNumberFormat="1" applyFont="1" applyFill="1" applyBorder="1" applyAlignment="1">
      <alignment horizontal="center" vertical="top" wrapText="1"/>
    </xf>
    <xf numFmtId="164" fontId="12" fillId="0" borderId="0" xfId="0" applyNumberFormat="1" applyFont="1" applyFill="1" applyAlignment="1">
      <alignment horizontal="right" vertical="justify"/>
    </xf>
    <xf numFmtId="0" fontId="19" fillId="0" borderId="0" xfId="3" applyFont="1" applyAlignment="1">
      <alignment wrapText="1"/>
    </xf>
    <xf numFmtId="49" fontId="21" fillId="0" borderId="0" xfId="3" applyNumberFormat="1" applyFont="1" applyFill="1" applyBorder="1" applyAlignment="1">
      <alignment horizontal="center" vertical="center" wrapText="1"/>
    </xf>
    <xf numFmtId="2" fontId="21" fillId="0" borderId="0" xfId="3" applyNumberFormat="1" applyFont="1" applyFill="1" applyBorder="1" applyAlignment="1">
      <alignment horizontal="justify" vertical="top"/>
    </xf>
    <xf numFmtId="0" fontId="3" fillId="0" borderId="6" xfId="2" applyNumberFormat="1" applyFont="1" applyBorder="1" applyAlignment="1">
      <alignment horizontal="justify" vertical="top" wrapText="1"/>
    </xf>
    <xf numFmtId="14" fontId="3" fillId="0" borderId="3" xfId="2" applyNumberFormat="1" applyFont="1" applyFill="1" applyBorder="1" applyAlignment="1">
      <alignment horizontal="justify" vertical="top" wrapText="1"/>
    </xf>
    <xf numFmtId="49" fontId="4" fillId="0" borderId="0" xfId="2" applyNumberFormat="1" applyFont="1" applyFill="1" applyBorder="1" applyAlignment="1">
      <alignment horizontal="center"/>
    </xf>
    <xf numFmtId="49" fontId="4" fillId="0" borderId="0" xfId="2" applyNumberFormat="1" applyFont="1" applyFill="1" applyBorder="1" applyAlignment="1">
      <alignment horizontal="center" vertical="center" wrapText="1"/>
    </xf>
    <xf numFmtId="49" fontId="4" fillId="2" borderId="0" xfId="2" applyNumberFormat="1" applyFont="1" applyFill="1" applyBorder="1" applyAlignment="1">
      <alignment horizontal="center" vertical="center"/>
    </xf>
    <xf numFmtId="2" fontId="4" fillId="0" borderId="0" xfId="2" applyNumberFormat="1" applyFont="1" applyFill="1" applyBorder="1" applyAlignment="1">
      <alignment horizontal="justify" wrapText="1"/>
    </xf>
    <xf numFmtId="0" fontId="5" fillId="2" borderId="0" xfId="5" applyFont="1" applyFill="1" applyBorder="1" applyAlignment="1">
      <alignment horizontal="right" vertical="top" wrapText="1"/>
    </xf>
    <xf numFmtId="0" fontId="23" fillId="0" borderId="6" xfId="5" applyNumberFormat="1" applyFont="1" applyBorder="1" applyAlignment="1">
      <alignment horizontal="center" vertical="center" wrapText="1"/>
    </xf>
    <xf numFmtId="164" fontId="5" fillId="0" borderId="0" xfId="1" applyNumberFormat="1" applyFont="1" applyFill="1" applyBorder="1" applyAlignment="1">
      <alignment horizontal="right" vertical="top"/>
    </xf>
    <xf numFmtId="0" fontId="4" fillId="2" borderId="10" xfId="2" applyFont="1" applyFill="1" applyBorder="1" applyAlignment="1">
      <alignment horizontal="center" vertical="center"/>
    </xf>
    <xf numFmtId="0" fontId="4" fillId="2" borderId="11" xfId="2" applyFont="1" applyFill="1" applyBorder="1" applyAlignment="1">
      <alignment horizontal="center" vertical="center"/>
    </xf>
    <xf numFmtId="0" fontId="4" fillId="2" borderId="12" xfId="2" applyFont="1" applyFill="1" applyBorder="1" applyAlignment="1">
      <alignment horizontal="center" vertical="center"/>
    </xf>
    <xf numFmtId="0" fontId="5" fillId="2" borderId="0" xfId="5" applyNumberFormat="1" applyFont="1" applyFill="1" applyBorder="1" applyAlignment="1">
      <alignment horizontal="center" vertical="center" wrapText="1"/>
    </xf>
    <xf numFmtId="0" fontId="17" fillId="2" borderId="0" xfId="5" applyNumberFormat="1" applyFont="1" applyFill="1" applyBorder="1" applyAlignment="1">
      <alignment horizontal="center" vertical="center" wrapText="1"/>
    </xf>
    <xf numFmtId="0" fontId="5" fillId="0" borderId="1" xfId="2" applyFont="1" applyFill="1" applyBorder="1" applyAlignment="1">
      <alignment horizontal="center" vertical="top" wrapText="1"/>
    </xf>
    <xf numFmtId="0" fontId="5" fillId="0" borderId="3" xfId="2" applyFont="1" applyFill="1" applyBorder="1" applyAlignment="1">
      <alignment horizontal="center" vertical="top" wrapText="1"/>
    </xf>
    <xf numFmtId="0" fontId="5" fillId="0" borderId="4" xfId="2" applyFont="1" applyFill="1" applyBorder="1" applyAlignment="1">
      <alignment horizontal="center" vertical="top" wrapText="1"/>
    </xf>
    <xf numFmtId="0" fontId="24" fillId="0" borderId="5" xfId="2" applyFont="1" applyFill="1" applyBorder="1" applyAlignment="1">
      <alignment horizontal="center" vertical="center" wrapText="1"/>
    </xf>
    <xf numFmtId="0" fontId="24" fillId="0" borderId="0" xfId="2" applyFont="1" applyFill="1" applyBorder="1" applyAlignment="1">
      <alignment horizontal="center" vertical="center" wrapText="1"/>
    </xf>
    <xf numFmtId="0" fontId="24" fillId="0" borderId="7" xfId="2" applyFont="1" applyFill="1" applyBorder="1" applyAlignment="1">
      <alignment horizontal="center" vertical="center" wrapText="1"/>
    </xf>
    <xf numFmtId="2" fontId="18" fillId="0" borderId="6" xfId="4" applyNumberFormat="1" applyFont="1" applyFill="1" applyBorder="1" applyAlignment="1">
      <alignment horizontal="justify" vertical="top" wrapText="1"/>
    </xf>
    <xf numFmtId="2" fontId="18" fillId="0" borderId="9" xfId="4" applyNumberFormat="1" applyFont="1" applyFill="1" applyBorder="1" applyAlignment="1">
      <alignment horizontal="justify" vertical="top" wrapText="1"/>
    </xf>
    <xf numFmtId="0" fontId="4" fillId="0" borderId="1" xfId="2" applyFont="1" applyBorder="1" applyAlignment="1">
      <alignment horizontal="center" vertical="top" wrapText="1"/>
    </xf>
    <xf numFmtId="0" fontId="4" fillId="0" borderId="3" xfId="2" applyFont="1" applyBorder="1" applyAlignment="1">
      <alignment horizontal="center" vertical="top" wrapText="1"/>
    </xf>
    <xf numFmtId="0" fontId="4" fillId="0" borderId="4" xfId="2" applyFont="1" applyBorder="1" applyAlignment="1">
      <alignment horizontal="center" vertical="top" wrapText="1"/>
    </xf>
    <xf numFmtId="0" fontId="3" fillId="0" borderId="5" xfId="2" applyFont="1" applyBorder="1" applyAlignment="1">
      <alignment horizontal="center" vertical="top" wrapText="1"/>
    </xf>
    <xf numFmtId="0" fontId="3" fillId="0" borderId="0" xfId="2" applyFont="1" applyBorder="1" applyAlignment="1">
      <alignment horizontal="center" vertical="top" wrapText="1"/>
    </xf>
    <xf numFmtId="0" fontId="3" fillId="0" borderId="7" xfId="2" applyFont="1" applyBorder="1" applyAlignment="1">
      <alignment horizontal="center" vertical="top" wrapText="1"/>
    </xf>
  </cellXfs>
  <cellStyles count="13">
    <cellStyle name="Millares 2" xfId="7" xr:uid="{00000000-0005-0000-0000-000000000000}"/>
    <cellStyle name="Millares 2 2" xfId="10" xr:uid="{00000000-0005-0000-0000-000001000000}"/>
    <cellStyle name="Millares 2 3" xfId="12" xr:uid="{00000000-0005-0000-0000-000002000000}"/>
    <cellStyle name="Moneda" xfId="1" builtinId="4"/>
    <cellStyle name="Moneda 2" xfId="9" xr:uid="{00000000-0005-0000-0000-000004000000}"/>
    <cellStyle name="Moneda 3" xfId="11" xr:uid="{00000000-0005-0000-0000-000005000000}"/>
    <cellStyle name="Normal" xfId="0" builtinId="0"/>
    <cellStyle name="Normal 2" xfId="4" xr:uid="{00000000-0005-0000-0000-000007000000}"/>
    <cellStyle name="Normal 2 2" xfId="5" xr:uid="{00000000-0005-0000-0000-000008000000}"/>
    <cellStyle name="Normal 3" xfId="3" xr:uid="{00000000-0005-0000-0000-000009000000}"/>
    <cellStyle name="Normal 3 2" xfId="2" xr:uid="{00000000-0005-0000-0000-00000A000000}"/>
    <cellStyle name="Normal 4" xfId="6" xr:uid="{00000000-0005-0000-0000-00000B000000}"/>
    <cellStyle name="Normal 4 2" xfId="8" xr:uid="{00000000-0005-0000-0000-00000C000000}"/>
  </cellStyles>
  <dxfs count="0"/>
  <tableStyles count="0" defaultTableStyle="TableStyleMedium2" defaultPivotStyle="PivotStyleLight16"/>
  <colors>
    <mruColors>
      <color rgb="FFFF00FF"/>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4646</xdr:colOff>
      <xdr:row>0</xdr:row>
      <xdr:rowOff>52504</xdr:rowOff>
    </xdr:from>
    <xdr:to>
      <xdr:col>6</xdr:col>
      <xdr:colOff>1282390</xdr:colOff>
      <xdr:row>3</xdr:row>
      <xdr:rowOff>177259</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559" r="16679"/>
        <a:stretch/>
      </xdr:blipFill>
      <xdr:spPr>
        <a:xfrm>
          <a:off x="12396439" y="215126"/>
          <a:ext cx="1277744" cy="751314"/>
        </a:xfrm>
        <a:prstGeom prst="rect">
          <a:avLst/>
        </a:prstGeom>
      </xdr:spPr>
    </xdr:pic>
    <xdr:clientData/>
  </xdr:twoCellAnchor>
  <xdr:twoCellAnchor editAs="oneCell">
    <xdr:from>
      <xdr:col>0</xdr:col>
      <xdr:colOff>0</xdr:colOff>
      <xdr:row>0</xdr:row>
      <xdr:rowOff>64892</xdr:rowOff>
    </xdr:from>
    <xdr:to>
      <xdr:col>0</xdr:col>
      <xdr:colOff>1029535</xdr:colOff>
      <xdr:row>5</xdr:row>
      <xdr:rowOff>153510</xdr:rowOff>
    </xdr:to>
    <xdr:pic>
      <xdr:nvPicPr>
        <xdr:cNvPr id="8" name="Imagen 7">
          <a:extLst>
            <a:ext uri="{FF2B5EF4-FFF2-40B4-BE49-F238E27FC236}">
              <a16:creationId xmlns:a16="http://schemas.microsoft.com/office/drawing/2014/main" id="{00000000-0008-0000-0000-000008000000}"/>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38004" t="19422" r="45894" b="34066"/>
        <a:stretch/>
      </xdr:blipFill>
      <xdr:spPr bwMode="auto">
        <a:xfrm>
          <a:off x="176894" y="221774"/>
          <a:ext cx="1028912" cy="11401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resupuesto%20para%20licitaciones%20n\4.-%20C.%20BELLAVISTA%20Y%20PUENTE%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uiz/Downloads/14.%20IGNACIO%20ZARAGO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BELLAVISTA Y PUENTE 25%"/>
      <sheetName val="EL CAMPANARIO 18%"/>
      <sheetName val="EL CAMPANARIO 22%"/>
      <sheetName val="EL CAMPANARIO imprimir"/>
      <sheetName val="BOCA DE TORMENTAS "/>
      <sheetName val="IMPRIMIR"/>
      <sheetName val="CAJA VALVULAS"/>
      <sheetName val="POZO DE VISITAS "/>
    </sheetNames>
    <sheetDataSet>
      <sheetData sheetId="0">
        <row r="2">
          <cell r="B2" t="str">
            <v xml:space="preserve">CONSTRUCCIÓN DE VILIDAD CON CONCRETO HIDRÁULICO EN LA CALLE BELLAVISTA Y PUENTE VEHICULAR DE CALLE RIO BLANCO A CALLE VALLE DE TESISTAN, INCLUYE: SUSTITUCIÓN DE INFRAESTRUCTURA HIDRÁULICA, INFRAESTRUCTURA PLUVIAL, ALUMNBRADO PÚBLICO, ACCESIBILIDAD Y FORESTACIÓN, EN LA LOCALIDAD DE TESISTÁN, MUNICIPIO DE ZAPOPAN, JALISCO. </v>
          </cell>
        </row>
        <row r="4">
          <cell r="B4">
            <v>8</v>
          </cell>
        </row>
        <row r="5">
          <cell r="B5">
            <v>203.24</v>
          </cell>
        </row>
        <row r="29">
          <cell r="B29">
            <v>1</v>
          </cell>
        </row>
        <row r="30">
          <cell r="B30">
            <v>203.24</v>
          </cell>
        </row>
        <row r="31">
          <cell r="B31">
            <v>0.1</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GENERADOR OBRA"/>
      <sheetName val="IGNACIO ZARAGOZA 25%"/>
      <sheetName val="IGNACIO ZARAGOZA 18%"/>
      <sheetName val="IGNACIO ZARAGOZA 22%"/>
      <sheetName val="IGNACIO ZARAGOZA IMPRIMIR"/>
      <sheetName val="BOCA DE TORMENTAS "/>
      <sheetName val="IMPRIMIR"/>
      <sheetName val="CAJA VALVULAS"/>
      <sheetName val="POZO DE VISITAS "/>
    </sheetNames>
    <sheetDataSet>
      <sheetData sheetId="0">
        <row r="2">
          <cell r="B2" t="str">
            <v>PAVIMENTO DE CONCRETO HIDÁULICO DE CALLE IGNACIO ZARAGOZA, DE CALLE VICENTE GUERRERO A CALLE JUSTO SIERRA, INCLUYE AGUA POTABLE, DRENAJE, GUARNICIONES, BANQUETAS, ALUMBRADO Y SEÑALETICA, EN LA COLONIA AGUA BLANCA INDUSTRIAL, EN EL MUNICIPIO DE ZAPOPAN, JA</v>
          </cell>
        </row>
        <row r="4">
          <cell r="B4">
            <v>8.1</v>
          </cell>
        </row>
        <row r="5">
          <cell r="B5">
            <v>174.5</v>
          </cell>
        </row>
        <row r="29">
          <cell r="B29">
            <v>1</v>
          </cell>
        </row>
        <row r="30">
          <cell r="B30">
            <v>174.5</v>
          </cell>
        </row>
        <row r="31">
          <cell r="B31">
            <v>0.12</v>
          </cell>
        </row>
      </sheetData>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7">
    <tabColor rgb="FF92D050"/>
  </sheetPr>
  <dimension ref="A1:I354"/>
  <sheetViews>
    <sheetView showGridLines="0" showZeros="0" tabSelected="1" view="pageBreakPreview" zoomScale="118" zoomScaleNormal="115" zoomScaleSheetLayoutView="118" workbookViewId="0">
      <selection activeCell="B281" sqref="B281"/>
    </sheetView>
  </sheetViews>
  <sheetFormatPr baseColWidth="10" defaultColWidth="9.140625" defaultRowHeight="12.75" customHeight="1" x14ac:dyDescent="0.2"/>
  <cols>
    <col min="1" max="1" width="16" style="8" customWidth="1"/>
    <col min="2" max="2" width="74.7109375" style="5" customWidth="1"/>
    <col min="3" max="3" width="9.140625" style="5" customWidth="1"/>
    <col min="4" max="4" width="13.85546875" style="9" customWidth="1"/>
    <col min="5" max="5" width="16" style="5" customWidth="1"/>
    <col min="6" max="6" width="53.85546875" style="5" customWidth="1"/>
    <col min="7" max="7" width="19.42578125" style="5" customWidth="1"/>
    <col min="8" max="8" width="11.7109375" style="5" bestFit="1" customWidth="1"/>
    <col min="9" max="16384" width="9.140625" style="5"/>
  </cols>
  <sheetData>
    <row r="1" spans="1:7" s="12" customFormat="1" ht="16.5" customHeight="1" x14ac:dyDescent="0.2">
      <c r="A1" s="10"/>
      <c r="B1" s="1" t="s">
        <v>0</v>
      </c>
      <c r="C1" s="92" t="s">
        <v>234</v>
      </c>
      <c r="D1" s="93"/>
      <c r="E1" s="93"/>
      <c r="F1" s="94"/>
      <c r="G1" s="11"/>
    </row>
    <row r="2" spans="1:7" s="12" customFormat="1" ht="16.5" customHeight="1" x14ac:dyDescent="0.2">
      <c r="A2" s="13"/>
      <c r="B2" s="2" t="s">
        <v>1</v>
      </c>
      <c r="C2" s="95" t="s">
        <v>223</v>
      </c>
      <c r="D2" s="96"/>
      <c r="E2" s="96"/>
      <c r="F2" s="97"/>
      <c r="G2" s="14"/>
    </row>
    <row r="3" spans="1:7" s="12" customFormat="1" ht="16.5" customHeight="1" thickBot="1" x14ac:dyDescent="0.25">
      <c r="A3" s="13"/>
      <c r="B3" s="2" t="s">
        <v>66</v>
      </c>
      <c r="C3" s="95"/>
      <c r="D3" s="96"/>
      <c r="E3" s="96"/>
      <c r="F3" s="97"/>
      <c r="G3" s="14"/>
    </row>
    <row r="4" spans="1:7" s="12" customFormat="1" ht="17.25" customHeight="1" x14ac:dyDescent="0.2">
      <c r="A4" s="13"/>
      <c r="B4" s="1" t="s">
        <v>2</v>
      </c>
      <c r="C4" s="16"/>
      <c r="D4" s="17"/>
      <c r="E4" s="18" t="s">
        <v>21</v>
      </c>
      <c r="F4" s="79"/>
      <c r="G4" s="15"/>
    </row>
    <row r="5" spans="1:7" s="12" customFormat="1" ht="17.25" customHeight="1" x14ac:dyDescent="0.2">
      <c r="A5" s="13"/>
      <c r="B5" s="98" t="s">
        <v>235</v>
      </c>
      <c r="C5" s="19"/>
      <c r="D5" s="20"/>
      <c r="E5" s="21" t="s">
        <v>22</v>
      </c>
      <c r="F5" s="23"/>
      <c r="G5" s="22"/>
    </row>
    <row r="6" spans="1:7" s="12" customFormat="1" ht="17.25" customHeight="1" x14ac:dyDescent="0.35">
      <c r="A6" s="13"/>
      <c r="B6" s="98"/>
      <c r="C6" s="19"/>
      <c r="D6" s="20"/>
      <c r="E6" s="21" t="s">
        <v>3</v>
      </c>
      <c r="F6" s="23"/>
      <c r="G6" s="24"/>
    </row>
    <row r="7" spans="1:7" s="12" customFormat="1" ht="17.25" customHeight="1" thickBot="1" x14ac:dyDescent="0.25">
      <c r="A7" s="13"/>
      <c r="B7" s="99"/>
      <c r="C7" s="25"/>
      <c r="D7" s="26"/>
      <c r="E7" s="27" t="s">
        <v>23</v>
      </c>
      <c r="F7" s="28"/>
      <c r="G7" s="29"/>
    </row>
    <row r="8" spans="1:7" s="12" customFormat="1" x14ac:dyDescent="0.2">
      <c r="A8" s="13"/>
      <c r="B8" s="2" t="s">
        <v>4</v>
      </c>
      <c r="C8" s="100" t="s">
        <v>5</v>
      </c>
      <c r="D8" s="101"/>
      <c r="E8" s="101"/>
      <c r="F8" s="102"/>
      <c r="G8" s="30" t="s">
        <v>6</v>
      </c>
    </row>
    <row r="9" spans="1:7" s="12" customFormat="1" ht="21.75" customHeight="1" thickBot="1" x14ac:dyDescent="0.25">
      <c r="A9" s="13"/>
      <c r="B9" s="78"/>
      <c r="C9" s="103"/>
      <c r="D9" s="104"/>
      <c r="E9" s="104"/>
      <c r="F9" s="105"/>
      <c r="G9" s="85" t="s">
        <v>488</v>
      </c>
    </row>
    <row r="10" spans="1:7" s="12" customFormat="1" ht="15.75" customHeight="1" thickBot="1" x14ac:dyDescent="0.25">
      <c r="A10" s="87" t="s">
        <v>45</v>
      </c>
      <c r="B10" s="88"/>
      <c r="C10" s="88"/>
      <c r="D10" s="88"/>
      <c r="E10" s="88"/>
      <c r="F10" s="88"/>
      <c r="G10" s="89"/>
    </row>
    <row r="11" spans="1:7" s="12" customFormat="1" ht="3" customHeight="1" x14ac:dyDescent="0.2">
      <c r="A11" s="31"/>
      <c r="B11" s="32"/>
      <c r="C11" s="32"/>
      <c r="D11" s="33"/>
    </row>
    <row r="12" spans="1:7" s="12" customFormat="1" ht="23.25" customHeight="1" x14ac:dyDescent="0.2">
      <c r="A12" s="82" t="s">
        <v>7</v>
      </c>
      <c r="B12" s="3" t="s">
        <v>8</v>
      </c>
      <c r="C12" s="82" t="s">
        <v>9</v>
      </c>
      <c r="D12" s="82" t="s">
        <v>10</v>
      </c>
      <c r="E12" s="3" t="s">
        <v>11</v>
      </c>
      <c r="F12" s="3" t="s">
        <v>12</v>
      </c>
      <c r="G12" s="3" t="s">
        <v>13</v>
      </c>
    </row>
    <row r="13" spans="1:7" s="12" customFormat="1" ht="24" x14ac:dyDescent="0.2">
      <c r="A13" s="80"/>
      <c r="B13" s="83" t="str">
        <f>+B5</f>
        <v>Construcción de Foro de Expresión Zapopan (FEZ+) dentro del polígono del parque de las Niñas y los Niños, primera etapa, Municipio de Zapopan, Jalisco.</v>
      </c>
      <c r="C13" s="80"/>
      <c r="D13" s="80"/>
      <c r="E13" s="81"/>
      <c r="F13" s="81"/>
      <c r="G13" s="81"/>
    </row>
    <row r="14" spans="1:7" s="47" customFormat="1" x14ac:dyDescent="0.2">
      <c r="A14" s="37" t="s">
        <v>14</v>
      </c>
      <c r="B14" s="38" t="s">
        <v>31</v>
      </c>
      <c r="C14" s="39"/>
      <c r="D14" s="40"/>
      <c r="E14" s="40"/>
      <c r="F14" s="40"/>
      <c r="G14" s="58">
        <f>ROUND(SUM(G15:G18),2)</f>
        <v>0</v>
      </c>
    </row>
    <row r="15" spans="1:7" s="47" customFormat="1" ht="33.75" x14ac:dyDescent="0.2">
      <c r="A15" s="70" t="s">
        <v>236</v>
      </c>
      <c r="B15" s="61" t="s">
        <v>29</v>
      </c>
      <c r="C15" s="65" t="s">
        <v>18</v>
      </c>
      <c r="D15" s="62">
        <v>763.31</v>
      </c>
      <c r="E15" s="74"/>
      <c r="F15" s="73"/>
      <c r="G15" s="55"/>
    </row>
    <row r="16" spans="1:7" s="47" customFormat="1" ht="33.75" x14ac:dyDescent="0.2">
      <c r="A16" s="70" t="s">
        <v>237</v>
      </c>
      <c r="B16" s="61" t="s">
        <v>70</v>
      </c>
      <c r="C16" s="65" t="s">
        <v>19</v>
      </c>
      <c r="D16" s="62">
        <v>26.32</v>
      </c>
      <c r="E16" s="74"/>
      <c r="F16" s="73"/>
      <c r="G16" s="55"/>
    </row>
    <row r="17" spans="1:7" s="47" customFormat="1" ht="33.75" x14ac:dyDescent="0.2">
      <c r="A17" s="70" t="s">
        <v>238</v>
      </c>
      <c r="B17" s="61" t="s">
        <v>44</v>
      </c>
      <c r="C17" s="65" t="s">
        <v>19</v>
      </c>
      <c r="D17" s="62">
        <v>26.32</v>
      </c>
      <c r="E17" s="74"/>
      <c r="F17" s="73"/>
      <c r="G17" s="55"/>
    </row>
    <row r="18" spans="1:7" s="47" customFormat="1" ht="33.75" x14ac:dyDescent="0.2">
      <c r="A18" s="70" t="s">
        <v>239</v>
      </c>
      <c r="B18" s="61" t="s">
        <v>36</v>
      </c>
      <c r="C18" s="65" t="s">
        <v>20</v>
      </c>
      <c r="D18" s="62">
        <v>473.76</v>
      </c>
      <c r="E18" s="74"/>
      <c r="F18" s="73"/>
      <c r="G18" s="55"/>
    </row>
    <row r="19" spans="1:7" s="47" customFormat="1" x14ac:dyDescent="0.2">
      <c r="A19" s="37" t="s">
        <v>28</v>
      </c>
      <c r="B19" s="38" t="s">
        <v>176</v>
      </c>
      <c r="C19" s="39"/>
      <c r="D19" s="40"/>
      <c r="E19" s="40"/>
      <c r="F19" s="40"/>
      <c r="G19" s="58">
        <f>ROUND(SUM(G20,G35,G50),2)</f>
        <v>0</v>
      </c>
    </row>
    <row r="20" spans="1:7" s="47" customFormat="1" x14ac:dyDescent="0.2">
      <c r="A20" s="41" t="s">
        <v>32</v>
      </c>
      <c r="B20" s="42" t="s">
        <v>71</v>
      </c>
      <c r="C20" s="43"/>
      <c r="D20" s="44"/>
      <c r="E20" s="45"/>
      <c r="F20" s="46"/>
      <c r="G20" s="45">
        <f>ROUND(SUM(G21:G34),2)</f>
        <v>0</v>
      </c>
    </row>
    <row r="21" spans="1:7" s="47" customFormat="1" ht="33.75" x14ac:dyDescent="0.2">
      <c r="A21" s="70" t="s">
        <v>240</v>
      </c>
      <c r="B21" s="61" t="s">
        <v>29</v>
      </c>
      <c r="C21" s="65" t="s">
        <v>18</v>
      </c>
      <c r="D21" s="62">
        <v>91.09</v>
      </c>
      <c r="E21" s="74"/>
      <c r="F21" s="73"/>
      <c r="G21" s="55"/>
    </row>
    <row r="22" spans="1:7" s="47" customFormat="1" ht="45" x14ac:dyDescent="0.2">
      <c r="A22" s="70" t="s">
        <v>241</v>
      </c>
      <c r="B22" s="61" t="s">
        <v>65</v>
      </c>
      <c r="C22" s="65" t="s">
        <v>18</v>
      </c>
      <c r="D22" s="62">
        <v>91.09</v>
      </c>
      <c r="E22" s="74"/>
      <c r="F22" s="73"/>
      <c r="G22" s="55"/>
    </row>
    <row r="23" spans="1:7" s="67" customFormat="1" ht="45" x14ac:dyDescent="0.2">
      <c r="A23" s="70" t="s">
        <v>242</v>
      </c>
      <c r="B23" s="61" t="s">
        <v>59</v>
      </c>
      <c r="C23" s="65" t="s">
        <v>19</v>
      </c>
      <c r="D23" s="62">
        <v>241.28</v>
      </c>
      <c r="E23" s="74"/>
      <c r="F23" s="73"/>
      <c r="G23" s="55"/>
    </row>
    <row r="24" spans="1:7" s="67" customFormat="1" ht="33.75" x14ac:dyDescent="0.2">
      <c r="A24" s="70" t="s">
        <v>243</v>
      </c>
      <c r="B24" s="61" t="s">
        <v>30</v>
      </c>
      <c r="C24" s="65" t="s">
        <v>19</v>
      </c>
      <c r="D24" s="62">
        <v>241.28</v>
      </c>
      <c r="E24" s="74"/>
      <c r="F24" s="73"/>
      <c r="G24" s="55"/>
    </row>
    <row r="25" spans="1:7" s="67" customFormat="1" ht="33.75" x14ac:dyDescent="0.2">
      <c r="A25" s="70" t="s">
        <v>244</v>
      </c>
      <c r="B25" s="61" t="s">
        <v>36</v>
      </c>
      <c r="C25" s="65" t="s">
        <v>20</v>
      </c>
      <c r="D25" s="62">
        <v>4343.04</v>
      </c>
      <c r="E25" s="74"/>
      <c r="F25" s="73"/>
      <c r="G25" s="55"/>
    </row>
    <row r="26" spans="1:7" s="67" customFormat="1" ht="33.75" x14ac:dyDescent="0.2">
      <c r="A26" s="70" t="s">
        <v>245</v>
      </c>
      <c r="B26" s="61" t="s">
        <v>41</v>
      </c>
      <c r="C26" s="65" t="s">
        <v>18</v>
      </c>
      <c r="D26" s="62">
        <v>91.09</v>
      </c>
      <c r="E26" s="74"/>
      <c r="F26" s="73"/>
      <c r="G26" s="55"/>
    </row>
    <row r="27" spans="1:7" s="67" customFormat="1" ht="33.75" x14ac:dyDescent="0.2">
      <c r="A27" s="70" t="s">
        <v>246</v>
      </c>
      <c r="B27" s="61" t="s">
        <v>53</v>
      </c>
      <c r="C27" s="65" t="s">
        <v>37</v>
      </c>
      <c r="D27" s="62">
        <v>3840.27</v>
      </c>
      <c r="E27" s="74"/>
      <c r="F27" s="73"/>
      <c r="G27" s="55"/>
    </row>
    <row r="28" spans="1:7" s="47" customFormat="1" ht="33.75" x14ac:dyDescent="0.2">
      <c r="A28" s="70" t="s">
        <v>247</v>
      </c>
      <c r="B28" s="61" t="s">
        <v>52</v>
      </c>
      <c r="C28" s="65" t="s">
        <v>18</v>
      </c>
      <c r="D28" s="62">
        <v>130.63999999999999</v>
      </c>
      <c r="E28" s="74"/>
      <c r="F28" s="73"/>
      <c r="G28" s="55"/>
    </row>
    <row r="29" spans="1:7" s="47" customFormat="1" ht="33.75" x14ac:dyDescent="0.2">
      <c r="A29" s="70" t="s">
        <v>248</v>
      </c>
      <c r="B29" s="61" t="s">
        <v>154</v>
      </c>
      <c r="C29" s="65" t="s">
        <v>19</v>
      </c>
      <c r="D29" s="62">
        <v>47.43</v>
      </c>
      <c r="E29" s="74"/>
      <c r="F29" s="73"/>
      <c r="G29" s="55"/>
    </row>
    <row r="30" spans="1:7" s="72" customFormat="1" ht="56.25" x14ac:dyDescent="0.2">
      <c r="A30" s="70" t="s">
        <v>249</v>
      </c>
      <c r="B30" s="61" t="s">
        <v>177</v>
      </c>
      <c r="C30" s="65" t="s">
        <v>27</v>
      </c>
      <c r="D30" s="62">
        <v>28</v>
      </c>
      <c r="E30" s="74"/>
      <c r="F30" s="73"/>
      <c r="G30" s="55"/>
    </row>
    <row r="31" spans="1:7" s="72" customFormat="1" ht="56.25" x14ac:dyDescent="0.2">
      <c r="A31" s="70" t="s">
        <v>250</v>
      </c>
      <c r="B31" s="61" t="s">
        <v>178</v>
      </c>
      <c r="C31" s="65" t="s">
        <v>27</v>
      </c>
      <c r="D31" s="62">
        <v>20</v>
      </c>
      <c r="E31" s="74"/>
      <c r="F31" s="73"/>
      <c r="G31" s="55"/>
    </row>
    <row r="32" spans="1:7" s="72" customFormat="1" ht="56.25" x14ac:dyDescent="0.2">
      <c r="A32" s="70" t="s">
        <v>251</v>
      </c>
      <c r="B32" s="61" t="s">
        <v>179</v>
      </c>
      <c r="C32" s="65" t="s">
        <v>27</v>
      </c>
      <c r="D32" s="62">
        <v>40</v>
      </c>
      <c r="E32" s="74"/>
      <c r="F32" s="73"/>
      <c r="G32" s="55"/>
    </row>
    <row r="33" spans="1:7" s="72" customFormat="1" ht="22.5" x14ac:dyDescent="0.2">
      <c r="A33" s="70" t="s">
        <v>252</v>
      </c>
      <c r="B33" s="61" t="s">
        <v>42</v>
      </c>
      <c r="C33" s="65" t="s">
        <v>19</v>
      </c>
      <c r="D33" s="62">
        <v>0.45</v>
      </c>
      <c r="E33" s="74"/>
      <c r="F33" s="73"/>
      <c r="G33" s="55"/>
    </row>
    <row r="34" spans="1:7" s="47" customFormat="1" ht="45" x14ac:dyDescent="0.2">
      <c r="A34" s="70" t="s">
        <v>253</v>
      </c>
      <c r="B34" s="61" t="s">
        <v>166</v>
      </c>
      <c r="C34" s="65" t="s">
        <v>19</v>
      </c>
      <c r="D34" s="62">
        <v>185.77</v>
      </c>
      <c r="E34" s="74"/>
      <c r="F34" s="73"/>
      <c r="G34" s="55"/>
    </row>
    <row r="35" spans="1:7" s="47" customFormat="1" x14ac:dyDescent="0.2">
      <c r="A35" s="41" t="s">
        <v>33</v>
      </c>
      <c r="B35" s="42" t="s">
        <v>180</v>
      </c>
      <c r="C35" s="43"/>
      <c r="D35" s="44"/>
      <c r="E35" s="45"/>
      <c r="F35" s="46"/>
      <c r="G35" s="45">
        <f>ROUND(SUM(G36:G49),2)</f>
        <v>0</v>
      </c>
    </row>
    <row r="36" spans="1:7" s="72" customFormat="1" ht="33.75" x14ac:dyDescent="0.2">
      <c r="A36" s="70" t="s">
        <v>254</v>
      </c>
      <c r="B36" s="61" t="s">
        <v>61</v>
      </c>
      <c r="C36" s="65" t="s">
        <v>27</v>
      </c>
      <c r="D36" s="62">
        <v>2</v>
      </c>
      <c r="E36" s="74"/>
      <c r="F36" s="73"/>
      <c r="G36" s="55"/>
    </row>
    <row r="37" spans="1:7" s="72" customFormat="1" ht="56.25" x14ac:dyDescent="0.2">
      <c r="A37" s="70" t="s">
        <v>255</v>
      </c>
      <c r="B37" s="61" t="s">
        <v>72</v>
      </c>
      <c r="C37" s="65" t="s">
        <v>27</v>
      </c>
      <c r="D37" s="62">
        <v>5</v>
      </c>
      <c r="E37" s="74"/>
      <c r="F37" s="73"/>
      <c r="G37" s="55"/>
    </row>
    <row r="38" spans="1:7" s="72" customFormat="1" ht="56.25" x14ac:dyDescent="0.2">
      <c r="A38" s="70" t="s">
        <v>256</v>
      </c>
      <c r="B38" s="61" t="s">
        <v>73</v>
      </c>
      <c r="C38" s="65" t="s">
        <v>27</v>
      </c>
      <c r="D38" s="62">
        <v>10</v>
      </c>
      <c r="E38" s="74"/>
      <c r="F38" s="73"/>
      <c r="G38" s="55"/>
    </row>
    <row r="39" spans="1:7" s="67" customFormat="1" ht="56.25" x14ac:dyDescent="0.2">
      <c r="A39" s="70" t="s">
        <v>257</v>
      </c>
      <c r="B39" s="61" t="s">
        <v>74</v>
      </c>
      <c r="C39" s="65" t="s">
        <v>27</v>
      </c>
      <c r="D39" s="62">
        <v>60</v>
      </c>
      <c r="E39" s="74"/>
      <c r="F39" s="73"/>
      <c r="G39" s="55"/>
    </row>
    <row r="40" spans="1:7" s="72" customFormat="1" ht="45" x14ac:dyDescent="0.2">
      <c r="A40" s="70" t="s">
        <v>258</v>
      </c>
      <c r="B40" s="61" t="s">
        <v>75</v>
      </c>
      <c r="C40" s="65" t="s">
        <v>27</v>
      </c>
      <c r="D40" s="62">
        <v>5</v>
      </c>
      <c r="E40" s="74"/>
      <c r="F40" s="73"/>
      <c r="G40" s="55"/>
    </row>
    <row r="41" spans="1:7" s="72" customFormat="1" ht="45" x14ac:dyDescent="0.2">
      <c r="A41" s="70" t="s">
        <v>259</v>
      </c>
      <c r="B41" s="61" t="s">
        <v>76</v>
      </c>
      <c r="C41" s="65" t="s">
        <v>27</v>
      </c>
      <c r="D41" s="62">
        <v>40</v>
      </c>
      <c r="E41" s="74"/>
      <c r="F41" s="73"/>
      <c r="G41" s="55"/>
    </row>
    <row r="42" spans="1:7" s="72" customFormat="1" ht="56.25" x14ac:dyDescent="0.2">
      <c r="A42" s="70" t="s">
        <v>260</v>
      </c>
      <c r="B42" s="61" t="s">
        <v>78</v>
      </c>
      <c r="C42" s="65" t="s">
        <v>37</v>
      </c>
      <c r="D42" s="62">
        <v>3585.9</v>
      </c>
      <c r="E42" s="74"/>
      <c r="F42" s="73"/>
      <c r="G42" s="55"/>
    </row>
    <row r="43" spans="1:7" s="72" customFormat="1" ht="56.25" x14ac:dyDescent="0.2">
      <c r="A43" s="70" t="s">
        <v>261</v>
      </c>
      <c r="B43" s="61" t="s">
        <v>79</v>
      </c>
      <c r="C43" s="65" t="s">
        <v>37</v>
      </c>
      <c r="D43" s="62">
        <v>4229.26</v>
      </c>
      <c r="E43" s="74"/>
      <c r="F43" s="73"/>
      <c r="G43" s="55"/>
    </row>
    <row r="44" spans="1:7" s="72" customFormat="1" ht="56.25" x14ac:dyDescent="0.2">
      <c r="A44" s="70" t="s">
        <v>262</v>
      </c>
      <c r="B44" s="61" t="s">
        <v>83</v>
      </c>
      <c r="C44" s="65" t="s">
        <v>37</v>
      </c>
      <c r="D44" s="62">
        <v>396.68</v>
      </c>
      <c r="E44" s="74"/>
      <c r="F44" s="73"/>
      <c r="G44" s="55"/>
    </row>
    <row r="45" spans="1:7" s="72" customFormat="1" ht="56.25" x14ac:dyDescent="0.2">
      <c r="A45" s="70" t="s">
        <v>263</v>
      </c>
      <c r="B45" s="61" t="s">
        <v>80</v>
      </c>
      <c r="C45" s="65" t="s">
        <v>37</v>
      </c>
      <c r="D45" s="62">
        <v>243.4</v>
      </c>
      <c r="E45" s="74"/>
      <c r="F45" s="73"/>
      <c r="G45" s="55"/>
    </row>
    <row r="46" spans="1:7" s="72" customFormat="1" ht="56.25" x14ac:dyDescent="0.2">
      <c r="A46" s="70" t="s">
        <v>264</v>
      </c>
      <c r="B46" s="61" t="s">
        <v>81</v>
      </c>
      <c r="C46" s="65" t="s">
        <v>37</v>
      </c>
      <c r="D46" s="62">
        <v>1097.43</v>
      </c>
      <c r="E46" s="74"/>
      <c r="F46" s="73"/>
      <c r="G46" s="55"/>
    </row>
    <row r="47" spans="1:7" s="72" customFormat="1" ht="45" x14ac:dyDescent="0.2">
      <c r="A47" s="70" t="s">
        <v>265</v>
      </c>
      <c r="B47" s="61" t="s">
        <v>82</v>
      </c>
      <c r="C47" s="65" t="s">
        <v>37</v>
      </c>
      <c r="D47" s="62">
        <v>144.55000000000001</v>
      </c>
      <c r="E47" s="74"/>
      <c r="F47" s="73"/>
      <c r="G47" s="55"/>
    </row>
    <row r="48" spans="1:7" s="72" customFormat="1" ht="33.75" x14ac:dyDescent="0.2">
      <c r="A48" s="70" t="s">
        <v>266</v>
      </c>
      <c r="B48" s="61" t="s">
        <v>77</v>
      </c>
      <c r="C48" s="65" t="s">
        <v>37</v>
      </c>
      <c r="D48" s="62">
        <v>199.46</v>
      </c>
      <c r="E48" s="74"/>
      <c r="F48" s="73"/>
      <c r="G48" s="55"/>
    </row>
    <row r="49" spans="1:7" s="72" customFormat="1" ht="33.75" x14ac:dyDescent="0.2">
      <c r="A49" s="70" t="s">
        <v>267</v>
      </c>
      <c r="B49" s="61" t="s">
        <v>67</v>
      </c>
      <c r="C49" s="65" t="s">
        <v>37</v>
      </c>
      <c r="D49" s="62">
        <v>12275.77</v>
      </c>
      <c r="E49" s="74"/>
      <c r="F49" s="73"/>
      <c r="G49" s="55"/>
    </row>
    <row r="50" spans="1:7" s="47" customFormat="1" x14ac:dyDescent="0.2">
      <c r="A50" s="41" t="s">
        <v>47</v>
      </c>
      <c r="B50" s="42" t="s">
        <v>181</v>
      </c>
      <c r="C50" s="43"/>
      <c r="D50" s="44"/>
      <c r="E50" s="45"/>
      <c r="F50" s="46"/>
      <c r="G50" s="45">
        <f>ROUND(SUM(G51:G62),2)</f>
        <v>0</v>
      </c>
    </row>
    <row r="51" spans="1:7" s="72" customFormat="1" ht="56.25" x14ac:dyDescent="0.2">
      <c r="A51" s="70" t="s">
        <v>268</v>
      </c>
      <c r="B51" s="61" t="s">
        <v>535</v>
      </c>
      <c r="C51" s="65" t="s">
        <v>18</v>
      </c>
      <c r="D51" s="62">
        <v>660.61</v>
      </c>
      <c r="E51" s="74"/>
      <c r="F51" s="73"/>
      <c r="G51" s="55"/>
    </row>
    <row r="52" spans="1:7" s="72" customFormat="1" ht="22.5" x14ac:dyDescent="0.2">
      <c r="A52" s="70" t="s">
        <v>269</v>
      </c>
      <c r="B52" s="61" t="s">
        <v>525</v>
      </c>
      <c r="C52" s="65" t="s">
        <v>25</v>
      </c>
      <c r="D52" s="62">
        <v>189.39</v>
      </c>
      <c r="E52" s="74"/>
      <c r="F52" s="73"/>
      <c r="G52" s="55"/>
    </row>
    <row r="53" spans="1:7" s="72" customFormat="1" ht="22.5" x14ac:dyDescent="0.2">
      <c r="A53" s="70" t="s">
        <v>270</v>
      </c>
      <c r="B53" s="61" t="s">
        <v>526</v>
      </c>
      <c r="C53" s="65" t="s">
        <v>25</v>
      </c>
      <c r="D53" s="62">
        <v>20.66</v>
      </c>
      <c r="E53" s="74"/>
      <c r="F53" s="73"/>
      <c r="G53" s="55"/>
    </row>
    <row r="54" spans="1:7" s="72" customFormat="1" ht="22.5" x14ac:dyDescent="0.2">
      <c r="A54" s="70" t="s">
        <v>271</v>
      </c>
      <c r="B54" s="61" t="s">
        <v>527</v>
      </c>
      <c r="C54" s="65" t="s">
        <v>25</v>
      </c>
      <c r="D54" s="62">
        <v>18.239999999999998</v>
      </c>
      <c r="E54" s="74"/>
      <c r="F54" s="73"/>
      <c r="G54" s="55"/>
    </row>
    <row r="55" spans="1:7" s="72" customFormat="1" ht="22.5" x14ac:dyDescent="0.2">
      <c r="A55" s="70" t="s">
        <v>272</v>
      </c>
      <c r="B55" s="61" t="s">
        <v>528</v>
      </c>
      <c r="C55" s="65" t="s">
        <v>27</v>
      </c>
      <c r="D55" s="62">
        <v>9</v>
      </c>
      <c r="E55" s="74"/>
      <c r="F55" s="73"/>
      <c r="G55" s="55"/>
    </row>
    <row r="56" spans="1:7" s="72" customFormat="1" ht="22.5" x14ac:dyDescent="0.2">
      <c r="A56" s="70" t="s">
        <v>273</v>
      </c>
      <c r="B56" s="61" t="s">
        <v>529</v>
      </c>
      <c r="C56" s="65" t="s">
        <v>27</v>
      </c>
      <c r="D56" s="62">
        <v>6</v>
      </c>
      <c r="E56" s="74"/>
      <c r="F56" s="73"/>
      <c r="G56" s="55"/>
    </row>
    <row r="57" spans="1:7" s="72" customFormat="1" ht="22.5" x14ac:dyDescent="0.2">
      <c r="A57" s="70" t="s">
        <v>274</v>
      </c>
      <c r="B57" s="61" t="s">
        <v>530</v>
      </c>
      <c r="C57" s="65" t="s">
        <v>27</v>
      </c>
      <c r="D57" s="62">
        <v>6</v>
      </c>
      <c r="E57" s="74"/>
      <c r="F57" s="73"/>
      <c r="G57" s="55"/>
    </row>
    <row r="58" spans="1:7" s="72" customFormat="1" ht="22.5" x14ac:dyDescent="0.2">
      <c r="A58" s="70" t="s">
        <v>275</v>
      </c>
      <c r="B58" s="61" t="s">
        <v>531</v>
      </c>
      <c r="C58" s="65" t="s">
        <v>27</v>
      </c>
      <c r="D58" s="62">
        <v>10</v>
      </c>
      <c r="E58" s="74"/>
      <c r="F58" s="73"/>
      <c r="G58" s="55"/>
    </row>
    <row r="59" spans="1:7" s="72" customFormat="1" ht="22.5" x14ac:dyDescent="0.2">
      <c r="A59" s="70" t="s">
        <v>276</v>
      </c>
      <c r="B59" s="61" t="s">
        <v>532</v>
      </c>
      <c r="C59" s="65" t="s">
        <v>27</v>
      </c>
      <c r="D59" s="62">
        <v>13</v>
      </c>
      <c r="E59" s="74"/>
      <c r="F59" s="73"/>
      <c r="G59" s="55"/>
    </row>
    <row r="60" spans="1:7" s="72" customFormat="1" ht="22.5" x14ac:dyDescent="0.2">
      <c r="A60" s="70" t="s">
        <v>277</v>
      </c>
      <c r="B60" s="61" t="s">
        <v>533</v>
      </c>
      <c r="C60" s="65" t="s">
        <v>27</v>
      </c>
      <c r="D60" s="62">
        <v>13</v>
      </c>
      <c r="E60" s="74"/>
      <c r="F60" s="73"/>
      <c r="G60" s="55"/>
    </row>
    <row r="61" spans="1:7" s="72" customFormat="1" ht="33.75" x14ac:dyDescent="0.2">
      <c r="A61" s="70" t="s">
        <v>278</v>
      </c>
      <c r="B61" s="61" t="s">
        <v>534</v>
      </c>
      <c r="C61" s="65" t="s">
        <v>27</v>
      </c>
      <c r="D61" s="62">
        <v>12</v>
      </c>
      <c r="E61" s="74"/>
      <c r="F61" s="73"/>
      <c r="G61" s="55"/>
    </row>
    <row r="62" spans="1:7" s="72" customFormat="1" ht="45" x14ac:dyDescent="0.2">
      <c r="A62" s="70" t="s">
        <v>279</v>
      </c>
      <c r="B62" s="61" t="s">
        <v>84</v>
      </c>
      <c r="C62" s="65" t="s">
        <v>37</v>
      </c>
      <c r="D62" s="62">
        <v>65.709999999999994</v>
      </c>
      <c r="E62" s="74"/>
      <c r="F62" s="73"/>
      <c r="G62" s="55"/>
    </row>
    <row r="63" spans="1:7" s="72" customFormat="1" x14ac:dyDescent="0.2">
      <c r="A63" s="37" t="s">
        <v>39</v>
      </c>
      <c r="B63" s="38" t="s">
        <v>87</v>
      </c>
      <c r="C63" s="39"/>
      <c r="D63" s="40"/>
      <c r="E63" s="40"/>
      <c r="F63" s="40"/>
      <c r="G63" s="58">
        <f>ROUND(SUM(G64,G73,G81),2)</f>
        <v>0</v>
      </c>
    </row>
    <row r="64" spans="1:7" s="47" customFormat="1" x14ac:dyDescent="0.2">
      <c r="A64" s="41" t="s">
        <v>49</v>
      </c>
      <c r="B64" s="42" t="s">
        <v>85</v>
      </c>
      <c r="C64" s="43"/>
      <c r="D64" s="44"/>
      <c r="E64" s="45"/>
      <c r="F64" s="46"/>
      <c r="G64" s="45">
        <f>ROUND(SUM(G65:G72),2)</f>
        <v>0</v>
      </c>
    </row>
    <row r="65" spans="1:7" s="47" customFormat="1" ht="33.75" x14ac:dyDescent="0.2">
      <c r="A65" s="70" t="s">
        <v>280</v>
      </c>
      <c r="B65" s="61" t="s">
        <v>29</v>
      </c>
      <c r="C65" s="65" t="s">
        <v>18</v>
      </c>
      <c r="D65" s="62">
        <v>265.62</v>
      </c>
      <c r="E65" s="74"/>
      <c r="F65" s="73"/>
      <c r="G65" s="55"/>
    </row>
    <row r="66" spans="1:7" s="47" customFormat="1" ht="45" x14ac:dyDescent="0.2">
      <c r="A66" s="70" t="s">
        <v>281</v>
      </c>
      <c r="B66" s="61" t="s">
        <v>59</v>
      </c>
      <c r="C66" s="65" t="s">
        <v>19</v>
      </c>
      <c r="D66" s="62">
        <v>352.62</v>
      </c>
      <c r="E66" s="74"/>
      <c r="F66" s="73"/>
      <c r="G66" s="55"/>
    </row>
    <row r="67" spans="1:7" s="47" customFormat="1" ht="45" x14ac:dyDescent="0.2">
      <c r="A67" s="70" t="s">
        <v>282</v>
      </c>
      <c r="B67" s="61" t="s">
        <v>65</v>
      </c>
      <c r="C67" s="65" t="s">
        <v>18</v>
      </c>
      <c r="D67" s="62">
        <v>265.62</v>
      </c>
      <c r="E67" s="74"/>
      <c r="F67" s="73"/>
      <c r="G67" s="55"/>
    </row>
    <row r="68" spans="1:7" s="72" customFormat="1" ht="45" x14ac:dyDescent="0.2">
      <c r="A68" s="70" t="s">
        <v>283</v>
      </c>
      <c r="B68" s="61" t="s">
        <v>88</v>
      </c>
      <c r="C68" s="65" t="s">
        <v>19</v>
      </c>
      <c r="D68" s="62">
        <v>13.61</v>
      </c>
      <c r="E68" s="74"/>
      <c r="F68" s="73"/>
      <c r="G68" s="55"/>
    </row>
    <row r="69" spans="1:7" s="72" customFormat="1" ht="45" x14ac:dyDescent="0.2">
      <c r="A69" s="70" t="s">
        <v>284</v>
      </c>
      <c r="B69" s="61" t="s">
        <v>54</v>
      </c>
      <c r="C69" s="65" t="s">
        <v>19</v>
      </c>
      <c r="D69" s="62">
        <v>68.069999999999993</v>
      </c>
      <c r="E69" s="74"/>
      <c r="F69" s="73"/>
      <c r="G69" s="55"/>
    </row>
    <row r="70" spans="1:7" s="67" customFormat="1" ht="67.5" x14ac:dyDescent="0.2">
      <c r="A70" s="70" t="s">
        <v>285</v>
      </c>
      <c r="B70" s="61" t="s">
        <v>69</v>
      </c>
      <c r="C70" s="65" t="s">
        <v>19</v>
      </c>
      <c r="D70" s="62">
        <v>11</v>
      </c>
      <c r="E70" s="74"/>
      <c r="F70" s="73"/>
      <c r="G70" s="55"/>
    </row>
    <row r="71" spans="1:7" s="67" customFormat="1" ht="33.75" x14ac:dyDescent="0.2">
      <c r="A71" s="70" t="s">
        <v>286</v>
      </c>
      <c r="B71" s="61" t="s">
        <v>30</v>
      </c>
      <c r="C71" s="65" t="s">
        <v>19</v>
      </c>
      <c r="D71" s="62">
        <v>339.01</v>
      </c>
      <c r="E71" s="74"/>
      <c r="F71" s="73"/>
      <c r="G71" s="55"/>
    </row>
    <row r="72" spans="1:7" s="67" customFormat="1" ht="33.75" x14ac:dyDescent="0.2">
      <c r="A72" s="70" t="s">
        <v>287</v>
      </c>
      <c r="B72" s="61" t="s">
        <v>36</v>
      </c>
      <c r="C72" s="65" t="s">
        <v>20</v>
      </c>
      <c r="D72" s="62">
        <v>6102.18</v>
      </c>
      <c r="E72" s="74"/>
      <c r="F72" s="73"/>
      <c r="G72" s="55"/>
    </row>
    <row r="73" spans="1:7" s="47" customFormat="1" x14ac:dyDescent="0.2">
      <c r="A73" s="41" t="s">
        <v>50</v>
      </c>
      <c r="B73" s="42" t="s">
        <v>91</v>
      </c>
      <c r="C73" s="43"/>
      <c r="D73" s="44"/>
      <c r="E73" s="45"/>
      <c r="F73" s="46"/>
      <c r="G73" s="45">
        <f>ROUND(SUM(G74:G80),2)</f>
        <v>0</v>
      </c>
    </row>
    <row r="74" spans="1:7" s="67" customFormat="1" ht="33.75" x14ac:dyDescent="0.2">
      <c r="A74" s="70" t="s">
        <v>288</v>
      </c>
      <c r="B74" s="61" t="s">
        <v>41</v>
      </c>
      <c r="C74" s="65" t="s">
        <v>18</v>
      </c>
      <c r="D74" s="62">
        <v>27.75</v>
      </c>
      <c r="E74" s="74"/>
      <c r="F74" s="73"/>
      <c r="G74" s="55"/>
    </row>
    <row r="75" spans="1:7" s="72" customFormat="1" ht="33.75" x14ac:dyDescent="0.2">
      <c r="A75" s="70" t="s">
        <v>289</v>
      </c>
      <c r="B75" s="61" t="s">
        <v>89</v>
      </c>
      <c r="C75" s="65" t="s">
        <v>18</v>
      </c>
      <c r="D75" s="62">
        <v>44.75</v>
      </c>
      <c r="E75" s="74"/>
      <c r="F75" s="73"/>
      <c r="G75" s="55"/>
    </row>
    <row r="76" spans="1:7" s="72" customFormat="1" ht="33.75" x14ac:dyDescent="0.2">
      <c r="A76" s="70" t="s">
        <v>290</v>
      </c>
      <c r="B76" s="61" t="s">
        <v>53</v>
      </c>
      <c r="C76" s="65" t="s">
        <v>37</v>
      </c>
      <c r="D76" s="62">
        <v>528.99</v>
      </c>
      <c r="E76" s="74"/>
      <c r="F76" s="73"/>
      <c r="G76" s="55"/>
    </row>
    <row r="77" spans="1:7" s="72" customFormat="1" ht="22.5" x14ac:dyDescent="0.2">
      <c r="A77" s="70" t="s">
        <v>291</v>
      </c>
      <c r="B77" s="61" t="s">
        <v>90</v>
      </c>
      <c r="C77" s="65" t="s">
        <v>19</v>
      </c>
      <c r="D77" s="62">
        <v>6.24</v>
      </c>
      <c r="E77" s="74"/>
      <c r="F77" s="73"/>
      <c r="G77" s="55"/>
    </row>
    <row r="78" spans="1:7" s="67" customFormat="1" ht="56.25" x14ac:dyDescent="0.2">
      <c r="A78" s="70" t="s">
        <v>292</v>
      </c>
      <c r="B78" s="61" t="s">
        <v>63</v>
      </c>
      <c r="C78" s="65" t="s">
        <v>18</v>
      </c>
      <c r="D78" s="62">
        <v>39.72</v>
      </c>
      <c r="E78" s="74"/>
      <c r="F78" s="73"/>
      <c r="G78" s="55"/>
    </row>
    <row r="79" spans="1:7" s="72" customFormat="1" ht="33.75" x14ac:dyDescent="0.2">
      <c r="A79" s="70" t="s">
        <v>293</v>
      </c>
      <c r="B79" s="61" t="s">
        <v>57</v>
      </c>
      <c r="C79" s="65" t="s">
        <v>18</v>
      </c>
      <c r="D79" s="62">
        <v>39.72</v>
      </c>
      <c r="E79" s="74"/>
      <c r="F79" s="73"/>
      <c r="G79" s="55"/>
    </row>
    <row r="80" spans="1:7" s="67" customFormat="1" ht="45" x14ac:dyDescent="0.2">
      <c r="A80" s="70" t="s">
        <v>294</v>
      </c>
      <c r="B80" s="61" t="s">
        <v>68</v>
      </c>
      <c r="C80" s="65" t="s">
        <v>18</v>
      </c>
      <c r="D80" s="62">
        <v>39.72</v>
      </c>
      <c r="E80" s="74"/>
      <c r="F80" s="73"/>
      <c r="G80" s="55"/>
    </row>
    <row r="81" spans="1:7" s="72" customFormat="1" x14ac:dyDescent="0.2">
      <c r="A81" s="41" t="s">
        <v>141</v>
      </c>
      <c r="B81" s="42" t="s">
        <v>86</v>
      </c>
      <c r="C81" s="43"/>
      <c r="D81" s="44"/>
      <c r="E81" s="45"/>
      <c r="F81" s="46"/>
      <c r="G81" s="45">
        <f>ROUND(SUM(G82:G85),2)</f>
        <v>0</v>
      </c>
    </row>
    <row r="82" spans="1:7" s="67" customFormat="1" ht="33.75" x14ac:dyDescent="0.2">
      <c r="A82" s="70" t="s">
        <v>295</v>
      </c>
      <c r="B82" s="61" t="s">
        <v>155</v>
      </c>
      <c r="C82" s="65" t="s">
        <v>18</v>
      </c>
      <c r="D82" s="62">
        <v>237.87</v>
      </c>
      <c r="E82" s="74"/>
      <c r="F82" s="73"/>
      <c r="G82" s="55"/>
    </row>
    <row r="83" spans="1:7" s="72" customFormat="1" ht="33.75" x14ac:dyDescent="0.2">
      <c r="A83" s="70" t="s">
        <v>296</v>
      </c>
      <c r="B83" s="61" t="s">
        <v>167</v>
      </c>
      <c r="C83" s="65" t="s">
        <v>18</v>
      </c>
      <c r="D83" s="62">
        <v>237.87</v>
      </c>
      <c r="E83" s="74"/>
      <c r="F83" s="73"/>
      <c r="G83" s="55"/>
    </row>
    <row r="84" spans="1:7" s="67" customFormat="1" ht="22.5" x14ac:dyDescent="0.2">
      <c r="A84" s="70" t="s">
        <v>297</v>
      </c>
      <c r="B84" s="61" t="s">
        <v>26</v>
      </c>
      <c r="C84" s="65" t="s">
        <v>25</v>
      </c>
      <c r="D84" s="62">
        <v>230.22</v>
      </c>
      <c r="E84" s="74"/>
      <c r="F84" s="73"/>
      <c r="G84" s="55"/>
    </row>
    <row r="85" spans="1:7" s="67" customFormat="1" ht="45" x14ac:dyDescent="0.2">
      <c r="A85" s="70" t="s">
        <v>298</v>
      </c>
      <c r="B85" s="61" t="s">
        <v>43</v>
      </c>
      <c r="C85" s="65" t="s">
        <v>25</v>
      </c>
      <c r="D85" s="62">
        <v>230.22</v>
      </c>
      <c r="E85" s="74"/>
      <c r="F85" s="73"/>
      <c r="G85" s="55"/>
    </row>
    <row r="86" spans="1:7" s="72" customFormat="1" x14ac:dyDescent="0.2">
      <c r="A86" s="37" t="s">
        <v>40</v>
      </c>
      <c r="B86" s="38" t="s">
        <v>92</v>
      </c>
      <c r="C86" s="39"/>
      <c r="D86" s="40"/>
      <c r="E86" s="40"/>
      <c r="F86" s="40"/>
      <c r="G86" s="58">
        <f>ROUND(SUM(G87,G95,G100,G108,G118),2)</f>
        <v>0</v>
      </c>
    </row>
    <row r="87" spans="1:7" s="47" customFormat="1" x14ac:dyDescent="0.2">
      <c r="A87" s="41" t="s">
        <v>93</v>
      </c>
      <c r="B87" s="42" t="s">
        <v>85</v>
      </c>
      <c r="C87" s="43"/>
      <c r="D87" s="44"/>
      <c r="E87" s="45"/>
      <c r="F87" s="46"/>
      <c r="G87" s="45">
        <f>ROUND(SUM(G88:G94),2)</f>
        <v>0</v>
      </c>
    </row>
    <row r="88" spans="1:7" s="67" customFormat="1" ht="33.75" x14ac:dyDescent="0.2">
      <c r="A88" s="70" t="s">
        <v>299</v>
      </c>
      <c r="B88" s="61" t="s">
        <v>29</v>
      </c>
      <c r="C88" s="65" t="s">
        <v>18</v>
      </c>
      <c r="D88" s="62">
        <v>24.93</v>
      </c>
      <c r="E88" s="74"/>
      <c r="F88" s="73"/>
      <c r="G88" s="55"/>
    </row>
    <row r="89" spans="1:7" s="67" customFormat="1" ht="45" x14ac:dyDescent="0.2">
      <c r="A89" s="70" t="s">
        <v>300</v>
      </c>
      <c r="B89" s="61" t="s">
        <v>59</v>
      </c>
      <c r="C89" s="65" t="s">
        <v>19</v>
      </c>
      <c r="D89" s="62">
        <v>33.340000000000003</v>
      </c>
      <c r="E89" s="74"/>
      <c r="F89" s="73"/>
      <c r="G89" s="55"/>
    </row>
    <row r="90" spans="1:7" s="67" customFormat="1" ht="45" x14ac:dyDescent="0.2">
      <c r="A90" s="70" t="s">
        <v>301</v>
      </c>
      <c r="B90" s="61" t="s">
        <v>65</v>
      </c>
      <c r="C90" s="65" t="s">
        <v>18</v>
      </c>
      <c r="D90" s="62">
        <v>22.24</v>
      </c>
      <c r="E90" s="74"/>
      <c r="F90" s="73"/>
      <c r="G90" s="55"/>
    </row>
    <row r="91" spans="1:7" s="67" customFormat="1" ht="45" x14ac:dyDescent="0.2">
      <c r="A91" s="70" t="s">
        <v>302</v>
      </c>
      <c r="B91" s="61" t="s">
        <v>54</v>
      </c>
      <c r="C91" s="65" t="s">
        <v>19</v>
      </c>
      <c r="D91" s="62">
        <v>17.13</v>
      </c>
      <c r="E91" s="74"/>
      <c r="F91" s="73"/>
      <c r="G91" s="55"/>
    </row>
    <row r="92" spans="1:7" s="67" customFormat="1" ht="67.5" x14ac:dyDescent="0.2">
      <c r="A92" s="70" t="s">
        <v>303</v>
      </c>
      <c r="B92" s="61" t="s">
        <v>69</v>
      </c>
      <c r="C92" s="65" t="s">
        <v>19</v>
      </c>
      <c r="D92" s="62">
        <v>9.7899999999999991</v>
      </c>
      <c r="E92" s="74"/>
      <c r="F92" s="73"/>
      <c r="G92" s="55"/>
    </row>
    <row r="93" spans="1:7" s="67" customFormat="1" ht="33.75" x14ac:dyDescent="0.2">
      <c r="A93" s="70" t="s">
        <v>304</v>
      </c>
      <c r="B93" s="61" t="s">
        <v>30</v>
      </c>
      <c r="C93" s="65" t="s">
        <v>19</v>
      </c>
      <c r="D93" s="62">
        <v>33.340000000000003</v>
      </c>
      <c r="E93" s="74"/>
      <c r="F93" s="73"/>
      <c r="G93" s="55"/>
    </row>
    <row r="94" spans="1:7" s="67" customFormat="1" ht="33.75" x14ac:dyDescent="0.2">
      <c r="A94" s="70" t="s">
        <v>305</v>
      </c>
      <c r="B94" s="61" t="s">
        <v>36</v>
      </c>
      <c r="C94" s="65" t="s">
        <v>20</v>
      </c>
      <c r="D94" s="62">
        <v>600.12000000000012</v>
      </c>
      <c r="E94" s="74"/>
      <c r="F94" s="73"/>
      <c r="G94" s="55"/>
    </row>
    <row r="95" spans="1:7" s="72" customFormat="1" x14ac:dyDescent="0.2">
      <c r="A95" s="41" t="s">
        <v>94</v>
      </c>
      <c r="B95" s="42" t="s">
        <v>71</v>
      </c>
      <c r="C95" s="43"/>
      <c r="D95" s="44"/>
      <c r="E95" s="45"/>
      <c r="F95" s="46"/>
      <c r="G95" s="45">
        <f>ROUND(SUM(G96:G99),2)</f>
        <v>0</v>
      </c>
    </row>
    <row r="96" spans="1:7" s="67" customFormat="1" ht="33.75" x14ac:dyDescent="0.2">
      <c r="A96" s="70" t="s">
        <v>306</v>
      </c>
      <c r="B96" s="61" t="s">
        <v>41</v>
      </c>
      <c r="C96" s="65" t="s">
        <v>18</v>
      </c>
      <c r="D96" s="62">
        <v>22.24</v>
      </c>
      <c r="E96" s="74"/>
      <c r="F96" s="73"/>
      <c r="G96" s="55"/>
    </row>
    <row r="97" spans="1:7" s="72" customFormat="1" ht="45" x14ac:dyDescent="0.2">
      <c r="A97" s="70" t="s">
        <v>307</v>
      </c>
      <c r="B97" s="61" t="s">
        <v>95</v>
      </c>
      <c r="C97" s="65" t="s">
        <v>25</v>
      </c>
      <c r="D97" s="62">
        <v>86.56</v>
      </c>
      <c r="E97" s="74"/>
      <c r="F97" s="73"/>
      <c r="G97" s="55"/>
    </row>
    <row r="98" spans="1:7" s="72" customFormat="1" ht="45" x14ac:dyDescent="0.2">
      <c r="A98" s="70" t="s">
        <v>308</v>
      </c>
      <c r="B98" s="61" t="s">
        <v>96</v>
      </c>
      <c r="C98" s="65" t="s">
        <v>25</v>
      </c>
      <c r="D98" s="62">
        <v>21.13</v>
      </c>
      <c r="E98" s="74"/>
      <c r="F98" s="73"/>
      <c r="G98" s="55"/>
    </row>
    <row r="99" spans="1:7" s="67" customFormat="1" ht="56.25" x14ac:dyDescent="0.2">
      <c r="A99" s="70" t="s">
        <v>309</v>
      </c>
      <c r="B99" s="61" t="s">
        <v>64</v>
      </c>
      <c r="C99" s="65" t="s">
        <v>18</v>
      </c>
      <c r="D99" s="62">
        <v>25.3</v>
      </c>
      <c r="E99" s="74"/>
      <c r="F99" s="73"/>
      <c r="G99" s="55"/>
    </row>
    <row r="100" spans="1:7" s="47" customFormat="1" x14ac:dyDescent="0.2">
      <c r="A100" s="41" t="s">
        <v>98</v>
      </c>
      <c r="B100" s="42" t="s">
        <v>62</v>
      </c>
      <c r="C100" s="43"/>
      <c r="D100" s="44"/>
      <c r="E100" s="45"/>
      <c r="F100" s="46"/>
      <c r="G100" s="45">
        <f>SUM(G101:G107)</f>
        <v>0</v>
      </c>
    </row>
    <row r="101" spans="1:7" s="67" customFormat="1" ht="45" x14ac:dyDescent="0.2">
      <c r="A101" s="70" t="s">
        <v>310</v>
      </c>
      <c r="B101" s="61" t="s">
        <v>95</v>
      </c>
      <c r="C101" s="65" t="s">
        <v>25</v>
      </c>
      <c r="D101" s="62">
        <v>111.97</v>
      </c>
      <c r="E101" s="74"/>
      <c r="F101" s="73"/>
      <c r="G101" s="55"/>
    </row>
    <row r="102" spans="1:7" s="67" customFormat="1" ht="45" x14ac:dyDescent="0.2">
      <c r="A102" s="70" t="s">
        <v>311</v>
      </c>
      <c r="B102" s="61" t="s">
        <v>96</v>
      </c>
      <c r="C102" s="65" t="s">
        <v>25</v>
      </c>
      <c r="D102" s="62">
        <v>74.8</v>
      </c>
      <c r="E102" s="74"/>
      <c r="F102" s="73"/>
      <c r="G102" s="55"/>
    </row>
    <row r="103" spans="1:7" s="67" customFormat="1" ht="56.25" x14ac:dyDescent="0.2">
      <c r="A103" s="70" t="s">
        <v>312</v>
      </c>
      <c r="B103" s="61" t="s">
        <v>64</v>
      </c>
      <c r="C103" s="65" t="s">
        <v>18</v>
      </c>
      <c r="D103" s="62">
        <v>129.79</v>
      </c>
      <c r="E103" s="74"/>
      <c r="F103" s="73"/>
      <c r="G103" s="55"/>
    </row>
    <row r="104" spans="1:7" s="67" customFormat="1" ht="33.75" x14ac:dyDescent="0.2">
      <c r="A104" s="70" t="s">
        <v>313</v>
      </c>
      <c r="B104" s="61" t="s">
        <v>57</v>
      </c>
      <c r="C104" s="65" t="s">
        <v>18</v>
      </c>
      <c r="D104" s="62">
        <v>259.58</v>
      </c>
      <c r="E104" s="74"/>
      <c r="F104" s="73"/>
      <c r="G104" s="55"/>
    </row>
    <row r="105" spans="1:7" s="69" customFormat="1" ht="33.75" x14ac:dyDescent="0.2">
      <c r="A105" s="70" t="s">
        <v>314</v>
      </c>
      <c r="B105" s="61" t="s">
        <v>58</v>
      </c>
      <c r="C105" s="65" t="s">
        <v>25</v>
      </c>
      <c r="D105" s="62">
        <v>16.760000000000002</v>
      </c>
      <c r="E105" s="74"/>
      <c r="F105" s="73"/>
      <c r="G105" s="55"/>
    </row>
    <row r="106" spans="1:7" s="69" customFormat="1" ht="33.75" x14ac:dyDescent="0.2">
      <c r="A106" s="70" t="s">
        <v>315</v>
      </c>
      <c r="B106" s="61" t="s">
        <v>97</v>
      </c>
      <c r="C106" s="65" t="s">
        <v>25</v>
      </c>
      <c r="D106" s="62">
        <v>33.53</v>
      </c>
      <c r="E106" s="74"/>
      <c r="F106" s="73"/>
      <c r="G106" s="55"/>
    </row>
    <row r="107" spans="1:7" s="67" customFormat="1" ht="45" x14ac:dyDescent="0.2">
      <c r="A107" s="70" t="s">
        <v>316</v>
      </c>
      <c r="B107" s="61" t="s">
        <v>68</v>
      </c>
      <c r="C107" s="65" t="s">
        <v>18</v>
      </c>
      <c r="D107" s="62">
        <v>259.58</v>
      </c>
      <c r="E107" s="74"/>
      <c r="F107" s="73"/>
      <c r="G107" s="55"/>
    </row>
    <row r="108" spans="1:7" s="47" customFormat="1" x14ac:dyDescent="0.2">
      <c r="A108" s="41" t="s">
        <v>99</v>
      </c>
      <c r="B108" s="42" t="s">
        <v>100</v>
      </c>
      <c r="C108" s="43"/>
      <c r="D108" s="44"/>
      <c r="E108" s="45"/>
      <c r="F108" s="46"/>
      <c r="G108" s="45">
        <f>ROUND(SUM(G109:G117),2)</f>
        <v>0</v>
      </c>
    </row>
    <row r="109" spans="1:7" s="72" customFormat="1" ht="67.5" x14ac:dyDescent="0.2">
      <c r="A109" s="70" t="s">
        <v>317</v>
      </c>
      <c r="B109" s="61" t="s">
        <v>101</v>
      </c>
      <c r="C109" s="65" t="s">
        <v>27</v>
      </c>
      <c r="D109" s="62">
        <v>6</v>
      </c>
      <c r="E109" s="74"/>
      <c r="F109" s="73"/>
      <c r="G109" s="55"/>
    </row>
    <row r="110" spans="1:7" s="72" customFormat="1" ht="45" x14ac:dyDescent="0.2">
      <c r="A110" s="70" t="s">
        <v>318</v>
      </c>
      <c r="B110" s="61" t="s">
        <v>102</v>
      </c>
      <c r="C110" s="65" t="s">
        <v>37</v>
      </c>
      <c r="D110" s="62">
        <v>202.25</v>
      </c>
      <c r="E110" s="74"/>
      <c r="F110" s="73"/>
      <c r="G110" s="55"/>
    </row>
    <row r="111" spans="1:7" s="72" customFormat="1" ht="33.75" x14ac:dyDescent="0.2">
      <c r="A111" s="70" t="s">
        <v>319</v>
      </c>
      <c r="B111" s="61" t="s">
        <v>155</v>
      </c>
      <c r="C111" s="65" t="s">
        <v>18</v>
      </c>
      <c r="D111" s="62">
        <v>50.04</v>
      </c>
      <c r="E111" s="74"/>
      <c r="F111" s="73"/>
      <c r="G111" s="55"/>
    </row>
    <row r="112" spans="1:7" s="72" customFormat="1" ht="33.75" x14ac:dyDescent="0.2">
      <c r="A112" s="70" t="s">
        <v>320</v>
      </c>
      <c r="B112" s="61" t="s">
        <v>48</v>
      </c>
      <c r="C112" s="65" t="s">
        <v>37</v>
      </c>
      <c r="D112" s="62">
        <v>47.34</v>
      </c>
      <c r="E112" s="74"/>
      <c r="F112" s="73"/>
      <c r="G112" s="55"/>
    </row>
    <row r="113" spans="1:7" s="72" customFormat="1" ht="45" x14ac:dyDescent="0.2">
      <c r="A113" s="70" t="s">
        <v>321</v>
      </c>
      <c r="B113" s="61" t="s">
        <v>103</v>
      </c>
      <c r="C113" s="65" t="s">
        <v>18</v>
      </c>
      <c r="D113" s="62">
        <v>50.04</v>
      </c>
      <c r="E113" s="74"/>
      <c r="F113" s="73"/>
      <c r="G113" s="55"/>
    </row>
    <row r="114" spans="1:7" s="72" customFormat="1" ht="45" x14ac:dyDescent="0.2">
      <c r="A114" s="70" t="s">
        <v>322</v>
      </c>
      <c r="B114" s="61" t="s">
        <v>156</v>
      </c>
      <c r="C114" s="65" t="s">
        <v>19</v>
      </c>
      <c r="D114" s="62">
        <v>5.7</v>
      </c>
      <c r="E114" s="74"/>
      <c r="F114" s="73"/>
      <c r="G114" s="55"/>
    </row>
    <row r="115" spans="1:7" s="72" customFormat="1" ht="56.25" x14ac:dyDescent="0.2">
      <c r="A115" s="70" t="s">
        <v>323</v>
      </c>
      <c r="B115" s="61" t="s">
        <v>182</v>
      </c>
      <c r="C115" s="65" t="s">
        <v>19</v>
      </c>
      <c r="D115" s="62">
        <v>2.91</v>
      </c>
      <c r="E115" s="74"/>
      <c r="F115" s="73"/>
      <c r="G115" s="55"/>
    </row>
    <row r="116" spans="1:7" s="72" customFormat="1" ht="45" x14ac:dyDescent="0.2">
      <c r="A116" s="70" t="s">
        <v>324</v>
      </c>
      <c r="B116" s="61" t="s">
        <v>183</v>
      </c>
      <c r="C116" s="65" t="s">
        <v>25</v>
      </c>
      <c r="D116" s="62">
        <v>39.450000000000003</v>
      </c>
      <c r="E116" s="74"/>
      <c r="F116" s="73"/>
      <c r="G116" s="55"/>
    </row>
    <row r="117" spans="1:7" s="72" customFormat="1" ht="67.5" x14ac:dyDescent="0.2">
      <c r="A117" s="70" t="s">
        <v>325</v>
      </c>
      <c r="B117" s="61" t="s">
        <v>184</v>
      </c>
      <c r="C117" s="65" t="s">
        <v>18</v>
      </c>
      <c r="D117" s="62">
        <v>58.15</v>
      </c>
      <c r="E117" s="74"/>
      <c r="F117" s="73"/>
      <c r="G117" s="55"/>
    </row>
    <row r="118" spans="1:7" s="72" customFormat="1" x14ac:dyDescent="0.2">
      <c r="A118" s="41" t="s">
        <v>104</v>
      </c>
      <c r="B118" s="42" t="s">
        <v>105</v>
      </c>
      <c r="C118" s="43"/>
      <c r="D118" s="44"/>
      <c r="E118" s="45"/>
      <c r="F118" s="46"/>
      <c r="G118" s="45">
        <f>ROUND(SUM(G119:G122),2)</f>
        <v>0</v>
      </c>
    </row>
    <row r="119" spans="1:7" s="71" customFormat="1" ht="56.25" x14ac:dyDescent="0.2">
      <c r="A119" s="70" t="s">
        <v>326</v>
      </c>
      <c r="B119" s="61" t="s">
        <v>157</v>
      </c>
      <c r="C119" s="65" t="s">
        <v>37</v>
      </c>
      <c r="D119" s="62">
        <v>249.68</v>
      </c>
      <c r="E119" s="74"/>
      <c r="F119" s="73"/>
      <c r="G119" s="55"/>
    </row>
    <row r="120" spans="1:7" s="72" customFormat="1" ht="33.75" x14ac:dyDescent="0.2">
      <c r="A120" s="70" t="s">
        <v>327</v>
      </c>
      <c r="B120" s="61" t="s">
        <v>158</v>
      </c>
      <c r="C120" s="65" t="s">
        <v>18</v>
      </c>
      <c r="D120" s="62">
        <v>11</v>
      </c>
      <c r="E120" s="74"/>
      <c r="F120" s="73"/>
      <c r="G120" s="55"/>
    </row>
    <row r="121" spans="1:7" s="72" customFormat="1" ht="78.75" x14ac:dyDescent="0.2">
      <c r="A121" s="70" t="s">
        <v>328</v>
      </c>
      <c r="B121" s="61" t="s">
        <v>159</v>
      </c>
      <c r="C121" s="65" t="s">
        <v>37</v>
      </c>
      <c r="D121" s="62">
        <v>278.83999999999997</v>
      </c>
      <c r="E121" s="74"/>
      <c r="F121" s="73"/>
      <c r="G121" s="55"/>
    </row>
    <row r="122" spans="1:7" s="72" customFormat="1" ht="78.75" x14ac:dyDescent="0.2">
      <c r="A122" s="70" t="s">
        <v>329</v>
      </c>
      <c r="B122" s="61" t="s">
        <v>106</v>
      </c>
      <c r="C122" s="65" t="s">
        <v>37</v>
      </c>
      <c r="D122" s="62">
        <v>70.510000000000005</v>
      </c>
      <c r="E122" s="74"/>
      <c r="F122" s="73"/>
      <c r="G122" s="55"/>
    </row>
    <row r="123" spans="1:7" s="72" customFormat="1" x14ac:dyDescent="0.2">
      <c r="A123" s="37" t="s">
        <v>107</v>
      </c>
      <c r="B123" s="38" t="s">
        <v>108</v>
      </c>
      <c r="C123" s="39"/>
      <c r="D123" s="40"/>
      <c r="E123" s="40"/>
      <c r="F123" s="40"/>
      <c r="G123" s="58">
        <f>ROUND(SUM(G124,G132,G141,G151,G155),2)</f>
        <v>0</v>
      </c>
    </row>
    <row r="124" spans="1:7" s="47" customFormat="1" x14ac:dyDescent="0.2">
      <c r="A124" s="41" t="s">
        <v>109</v>
      </c>
      <c r="B124" s="42" t="s">
        <v>85</v>
      </c>
      <c r="C124" s="43"/>
      <c r="D124" s="44"/>
      <c r="E124" s="45"/>
      <c r="F124" s="46"/>
      <c r="G124" s="45">
        <f>ROUND(SUM(G125:G131),2)</f>
        <v>0</v>
      </c>
    </row>
    <row r="125" spans="1:7" s="68" customFormat="1" ht="33.75" x14ac:dyDescent="0.2">
      <c r="A125" s="70" t="s">
        <v>330</v>
      </c>
      <c r="B125" s="61" t="s">
        <v>29</v>
      </c>
      <c r="C125" s="65" t="s">
        <v>18</v>
      </c>
      <c r="D125" s="62">
        <v>428.16</v>
      </c>
      <c r="E125" s="74"/>
      <c r="F125" s="73"/>
      <c r="G125" s="55"/>
    </row>
    <row r="126" spans="1:7" s="68" customFormat="1" ht="33.75" x14ac:dyDescent="0.2">
      <c r="A126" s="70" t="s">
        <v>331</v>
      </c>
      <c r="B126" s="61" t="s">
        <v>38</v>
      </c>
      <c r="C126" s="65" t="s">
        <v>19</v>
      </c>
      <c r="D126" s="62">
        <v>509.74</v>
      </c>
      <c r="E126" s="74"/>
      <c r="F126" s="73"/>
      <c r="G126" s="55"/>
    </row>
    <row r="127" spans="1:7" s="68" customFormat="1" ht="45" x14ac:dyDescent="0.2">
      <c r="A127" s="70" t="s">
        <v>332</v>
      </c>
      <c r="B127" s="61" t="s">
        <v>65</v>
      </c>
      <c r="C127" s="65" t="s">
        <v>18</v>
      </c>
      <c r="D127" s="62">
        <v>428.16</v>
      </c>
      <c r="E127" s="74"/>
      <c r="F127" s="73"/>
      <c r="G127" s="55"/>
    </row>
    <row r="128" spans="1:7" s="68" customFormat="1" ht="45" x14ac:dyDescent="0.2">
      <c r="A128" s="70" t="s">
        <v>333</v>
      </c>
      <c r="B128" s="61" t="s">
        <v>56</v>
      </c>
      <c r="C128" s="65" t="s">
        <v>19</v>
      </c>
      <c r="D128" s="62">
        <v>104.95</v>
      </c>
      <c r="E128" s="74"/>
      <c r="F128" s="73"/>
      <c r="G128" s="55"/>
    </row>
    <row r="129" spans="1:7" s="68" customFormat="1" ht="67.5" x14ac:dyDescent="0.2">
      <c r="A129" s="70" t="s">
        <v>334</v>
      </c>
      <c r="B129" s="61" t="s">
        <v>69</v>
      </c>
      <c r="C129" s="65" t="s">
        <v>19</v>
      </c>
      <c r="D129" s="62">
        <v>4.83</v>
      </c>
      <c r="E129" s="74"/>
      <c r="F129" s="73"/>
      <c r="G129" s="55"/>
    </row>
    <row r="130" spans="1:7" s="68" customFormat="1" ht="33.75" x14ac:dyDescent="0.2">
      <c r="A130" s="70" t="s">
        <v>335</v>
      </c>
      <c r="B130" s="61" t="s">
        <v>30</v>
      </c>
      <c r="C130" s="65" t="s">
        <v>19</v>
      </c>
      <c r="D130" s="62">
        <v>509.74</v>
      </c>
      <c r="E130" s="74"/>
      <c r="F130" s="73"/>
      <c r="G130" s="55"/>
    </row>
    <row r="131" spans="1:7" s="68" customFormat="1" ht="33.75" x14ac:dyDescent="0.2">
      <c r="A131" s="70" t="s">
        <v>336</v>
      </c>
      <c r="B131" s="61" t="s">
        <v>36</v>
      </c>
      <c r="C131" s="65" t="s">
        <v>20</v>
      </c>
      <c r="D131" s="62">
        <v>9175.32</v>
      </c>
      <c r="E131" s="74"/>
      <c r="F131" s="73"/>
      <c r="G131" s="55"/>
    </row>
    <row r="132" spans="1:7" s="72" customFormat="1" x14ac:dyDescent="0.2">
      <c r="A132" s="41" t="s">
        <v>110</v>
      </c>
      <c r="B132" s="42" t="s">
        <v>111</v>
      </c>
      <c r="C132" s="43"/>
      <c r="D132" s="44"/>
      <c r="E132" s="45"/>
      <c r="F132" s="46"/>
      <c r="G132" s="45">
        <f>ROUND(SUM(G133:G140),2)</f>
        <v>0</v>
      </c>
    </row>
    <row r="133" spans="1:7" s="68" customFormat="1" ht="33.75" x14ac:dyDescent="0.2">
      <c r="A133" s="70" t="s">
        <v>337</v>
      </c>
      <c r="B133" s="61" t="s">
        <v>41</v>
      </c>
      <c r="C133" s="65" t="s">
        <v>18</v>
      </c>
      <c r="D133" s="62">
        <v>12.07</v>
      </c>
      <c r="E133" s="74"/>
      <c r="F133" s="73"/>
      <c r="G133" s="55"/>
    </row>
    <row r="134" spans="1:7" s="72" customFormat="1" ht="45" x14ac:dyDescent="0.2">
      <c r="A134" s="70" t="s">
        <v>338</v>
      </c>
      <c r="B134" s="61" t="s">
        <v>95</v>
      </c>
      <c r="C134" s="65" t="s">
        <v>25</v>
      </c>
      <c r="D134" s="62">
        <v>43.8</v>
      </c>
      <c r="E134" s="74"/>
      <c r="F134" s="73"/>
      <c r="G134" s="55"/>
    </row>
    <row r="135" spans="1:7" s="72" customFormat="1" ht="45" x14ac:dyDescent="0.2">
      <c r="A135" s="70" t="s">
        <v>339</v>
      </c>
      <c r="B135" s="61" t="s">
        <v>96</v>
      </c>
      <c r="C135" s="65" t="s">
        <v>25</v>
      </c>
      <c r="D135" s="62">
        <v>5.92</v>
      </c>
      <c r="E135" s="74"/>
      <c r="F135" s="73"/>
      <c r="G135" s="55"/>
    </row>
    <row r="136" spans="1:7" s="72" customFormat="1" ht="56.25" x14ac:dyDescent="0.2">
      <c r="A136" s="70" t="s">
        <v>340</v>
      </c>
      <c r="B136" s="61" t="s">
        <v>64</v>
      </c>
      <c r="C136" s="65" t="s">
        <v>18</v>
      </c>
      <c r="D136" s="62">
        <v>20.22</v>
      </c>
      <c r="E136" s="74"/>
      <c r="F136" s="73"/>
      <c r="G136" s="55"/>
    </row>
    <row r="137" spans="1:7" s="72" customFormat="1" ht="33.75" x14ac:dyDescent="0.2">
      <c r="A137" s="70" t="s">
        <v>341</v>
      </c>
      <c r="B137" s="61" t="s">
        <v>57</v>
      </c>
      <c r="C137" s="65" t="s">
        <v>18</v>
      </c>
      <c r="D137" s="62">
        <v>20.22</v>
      </c>
      <c r="E137" s="74"/>
      <c r="F137" s="73"/>
      <c r="G137" s="55"/>
    </row>
    <row r="138" spans="1:7" s="72" customFormat="1" ht="33.75" x14ac:dyDescent="0.2">
      <c r="A138" s="70" t="s">
        <v>342</v>
      </c>
      <c r="B138" s="61" t="s">
        <v>58</v>
      </c>
      <c r="C138" s="65" t="s">
        <v>25</v>
      </c>
      <c r="D138" s="62">
        <v>22.46</v>
      </c>
      <c r="E138" s="74"/>
      <c r="F138" s="73"/>
      <c r="G138" s="55"/>
    </row>
    <row r="139" spans="1:7" s="72" customFormat="1" ht="33.75" x14ac:dyDescent="0.2">
      <c r="A139" s="70" t="s">
        <v>343</v>
      </c>
      <c r="B139" s="61" t="s">
        <v>97</v>
      </c>
      <c r="C139" s="65" t="s">
        <v>25</v>
      </c>
      <c r="D139" s="62">
        <v>2.44</v>
      </c>
      <c r="E139" s="74"/>
      <c r="F139" s="73"/>
      <c r="G139" s="55"/>
    </row>
    <row r="140" spans="1:7" s="72" customFormat="1" ht="45" x14ac:dyDescent="0.2">
      <c r="A140" s="70" t="s">
        <v>344</v>
      </c>
      <c r="B140" s="61" t="s">
        <v>68</v>
      </c>
      <c r="C140" s="65" t="s">
        <v>18</v>
      </c>
      <c r="D140" s="62">
        <v>20.22</v>
      </c>
      <c r="E140" s="74"/>
      <c r="F140" s="73"/>
      <c r="G140" s="55"/>
    </row>
    <row r="141" spans="1:7" s="47" customFormat="1" x14ac:dyDescent="0.2">
      <c r="A141" s="41" t="s">
        <v>112</v>
      </c>
      <c r="B141" s="42" t="s">
        <v>86</v>
      </c>
      <c r="C141" s="43"/>
      <c r="D141" s="44"/>
      <c r="E141" s="45"/>
      <c r="F141" s="46"/>
      <c r="G141" s="45">
        <f>ROUND(SUM(G142:G150),2)</f>
        <v>0</v>
      </c>
    </row>
    <row r="142" spans="1:7" s="72" customFormat="1" ht="45" x14ac:dyDescent="0.2">
      <c r="A142" s="70" t="s">
        <v>345</v>
      </c>
      <c r="B142" s="61" t="s">
        <v>55</v>
      </c>
      <c r="C142" s="65" t="s">
        <v>18</v>
      </c>
      <c r="D142" s="62">
        <v>391.42</v>
      </c>
      <c r="E142" s="74"/>
      <c r="F142" s="73"/>
      <c r="G142" s="55"/>
    </row>
    <row r="143" spans="1:7" s="67" customFormat="1" ht="45" x14ac:dyDescent="0.2">
      <c r="A143" s="70" t="s">
        <v>346</v>
      </c>
      <c r="B143" s="61" t="s">
        <v>113</v>
      </c>
      <c r="C143" s="65" t="s">
        <v>18</v>
      </c>
      <c r="D143" s="62">
        <v>24.82</v>
      </c>
      <c r="E143" s="74"/>
      <c r="F143" s="73"/>
      <c r="G143" s="55"/>
    </row>
    <row r="144" spans="1:7" s="68" customFormat="1" ht="33.75" x14ac:dyDescent="0.2">
      <c r="A144" s="70" t="s">
        <v>347</v>
      </c>
      <c r="B144" s="61" t="s">
        <v>155</v>
      </c>
      <c r="C144" s="65" t="s">
        <v>18</v>
      </c>
      <c r="D144" s="62">
        <v>24.8</v>
      </c>
      <c r="E144" s="74"/>
      <c r="F144" s="73"/>
      <c r="G144" s="55"/>
    </row>
    <row r="145" spans="1:7" s="67" customFormat="1" ht="22.5" x14ac:dyDescent="0.2">
      <c r="A145" s="70" t="s">
        <v>348</v>
      </c>
      <c r="B145" s="61" t="s">
        <v>26</v>
      </c>
      <c r="C145" s="65" t="s">
        <v>25</v>
      </c>
      <c r="D145" s="62">
        <v>193.2</v>
      </c>
      <c r="E145" s="74"/>
      <c r="F145" s="73"/>
      <c r="G145" s="55"/>
    </row>
    <row r="146" spans="1:7" s="67" customFormat="1" ht="45" x14ac:dyDescent="0.2">
      <c r="A146" s="70" t="s">
        <v>349</v>
      </c>
      <c r="B146" s="61" t="s">
        <v>43</v>
      </c>
      <c r="C146" s="65" t="s">
        <v>25</v>
      </c>
      <c r="D146" s="62">
        <v>193.2</v>
      </c>
      <c r="E146" s="74"/>
      <c r="F146" s="73"/>
      <c r="G146" s="55"/>
    </row>
    <row r="147" spans="1:7" s="72" customFormat="1" ht="45" x14ac:dyDescent="0.2">
      <c r="A147" s="70" t="s">
        <v>350</v>
      </c>
      <c r="B147" s="61" t="s">
        <v>114</v>
      </c>
      <c r="C147" s="65" t="s">
        <v>25</v>
      </c>
      <c r="D147" s="62">
        <v>11.34</v>
      </c>
      <c r="E147" s="74"/>
      <c r="F147" s="73"/>
      <c r="G147" s="55"/>
    </row>
    <row r="148" spans="1:7" s="72" customFormat="1" ht="45" x14ac:dyDescent="0.2">
      <c r="A148" s="70" t="s">
        <v>351</v>
      </c>
      <c r="B148" s="61" t="s">
        <v>165</v>
      </c>
      <c r="C148" s="65" t="s">
        <v>25</v>
      </c>
      <c r="D148" s="62">
        <v>11.34</v>
      </c>
      <c r="E148" s="74"/>
      <c r="F148" s="73"/>
      <c r="G148" s="55"/>
    </row>
    <row r="149" spans="1:7" s="72" customFormat="1" ht="33.75" x14ac:dyDescent="0.2">
      <c r="A149" s="70" t="s">
        <v>352</v>
      </c>
      <c r="B149" s="61" t="s">
        <v>57</v>
      </c>
      <c r="C149" s="65" t="s">
        <v>18</v>
      </c>
      <c r="D149" s="62">
        <v>1.44</v>
      </c>
      <c r="E149" s="74"/>
      <c r="F149" s="73"/>
      <c r="G149" s="55"/>
    </row>
    <row r="150" spans="1:7" s="72" customFormat="1" ht="45" x14ac:dyDescent="0.2">
      <c r="A150" s="70" t="s">
        <v>353</v>
      </c>
      <c r="B150" s="61" t="s">
        <v>68</v>
      </c>
      <c r="C150" s="65" t="s">
        <v>18</v>
      </c>
      <c r="D150" s="62">
        <v>1.44</v>
      </c>
      <c r="E150" s="74"/>
      <c r="F150" s="73"/>
      <c r="G150" s="55"/>
    </row>
    <row r="151" spans="1:7" s="47" customFormat="1" x14ac:dyDescent="0.2">
      <c r="A151" s="41" t="s">
        <v>115</v>
      </c>
      <c r="B151" s="42" t="s">
        <v>131</v>
      </c>
      <c r="C151" s="43"/>
      <c r="D151" s="44"/>
      <c r="E151" s="45"/>
      <c r="F151" s="46"/>
      <c r="G151" s="45">
        <f>ROUND(SUM(G152:G154),2)</f>
        <v>0</v>
      </c>
    </row>
    <row r="152" spans="1:7" s="72" customFormat="1" ht="33.75" x14ac:dyDescent="0.2">
      <c r="A152" s="70" t="s">
        <v>354</v>
      </c>
      <c r="B152" s="61" t="s">
        <v>48</v>
      </c>
      <c r="C152" s="65" t="s">
        <v>37</v>
      </c>
      <c r="D152" s="62">
        <v>1387.28</v>
      </c>
      <c r="E152" s="74"/>
      <c r="F152" s="73"/>
      <c r="G152" s="55"/>
    </row>
    <row r="153" spans="1:7" s="72" customFormat="1" ht="45" x14ac:dyDescent="0.2">
      <c r="A153" s="70" t="s">
        <v>355</v>
      </c>
      <c r="B153" s="61" t="s">
        <v>117</v>
      </c>
      <c r="C153" s="65" t="s">
        <v>18</v>
      </c>
      <c r="D153" s="62">
        <v>406.44</v>
      </c>
      <c r="E153" s="74"/>
      <c r="F153" s="73"/>
      <c r="G153" s="55"/>
    </row>
    <row r="154" spans="1:7" s="72" customFormat="1" ht="33.75" x14ac:dyDescent="0.2">
      <c r="A154" s="70" t="s">
        <v>356</v>
      </c>
      <c r="B154" s="61" t="s">
        <v>160</v>
      </c>
      <c r="C154" s="65" t="s">
        <v>19</v>
      </c>
      <c r="D154" s="62">
        <v>28.15</v>
      </c>
      <c r="E154" s="74"/>
      <c r="F154" s="73"/>
      <c r="G154" s="55"/>
    </row>
    <row r="155" spans="1:7" s="47" customFormat="1" x14ac:dyDescent="0.2">
      <c r="A155" s="41" t="s">
        <v>116</v>
      </c>
      <c r="B155" s="42" t="s">
        <v>51</v>
      </c>
      <c r="C155" s="43"/>
      <c r="D155" s="45"/>
      <c r="E155" s="45"/>
      <c r="F155" s="46"/>
      <c r="G155" s="45">
        <f>ROUND(SUM(G156:G157),2)</f>
        <v>0</v>
      </c>
    </row>
    <row r="156" spans="1:7" s="72" customFormat="1" ht="33.75" x14ac:dyDescent="0.2">
      <c r="A156" s="70" t="s">
        <v>357</v>
      </c>
      <c r="B156" s="61" t="s">
        <v>41</v>
      </c>
      <c r="C156" s="65" t="s">
        <v>18</v>
      </c>
      <c r="D156" s="62">
        <v>13.78</v>
      </c>
      <c r="E156" s="74"/>
      <c r="F156" s="73"/>
      <c r="G156" s="55"/>
    </row>
    <row r="157" spans="1:7" s="72" customFormat="1" ht="90" x14ac:dyDescent="0.2">
      <c r="A157" s="70" t="s">
        <v>358</v>
      </c>
      <c r="B157" s="61" t="s">
        <v>132</v>
      </c>
      <c r="C157" s="65" t="s">
        <v>25</v>
      </c>
      <c r="D157" s="62">
        <v>30.62</v>
      </c>
      <c r="E157" s="74"/>
      <c r="F157" s="73"/>
      <c r="G157" s="55"/>
    </row>
    <row r="158" spans="1:7" s="72" customFormat="1" x14ac:dyDescent="0.2">
      <c r="A158" s="37" t="s">
        <v>120</v>
      </c>
      <c r="B158" s="38" t="s">
        <v>130</v>
      </c>
      <c r="C158" s="39"/>
      <c r="D158" s="40"/>
      <c r="E158" s="40"/>
      <c r="F158" s="40"/>
      <c r="G158" s="58">
        <f>ROUND(SUM(G159,G171),2)</f>
        <v>0</v>
      </c>
    </row>
    <row r="159" spans="1:7" s="72" customFormat="1" x14ac:dyDescent="0.2">
      <c r="A159" s="41" t="s">
        <v>121</v>
      </c>
      <c r="B159" s="42" t="s">
        <v>122</v>
      </c>
      <c r="C159" s="43"/>
      <c r="D159" s="45"/>
      <c r="E159" s="45"/>
      <c r="F159" s="46"/>
      <c r="G159" s="45">
        <f>ROUND(SUM(G160:G170),2)</f>
        <v>0</v>
      </c>
    </row>
    <row r="160" spans="1:7" s="72" customFormat="1" ht="22.5" x14ac:dyDescent="0.2">
      <c r="A160" s="70" t="s">
        <v>359</v>
      </c>
      <c r="B160" s="61" t="s">
        <v>133</v>
      </c>
      <c r="C160" s="65" t="s">
        <v>25</v>
      </c>
      <c r="D160" s="62">
        <v>34.68</v>
      </c>
      <c r="E160" s="74"/>
      <c r="F160" s="73"/>
      <c r="G160" s="55"/>
    </row>
    <row r="161" spans="1:7" s="75" customFormat="1" ht="45" x14ac:dyDescent="0.2">
      <c r="A161" s="70" t="s">
        <v>360</v>
      </c>
      <c r="B161" s="61" t="s">
        <v>59</v>
      </c>
      <c r="C161" s="65" t="s">
        <v>19</v>
      </c>
      <c r="D161" s="62">
        <v>136.96</v>
      </c>
      <c r="E161" s="74"/>
      <c r="F161" s="73"/>
      <c r="G161" s="55"/>
    </row>
    <row r="162" spans="1:7" s="75" customFormat="1" ht="22.5" x14ac:dyDescent="0.2">
      <c r="A162" s="70" t="s">
        <v>361</v>
      </c>
      <c r="B162" s="61" t="s">
        <v>46</v>
      </c>
      <c r="C162" s="65" t="s">
        <v>19</v>
      </c>
      <c r="D162" s="62">
        <v>2.77</v>
      </c>
      <c r="E162" s="74"/>
      <c r="F162" s="73"/>
      <c r="G162" s="55"/>
    </row>
    <row r="163" spans="1:7" s="75" customFormat="1" ht="22.5" x14ac:dyDescent="0.2">
      <c r="A163" s="70" t="s">
        <v>362</v>
      </c>
      <c r="B163" s="61" t="s">
        <v>168</v>
      </c>
      <c r="C163" s="65" t="s">
        <v>25</v>
      </c>
      <c r="D163" s="62">
        <v>34.68</v>
      </c>
      <c r="E163" s="74"/>
      <c r="F163" s="73"/>
      <c r="G163" s="55"/>
    </row>
    <row r="164" spans="1:7" s="72" customFormat="1" ht="22.5" x14ac:dyDescent="0.2">
      <c r="A164" s="70" t="s">
        <v>363</v>
      </c>
      <c r="B164" s="61" t="s">
        <v>169</v>
      </c>
      <c r="C164" s="65" t="s">
        <v>27</v>
      </c>
      <c r="D164" s="62">
        <v>9</v>
      </c>
      <c r="E164" s="74"/>
      <c r="F164" s="73"/>
      <c r="G164" s="55"/>
    </row>
    <row r="165" spans="1:7" s="75" customFormat="1" ht="33.75" x14ac:dyDescent="0.2">
      <c r="A165" s="70" t="s">
        <v>364</v>
      </c>
      <c r="B165" s="61" t="s">
        <v>60</v>
      </c>
      <c r="C165" s="65" t="s">
        <v>19</v>
      </c>
      <c r="D165" s="62">
        <v>13.64</v>
      </c>
      <c r="E165" s="74"/>
      <c r="F165" s="73"/>
      <c r="G165" s="55"/>
    </row>
    <row r="166" spans="1:7" s="75" customFormat="1" ht="45" x14ac:dyDescent="0.2">
      <c r="A166" s="70" t="s">
        <v>365</v>
      </c>
      <c r="B166" s="61" t="s">
        <v>118</v>
      </c>
      <c r="C166" s="65" t="s">
        <v>19</v>
      </c>
      <c r="D166" s="62">
        <v>9.09</v>
      </c>
      <c r="E166" s="74"/>
      <c r="F166" s="73"/>
      <c r="G166" s="55"/>
    </row>
    <row r="167" spans="1:7" s="75" customFormat="1" ht="45" x14ac:dyDescent="0.2">
      <c r="A167" s="70" t="s">
        <v>366</v>
      </c>
      <c r="B167" s="61" t="s">
        <v>119</v>
      </c>
      <c r="C167" s="65" t="s">
        <v>19</v>
      </c>
      <c r="D167" s="62">
        <v>6.06</v>
      </c>
      <c r="E167" s="74"/>
      <c r="F167" s="73"/>
      <c r="G167" s="55"/>
    </row>
    <row r="168" spans="1:7" s="75" customFormat="1" ht="112.5" x14ac:dyDescent="0.2">
      <c r="A168" s="70" t="s">
        <v>367</v>
      </c>
      <c r="B168" s="61" t="s">
        <v>164</v>
      </c>
      <c r="C168" s="65" t="s">
        <v>27</v>
      </c>
      <c r="D168" s="62">
        <v>3</v>
      </c>
      <c r="E168" s="74"/>
      <c r="F168" s="73"/>
      <c r="G168" s="55"/>
    </row>
    <row r="169" spans="1:7" s="75" customFormat="1" ht="33.75" x14ac:dyDescent="0.2">
      <c r="A169" s="70" t="s">
        <v>368</v>
      </c>
      <c r="B169" s="61" t="s">
        <v>44</v>
      </c>
      <c r="C169" s="65" t="s">
        <v>19</v>
      </c>
      <c r="D169" s="62">
        <v>127.87</v>
      </c>
      <c r="E169" s="74"/>
      <c r="F169" s="73"/>
      <c r="G169" s="55"/>
    </row>
    <row r="170" spans="1:7" s="75" customFormat="1" ht="33.75" x14ac:dyDescent="0.2">
      <c r="A170" s="70" t="s">
        <v>369</v>
      </c>
      <c r="B170" s="61" t="s">
        <v>36</v>
      </c>
      <c r="C170" s="65" t="s">
        <v>20</v>
      </c>
      <c r="D170" s="62">
        <v>2301.66</v>
      </c>
      <c r="E170" s="74"/>
      <c r="F170" s="73"/>
      <c r="G170" s="55"/>
    </row>
    <row r="171" spans="1:7" s="72" customFormat="1" x14ac:dyDescent="0.2">
      <c r="A171" s="41" t="s">
        <v>129</v>
      </c>
      <c r="B171" s="42" t="s">
        <v>123</v>
      </c>
      <c r="C171" s="43"/>
      <c r="D171" s="44"/>
      <c r="E171" s="45"/>
      <c r="F171" s="46"/>
      <c r="G171" s="45">
        <f>ROUND(SUM(G172:G185),2)</f>
        <v>0</v>
      </c>
    </row>
    <row r="172" spans="1:7" s="72" customFormat="1" ht="45" x14ac:dyDescent="0.2">
      <c r="A172" s="70" t="s">
        <v>370</v>
      </c>
      <c r="B172" s="61" t="s">
        <v>59</v>
      </c>
      <c r="C172" s="65" t="s">
        <v>19</v>
      </c>
      <c r="D172" s="62">
        <v>12.6</v>
      </c>
      <c r="E172" s="74"/>
      <c r="F172" s="73"/>
      <c r="G172" s="55"/>
    </row>
    <row r="173" spans="1:7" s="72" customFormat="1" ht="22.5" x14ac:dyDescent="0.2">
      <c r="A173" s="70" t="s">
        <v>371</v>
      </c>
      <c r="B173" s="61" t="s">
        <v>124</v>
      </c>
      <c r="C173" s="65" t="s">
        <v>19</v>
      </c>
      <c r="D173" s="62">
        <v>2.68</v>
      </c>
      <c r="E173" s="74"/>
      <c r="F173" s="73"/>
      <c r="G173" s="55"/>
    </row>
    <row r="174" spans="1:7" s="72" customFormat="1" ht="33.75" x14ac:dyDescent="0.2">
      <c r="A174" s="70" t="s">
        <v>372</v>
      </c>
      <c r="B174" s="61" t="s">
        <v>89</v>
      </c>
      <c r="C174" s="65" t="s">
        <v>18</v>
      </c>
      <c r="D174" s="62">
        <v>5.53</v>
      </c>
      <c r="E174" s="74"/>
      <c r="F174" s="73"/>
      <c r="G174" s="55"/>
    </row>
    <row r="175" spans="1:7" s="72" customFormat="1" ht="33.75" x14ac:dyDescent="0.2">
      <c r="A175" s="70" t="s">
        <v>373</v>
      </c>
      <c r="B175" s="61" t="s">
        <v>53</v>
      </c>
      <c r="C175" s="65" t="s">
        <v>37</v>
      </c>
      <c r="D175" s="62">
        <v>156.27000000000001</v>
      </c>
      <c r="E175" s="74"/>
      <c r="F175" s="73"/>
      <c r="G175" s="55"/>
    </row>
    <row r="176" spans="1:7" s="72" customFormat="1" ht="22.5" x14ac:dyDescent="0.2">
      <c r="A176" s="70" t="s">
        <v>374</v>
      </c>
      <c r="B176" s="61" t="s">
        <v>90</v>
      </c>
      <c r="C176" s="65" t="s">
        <v>19</v>
      </c>
      <c r="D176" s="62">
        <v>1.3</v>
      </c>
      <c r="E176" s="74"/>
      <c r="F176" s="73"/>
      <c r="G176" s="55"/>
    </row>
    <row r="177" spans="1:7" s="72" customFormat="1" ht="33.75" x14ac:dyDescent="0.2">
      <c r="A177" s="70" t="s">
        <v>375</v>
      </c>
      <c r="B177" s="61" t="s">
        <v>125</v>
      </c>
      <c r="C177" s="65" t="s">
        <v>18</v>
      </c>
      <c r="D177" s="62">
        <v>2.88</v>
      </c>
      <c r="E177" s="74"/>
      <c r="F177" s="73"/>
      <c r="G177" s="55"/>
    </row>
    <row r="178" spans="1:7" s="72" customFormat="1" ht="22.5" x14ac:dyDescent="0.2">
      <c r="A178" s="70" t="s">
        <v>376</v>
      </c>
      <c r="B178" s="61" t="s">
        <v>126</v>
      </c>
      <c r="C178" s="65" t="s">
        <v>18</v>
      </c>
      <c r="D178" s="62">
        <v>11.12</v>
      </c>
      <c r="E178" s="74"/>
      <c r="F178" s="73"/>
      <c r="G178" s="55"/>
    </row>
    <row r="179" spans="1:7" s="72" customFormat="1" ht="45" x14ac:dyDescent="0.2">
      <c r="A179" s="70" t="s">
        <v>377</v>
      </c>
      <c r="B179" s="61" t="s">
        <v>127</v>
      </c>
      <c r="C179" s="65" t="s">
        <v>18</v>
      </c>
      <c r="D179" s="62">
        <v>8.48</v>
      </c>
      <c r="E179" s="74"/>
      <c r="F179" s="73"/>
      <c r="G179" s="55"/>
    </row>
    <row r="180" spans="1:7" s="72" customFormat="1" ht="45" x14ac:dyDescent="0.2">
      <c r="A180" s="70" t="s">
        <v>378</v>
      </c>
      <c r="B180" s="61" t="s">
        <v>128</v>
      </c>
      <c r="C180" s="65" t="s">
        <v>18</v>
      </c>
      <c r="D180" s="62">
        <v>13.76</v>
      </c>
      <c r="E180" s="74"/>
      <c r="F180" s="73"/>
      <c r="G180" s="55"/>
    </row>
    <row r="181" spans="1:7" s="72" customFormat="1" ht="45" x14ac:dyDescent="0.2">
      <c r="A181" s="70" t="s">
        <v>379</v>
      </c>
      <c r="B181" s="61" t="s">
        <v>88</v>
      </c>
      <c r="C181" s="65" t="s">
        <v>19</v>
      </c>
      <c r="D181" s="62">
        <v>2.92</v>
      </c>
      <c r="E181" s="74"/>
      <c r="F181" s="73"/>
      <c r="G181" s="55"/>
    </row>
    <row r="182" spans="1:7" s="72" customFormat="1" ht="45" x14ac:dyDescent="0.2">
      <c r="A182" s="70" t="s">
        <v>380</v>
      </c>
      <c r="B182" s="61" t="s">
        <v>161</v>
      </c>
      <c r="C182" s="65" t="s">
        <v>27</v>
      </c>
      <c r="D182" s="62">
        <v>10</v>
      </c>
      <c r="E182" s="74"/>
      <c r="F182" s="73"/>
      <c r="G182" s="55"/>
    </row>
    <row r="183" spans="1:7" s="72" customFormat="1" ht="33.75" x14ac:dyDescent="0.2">
      <c r="A183" s="70" t="s">
        <v>381</v>
      </c>
      <c r="B183" s="61" t="s">
        <v>162</v>
      </c>
      <c r="C183" s="65" t="s">
        <v>27</v>
      </c>
      <c r="D183" s="62">
        <v>2</v>
      </c>
      <c r="E183" s="74"/>
      <c r="F183" s="73"/>
      <c r="G183" s="55"/>
    </row>
    <row r="184" spans="1:7" s="72" customFormat="1" ht="33.75" x14ac:dyDescent="0.2">
      <c r="A184" s="70" t="s">
        <v>382</v>
      </c>
      <c r="B184" s="61" t="s">
        <v>44</v>
      </c>
      <c r="C184" s="65" t="s">
        <v>19</v>
      </c>
      <c r="D184" s="62">
        <v>9.68</v>
      </c>
      <c r="E184" s="74"/>
      <c r="F184" s="73"/>
      <c r="G184" s="55"/>
    </row>
    <row r="185" spans="1:7" s="72" customFormat="1" ht="33.75" x14ac:dyDescent="0.2">
      <c r="A185" s="70" t="s">
        <v>383</v>
      </c>
      <c r="B185" s="61" t="s">
        <v>36</v>
      </c>
      <c r="C185" s="65" t="s">
        <v>20</v>
      </c>
      <c r="D185" s="62">
        <v>174.24</v>
      </c>
      <c r="E185" s="74"/>
      <c r="F185" s="73"/>
      <c r="G185" s="55"/>
    </row>
    <row r="186" spans="1:7" x14ac:dyDescent="0.2">
      <c r="A186" s="37" t="s">
        <v>134</v>
      </c>
      <c r="B186" s="38" t="s">
        <v>139</v>
      </c>
      <c r="C186" s="39"/>
      <c r="D186" s="40"/>
      <c r="E186" s="40"/>
      <c r="F186" s="40"/>
      <c r="G186" s="59">
        <f>ROUND(SUM(G187,G194,G200),2)</f>
        <v>0</v>
      </c>
    </row>
    <row r="187" spans="1:7" s="72" customFormat="1" x14ac:dyDescent="0.2">
      <c r="A187" s="41" t="s">
        <v>135</v>
      </c>
      <c r="B187" s="42" t="s">
        <v>85</v>
      </c>
      <c r="C187" s="43"/>
      <c r="D187" s="44"/>
      <c r="E187" s="45"/>
      <c r="F187" s="46"/>
      <c r="G187" s="45">
        <f>ROUND(SUM(G188:G193),2)</f>
        <v>0</v>
      </c>
    </row>
    <row r="188" spans="1:7" s="72" customFormat="1" ht="33.75" x14ac:dyDescent="0.2">
      <c r="A188" s="70" t="s">
        <v>384</v>
      </c>
      <c r="B188" s="61" t="s">
        <v>29</v>
      </c>
      <c r="C188" s="65" t="s">
        <v>18</v>
      </c>
      <c r="D188" s="62">
        <v>25.27</v>
      </c>
      <c r="E188" s="74"/>
      <c r="F188" s="73"/>
      <c r="G188" s="55"/>
    </row>
    <row r="189" spans="1:7" s="72" customFormat="1" ht="33.75" x14ac:dyDescent="0.2">
      <c r="A189" s="70" t="s">
        <v>385</v>
      </c>
      <c r="B189" s="61" t="s">
        <v>38</v>
      </c>
      <c r="C189" s="65" t="s">
        <v>19</v>
      </c>
      <c r="D189" s="62">
        <v>31.59</v>
      </c>
      <c r="E189" s="74"/>
      <c r="F189" s="73"/>
      <c r="G189" s="55"/>
    </row>
    <row r="190" spans="1:7" s="72" customFormat="1" ht="45" x14ac:dyDescent="0.2">
      <c r="A190" s="70" t="s">
        <v>386</v>
      </c>
      <c r="B190" s="61" t="s">
        <v>65</v>
      </c>
      <c r="C190" s="65" t="s">
        <v>18</v>
      </c>
      <c r="D190" s="62">
        <v>25.27</v>
      </c>
      <c r="E190" s="74"/>
      <c r="F190" s="73"/>
      <c r="G190" s="55"/>
    </row>
    <row r="191" spans="1:7" s="72" customFormat="1" ht="45" x14ac:dyDescent="0.2">
      <c r="A191" s="70" t="s">
        <v>387</v>
      </c>
      <c r="B191" s="61" t="s">
        <v>56</v>
      </c>
      <c r="C191" s="65" t="s">
        <v>19</v>
      </c>
      <c r="D191" s="62">
        <v>27.07</v>
      </c>
      <c r="E191" s="74"/>
      <c r="F191" s="73"/>
      <c r="G191" s="55"/>
    </row>
    <row r="192" spans="1:7" s="72" customFormat="1" ht="33.75" x14ac:dyDescent="0.2">
      <c r="A192" s="70" t="s">
        <v>388</v>
      </c>
      <c r="B192" s="61" t="s">
        <v>30</v>
      </c>
      <c r="C192" s="65" t="s">
        <v>19</v>
      </c>
      <c r="D192" s="62">
        <v>31.59</v>
      </c>
      <c r="E192" s="74"/>
      <c r="F192" s="73"/>
      <c r="G192" s="55"/>
    </row>
    <row r="193" spans="1:7" s="72" customFormat="1" ht="33.75" x14ac:dyDescent="0.2">
      <c r="A193" s="70" t="s">
        <v>389</v>
      </c>
      <c r="B193" s="61" t="s">
        <v>36</v>
      </c>
      <c r="C193" s="65" t="s">
        <v>20</v>
      </c>
      <c r="D193" s="62">
        <v>600.21</v>
      </c>
      <c r="E193" s="74"/>
      <c r="F193" s="73"/>
      <c r="G193" s="55"/>
    </row>
    <row r="194" spans="1:7" s="72" customFormat="1" x14ac:dyDescent="0.2">
      <c r="A194" s="41" t="s">
        <v>136</v>
      </c>
      <c r="B194" s="42" t="s">
        <v>71</v>
      </c>
      <c r="C194" s="43"/>
      <c r="D194" s="44"/>
      <c r="E194" s="45"/>
      <c r="F194" s="46"/>
      <c r="G194" s="45">
        <f>ROUND(SUM(G195:G199),2)</f>
        <v>0</v>
      </c>
    </row>
    <row r="195" spans="1:7" s="72" customFormat="1" ht="33.75" x14ac:dyDescent="0.2">
      <c r="A195" s="70" t="s">
        <v>390</v>
      </c>
      <c r="B195" s="61" t="s">
        <v>41</v>
      </c>
      <c r="C195" s="65" t="s">
        <v>18</v>
      </c>
      <c r="D195" s="62">
        <v>25.27</v>
      </c>
      <c r="E195" s="74"/>
      <c r="F195" s="73"/>
      <c r="G195" s="55"/>
    </row>
    <row r="196" spans="1:7" s="72" customFormat="1" ht="33.75" x14ac:dyDescent="0.2">
      <c r="A196" s="70" t="s">
        <v>391</v>
      </c>
      <c r="B196" s="61" t="s">
        <v>53</v>
      </c>
      <c r="C196" s="65" t="s">
        <v>37</v>
      </c>
      <c r="D196" s="62">
        <v>212.71</v>
      </c>
      <c r="E196" s="74"/>
      <c r="F196" s="73"/>
      <c r="G196" s="55"/>
    </row>
    <row r="197" spans="1:7" s="72" customFormat="1" ht="33.75" x14ac:dyDescent="0.2">
      <c r="A197" s="70" t="s">
        <v>392</v>
      </c>
      <c r="B197" s="61" t="s">
        <v>52</v>
      </c>
      <c r="C197" s="65" t="s">
        <v>18</v>
      </c>
      <c r="D197" s="62">
        <v>16.239999999999998</v>
      </c>
      <c r="E197" s="74"/>
      <c r="F197" s="73"/>
      <c r="G197" s="55"/>
    </row>
    <row r="198" spans="1:7" s="72" customFormat="1" ht="56.25" x14ac:dyDescent="0.2">
      <c r="A198" s="70" t="s">
        <v>393</v>
      </c>
      <c r="B198" s="61" t="s">
        <v>170</v>
      </c>
      <c r="C198" s="65" t="s">
        <v>27</v>
      </c>
      <c r="D198" s="62">
        <v>28</v>
      </c>
      <c r="E198" s="74"/>
      <c r="F198" s="73"/>
      <c r="G198" s="55"/>
    </row>
    <row r="199" spans="1:7" s="72" customFormat="1" ht="33.75" x14ac:dyDescent="0.2">
      <c r="A199" s="70" t="s">
        <v>394</v>
      </c>
      <c r="B199" s="61" t="s">
        <v>163</v>
      </c>
      <c r="C199" s="65" t="s">
        <v>19</v>
      </c>
      <c r="D199" s="62">
        <v>3.26</v>
      </c>
      <c r="E199" s="74"/>
      <c r="F199" s="73"/>
      <c r="G199" s="55"/>
    </row>
    <row r="200" spans="1:7" s="72" customFormat="1" x14ac:dyDescent="0.2">
      <c r="A200" s="41" t="s">
        <v>137</v>
      </c>
      <c r="B200" s="42" t="s">
        <v>138</v>
      </c>
      <c r="C200" s="43"/>
      <c r="D200" s="44"/>
      <c r="E200" s="45"/>
      <c r="F200" s="46"/>
      <c r="G200" s="45">
        <f>ROUND(SUM(G201:G209),2)</f>
        <v>0</v>
      </c>
    </row>
    <row r="201" spans="1:7" s="72" customFormat="1" ht="33.75" x14ac:dyDescent="0.2">
      <c r="A201" s="70" t="s">
        <v>395</v>
      </c>
      <c r="B201" s="61" t="s">
        <v>171</v>
      </c>
      <c r="C201" s="65" t="s">
        <v>27</v>
      </c>
      <c r="D201" s="62">
        <v>7</v>
      </c>
      <c r="E201" s="74"/>
      <c r="F201" s="73"/>
      <c r="G201" s="55"/>
    </row>
    <row r="202" spans="1:7" s="72" customFormat="1" ht="33.75" x14ac:dyDescent="0.2">
      <c r="A202" s="70" t="s">
        <v>396</v>
      </c>
      <c r="B202" s="61" t="s">
        <v>172</v>
      </c>
      <c r="C202" s="65" t="s">
        <v>27</v>
      </c>
      <c r="D202" s="62">
        <v>56</v>
      </c>
      <c r="E202" s="74"/>
      <c r="F202" s="73"/>
      <c r="G202" s="55"/>
    </row>
    <row r="203" spans="1:7" s="72" customFormat="1" ht="33.75" x14ac:dyDescent="0.2">
      <c r="A203" s="70" t="s">
        <v>397</v>
      </c>
      <c r="B203" s="61" t="s">
        <v>173</v>
      </c>
      <c r="C203" s="65" t="s">
        <v>27</v>
      </c>
      <c r="D203" s="62">
        <v>228</v>
      </c>
      <c r="E203" s="74"/>
      <c r="F203" s="73"/>
      <c r="G203" s="55"/>
    </row>
    <row r="204" spans="1:7" s="72" customFormat="1" ht="45" x14ac:dyDescent="0.2">
      <c r="A204" s="70" t="s">
        <v>398</v>
      </c>
      <c r="B204" s="61" t="s">
        <v>142</v>
      </c>
      <c r="C204" s="65" t="s">
        <v>37</v>
      </c>
      <c r="D204" s="62">
        <v>814.19</v>
      </c>
      <c r="E204" s="74"/>
      <c r="F204" s="73"/>
      <c r="G204" s="55"/>
    </row>
    <row r="205" spans="1:7" s="72" customFormat="1" ht="45" x14ac:dyDescent="0.2">
      <c r="A205" s="70" t="s">
        <v>399</v>
      </c>
      <c r="B205" s="61" t="s">
        <v>143</v>
      </c>
      <c r="C205" s="65" t="s">
        <v>37</v>
      </c>
      <c r="D205" s="62">
        <v>559.33000000000004</v>
      </c>
      <c r="E205" s="74"/>
      <c r="F205" s="73"/>
      <c r="G205" s="55"/>
    </row>
    <row r="206" spans="1:7" s="72" customFormat="1" ht="45" x14ac:dyDescent="0.2">
      <c r="A206" s="70" t="s">
        <v>400</v>
      </c>
      <c r="B206" s="61" t="s">
        <v>144</v>
      </c>
      <c r="C206" s="65" t="s">
        <v>37</v>
      </c>
      <c r="D206" s="62">
        <v>391.29</v>
      </c>
      <c r="E206" s="74"/>
      <c r="F206" s="73"/>
      <c r="G206" s="55"/>
    </row>
    <row r="207" spans="1:7" s="72" customFormat="1" ht="45" x14ac:dyDescent="0.2">
      <c r="A207" s="70" t="s">
        <v>401</v>
      </c>
      <c r="B207" s="61" t="s">
        <v>145</v>
      </c>
      <c r="C207" s="65" t="s">
        <v>18</v>
      </c>
      <c r="D207" s="62">
        <v>39.909999999999997</v>
      </c>
      <c r="E207" s="74"/>
      <c r="F207" s="73"/>
      <c r="G207" s="55"/>
    </row>
    <row r="208" spans="1:7" s="72" customFormat="1" ht="67.5" x14ac:dyDescent="0.2">
      <c r="A208" s="70" t="s">
        <v>402</v>
      </c>
      <c r="B208" s="61" t="s">
        <v>146</v>
      </c>
      <c r="C208" s="65" t="s">
        <v>18</v>
      </c>
      <c r="D208" s="62">
        <v>26.32</v>
      </c>
      <c r="E208" s="74"/>
      <c r="F208" s="73"/>
      <c r="G208" s="55"/>
    </row>
    <row r="209" spans="1:7" s="72" customFormat="1" ht="33.75" x14ac:dyDescent="0.2">
      <c r="A209" s="70" t="s">
        <v>403</v>
      </c>
      <c r="B209" s="61" t="s">
        <v>67</v>
      </c>
      <c r="C209" s="65" t="s">
        <v>37</v>
      </c>
      <c r="D209" s="62">
        <v>2887.17</v>
      </c>
      <c r="E209" s="74"/>
      <c r="F209" s="73"/>
      <c r="G209" s="55"/>
    </row>
    <row r="210" spans="1:7" x14ac:dyDescent="0.2">
      <c r="A210" s="37" t="s">
        <v>140</v>
      </c>
      <c r="B210" s="38" t="s">
        <v>148</v>
      </c>
      <c r="C210" s="39"/>
      <c r="D210" s="40"/>
      <c r="E210" s="40"/>
      <c r="F210" s="40"/>
      <c r="G210" s="59">
        <f>ROUND(SUM(G211,G237,G244),2)</f>
        <v>0</v>
      </c>
    </row>
    <row r="211" spans="1:7" s="72" customFormat="1" x14ac:dyDescent="0.2">
      <c r="A211" s="41" t="s">
        <v>147</v>
      </c>
      <c r="B211" s="42" t="s">
        <v>149</v>
      </c>
      <c r="C211" s="43"/>
      <c r="D211" s="44"/>
      <c r="E211" s="45"/>
      <c r="F211" s="46"/>
      <c r="G211" s="45">
        <f>ROUND(SUM(G212:G236),2)</f>
        <v>0</v>
      </c>
    </row>
    <row r="212" spans="1:7" s="72" customFormat="1" ht="67.5" x14ac:dyDescent="0.2">
      <c r="A212" s="70" t="s">
        <v>404</v>
      </c>
      <c r="B212" s="61" t="s">
        <v>492</v>
      </c>
      <c r="C212" s="65" t="s">
        <v>27</v>
      </c>
      <c r="D212" s="62">
        <v>6</v>
      </c>
      <c r="E212" s="74"/>
      <c r="F212" s="73"/>
      <c r="G212" s="55"/>
    </row>
    <row r="213" spans="1:7" s="72" customFormat="1" ht="67.5" x14ac:dyDescent="0.2">
      <c r="A213" s="70" t="s">
        <v>405</v>
      </c>
      <c r="B213" s="61" t="s">
        <v>493</v>
      </c>
      <c r="C213" s="65" t="s">
        <v>27</v>
      </c>
      <c r="D213" s="62">
        <v>2</v>
      </c>
      <c r="E213" s="74"/>
      <c r="F213" s="73"/>
      <c r="G213" s="55"/>
    </row>
    <row r="214" spans="1:7" s="72" customFormat="1" ht="67.5" x14ac:dyDescent="0.2">
      <c r="A214" s="70" t="s">
        <v>406</v>
      </c>
      <c r="B214" s="61" t="s">
        <v>494</v>
      </c>
      <c r="C214" s="65" t="s">
        <v>27</v>
      </c>
      <c r="D214" s="62">
        <v>2</v>
      </c>
      <c r="E214" s="74"/>
      <c r="F214" s="73"/>
      <c r="G214" s="55"/>
    </row>
    <row r="215" spans="1:7" s="72" customFormat="1" ht="45" x14ac:dyDescent="0.2">
      <c r="A215" s="70" t="s">
        <v>407</v>
      </c>
      <c r="B215" s="61" t="s">
        <v>495</v>
      </c>
      <c r="C215" s="65" t="s">
        <v>27</v>
      </c>
      <c r="D215" s="62">
        <v>2</v>
      </c>
      <c r="E215" s="74"/>
      <c r="F215" s="73"/>
      <c r="G215" s="55"/>
    </row>
    <row r="216" spans="1:7" s="72" customFormat="1" ht="45" x14ac:dyDescent="0.2">
      <c r="A216" s="70" t="s">
        <v>408</v>
      </c>
      <c r="B216" s="61" t="s">
        <v>496</v>
      </c>
      <c r="C216" s="65" t="s">
        <v>27</v>
      </c>
      <c r="D216" s="62">
        <v>2</v>
      </c>
      <c r="E216" s="74"/>
      <c r="F216" s="73"/>
      <c r="G216" s="55"/>
    </row>
    <row r="217" spans="1:7" s="72" customFormat="1" ht="33.75" x14ac:dyDescent="0.2">
      <c r="A217" s="70" t="s">
        <v>409</v>
      </c>
      <c r="B217" s="61" t="s">
        <v>497</v>
      </c>
      <c r="C217" s="65" t="s">
        <v>27</v>
      </c>
      <c r="D217" s="62">
        <v>2</v>
      </c>
      <c r="E217" s="74"/>
      <c r="F217" s="73"/>
      <c r="G217" s="55"/>
    </row>
    <row r="218" spans="1:7" s="72" customFormat="1" ht="123.75" x14ac:dyDescent="0.2">
      <c r="A218" s="70" t="s">
        <v>410</v>
      </c>
      <c r="B218" s="61" t="s">
        <v>498</v>
      </c>
      <c r="C218" s="65" t="s">
        <v>27</v>
      </c>
      <c r="D218" s="62">
        <v>1</v>
      </c>
      <c r="E218" s="74"/>
      <c r="F218" s="73"/>
      <c r="G218" s="55"/>
    </row>
    <row r="219" spans="1:7" s="72" customFormat="1" ht="101.25" x14ac:dyDescent="0.2">
      <c r="A219" s="70" t="s">
        <v>411</v>
      </c>
      <c r="B219" s="61" t="s">
        <v>499</v>
      </c>
      <c r="C219" s="65" t="s">
        <v>27</v>
      </c>
      <c r="D219" s="62">
        <v>4</v>
      </c>
      <c r="E219" s="74"/>
      <c r="F219" s="73"/>
      <c r="G219" s="55"/>
    </row>
    <row r="220" spans="1:7" s="72" customFormat="1" ht="78.75" x14ac:dyDescent="0.2">
      <c r="A220" s="70" t="s">
        <v>412</v>
      </c>
      <c r="B220" s="61" t="s">
        <v>489</v>
      </c>
      <c r="C220" s="65" t="s">
        <v>27</v>
      </c>
      <c r="D220" s="62">
        <v>4</v>
      </c>
      <c r="E220" s="74"/>
      <c r="F220" s="73"/>
      <c r="G220" s="55"/>
    </row>
    <row r="221" spans="1:7" s="72" customFormat="1" ht="90" x14ac:dyDescent="0.2">
      <c r="A221" s="70" t="s">
        <v>413</v>
      </c>
      <c r="B221" s="61" t="s">
        <v>500</v>
      </c>
      <c r="C221" s="65" t="s">
        <v>27</v>
      </c>
      <c r="D221" s="62">
        <v>4</v>
      </c>
      <c r="E221" s="74"/>
      <c r="F221" s="73"/>
      <c r="G221" s="55"/>
    </row>
    <row r="222" spans="1:7" s="72" customFormat="1" ht="101.25" x14ac:dyDescent="0.2">
      <c r="A222" s="70" t="s">
        <v>414</v>
      </c>
      <c r="B222" s="61" t="s">
        <v>501</v>
      </c>
      <c r="C222" s="65" t="s">
        <v>27</v>
      </c>
      <c r="D222" s="62">
        <v>2</v>
      </c>
      <c r="E222" s="74"/>
      <c r="F222" s="73"/>
      <c r="G222" s="55"/>
    </row>
    <row r="223" spans="1:7" s="72" customFormat="1" ht="101.25" x14ac:dyDescent="0.2">
      <c r="A223" s="70" t="s">
        <v>415</v>
      </c>
      <c r="B223" s="61" t="s">
        <v>502</v>
      </c>
      <c r="C223" s="65" t="s">
        <v>27</v>
      </c>
      <c r="D223" s="62">
        <v>1</v>
      </c>
      <c r="E223" s="74"/>
      <c r="F223" s="73"/>
      <c r="G223" s="55"/>
    </row>
    <row r="224" spans="1:7" s="72" customFormat="1" ht="112.5" x14ac:dyDescent="0.2">
      <c r="A224" s="70" t="s">
        <v>416</v>
      </c>
      <c r="B224" s="61" t="s">
        <v>503</v>
      </c>
      <c r="C224" s="65" t="s">
        <v>27</v>
      </c>
      <c r="D224" s="62">
        <v>1</v>
      </c>
      <c r="E224" s="74"/>
      <c r="F224" s="73"/>
      <c r="G224" s="55"/>
    </row>
    <row r="225" spans="1:7" s="72" customFormat="1" ht="78.75" x14ac:dyDescent="0.2">
      <c r="A225" s="70" t="s">
        <v>417</v>
      </c>
      <c r="B225" s="61" t="s">
        <v>504</v>
      </c>
      <c r="C225" s="65" t="s">
        <v>27</v>
      </c>
      <c r="D225" s="62">
        <v>8</v>
      </c>
      <c r="E225" s="74"/>
      <c r="F225" s="73"/>
      <c r="G225" s="55"/>
    </row>
    <row r="226" spans="1:7" s="72" customFormat="1" ht="67.5" x14ac:dyDescent="0.2">
      <c r="A226" s="70" t="s">
        <v>418</v>
      </c>
      <c r="B226" s="61" t="s">
        <v>505</v>
      </c>
      <c r="C226" s="65" t="s">
        <v>27</v>
      </c>
      <c r="D226" s="62">
        <v>4</v>
      </c>
      <c r="E226" s="74"/>
      <c r="F226" s="73"/>
      <c r="G226" s="55"/>
    </row>
    <row r="227" spans="1:7" s="72" customFormat="1" ht="112.5" x14ac:dyDescent="0.2">
      <c r="A227" s="70" t="s">
        <v>419</v>
      </c>
      <c r="B227" s="61" t="s">
        <v>506</v>
      </c>
      <c r="C227" s="65" t="s">
        <v>174</v>
      </c>
      <c r="D227" s="62">
        <v>1</v>
      </c>
      <c r="E227" s="74"/>
      <c r="F227" s="73"/>
      <c r="G227" s="55"/>
    </row>
    <row r="228" spans="1:7" s="72" customFormat="1" ht="56.25" x14ac:dyDescent="0.2">
      <c r="A228" s="70" t="s">
        <v>420</v>
      </c>
      <c r="B228" s="61" t="s">
        <v>507</v>
      </c>
      <c r="C228" s="65" t="s">
        <v>27</v>
      </c>
      <c r="D228" s="62">
        <v>4</v>
      </c>
      <c r="E228" s="74"/>
      <c r="F228" s="73"/>
      <c r="G228" s="55"/>
    </row>
    <row r="229" spans="1:7" s="72" customFormat="1" ht="180" x14ac:dyDescent="0.2">
      <c r="A229" s="70" t="s">
        <v>421</v>
      </c>
      <c r="B229" s="61" t="s">
        <v>490</v>
      </c>
      <c r="C229" s="65" t="s">
        <v>27</v>
      </c>
      <c r="D229" s="62">
        <v>3</v>
      </c>
      <c r="E229" s="74"/>
      <c r="F229" s="73"/>
      <c r="G229" s="55"/>
    </row>
    <row r="230" spans="1:7" s="72" customFormat="1" ht="78.75" x14ac:dyDescent="0.2">
      <c r="A230" s="70" t="s">
        <v>422</v>
      </c>
      <c r="B230" s="61" t="s">
        <v>508</v>
      </c>
      <c r="C230" s="65" t="s">
        <v>27</v>
      </c>
      <c r="D230" s="62">
        <v>1</v>
      </c>
      <c r="E230" s="74"/>
      <c r="F230" s="73"/>
      <c r="G230" s="55"/>
    </row>
    <row r="231" spans="1:7" s="72" customFormat="1" ht="56.25" x14ac:dyDescent="0.2">
      <c r="A231" s="70" t="s">
        <v>423</v>
      </c>
      <c r="B231" s="61" t="s">
        <v>509</v>
      </c>
      <c r="C231" s="65" t="s">
        <v>27</v>
      </c>
      <c r="D231" s="62">
        <v>2</v>
      </c>
      <c r="E231" s="74"/>
      <c r="F231" s="73"/>
      <c r="G231" s="55"/>
    </row>
    <row r="232" spans="1:7" s="72" customFormat="1" ht="33.75" x14ac:dyDescent="0.2">
      <c r="A232" s="70" t="s">
        <v>424</v>
      </c>
      <c r="B232" s="61" t="s">
        <v>510</v>
      </c>
      <c r="C232" s="65" t="s">
        <v>27</v>
      </c>
      <c r="D232" s="62">
        <v>2</v>
      </c>
      <c r="E232" s="74"/>
      <c r="F232" s="73"/>
      <c r="G232" s="55"/>
    </row>
    <row r="233" spans="1:7" s="72" customFormat="1" ht="33.75" x14ac:dyDescent="0.2">
      <c r="A233" s="70" t="s">
        <v>425</v>
      </c>
      <c r="B233" s="61" t="s">
        <v>511</v>
      </c>
      <c r="C233" s="65" t="s">
        <v>27</v>
      </c>
      <c r="D233" s="62">
        <v>10</v>
      </c>
      <c r="E233" s="74"/>
      <c r="F233" s="73"/>
      <c r="G233" s="55"/>
    </row>
    <row r="234" spans="1:7" s="72" customFormat="1" ht="33.75" x14ac:dyDescent="0.2">
      <c r="A234" s="70" t="s">
        <v>426</v>
      </c>
      <c r="B234" s="61" t="s">
        <v>512</v>
      </c>
      <c r="C234" s="65" t="s">
        <v>27</v>
      </c>
      <c r="D234" s="62">
        <v>16</v>
      </c>
      <c r="E234" s="74"/>
      <c r="F234" s="73"/>
      <c r="G234" s="55"/>
    </row>
    <row r="235" spans="1:7" s="72" customFormat="1" ht="33.75" x14ac:dyDescent="0.2">
      <c r="A235" s="70" t="s">
        <v>427</v>
      </c>
      <c r="B235" s="61" t="s">
        <v>513</v>
      </c>
      <c r="C235" s="65" t="s">
        <v>27</v>
      </c>
      <c r="D235" s="62">
        <v>8</v>
      </c>
      <c r="E235" s="74"/>
      <c r="F235" s="73"/>
      <c r="G235" s="55"/>
    </row>
    <row r="236" spans="1:7" s="72" customFormat="1" ht="33.75" x14ac:dyDescent="0.2">
      <c r="A236" s="70" t="s">
        <v>428</v>
      </c>
      <c r="B236" s="61" t="s">
        <v>519</v>
      </c>
      <c r="C236" s="65" t="s">
        <v>27</v>
      </c>
      <c r="D236" s="62">
        <v>3</v>
      </c>
      <c r="E236" s="74"/>
      <c r="F236" s="73"/>
      <c r="G236" s="55"/>
    </row>
    <row r="237" spans="1:7" s="72" customFormat="1" x14ac:dyDescent="0.2">
      <c r="A237" s="41" t="s">
        <v>150</v>
      </c>
      <c r="B237" s="42" t="s">
        <v>151</v>
      </c>
      <c r="C237" s="43"/>
      <c r="D237" s="44"/>
      <c r="E237" s="45"/>
      <c r="F237" s="46"/>
      <c r="G237" s="45">
        <f>ROUND(SUM(G238:G243),2)</f>
        <v>0</v>
      </c>
    </row>
    <row r="238" spans="1:7" s="72" customFormat="1" ht="78.75" x14ac:dyDescent="0.2">
      <c r="A238" s="70" t="s">
        <v>429</v>
      </c>
      <c r="B238" s="61" t="s">
        <v>514</v>
      </c>
      <c r="C238" s="65" t="s">
        <v>27</v>
      </c>
      <c r="D238" s="62">
        <v>25</v>
      </c>
      <c r="E238" s="74"/>
      <c r="F238" s="73"/>
      <c r="G238" s="55"/>
    </row>
    <row r="239" spans="1:7" s="72" customFormat="1" ht="78.75" x14ac:dyDescent="0.2">
      <c r="A239" s="70" t="s">
        <v>430</v>
      </c>
      <c r="B239" s="61" t="s">
        <v>515</v>
      </c>
      <c r="C239" s="65" t="s">
        <v>27</v>
      </c>
      <c r="D239" s="62">
        <v>8</v>
      </c>
      <c r="E239" s="74"/>
      <c r="F239" s="73"/>
      <c r="G239" s="55"/>
    </row>
    <row r="240" spans="1:7" s="72" customFormat="1" ht="78.75" x14ac:dyDescent="0.2">
      <c r="A240" s="70" t="s">
        <v>431</v>
      </c>
      <c r="B240" s="61" t="s">
        <v>516</v>
      </c>
      <c r="C240" s="65" t="s">
        <v>27</v>
      </c>
      <c r="D240" s="62">
        <v>2</v>
      </c>
      <c r="E240" s="74"/>
      <c r="F240" s="73"/>
      <c r="G240" s="55"/>
    </row>
    <row r="241" spans="1:7" s="72" customFormat="1" ht="90" x14ac:dyDescent="0.2">
      <c r="A241" s="70" t="s">
        <v>432</v>
      </c>
      <c r="B241" s="61" t="s">
        <v>517</v>
      </c>
      <c r="C241" s="65" t="s">
        <v>27</v>
      </c>
      <c r="D241" s="62">
        <v>1</v>
      </c>
      <c r="E241" s="74"/>
      <c r="F241" s="73"/>
      <c r="G241" s="55"/>
    </row>
    <row r="242" spans="1:7" s="72" customFormat="1" ht="202.5" x14ac:dyDescent="0.2">
      <c r="A242" s="70" t="s">
        <v>433</v>
      </c>
      <c r="B242" s="61" t="s">
        <v>518</v>
      </c>
      <c r="C242" s="65" t="s">
        <v>27</v>
      </c>
      <c r="D242" s="62">
        <v>5</v>
      </c>
      <c r="E242" s="74"/>
      <c r="F242" s="73"/>
      <c r="G242" s="55"/>
    </row>
    <row r="243" spans="1:7" s="72" customFormat="1" ht="33.75" x14ac:dyDescent="0.2">
      <c r="A243" s="70" t="s">
        <v>434</v>
      </c>
      <c r="B243" s="61" t="s">
        <v>491</v>
      </c>
      <c r="C243" s="65" t="s">
        <v>27</v>
      </c>
      <c r="D243" s="62">
        <v>2</v>
      </c>
      <c r="E243" s="74"/>
      <c r="F243" s="73"/>
      <c r="G243" s="55"/>
    </row>
    <row r="244" spans="1:7" s="72" customFormat="1" x14ac:dyDescent="0.2">
      <c r="A244" s="41" t="s">
        <v>152</v>
      </c>
      <c r="B244" s="42" t="s">
        <v>153</v>
      </c>
      <c r="C244" s="43"/>
      <c r="D244" s="44"/>
      <c r="E244" s="45"/>
      <c r="F244" s="46"/>
      <c r="G244" s="45">
        <f>ROUND(SUM(G245:G246),2)</f>
        <v>0</v>
      </c>
    </row>
    <row r="245" spans="1:7" s="72" customFormat="1" ht="157.5" x14ac:dyDescent="0.2">
      <c r="A245" s="70" t="s">
        <v>435</v>
      </c>
      <c r="B245" s="61" t="s">
        <v>521</v>
      </c>
      <c r="C245" s="65" t="s">
        <v>27</v>
      </c>
      <c r="D245" s="62">
        <v>1</v>
      </c>
      <c r="E245" s="74"/>
      <c r="F245" s="73"/>
      <c r="G245" s="55"/>
    </row>
    <row r="246" spans="1:7" s="72" customFormat="1" ht="45" x14ac:dyDescent="0.2">
      <c r="A246" s="70" t="s">
        <v>436</v>
      </c>
      <c r="B246" s="61" t="s">
        <v>520</v>
      </c>
      <c r="C246" s="65" t="s">
        <v>27</v>
      </c>
      <c r="D246" s="62">
        <v>1</v>
      </c>
      <c r="E246" s="74"/>
      <c r="F246" s="73"/>
      <c r="G246" s="55"/>
    </row>
    <row r="247" spans="1:7" x14ac:dyDescent="0.2">
      <c r="A247" s="37" t="s">
        <v>175</v>
      </c>
      <c r="B247" s="38" t="s">
        <v>189</v>
      </c>
      <c r="C247" s="39"/>
      <c r="D247" s="40"/>
      <c r="E247" s="40"/>
      <c r="F247" s="40"/>
      <c r="G247" s="59">
        <f>ROUND(SUM(G248,G264,G276,G285,G290),2)</f>
        <v>0</v>
      </c>
    </row>
    <row r="248" spans="1:7" s="72" customFormat="1" x14ac:dyDescent="0.2">
      <c r="A248" s="41" t="s">
        <v>185</v>
      </c>
      <c r="B248" s="42" t="s">
        <v>194</v>
      </c>
      <c r="C248" s="43"/>
      <c r="D248" s="44"/>
      <c r="E248" s="45"/>
      <c r="F248" s="46"/>
      <c r="G248" s="45">
        <f>ROUND(SUM(G249:G263),2)</f>
        <v>0</v>
      </c>
    </row>
    <row r="249" spans="1:7" s="72" customFormat="1" ht="45" x14ac:dyDescent="0.2">
      <c r="A249" s="70" t="s">
        <v>437</v>
      </c>
      <c r="B249" s="61" t="s">
        <v>196</v>
      </c>
      <c r="C249" s="65" t="s">
        <v>19</v>
      </c>
      <c r="D249" s="62">
        <v>7.68</v>
      </c>
      <c r="E249" s="74"/>
      <c r="F249" s="73"/>
      <c r="G249" s="55"/>
    </row>
    <row r="250" spans="1:7" s="72" customFormat="1" ht="56.25" x14ac:dyDescent="0.2">
      <c r="A250" s="70" t="s">
        <v>438</v>
      </c>
      <c r="B250" s="61" t="s">
        <v>190</v>
      </c>
      <c r="C250" s="65" t="s">
        <v>27</v>
      </c>
      <c r="D250" s="62">
        <v>1</v>
      </c>
      <c r="E250" s="74"/>
      <c r="F250" s="73"/>
      <c r="G250" s="55"/>
    </row>
    <row r="251" spans="1:7" s="72" customFormat="1" ht="22.5" x14ac:dyDescent="0.2">
      <c r="A251" s="70" t="s">
        <v>439</v>
      </c>
      <c r="B251" s="61" t="s">
        <v>225</v>
      </c>
      <c r="C251" s="65" t="s">
        <v>25</v>
      </c>
      <c r="D251" s="62">
        <v>192</v>
      </c>
      <c r="E251" s="74"/>
      <c r="F251" s="73"/>
      <c r="G251" s="55"/>
    </row>
    <row r="252" spans="1:7" s="72" customFormat="1" ht="22.5" x14ac:dyDescent="0.2">
      <c r="A252" s="70" t="s">
        <v>440</v>
      </c>
      <c r="B252" s="61" t="s">
        <v>224</v>
      </c>
      <c r="C252" s="65" t="s">
        <v>25</v>
      </c>
      <c r="D252" s="62">
        <v>48</v>
      </c>
      <c r="E252" s="74"/>
      <c r="F252" s="73"/>
      <c r="G252" s="55"/>
    </row>
    <row r="253" spans="1:7" s="72" customFormat="1" ht="22.5" x14ac:dyDescent="0.2">
      <c r="A253" s="70" t="s">
        <v>441</v>
      </c>
      <c r="B253" s="61" t="s">
        <v>226</v>
      </c>
      <c r="C253" s="65" t="s">
        <v>25</v>
      </c>
      <c r="D253" s="62">
        <v>48</v>
      </c>
      <c r="E253" s="74"/>
      <c r="F253" s="73"/>
      <c r="G253" s="55"/>
    </row>
    <row r="254" spans="1:7" s="72" customFormat="1" ht="22.5" x14ac:dyDescent="0.2">
      <c r="A254" s="70" t="s">
        <v>442</v>
      </c>
      <c r="B254" s="61" t="s">
        <v>227</v>
      </c>
      <c r="C254" s="65" t="s">
        <v>25</v>
      </c>
      <c r="D254" s="62">
        <v>12</v>
      </c>
      <c r="E254" s="74"/>
      <c r="F254" s="73"/>
      <c r="G254" s="55"/>
    </row>
    <row r="255" spans="1:7" s="72" customFormat="1" ht="33.75" x14ac:dyDescent="0.2">
      <c r="A255" s="70" t="s">
        <v>443</v>
      </c>
      <c r="B255" s="61" t="s">
        <v>228</v>
      </c>
      <c r="C255" s="65" t="s">
        <v>27</v>
      </c>
      <c r="D255" s="62">
        <v>1</v>
      </c>
      <c r="E255" s="74"/>
      <c r="F255" s="73"/>
      <c r="G255" s="55"/>
    </row>
    <row r="256" spans="1:7" s="72" customFormat="1" ht="33.75" x14ac:dyDescent="0.2">
      <c r="A256" s="70" t="s">
        <v>444</v>
      </c>
      <c r="B256" s="61" t="s">
        <v>207</v>
      </c>
      <c r="C256" s="65" t="s">
        <v>27</v>
      </c>
      <c r="D256" s="62">
        <v>1</v>
      </c>
      <c r="E256" s="74"/>
      <c r="F256" s="73"/>
      <c r="G256" s="55"/>
    </row>
    <row r="257" spans="1:7" s="72" customFormat="1" ht="33.75" x14ac:dyDescent="0.2">
      <c r="A257" s="70" t="s">
        <v>445</v>
      </c>
      <c r="B257" s="61" t="s">
        <v>192</v>
      </c>
      <c r="C257" s="65" t="s">
        <v>27</v>
      </c>
      <c r="D257" s="62">
        <v>1</v>
      </c>
      <c r="E257" s="74"/>
      <c r="F257" s="73"/>
      <c r="G257" s="55"/>
    </row>
    <row r="258" spans="1:7" s="72" customFormat="1" ht="33.75" x14ac:dyDescent="0.2">
      <c r="A258" s="70" t="s">
        <v>446</v>
      </c>
      <c r="B258" s="61" t="s">
        <v>193</v>
      </c>
      <c r="C258" s="65" t="s">
        <v>27</v>
      </c>
      <c r="D258" s="62">
        <v>1</v>
      </c>
      <c r="E258" s="74"/>
      <c r="F258" s="73"/>
      <c r="G258" s="55"/>
    </row>
    <row r="259" spans="1:7" s="72" customFormat="1" ht="45" x14ac:dyDescent="0.2">
      <c r="A259" s="70" t="s">
        <v>447</v>
      </c>
      <c r="B259" s="61" t="s">
        <v>208</v>
      </c>
      <c r="C259" s="65" t="s">
        <v>27</v>
      </c>
      <c r="D259" s="62">
        <v>2</v>
      </c>
      <c r="E259" s="74"/>
      <c r="F259" s="73"/>
      <c r="G259" s="55"/>
    </row>
    <row r="260" spans="1:7" s="72" customFormat="1" ht="45" x14ac:dyDescent="0.2">
      <c r="A260" s="70" t="s">
        <v>448</v>
      </c>
      <c r="B260" s="61" t="s">
        <v>209</v>
      </c>
      <c r="C260" s="65" t="s">
        <v>27</v>
      </c>
      <c r="D260" s="62">
        <v>4</v>
      </c>
      <c r="E260" s="74"/>
      <c r="F260" s="73"/>
      <c r="G260" s="55"/>
    </row>
    <row r="261" spans="1:7" s="72" customFormat="1" ht="56.25" x14ac:dyDescent="0.2">
      <c r="A261" s="70" t="s">
        <v>449</v>
      </c>
      <c r="B261" s="61" t="s">
        <v>206</v>
      </c>
      <c r="C261" s="65" t="s">
        <v>27</v>
      </c>
      <c r="D261" s="62">
        <v>32</v>
      </c>
      <c r="E261" s="74"/>
      <c r="F261" s="73"/>
      <c r="G261" s="55"/>
    </row>
    <row r="262" spans="1:7" s="72" customFormat="1" ht="56.25" x14ac:dyDescent="0.2">
      <c r="A262" s="70" t="s">
        <v>450</v>
      </c>
      <c r="B262" s="61" t="s">
        <v>210</v>
      </c>
      <c r="C262" s="65" t="s">
        <v>27</v>
      </c>
      <c r="D262" s="62">
        <v>1</v>
      </c>
      <c r="E262" s="74"/>
      <c r="F262" s="73"/>
      <c r="G262" s="55"/>
    </row>
    <row r="263" spans="1:7" s="72" customFormat="1" ht="45" x14ac:dyDescent="0.2">
      <c r="A263" s="70" t="s">
        <v>451</v>
      </c>
      <c r="B263" s="61" t="s">
        <v>88</v>
      </c>
      <c r="C263" s="65" t="s">
        <v>19</v>
      </c>
      <c r="D263" s="62">
        <v>7.68</v>
      </c>
      <c r="E263" s="74"/>
      <c r="F263" s="73"/>
      <c r="G263" s="55"/>
    </row>
    <row r="264" spans="1:7" s="72" customFormat="1" x14ac:dyDescent="0.2">
      <c r="A264" s="41" t="s">
        <v>187</v>
      </c>
      <c r="B264" s="42" t="s">
        <v>195</v>
      </c>
      <c r="C264" s="43"/>
      <c r="D264" s="44"/>
      <c r="E264" s="45"/>
      <c r="F264" s="46"/>
      <c r="G264" s="45">
        <f>ROUND(SUM(G265:G275),2)</f>
        <v>0</v>
      </c>
    </row>
    <row r="265" spans="1:7" s="72" customFormat="1" ht="45" x14ac:dyDescent="0.2">
      <c r="A265" s="70" t="s">
        <v>452</v>
      </c>
      <c r="B265" s="61" t="s">
        <v>196</v>
      </c>
      <c r="C265" s="65" t="s">
        <v>19</v>
      </c>
      <c r="D265" s="62">
        <v>6.01</v>
      </c>
      <c r="E265" s="74"/>
      <c r="F265" s="73"/>
      <c r="G265" s="55"/>
    </row>
    <row r="266" spans="1:7" s="72" customFormat="1" ht="78.75" x14ac:dyDescent="0.2">
      <c r="A266" s="70" t="s">
        <v>453</v>
      </c>
      <c r="B266" s="61" t="s">
        <v>229</v>
      </c>
      <c r="C266" s="65" t="s">
        <v>191</v>
      </c>
      <c r="D266" s="62">
        <v>5</v>
      </c>
      <c r="E266" s="74"/>
      <c r="F266" s="73"/>
      <c r="G266" s="55"/>
    </row>
    <row r="267" spans="1:7" s="72" customFormat="1" ht="90" x14ac:dyDescent="0.2">
      <c r="A267" s="70" t="s">
        <v>454</v>
      </c>
      <c r="B267" s="61" t="s">
        <v>536</v>
      </c>
      <c r="C267" s="65" t="s">
        <v>191</v>
      </c>
      <c r="D267" s="62">
        <v>5</v>
      </c>
      <c r="E267" s="74"/>
      <c r="F267" s="73"/>
      <c r="G267" s="55"/>
    </row>
    <row r="268" spans="1:7" s="72" customFormat="1" ht="78.75" x14ac:dyDescent="0.2">
      <c r="A268" s="70" t="s">
        <v>455</v>
      </c>
      <c r="B268" s="61" t="s">
        <v>522</v>
      </c>
      <c r="C268" s="65" t="s">
        <v>191</v>
      </c>
      <c r="D268" s="62">
        <v>9</v>
      </c>
      <c r="E268" s="74"/>
      <c r="F268" s="73"/>
      <c r="G268" s="55"/>
    </row>
    <row r="269" spans="1:7" s="72" customFormat="1" ht="78.75" x14ac:dyDescent="0.2">
      <c r="A269" s="70" t="s">
        <v>456</v>
      </c>
      <c r="B269" s="61" t="s">
        <v>523</v>
      </c>
      <c r="C269" s="65" t="s">
        <v>191</v>
      </c>
      <c r="D269" s="62">
        <v>3</v>
      </c>
      <c r="E269" s="74"/>
      <c r="F269" s="73"/>
      <c r="G269" s="55"/>
    </row>
    <row r="270" spans="1:7" s="72" customFormat="1" ht="33.75" x14ac:dyDescent="0.2">
      <c r="A270" s="70" t="s">
        <v>457</v>
      </c>
      <c r="B270" s="61" t="s">
        <v>213</v>
      </c>
      <c r="C270" s="65" t="s">
        <v>27</v>
      </c>
      <c r="D270" s="62">
        <v>3</v>
      </c>
      <c r="E270" s="74"/>
      <c r="F270" s="73"/>
      <c r="G270" s="55"/>
    </row>
    <row r="271" spans="1:7" s="72" customFormat="1" ht="33.75" x14ac:dyDescent="0.2">
      <c r="A271" s="70" t="s">
        <v>458</v>
      </c>
      <c r="B271" s="61" t="s">
        <v>212</v>
      </c>
      <c r="C271" s="65" t="s">
        <v>27</v>
      </c>
      <c r="D271" s="62">
        <v>9</v>
      </c>
      <c r="E271" s="74"/>
      <c r="F271" s="73"/>
      <c r="G271" s="55"/>
    </row>
    <row r="272" spans="1:7" s="72" customFormat="1" ht="45" x14ac:dyDescent="0.2">
      <c r="A272" s="70" t="s">
        <v>459</v>
      </c>
      <c r="B272" s="61" t="s">
        <v>214</v>
      </c>
      <c r="C272" s="65" t="s">
        <v>27</v>
      </c>
      <c r="D272" s="62">
        <v>3</v>
      </c>
      <c r="E272" s="74"/>
      <c r="F272" s="73"/>
      <c r="G272" s="55"/>
    </row>
    <row r="273" spans="1:7" s="72" customFormat="1" ht="33.75" x14ac:dyDescent="0.2">
      <c r="A273" s="70" t="s">
        <v>460</v>
      </c>
      <c r="B273" s="61" t="s">
        <v>233</v>
      </c>
      <c r="C273" s="65" t="s">
        <v>27</v>
      </c>
      <c r="D273" s="62">
        <v>2</v>
      </c>
      <c r="E273" s="74"/>
      <c r="F273" s="73"/>
      <c r="G273" s="55"/>
    </row>
    <row r="274" spans="1:7" s="72" customFormat="1" ht="33.75" x14ac:dyDescent="0.2">
      <c r="A274" s="70" t="s">
        <v>461</v>
      </c>
      <c r="B274" s="61" t="s">
        <v>524</v>
      </c>
      <c r="C274" s="65" t="s">
        <v>27</v>
      </c>
      <c r="D274" s="62">
        <v>1</v>
      </c>
      <c r="E274" s="74"/>
      <c r="F274" s="73"/>
      <c r="G274" s="55"/>
    </row>
    <row r="275" spans="1:7" s="72" customFormat="1" ht="45" x14ac:dyDescent="0.2">
      <c r="A275" s="70" t="s">
        <v>462</v>
      </c>
      <c r="B275" s="61" t="s">
        <v>88</v>
      </c>
      <c r="C275" s="65" t="s">
        <v>19</v>
      </c>
      <c r="D275" s="62">
        <v>6.01</v>
      </c>
      <c r="E275" s="74"/>
      <c r="F275" s="73"/>
      <c r="G275" s="55"/>
    </row>
    <row r="276" spans="1:7" s="72" customFormat="1" x14ac:dyDescent="0.2">
      <c r="A276" s="41" t="s">
        <v>188</v>
      </c>
      <c r="B276" s="42" t="s">
        <v>108</v>
      </c>
      <c r="C276" s="43"/>
      <c r="D276" s="44"/>
      <c r="E276" s="45"/>
      <c r="F276" s="46"/>
      <c r="G276" s="45">
        <f>ROUND(SUM(G277:G284),2)</f>
        <v>0</v>
      </c>
    </row>
    <row r="277" spans="1:7" s="72" customFormat="1" ht="45" x14ac:dyDescent="0.2">
      <c r="A277" s="70" t="s">
        <v>463</v>
      </c>
      <c r="B277" s="61" t="s">
        <v>196</v>
      </c>
      <c r="C277" s="65" t="s">
        <v>19</v>
      </c>
      <c r="D277" s="62">
        <v>16.27</v>
      </c>
      <c r="E277" s="74"/>
      <c r="F277" s="73"/>
      <c r="G277" s="55"/>
    </row>
    <row r="278" spans="1:7" s="72" customFormat="1" ht="45" x14ac:dyDescent="0.2">
      <c r="A278" s="70" t="s">
        <v>464</v>
      </c>
      <c r="B278" s="61" t="s">
        <v>197</v>
      </c>
      <c r="C278" s="65" t="s">
        <v>27</v>
      </c>
      <c r="D278" s="62">
        <v>4</v>
      </c>
      <c r="E278" s="74"/>
      <c r="F278" s="73"/>
      <c r="G278" s="55"/>
    </row>
    <row r="279" spans="1:7" s="72" customFormat="1" ht="22.5" x14ac:dyDescent="0.2">
      <c r="A279" s="70" t="s">
        <v>465</v>
      </c>
      <c r="B279" s="61" t="s">
        <v>201</v>
      </c>
      <c r="C279" s="65" t="s">
        <v>19</v>
      </c>
      <c r="D279" s="62">
        <v>0.06</v>
      </c>
      <c r="E279" s="74"/>
      <c r="F279" s="73"/>
      <c r="G279" s="55"/>
    </row>
    <row r="280" spans="1:7" s="72" customFormat="1" ht="33.75" x14ac:dyDescent="0.2">
      <c r="A280" s="70" t="s">
        <v>466</v>
      </c>
      <c r="B280" s="61" t="s">
        <v>198</v>
      </c>
      <c r="C280" s="65" t="s">
        <v>27</v>
      </c>
      <c r="D280" s="62">
        <v>30</v>
      </c>
      <c r="E280" s="74"/>
      <c r="F280" s="73"/>
      <c r="G280" s="55"/>
    </row>
    <row r="281" spans="1:7" s="72" customFormat="1" ht="78.75" x14ac:dyDescent="0.2">
      <c r="A281" s="70" t="s">
        <v>467</v>
      </c>
      <c r="B281" s="61" t="s">
        <v>230</v>
      </c>
      <c r="C281" s="65" t="s">
        <v>191</v>
      </c>
      <c r="D281" s="62">
        <v>36</v>
      </c>
      <c r="E281" s="74"/>
      <c r="F281" s="73" t="s">
        <v>199</v>
      </c>
      <c r="G281" s="55"/>
    </row>
    <row r="282" spans="1:7" s="72" customFormat="1" ht="67.5" x14ac:dyDescent="0.2">
      <c r="A282" s="70" t="s">
        <v>468</v>
      </c>
      <c r="B282" s="61" t="s">
        <v>231</v>
      </c>
      <c r="C282" s="65" t="s">
        <v>191</v>
      </c>
      <c r="D282" s="62">
        <v>1</v>
      </c>
      <c r="E282" s="74"/>
      <c r="F282" s="73"/>
      <c r="G282" s="55"/>
    </row>
    <row r="283" spans="1:7" s="72" customFormat="1" ht="33.75" x14ac:dyDescent="0.2">
      <c r="A283" s="70" t="s">
        <v>469</v>
      </c>
      <c r="B283" s="61" t="s">
        <v>200</v>
      </c>
      <c r="C283" s="65" t="s">
        <v>27</v>
      </c>
      <c r="D283" s="62">
        <v>36</v>
      </c>
      <c r="E283" s="74"/>
      <c r="F283" s="73"/>
      <c r="G283" s="55"/>
    </row>
    <row r="284" spans="1:7" s="72" customFormat="1" ht="45" x14ac:dyDescent="0.2">
      <c r="A284" s="70" t="s">
        <v>470</v>
      </c>
      <c r="B284" s="61" t="s">
        <v>88</v>
      </c>
      <c r="C284" s="65" t="s">
        <v>19</v>
      </c>
      <c r="D284" s="62">
        <v>16.27</v>
      </c>
      <c r="E284" s="74"/>
      <c r="F284" s="73"/>
      <c r="G284" s="55"/>
    </row>
    <row r="285" spans="1:7" s="72" customFormat="1" x14ac:dyDescent="0.2">
      <c r="A285" s="41" t="s">
        <v>202</v>
      </c>
      <c r="B285" s="42" t="s">
        <v>203</v>
      </c>
      <c r="C285" s="43"/>
      <c r="D285" s="44"/>
      <c r="E285" s="45"/>
      <c r="F285" s="46"/>
      <c r="G285" s="45">
        <f>ROUND(SUM(G286:G289),2)</f>
        <v>0</v>
      </c>
    </row>
    <row r="286" spans="1:7" s="72" customFormat="1" ht="45" x14ac:dyDescent="0.2">
      <c r="A286" s="70" t="s">
        <v>471</v>
      </c>
      <c r="B286" s="61" t="s">
        <v>196</v>
      </c>
      <c r="C286" s="65" t="s">
        <v>19</v>
      </c>
      <c r="D286" s="62">
        <v>4.62</v>
      </c>
      <c r="E286" s="74"/>
      <c r="F286" s="73"/>
      <c r="G286" s="55"/>
    </row>
    <row r="287" spans="1:7" s="72" customFormat="1" ht="78.75" x14ac:dyDescent="0.2">
      <c r="A287" s="70" t="s">
        <v>472</v>
      </c>
      <c r="B287" s="61" t="s">
        <v>232</v>
      </c>
      <c r="C287" s="65" t="s">
        <v>191</v>
      </c>
      <c r="D287" s="62">
        <v>7</v>
      </c>
      <c r="E287" s="74"/>
      <c r="F287" s="73"/>
      <c r="G287" s="55"/>
    </row>
    <row r="288" spans="1:7" s="72" customFormat="1" ht="45" x14ac:dyDescent="0.2">
      <c r="A288" s="70" t="s">
        <v>473</v>
      </c>
      <c r="B288" s="61" t="s">
        <v>204</v>
      </c>
      <c r="C288" s="65" t="s">
        <v>27</v>
      </c>
      <c r="D288" s="62">
        <v>7</v>
      </c>
      <c r="E288" s="74"/>
      <c r="F288" s="73"/>
      <c r="G288" s="55"/>
    </row>
    <row r="289" spans="1:9" s="72" customFormat="1" ht="45" x14ac:dyDescent="0.2">
      <c r="A289" s="70" t="s">
        <v>474</v>
      </c>
      <c r="B289" s="61" t="s">
        <v>88</v>
      </c>
      <c r="C289" s="65" t="s">
        <v>19</v>
      </c>
      <c r="D289" s="62">
        <v>4.62</v>
      </c>
      <c r="E289" s="74"/>
      <c r="F289" s="73"/>
      <c r="G289" s="55"/>
    </row>
    <row r="290" spans="1:9" s="72" customFormat="1" x14ac:dyDescent="0.2">
      <c r="A290" s="41" t="s">
        <v>211</v>
      </c>
      <c r="B290" s="42" t="s">
        <v>215</v>
      </c>
      <c r="C290" s="43"/>
      <c r="D290" s="44"/>
      <c r="E290" s="45"/>
      <c r="F290" s="46"/>
      <c r="G290" s="45">
        <f>ROUND(SUM(G291:G302),2)</f>
        <v>0</v>
      </c>
    </row>
    <row r="291" spans="1:9" s="72" customFormat="1" ht="45" x14ac:dyDescent="0.2">
      <c r="A291" s="70" t="s">
        <v>475</v>
      </c>
      <c r="B291" s="61" t="s">
        <v>196</v>
      </c>
      <c r="C291" s="65" t="s">
        <v>19</v>
      </c>
      <c r="D291" s="62">
        <v>6.86</v>
      </c>
      <c r="E291" s="74"/>
      <c r="F291" s="73"/>
      <c r="G291" s="55"/>
    </row>
    <row r="292" spans="1:9" s="72" customFormat="1" ht="78.75" x14ac:dyDescent="0.2">
      <c r="A292" s="70" t="s">
        <v>476</v>
      </c>
      <c r="B292" s="61" t="s">
        <v>218</v>
      </c>
      <c r="C292" s="65" t="s">
        <v>27</v>
      </c>
      <c r="D292" s="62">
        <v>2</v>
      </c>
      <c r="E292" s="74"/>
      <c r="F292" s="73"/>
      <c r="G292" s="55"/>
    </row>
    <row r="293" spans="1:9" s="72" customFormat="1" ht="33.75" x14ac:dyDescent="0.2">
      <c r="A293" s="70" t="s">
        <v>477</v>
      </c>
      <c r="B293" s="61" t="s">
        <v>219</v>
      </c>
      <c r="C293" s="65" t="s">
        <v>27</v>
      </c>
      <c r="D293" s="62">
        <v>2</v>
      </c>
      <c r="E293" s="74"/>
      <c r="F293" s="73"/>
      <c r="G293" s="55"/>
    </row>
    <row r="294" spans="1:9" s="72" customFormat="1" ht="45" x14ac:dyDescent="0.2">
      <c r="A294" s="70" t="s">
        <v>478</v>
      </c>
      <c r="B294" s="61" t="s">
        <v>197</v>
      </c>
      <c r="C294" s="65" t="s">
        <v>27</v>
      </c>
      <c r="D294" s="62">
        <v>2</v>
      </c>
      <c r="E294" s="74"/>
      <c r="F294" s="73"/>
      <c r="G294" s="55"/>
    </row>
    <row r="295" spans="1:9" s="72" customFormat="1" ht="22.5" x14ac:dyDescent="0.2">
      <c r="A295" s="70" t="s">
        <v>479</v>
      </c>
      <c r="B295" s="61" t="s">
        <v>201</v>
      </c>
      <c r="C295" s="65" t="s">
        <v>19</v>
      </c>
      <c r="D295" s="62">
        <v>0.03</v>
      </c>
      <c r="E295" s="74"/>
      <c r="F295" s="73"/>
      <c r="G295" s="55"/>
    </row>
    <row r="296" spans="1:9" s="72" customFormat="1" ht="22.5" x14ac:dyDescent="0.2">
      <c r="A296" s="70" t="s">
        <v>480</v>
      </c>
      <c r="B296" s="61" t="s">
        <v>220</v>
      </c>
      <c r="C296" s="65" t="s">
        <v>25</v>
      </c>
      <c r="D296" s="62">
        <v>45</v>
      </c>
      <c r="E296" s="74"/>
      <c r="F296" s="73"/>
      <c r="G296" s="55"/>
    </row>
    <row r="297" spans="1:9" s="72" customFormat="1" ht="22.5" x14ac:dyDescent="0.2">
      <c r="A297" s="70" t="s">
        <v>481</v>
      </c>
      <c r="B297" s="61" t="s">
        <v>205</v>
      </c>
      <c r="C297" s="65" t="s">
        <v>25</v>
      </c>
      <c r="D297" s="62">
        <v>16</v>
      </c>
      <c r="E297" s="74"/>
      <c r="F297" s="73"/>
      <c r="G297" s="55"/>
    </row>
    <row r="298" spans="1:9" s="72" customFormat="1" ht="22.5" x14ac:dyDescent="0.2">
      <c r="A298" s="70" t="s">
        <v>482</v>
      </c>
      <c r="B298" s="61" t="s">
        <v>221</v>
      </c>
      <c r="C298" s="65" t="s">
        <v>27</v>
      </c>
      <c r="D298" s="62">
        <v>2</v>
      </c>
      <c r="E298" s="74"/>
      <c r="F298" s="73"/>
      <c r="G298" s="55"/>
    </row>
    <row r="299" spans="1:9" s="72" customFormat="1" ht="33.75" x14ac:dyDescent="0.2">
      <c r="A299" s="70" t="s">
        <v>483</v>
      </c>
      <c r="B299" s="61" t="s">
        <v>222</v>
      </c>
      <c r="C299" s="65" t="s">
        <v>25</v>
      </c>
      <c r="D299" s="62">
        <v>45</v>
      </c>
      <c r="E299" s="74"/>
      <c r="F299" s="73"/>
      <c r="G299" s="55"/>
    </row>
    <row r="300" spans="1:9" s="72" customFormat="1" ht="112.5" x14ac:dyDescent="0.2">
      <c r="A300" s="70" t="s">
        <v>484</v>
      </c>
      <c r="B300" s="61" t="s">
        <v>217</v>
      </c>
      <c r="C300" s="65" t="s">
        <v>27</v>
      </c>
      <c r="D300" s="62">
        <v>2</v>
      </c>
      <c r="E300" s="74"/>
      <c r="F300" s="73"/>
      <c r="G300" s="55"/>
    </row>
    <row r="301" spans="1:9" s="72" customFormat="1" ht="45" x14ac:dyDescent="0.2">
      <c r="A301" s="70" t="s">
        <v>485</v>
      </c>
      <c r="B301" s="61" t="s">
        <v>216</v>
      </c>
      <c r="C301" s="65" t="s">
        <v>27</v>
      </c>
      <c r="D301" s="62">
        <v>2</v>
      </c>
      <c r="E301" s="74"/>
      <c r="F301" s="73"/>
      <c r="G301" s="55"/>
    </row>
    <row r="302" spans="1:9" s="72" customFormat="1" ht="45" x14ac:dyDescent="0.2">
      <c r="A302" s="70" t="s">
        <v>486</v>
      </c>
      <c r="B302" s="61" t="s">
        <v>88</v>
      </c>
      <c r="C302" s="65" t="s">
        <v>19</v>
      </c>
      <c r="D302" s="62">
        <v>6.86</v>
      </c>
      <c r="E302" s="74"/>
      <c r="F302" s="73"/>
      <c r="G302" s="55"/>
    </row>
    <row r="303" spans="1:9" x14ac:dyDescent="0.2">
      <c r="A303" s="37" t="s">
        <v>186</v>
      </c>
      <c r="B303" s="38" t="s">
        <v>34</v>
      </c>
      <c r="C303" s="39"/>
      <c r="D303" s="40"/>
      <c r="E303" s="40"/>
      <c r="F303" s="40"/>
      <c r="G303" s="59">
        <f>ROUND(SUM(G304),2)</f>
        <v>0</v>
      </c>
    </row>
    <row r="304" spans="1:9" s="47" customFormat="1" ht="22.5" x14ac:dyDescent="0.2">
      <c r="A304" s="70" t="s">
        <v>537</v>
      </c>
      <c r="B304" s="61" t="s">
        <v>35</v>
      </c>
      <c r="C304" s="65" t="s">
        <v>18</v>
      </c>
      <c r="D304" s="62">
        <v>693.78</v>
      </c>
      <c r="E304" s="74"/>
      <c r="F304" s="73"/>
      <c r="G304" s="55"/>
      <c r="I304" s="55"/>
    </row>
    <row r="305" spans="1:7" s="47" customFormat="1" x14ac:dyDescent="0.2">
      <c r="A305" s="64"/>
      <c r="B305" s="61"/>
      <c r="C305" s="65"/>
      <c r="D305" s="62"/>
      <c r="E305" s="66"/>
      <c r="F305" s="63"/>
      <c r="G305" s="55"/>
    </row>
    <row r="306" spans="1:7" s="47" customFormat="1" x14ac:dyDescent="0.2">
      <c r="A306" s="72"/>
      <c r="B306" s="72"/>
      <c r="C306" s="72"/>
      <c r="D306" s="72"/>
      <c r="E306" s="72"/>
      <c r="F306" s="72"/>
      <c r="G306" s="72"/>
    </row>
    <row r="307" spans="1:7" x14ac:dyDescent="0.2">
      <c r="A307" s="37"/>
      <c r="B307" s="38" t="s">
        <v>487</v>
      </c>
      <c r="C307" s="39"/>
      <c r="D307" s="40"/>
      <c r="E307" s="40"/>
      <c r="F307" s="40"/>
      <c r="G307" s="59"/>
    </row>
    <row r="308" spans="1:7" s="12" customFormat="1" ht="24" x14ac:dyDescent="0.2">
      <c r="A308" s="80"/>
      <c r="B308" s="83" t="str">
        <f>+B13</f>
        <v>Construcción de Foro de Expresión Zapopan (FEZ+) dentro del polígono del parque de las Niñas y los Niños, primera etapa, Municipio de Zapopan, Jalisco.</v>
      </c>
      <c r="C308" s="80"/>
      <c r="D308" s="80"/>
      <c r="E308" s="81"/>
      <c r="F308" s="81"/>
      <c r="G308" s="81"/>
    </row>
    <row r="309" spans="1:7" s="6" customFormat="1" x14ac:dyDescent="0.2">
      <c r="A309" s="49"/>
      <c r="B309" s="50">
        <f>B10</f>
        <v>0</v>
      </c>
      <c r="C309" s="35"/>
      <c r="D309" s="48"/>
      <c r="E309" s="36"/>
      <c r="F309" s="36"/>
      <c r="G309" s="54">
        <f>G10</f>
        <v>0</v>
      </c>
    </row>
    <row r="310" spans="1:7" s="6" customFormat="1" x14ac:dyDescent="0.2">
      <c r="A310" s="49" t="str">
        <f>A12</f>
        <v>CLAVE</v>
      </c>
      <c r="B310" s="50" t="str">
        <f>B12</f>
        <v xml:space="preserve">DESCRIPCIÓN </v>
      </c>
      <c r="C310" s="35"/>
      <c r="D310" s="48"/>
      <c r="E310" s="36"/>
      <c r="F310" s="36"/>
      <c r="G310" s="60" t="str">
        <f>G12</f>
        <v>IMPORTE ($) M. N.</v>
      </c>
    </row>
    <row r="311" spans="1:7" s="6" customFormat="1" x14ac:dyDescent="0.2">
      <c r="A311" s="34" t="str">
        <f>A14</f>
        <v>A</v>
      </c>
      <c r="B311" s="4" t="str">
        <f>B14</f>
        <v>PRELIMINARES</v>
      </c>
      <c r="C311" s="35"/>
      <c r="D311" s="48"/>
      <c r="E311" s="36"/>
      <c r="F311" s="36"/>
      <c r="G311" s="86"/>
    </row>
    <row r="312" spans="1:7" s="6" customFormat="1" x14ac:dyDescent="0.2">
      <c r="A312" s="34" t="str">
        <f>A19</f>
        <v>B</v>
      </c>
      <c r="B312" s="4" t="str">
        <f>B19</f>
        <v>CONSTRUCCIÓN DE VELARIA</v>
      </c>
      <c r="C312" s="35"/>
      <c r="D312" s="48"/>
      <c r="E312" s="36"/>
      <c r="F312" s="36"/>
      <c r="G312" s="86"/>
    </row>
    <row r="313" spans="1:7" s="6" customFormat="1" x14ac:dyDescent="0.2">
      <c r="A313" s="56" t="str">
        <f>A20</f>
        <v>B1</v>
      </c>
      <c r="B313" s="57" t="str">
        <f>B20</f>
        <v>CIMENTACIÓN</v>
      </c>
      <c r="C313" s="35"/>
      <c r="D313" s="48"/>
      <c r="E313" s="36"/>
      <c r="F313" s="36"/>
      <c r="G313" s="60"/>
    </row>
    <row r="314" spans="1:7" s="6" customFormat="1" x14ac:dyDescent="0.2">
      <c r="A314" s="56" t="str">
        <f>A35</f>
        <v>B2</v>
      </c>
      <c r="B314" s="57" t="str">
        <f>B35</f>
        <v>ESTRUCTURA DE VELARIA</v>
      </c>
      <c r="C314" s="35"/>
      <c r="D314" s="48"/>
      <c r="E314" s="36"/>
      <c r="F314" s="36"/>
      <c r="G314" s="60"/>
    </row>
    <row r="315" spans="1:7" s="6" customFormat="1" x14ac:dyDescent="0.2">
      <c r="A315" s="56" t="str">
        <f>A50</f>
        <v>B3</v>
      </c>
      <c r="B315" s="57" t="str">
        <f>B50</f>
        <v>CUBIERTA DE MEMBRANA DE VELARIA</v>
      </c>
      <c r="C315" s="35"/>
      <c r="D315" s="48"/>
      <c r="E315" s="36"/>
      <c r="F315" s="36"/>
      <c r="G315" s="60"/>
    </row>
    <row r="316" spans="1:7" s="6" customFormat="1" x14ac:dyDescent="0.2">
      <c r="A316" s="34" t="str">
        <f>A63</f>
        <v>C</v>
      </c>
      <c r="B316" s="4" t="str">
        <f>B63</f>
        <v>CONSTRUCCIÓN DE ESCENARIO</v>
      </c>
      <c r="C316" s="35"/>
      <c r="D316" s="48"/>
      <c r="E316" s="36"/>
      <c r="F316" s="36"/>
      <c r="G316" s="86"/>
    </row>
    <row r="317" spans="1:7" s="6" customFormat="1" x14ac:dyDescent="0.2">
      <c r="A317" s="56" t="str">
        <f>A64</f>
        <v>C1</v>
      </c>
      <c r="B317" s="57" t="str">
        <f>B64</f>
        <v>EXCAVACIONES Y RELLENOS</v>
      </c>
      <c r="C317" s="35"/>
      <c r="D317" s="48"/>
      <c r="E317" s="36"/>
      <c r="F317" s="36"/>
      <c r="G317" s="60"/>
    </row>
    <row r="318" spans="1:7" s="6" customFormat="1" x14ac:dyDescent="0.2">
      <c r="A318" s="56" t="str">
        <f>A73</f>
        <v>C2</v>
      </c>
      <c r="B318" s="57" t="str">
        <f>B73</f>
        <v>CIMENTACIÓN DE MURO DE CONTENCIÓN</v>
      </c>
      <c r="C318" s="35"/>
      <c r="D318" s="48"/>
      <c r="E318" s="36"/>
      <c r="F318" s="36"/>
      <c r="G318" s="60"/>
    </row>
    <row r="319" spans="1:7" s="6" customFormat="1" x14ac:dyDescent="0.2">
      <c r="A319" s="56" t="str">
        <f>A81</f>
        <v>C3</v>
      </c>
      <c r="B319" s="57" t="str">
        <f>B81</f>
        <v>PISOS DE CONCRETO</v>
      </c>
      <c r="C319" s="35"/>
      <c r="D319" s="48"/>
      <c r="E319" s="36"/>
      <c r="F319" s="36"/>
      <c r="G319" s="60"/>
    </row>
    <row r="320" spans="1:7" s="6" customFormat="1" x14ac:dyDescent="0.2">
      <c r="A320" s="34" t="str">
        <f>A86</f>
        <v>D</v>
      </c>
      <c r="B320" s="4" t="str">
        <f>B86</f>
        <v>CONSTRUCCIÓN DE BODEGA Y CAMERINOS</v>
      </c>
      <c r="C320" s="35"/>
      <c r="D320" s="48"/>
      <c r="E320" s="36"/>
      <c r="F320" s="36"/>
      <c r="G320" s="86"/>
    </row>
    <row r="321" spans="1:7" s="6" customFormat="1" x14ac:dyDescent="0.2">
      <c r="A321" s="56" t="str">
        <f>A87</f>
        <v>D1</v>
      </c>
      <c r="B321" s="57" t="str">
        <f>B87</f>
        <v>EXCAVACIONES Y RELLENOS</v>
      </c>
      <c r="C321" s="35"/>
      <c r="D321" s="48"/>
      <c r="E321" s="36"/>
      <c r="F321" s="36"/>
      <c r="G321" s="60"/>
    </row>
    <row r="322" spans="1:7" s="6" customFormat="1" x14ac:dyDescent="0.2">
      <c r="A322" s="56" t="str">
        <f>A95</f>
        <v>D2</v>
      </c>
      <c r="B322" s="57" t="str">
        <f>B95</f>
        <v>CIMENTACIÓN</v>
      </c>
      <c r="C322" s="35"/>
      <c r="D322" s="48"/>
      <c r="E322" s="36"/>
      <c r="F322" s="36"/>
      <c r="G322" s="60"/>
    </row>
    <row r="323" spans="1:7" s="6" customFormat="1" x14ac:dyDescent="0.2">
      <c r="A323" s="56" t="str">
        <f>A100</f>
        <v>D3</v>
      </c>
      <c r="B323" s="57" t="str">
        <f>B100</f>
        <v>MUROS</v>
      </c>
      <c r="C323" s="35"/>
      <c r="D323" s="48"/>
      <c r="E323" s="36"/>
      <c r="F323" s="36"/>
      <c r="G323" s="60"/>
    </row>
    <row r="324" spans="1:7" s="6" customFormat="1" x14ac:dyDescent="0.2">
      <c r="A324" s="56" t="str">
        <f>A108</f>
        <v>D4</v>
      </c>
      <c r="B324" s="57" t="str">
        <f>B108</f>
        <v>LOSA DE CONCRETO (CUBIERTA)</v>
      </c>
      <c r="C324" s="35"/>
      <c r="D324" s="48"/>
      <c r="E324" s="36"/>
      <c r="F324" s="36"/>
      <c r="G324" s="60"/>
    </row>
    <row r="325" spans="1:7" s="6" customFormat="1" x14ac:dyDescent="0.2">
      <c r="A325" s="56" t="str">
        <f>A118</f>
        <v>D5</v>
      </c>
      <c r="B325" s="57" t="str">
        <f>B118</f>
        <v>PUERTAS Y VENTANAS</v>
      </c>
      <c r="C325" s="35"/>
      <c r="D325" s="48"/>
      <c r="E325" s="36"/>
      <c r="F325" s="36"/>
      <c r="G325" s="60"/>
    </row>
    <row r="326" spans="1:7" s="6" customFormat="1" x14ac:dyDescent="0.2">
      <c r="A326" s="34" t="str">
        <f>A123</f>
        <v>E</v>
      </c>
      <c r="B326" s="4" t="str">
        <f>B123</f>
        <v>GRADERÍAS Y PASILLOS</v>
      </c>
      <c r="C326" s="35"/>
      <c r="D326" s="48"/>
      <c r="E326" s="36"/>
      <c r="F326" s="36"/>
      <c r="G326" s="86"/>
    </row>
    <row r="327" spans="1:7" s="6" customFormat="1" x14ac:dyDescent="0.2">
      <c r="A327" s="56" t="str">
        <f>A124</f>
        <v>E1</v>
      </c>
      <c r="B327" s="57" t="str">
        <f>B124</f>
        <v>EXCAVACIONES Y RELLENOS</v>
      </c>
      <c r="C327" s="35"/>
      <c r="D327" s="48"/>
      <c r="E327" s="36"/>
      <c r="F327" s="36"/>
      <c r="G327" s="60"/>
    </row>
    <row r="328" spans="1:7" s="6" customFormat="1" x14ac:dyDescent="0.2">
      <c r="A328" s="56" t="str">
        <f>A132</f>
        <v>E2</v>
      </c>
      <c r="B328" s="57" t="str">
        <f>B132</f>
        <v>MUROS DE CONTENCIÓN</v>
      </c>
      <c r="C328" s="35"/>
      <c r="D328" s="48"/>
      <c r="E328" s="36"/>
      <c r="F328" s="36"/>
      <c r="G328" s="60"/>
    </row>
    <row r="329" spans="1:7" s="6" customFormat="1" x14ac:dyDescent="0.2">
      <c r="A329" s="56" t="str">
        <f>A141</f>
        <v>E3</v>
      </c>
      <c r="B329" s="57" t="str">
        <f>B141</f>
        <v>PISOS DE CONCRETO</v>
      </c>
      <c r="C329" s="35"/>
      <c r="D329" s="48"/>
      <c r="E329" s="36"/>
      <c r="F329" s="36"/>
      <c r="G329" s="60"/>
    </row>
    <row r="330" spans="1:7" s="6" customFormat="1" x14ac:dyDescent="0.2">
      <c r="A330" s="56" t="str">
        <f>A151</f>
        <v>E4</v>
      </c>
      <c r="B330" s="57" t="str">
        <f>B151</f>
        <v>GRADERÍAS DE CONCRETO</v>
      </c>
      <c r="C330" s="35"/>
      <c r="D330" s="48"/>
      <c r="E330" s="36"/>
      <c r="F330" s="36"/>
      <c r="G330" s="60"/>
    </row>
    <row r="331" spans="1:7" s="6" customFormat="1" x14ac:dyDescent="0.2">
      <c r="A331" s="56" t="str">
        <f>A155</f>
        <v>E5</v>
      </c>
      <c r="B331" s="57" t="str">
        <f>B155</f>
        <v>REJILLA PLUVIAL</v>
      </c>
      <c r="C331" s="35"/>
      <c r="D331" s="48"/>
      <c r="E331" s="36"/>
      <c r="F331" s="36"/>
      <c r="G331" s="60"/>
    </row>
    <row r="332" spans="1:7" s="6" customFormat="1" x14ac:dyDescent="0.2">
      <c r="A332" s="34" t="str">
        <f>A158</f>
        <v>F</v>
      </c>
      <c r="B332" s="4" t="str">
        <f>B158</f>
        <v>INFRAESTRUCTURA PLUVIAL</v>
      </c>
      <c r="C332" s="35"/>
      <c r="D332" s="48"/>
      <c r="E332" s="36"/>
      <c r="F332" s="36"/>
      <c r="G332" s="86"/>
    </row>
    <row r="333" spans="1:7" s="6" customFormat="1" x14ac:dyDescent="0.2">
      <c r="A333" s="56" t="str">
        <f>A159</f>
        <v>F1</v>
      </c>
      <c r="B333" s="57" t="str">
        <f>B159</f>
        <v>POZOS DE ABSORCIÓN</v>
      </c>
      <c r="C333" s="35"/>
      <c r="D333" s="48"/>
      <c r="E333" s="36"/>
      <c r="F333" s="36"/>
      <c r="G333" s="60"/>
    </row>
    <row r="334" spans="1:7" s="6" customFormat="1" x14ac:dyDescent="0.2">
      <c r="A334" s="56" t="str">
        <f>A171</f>
        <v>F2</v>
      </c>
      <c r="B334" s="57" t="str">
        <f>B171</f>
        <v>POZOS DE VISITA</v>
      </c>
      <c r="C334" s="35"/>
      <c r="D334" s="48"/>
      <c r="E334" s="36"/>
      <c r="F334" s="36"/>
      <c r="G334" s="60"/>
    </row>
    <row r="335" spans="1:7" s="6" customFormat="1" x14ac:dyDescent="0.2">
      <c r="A335" s="34" t="str">
        <f>A186</f>
        <v>G</v>
      </c>
      <c r="B335" s="4" t="str">
        <f>B186</f>
        <v>MAMPARA DE ESCENARIO</v>
      </c>
      <c r="C335" s="35"/>
      <c r="D335" s="48"/>
      <c r="E335" s="36"/>
      <c r="F335" s="36"/>
      <c r="G335" s="86"/>
    </row>
    <row r="336" spans="1:7" s="6" customFormat="1" x14ac:dyDescent="0.2">
      <c r="A336" s="56" t="str">
        <f>A187</f>
        <v>G1</v>
      </c>
      <c r="B336" s="57" t="str">
        <f>B187</f>
        <v>EXCAVACIONES Y RELLENOS</v>
      </c>
      <c r="C336" s="35"/>
      <c r="D336" s="48"/>
      <c r="E336" s="36"/>
      <c r="F336" s="36"/>
      <c r="G336" s="60"/>
    </row>
    <row r="337" spans="1:7" s="6" customFormat="1" x14ac:dyDescent="0.2">
      <c r="A337" s="56" t="str">
        <f>A194</f>
        <v>G2</v>
      </c>
      <c r="B337" s="57" t="str">
        <f>B194</f>
        <v>CIMENTACIÓN</v>
      </c>
      <c r="C337" s="35"/>
      <c r="D337" s="48"/>
      <c r="E337" s="36"/>
      <c r="F337" s="36"/>
      <c r="G337" s="60"/>
    </row>
    <row r="338" spans="1:7" s="6" customFormat="1" x14ac:dyDescent="0.2">
      <c r="A338" s="56" t="str">
        <f>A200</f>
        <v>G3</v>
      </c>
      <c r="B338" s="57" t="str">
        <f>B200</f>
        <v>MAMPARA DE HERRERÍA</v>
      </c>
      <c r="C338" s="35"/>
      <c r="D338" s="48"/>
      <c r="E338" s="36"/>
      <c r="F338" s="36"/>
      <c r="G338" s="60"/>
    </row>
    <row r="339" spans="1:7" s="6" customFormat="1" x14ac:dyDescent="0.2">
      <c r="A339" s="76" t="str">
        <f>A210</f>
        <v>H</v>
      </c>
      <c r="B339" s="77" t="str">
        <f>B210</f>
        <v xml:space="preserve">EQUIPAMIENTO DE AUDIO, ILUMINACIÓN Y PARRILLA DE ESCENARIO </v>
      </c>
      <c r="C339" s="35"/>
      <c r="D339" s="48"/>
      <c r="E339" s="36"/>
      <c r="F339" s="36"/>
      <c r="G339" s="86"/>
    </row>
    <row r="340" spans="1:7" s="6" customFormat="1" x14ac:dyDescent="0.2">
      <c r="A340" s="56" t="str">
        <f>A211</f>
        <v>H1</v>
      </c>
      <c r="B340" s="57" t="str">
        <f>B211</f>
        <v xml:space="preserve">EQUIPO DE AUDIO </v>
      </c>
      <c r="C340" s="35"/>
      <c r="D340" s="48"/>
      <c r="E340" s="36"/>
      <c r="F340" s="36"/>
      <c r="G340" s="60"/>
    </row>
    <row r="341" spans="1:7" s="6" customFormat="1" x14ac:dyDescent="0.2">
      <c r="A341" s="56" t="str">
        <f>A237</f>
        <v>H2</v>
      </c>
      <c r="B341" s="57" t="str">
        <f>B237</f>
        <v>ILUMINACIÓN</v>
      </c>
      <c r="C341" s="35"/>
      <c r="D341" s="48"/>
      <c r="E341" s="36"/>
      <c r="F341" s="36"/>
      <c r="G341" s="60"/>
    </row>
    <row r="342" spans="1:7" s="6" customFormat="1" x14ac:dyDescent="0.2">
      <c r="A342" s="56" t="str">
        <f>A244</f>
        <v>H3</v>
      </c>
      <c r="B342" s="57" t="str">
        <f>B244</f>
        <v>PARRILLA DE ESCENARIO</v>
      </c>
      <c r="C342" s="35"/>
      <c r="D342" s="48"/>
      <c r="E342" s="36"/>
      <c r="F342" s="36"/>
      <c r="G342" s="60"/>
    </row>
    <row r="343" spans="1:7" s="6" customFormat="1" x14ac:dyDescent="0.2">
      <c r="A343" s="76" t="s">
        <v>175</v>
      </c>
      <c r="B343" s="77" t="str">
        <f>B247</f>
        <v>INSTALACIÓN ELÉCTRICA E ILUMINACIÓN</v>
      </c>
      <c r="C343" s="35"/>
      <c r="D343" s="48"/>
      <c r="E343" s="36"/>
      <c r="F343" s="36"/>
      <c r="G343" s="86"/>
    </row>
    <row r="344" spans="1:7" s="6" customFormat="1" x14ac:dyDescent="0.2">
      <c r="A344" s="56" t="s">
        <v>185</v>
      </c>
      <c r="B344" s="57" t="str">
        <f>B248</f>
        <v>RED ELECTRICA PRINCIPAL</v>
      </c>
      <c r="C344" s="35"/>
      <c r="D344" s="48"/>
      <c r="E344" s="36"/>
      <c r="F344" s="36"/>
      <c r="G344" s="60"/>
    </row>
    <row r="345" spans="1:7" s="6" customFormat="1" x14ac:dyDescent="0.2">
      <c r="A345" s="56" t="s">
        <v>187</v>
      </c>
      <c r="B345" s="57" t="str">
        <f>B264</f>
        <v>BODEGA Y CAMERINOS</v>
      </c>
      <c r="C345" s="35"/>
      <c r="D345" s="48"/>
      <c r="E345" s="36"/>
      <c r="F345" s="36"/>
      <c r="G345" s="60"/>
    </row>
    <row r="346" spans="1:7" s="6" customFormat="1" x14ac:dyDescent="0.2">
      <c r="A346" s="56" t="s">
        <v>188</v>
      </c>
      <c r="B346" s="57" t="str">
        <f>B276</f>
        <v>GRADERÍAS Y PASILLOS</v>
      </c>
      <c r="C346" s="35"/>
      <c r="D346" s="48"/>
      <c r="E346" s="36"/>
      <c r="F346" s="36"/>
      <c r="G346" s="60"/>
    </row>
    <row r="347" spans="1:7" s="6" customFormat="1" x14ac:dyDescent="0.2">
      <c r="A347" s="56" t="str">
        <f>A285</f>
        <v>I4</v>
      </c>
      <c r="B347" s="57" t="str">
        <f>B285</f>
        <v>ESCENARIO</v>
      </c>
      <c r="C347" s="35"/>
      <c r="D347" s="48"/>
      <c r="E347" s="36"/>
      <c r="F347" s="36"/>
      <c r="G347" s="60"/>
    </row>
    <row r="348" spans="1:7" s="6" customFormat="1" x14ac:dyDescent="0.2">
      <c r="A348" s="56" t="str">
        <f>A290</f>
        <v>I5</v>
      </c>
      <c r="B348" s="57" t="str">
        <f>B290</f>
        <v>ENTORNO DE ÁGORA</v>
      </c>
      <c r="C348" s="35"/>
      <c r="D348" s="48"/>
      <c r="E348" s="36"/>
      <c r="F348" s="36"/>
      <c r="G348" s="60"/>
    </row>
    <row r="349" spans="1:7" s="6" customFormat="1" x14ac:dyDescent="0.2">
      <c r="A349" s="34" t="s">
        <v>186</v>
      </c>
      <c r="B349" s="4" t="str">
        <f>B303</f>
        <v>LIMPIEZA</v>
      </c>
      <c r="C349" s="35"/>
      <c r="D349" s="48"/>
      <c r="E349" s="36"/>
      <c r="F349" s="36"/>
      <c r="G349" s="86"/>
    </row>
    <row r="350" spans="1:7" s="6" customFormat="1" x14ac:dyDescent="0.2">
      <c r="A350" s="56"/>
      <c r="B350" s="57"/>
      <c r="C350" s="35"/>
      <c r="D350" s="48"/>
      <c r="E350" s="36"/>
      <c r="F350" s="36"/>
      <c r="G350" s="60"/>
    </row>
    <row r="351" spans="1:7" s="6" customFormat="1" x14ac:dyDescent="0.2">
      <c r="A351" s="56"/>
      <c r="B351" s="57"/>
      <c r="C351" s="35"/>
      <c r="D351" s="48"/>
      <c r="E351" s="36"/>
      <c r="F351" s="36"/>
      <c r="G351" s="60"/>
    </row>
    <row r="352" spans="1:7" s="7" customFormat="1" ht="15" customHeight="1" x14ac:dyDescent="0.2">
      <c r="A352" s="90" t="s">
        <v>24</v>
      </c>
      <c r="B352" s="90"/>
      <c r="C352" s="90"/>
      <c r="D352" s="90"/>
      <c r="E352" s="90"/>
      <c r="F352" s="84" t="s">
        <v>15</v>
      </c>
      <c r="G352" s="51">
        <f>ROUND(SUM(G311,G312,G316,G320,G326,G332,G335,G339,G343,G349),2)</f>
        <v>0</v>
      </c>
    </row>
    <row r="353" spans="1:7" s="7" customFormat="1" ht="15" customHeight="1" x14ac:dyDescent="0.2">
      <c r="A353" s="91"/>
      <c r="B353" s="91"/>
      <c r="C353" s="91"/>
      <c r="D353" s="91"/>
      <c r="E353" s="91"/>
      <c r="F353" s="84" t="s">
        <v>16</v>
      </c>
      <c r="G353" s="52">
        <f>ROUND(PRODUCT(G352,0.16),2)</f>
        <v>0</v>
      </c>
    </row>
    <row r="354" spans="1:7" s="7" customFormat="1" ht="15.75" x14ac:dyDescent="0.2">
      <c r="A354" s="91"/>
      <c r="B354" s="91"/>
      <c r="C354" s="91"/>
      <c r="D354" s="91"/>
      <c r="E354" s="91"/>
      <c r="F354" s="84" t="s">
        <v>17</v>
      </c>
      <c r="G354" s="53">
        <f>ROUND(SUM(G352,G353),2)</f>
        <v>0</v>
      </c>
    </row>
  </sheetData>
  <protectedRanges>
    <protectedRange sqref="B5 B9:C9" name="DATOS_3"/>
    <protectedRange sqref="C1" name="DATOS_1_2"/>
    <protectedRange sqref="F4:F7" name="DATOS_3_1"/>
  </protectedRanges>
  <autoFilter ref="A12:G304" xr:uid="{8AB3CAAB-D918-4E7C-8001-60EFAC0945CE}"/>
  <mergeCells count="8">
    <mergeCell ref="A10:G10"/>
    <mergeCell ref="A352:E352"/>
    <mergeCell ref="A353:E354"/>
    <mergeCell ref="C1:F1"/>
    <mergeCell ref="C2:F3"/>
    <mergeCell ref="B5:B7"/>
    <mergeCell ref="C8:F8"/>
    <mergeCell ref="C9:F9"/>
  </mergeCells>
  <printOptions horizontalCentered="1"/>
  <pageMargins left="0.39370078740157483" right="0.39370078740157483" top="0.39370078740157483" bottom="0.39370078740157483" header="0.27559055118110237" footer="0.19685039370078741"/>
  <pageSetup scale="64" fitToWidth="6" fitToHeight="6" orientation="landscape" r:id="rId1"/>
  <headerFooter>
    <oddFooter>&amp;CPágina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CATÁLOGO</vt:lpstr>
      <vt:lpstr>CATÁLOGO!Área_de_impresión</vt:lpstr>
      <vt:lpstr>CATÁLOGO!Títulos_a_imprimir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Salvador Ceja Hermosillo</dc:creator>
  <cp:lastModifiedBy>YO</cp:lastModifiedBy>
  <cp:lastPrinted>2022-09-22T17:29:02Z</cp:lastPrinted>
  <dcterms:created xsi:type="dcterms:W3CDTF">2019-08-15T17:13:54Z</dcterms:created>
  <dcterms:modified xsi:type="dcterms:W3CDTF">2022-09-22T22:49:24Z</dcterms:modified>
</cp:coreProperties>
</file>