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24226"/>
  <mc:AlternateContent xmlns:mc="http://schemas.openxmlformats.org/markup-compatibility/2006">
    <mc:Choice Requires="x15">
      <x15ac:absPath xmlns:x15ac="http://schemas.microsoft.com/office/spreadsheetml/2010/11/ac" url="\\10.20.47.239\Presupuesto Base\CONVOCATORIA 011-2022\CATALOGOS\"/>
    </mc:Choice>
  </mc:AlternateContent>
  <xr:revisionPtr revIDLastSave="0" documentId="13_ncr:1_{2E91F0CD-0702-4E30-BD42-A98235ADC219}" xr6:coauthVersionLast="36" xr6:coauthVersionMax="47" xr10:uidLastSave="{00000000-0000-0000-0000-000000000000}"/>
  <bookViews>
    <workbookView xWindow="0" yWindow="0" windowWidth="28800" windowHeight="11205" xr2:uid="{00000000-000D-0000-FFFF-FFFF00000000}"/>
  </bookViews>
  <sheets>
    <sheet name="CATÁLOGO" sheetId="3" r:id="rId1"/>
  </sheets>
  <externalReferences>
    <externalReference r:id="rId2"/>
    <externalReference r:id="rId3"/>
  </externalReferences>
  <definedNames>
    <definedName name="_xlnm._FilterDatabase" localSheetId="0" hidden="1">CATÁLOGO!$A$15:$G$15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CATÁLOGO!$A$1:$G$506</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CATÁLOGO!$1:$14</definedName>
    <definedName name="totalpresupuestoprimeramoneda">#REF!</definedName>
    <definedName name="totalpresupuestosegundamoneda">#REF!</definedName>
  </definedNames>
  <calcPr calcId="191029"/>
</workbook>
</file>

<file path=xl/calcChain.xml><?xml version="1.0" encoding="utf-8"?>
<calcChain xmlns="http://schemas.openxmlformats.org/spreadsheetml/2006/main">
  <c r="G58" i="3" l="1"/>
  <c r="G57" i="3" l="1"/>
  <c r="G84" i="3" l="1"/>
  <c r="G83" i="3"/>
  <c r="G82" i="3"/>
  <c r="G81" i="3"/>
  <c r="G80" i="3"/>
  <c r="G79" i="3"/>
  <c r="G43" i="3" l="1"/>
  <c r="G424" i="3" l="1"/>
  <c r="G412" i="3" l="1"/>
  <c r="G411" i="3"/>
  <c r="G414" i="3"/>
  <c r="G93" i="3" l="1"/>
  <c r="G92" i="3" l="1"/>
  <c r="B475" i="3" l="1"/>
  <c r="G56" i="3" l="1"/>
  <c r="G114" i="3" l="1"/>
  <c r="G126" i="3"/>
  <c r="G123" i="3"/>
  <c r="G118" i="3"/>
  <c r="G128" i="3" l="1"/>
  <c r="G127" i="3"/>
  <c r="G125" i="3"/>
  <c r="G124" i="3"/>
  <c r="G121" i="3"/>
  <c r="G120" i="3"/>
  <c r="G119" i="3"/>
  <c r="G115" i="3"/>
  <c r="G130" i="3" l="1"/>
  <c r="G129" i="3"/>
  <c r="G122" i="3"/>
  <c r="G117" i="3"/>
  <c r="G116" i="3"/>
  <c r="G113" i="3" l="1"/>
  <c r="G475" i="3" s="1"/>
  <c r="G78" i="3"/>
  <c r="G460" i="3" l="1"/>
  <c r="G169" i="3" l="1"/>
  <c r="G401" i="3"/>
  <c r="G42" i="3"/>
  <c r="G445" i="3" l="1"/>
  <c r="G449" i="3"/>
  <c r="G450" i="3"/>
  <c r="G451" i="3"/>
  <c r="G165" i="3" l="1"/>
  <c r="G230" i="3" l="1"/>
  <c r="G322" i="3" l="1"/>
  <c r="G321" i="3"/>
  <c r="G320" i="3"/>
  <c r="G319" i="3"/>
  <c r="G318" i="3"/>
  <c r="G317" i="3"/>
  <c r="G316" i="3"/>
  <c r="G315" i="3"/>
  <c r="G314" i="3"/>
  <c r="G313" i="3"/>
  <c r="G312" i="3"/>
  <c r="G311" i="3"/>
  <c r="G310" i="3"/>
  <c r="G309" i="3"/>
  <c r="G308" i="3"/>
  <c r="G307" i="3"/>
  <c r="G306" i="3"/>
  <c r="G305" i="3"/>
  <c r="G304" i="3" l="1"/>
  <c r="G303" i="3"/>
  <c r="G302" i="3"/>
  <c r="G301" i="3"/>
  <c r="G300" i="3"/>
  <c r="G299" i="3"/>
  <c r="G298" i="3"/>
  <c r="G297" i="3"/>
  <c r="G296" i="3"/>
  <c r="G295" i="3"/>
  <c r="G294" i="3"/>
  <c r="G293" i="3"/>
  <c r="G292" i="3"/>
  <c r="G291" i="3"/>
  <c r="G290" i="3"/>
  <c r="G289" i="3"/>
  <c r="G288" i="3"/>
  <c r="G287" i="3" l="1"/>
  <c r="G490" i="3"/>
  <c r="B490" i="3"/>
  <c r="G434" i="3" l="1"/>
  <c r="G435" i="3"/>
  <c r="G436" i="3"/>
  <c r="G437" i="3"/>
  <c r="G438" i="3"/>
  <c r="G439" i="3"/>
  <c r="G440" i="3"/>
  <c r="G441" i="3"/>
  <c r="G442" i="3"/>
  <c r="G443" i="3"/>
  <c r="G444" i="3"/>
  <c r="G446" i="3"/>
  <c r="G447" i="3"/>
  <c r="G448" i="3"/>
  <c r="G452" i="3"/>
  <c r="G453" i="3"/>
  <c r="G454" i="3"/>
  <c r="G455" i="3"/>
  <c r="G456" i="3"/>
  <c r="G457" i="3"/>
  <c r="G458" i="3"/>
  <c r="G459" i="3"/>
  <c r="G420" i="3"/>
  <c r="G421" i="3"/>
  <c r="G422" i="3"/>
  <c r="G423" i="3"/>
  <c r="G425" i="3"/>
  <c r="G426" i="3"/>
  <c r="G427" i="3"/>
  <c r="G428" i="3"/>
  <c r="G429" i="3"/>
  <c r="G430" i="3"/>
  <c r="G431" i="3"/>
  <c r="G365" i="3"/>
  <c r="G366" i="3"/>
  <c r="G367" i="3"/>
  <c r="G368" i="3"/>
  <c r="G369" i="3"/>
  <c r="G370" i="3"/>
  <c r="G371" i="3"/>
  <c r="G372" i="3"/>
  <c r="G373" i="3"/>
  <c r="G374" i="3"/>
  <c r="G375" i="3"/>
  <c r="G376" i="3"/>
  <c r="G377" i="3"/>
  <c r="G378" i="3"/>
  <c r="G379" i="3"/>
  <c r="G380" i="3"/>
  <c r="G381" i="3"/>
  <c r="G382" i="3"/>
  <c r="G383" i="3"/>
  <c r="G384" i="3"/>
  <c r="G385" i="3"/>
  <c r="G386" i="3"/>
  <c r="G387" i="3"/>
  <c r="G388" i="3"/>
  <c r="G389" i="3"/>
  <c r="G390" i="3"/>
  <c r="G391" i="3"/>
  <c r="G392" i="3"/>
  <c r="G393" i="3"/>
  <c r="G394" i="3"/>
  <c r="G395" i="3"/>
  <c r="G396" i="3"/>
  <c r="G397" i="3"/>
  <c r="G398" i="3"/>
  <c r="G399" i="3"/>
  <c r="G400" i="3"/>
  <c r="G402" i="3"/>
  <c r="G403" i="3"/>
  <c r="G404" i="3"/>
  <c r="G405" i="3"/>
  <c r="G406" i="3"/>
  <c r="G407" i="3"/>
  <c r="G408" i="3"/>
  <c r="G409" i="3"/>
  <c r="G410" i="3"/>
  <c r="G413" i="3"/>
  <c r="G415" i="3"/>
  <c r="G416" i="3"/>
  <c r="G353" i="3"/>
  <c r="G354" i="3"/>
  <c r="G355" i="3"/>
  <c r="G356" i="3"/>
  <c r="G357" i="3"/>
  <c r="G358" i="3"/>
  <c r="G359" i="3"/>
  <c r="G360" i="3"/>
  <c r="G361" i="3"/>
  <c r="G362" i="3"/>
  <c r="G338" i="3"/>
  <c r="G339" i="3"/>
  <c r="G340" i="3"/>
  <c r="G341" i="3"/>
  <c r="G342" i="3"/>
  <c r="G343" i="3"/>
  <c r="G344" i="3"/>
  <c r="G345" i="3"/>
  <c r="G346" i="3"/>
  <c r="G347" i="3"/>
  <c r="G348" i="3"/>
  <c r="G349" i="3"/>
  <c r="G350" i="3"/>
  <c r="G326" i="3"/>
  <c r="G327" i="3"/>
  <c r="G328" i="3"/>
  <c r="G329" i="3"/>
  <c r="G330" i="3"/>
  <c r="G331" i="3"/>
  <c r="G332" i="3"/>
  <c r="G333" i="3"/>
  <c r="G334" i="3"/>
  <c r="G335" i="3"/>
  <c r="G271" i="3"/>
  <c r="G272" i="3"/>
  <c r="G273" i="3"/>
  <c r="G274" i="3"/>
  <c r="G275" i="3"/>
  <c r="G276" i="3"/>
  <c r="G277" i="3"/>
  <c r="G278" i="3"/>
  <c r="G279" i="3"/>
  <c r="G280" i="3"/>
  <c r="G281" i="3"/>
  <c r="G282" i="3"/>
  <c r="G283" i="3"/>
  <c r="G284" i="3"/>
  <c r="G285" i="3"/>
  <c r="G286" i="3"/>
  <c r="G261" i="3"/>
  <c r="G262" i="3"/>
  <c r="G263" i="3"/>
  <c r="G264" i="3"/>
  <c r="G265" i="3"/>
  <c r="G266" i="3"/>
  <c r="G267" i="3"/>
  <c r="G268" i="3"/>
  <c r="G245" i="3"/>
  <c r="G246" i="3"/>
  <c r="G247" i="3"/>
  <c r="G248" i="3"/>
  <c r="G249" i="3"/>
  <c r="G250" i="3"/>
  <c r="G251" i="3"/>
  <c r="G252" i="3"/>
  <c r="G253" i="3"/>
  <c r="G254" i="3"/>
  <c r="G255" i="3"/>
  <c r="G256" i="3"/>
  <c r="G257" i="3"/>
  <c r="G258" i="3"/>
  <c r="G224" i="3"/>
  <c r="G225" i="3"/>
  <c r="G226" i="3"/>
  <c r="G227" i="3"/>
  <c r="G228" i="3"/>
  <c r="G229" i="3"/>
  <c r="G231" i="3"/>
  <c r="G232" i="3"/>
  <c r="G233" i="3"/>
  <c r="G234" i="3"/>
  <c r="G235" i="3"/>
  <c r="G236" i="3"/>
  <c r="G237" i="3"/>
  <c r="G238" i="3"/>
  <c r="G239" i="3"/>
  <c r="G240" i="3"/>
  <c r="G241" i="3"/>
  <c r="G242" i="3"/>
  <c r="G207" i="3"/>
  <c r="G208" i="3"/>
  <c r="G209" i="3"/>
  <c r="G210" i="3"/>
  <c r="G211" i="3"/>
  <c r="G212" i="3"/>
  <c r="G213" i="3"/>
  <c r="G214" i="3"/>
  <c r="G215" i="3"/>
  <c r="G216" i="3"/>
  <c r="G217" i="3"/>
  <c r="G218" i="3"/>
  <c r="G219" i="3"/>
  <c r="G220" i="3"/>
  <c r="G191" i="3"/>
  <c r="G192" i="3"/>
  <c r="G193" i="3"/>
  <c r="G194" i="3"/>
  <c r="G195" i="3"/>
  <c r="G196" i="3"/>
  <c r="G197" i="3"/>
  <c r="G198" i="3"/>
  <c r="G199" i="3"/>
  <c r="G200" i="3"/>
  <c r="G201" i="3"/>
  <c r="G202" i="3"/>
  <c r="G203" i="3"/>
  <c r="G204" i="3"/>
  <c r="G170" i="3"/>
  <c r="G171" i="3"/>
  <c r="G172" i="3"/>
  <c r="G173" i="3"/>
  <c r="G174" i="3"/>
  <c r="G175" i="3"/>
  <c r="G176" i="3"/>
  <c r="G177" i="3"/>
  <c r="G178" i="3"/>
  <c r="G179" i="3"/>
  <c r="G180" i="3"/>
  <c r="G181" i="3"/>
  <c r="G182" i="3"/>
  <c r="G183" i="3"/>
  <c r="G184" i="3"/>
  <c r="G185" i="3"/>
  <c r="G186" i="3"/>
  <c r="G187" i="3"/>
  <c r="G188" i="3"/>
  <c r="G142" i="3"/>
  <c r="G143" i="3"/>
  <c r="G144" i="3"/>
  <c r="G145" i="3"/>
  <c r="G146" i="3"/>
  <c r="G147" i="3"/>
  <c r="G148" i="3"/>
  <c r="G149" i="3"/>
  <c r="G150" i="3"/>
  <c r="G151" i="3"/>
  <c r="G152" i="3"/>
  <c r="G153" i="3"/>
  <c r="G154" i="3"/>
  <c r="G155" i="3"/>
  <c r="G156" i="3"/>
  <c r="G157" i="3"/>
  <c r="G158" i="3"/>
  <c r="G159" i="3"/>
  <c r="G160" i="3"/>
  <c r="G87" i="3"/>
  <c r="G88" i="3"/>
  <c r="G89" i="3"/>
  <c r="G90" i="3"/>
  <c r="G91" i="3"/>
  <c r="G94" i="3"/>
  <c r="G95" i="3"/>
  <c r="G96" i="3"/>
  <c r="G97" i="3"/>
  <c r="G98" i="3"/>
  <c r="G99" i="3"/>
  <c r="G100" i="3"/>
  <c r="G101" i="3"/>
  <c r="G102" i="3"/>
  <c r="G103" i="3"/>
  <c r="G104" i="3"/>
  <c r="G105" i="3"/>
  <c r="G106" i="3"/>
  <c r="G107" i="3"/>
  <c r="G108" i="3"/>
  <c r="G109" i="3"/>
  <c r="G110" i="3"/>
  <c r="G111" i="3"/>
  <c r="G112" i="3"/>
  <c r="G76" i="3"/>
  <c r="G77" i="3"/>
  <c r="G67" i="3"/>
  <c r="G68" i="3"/>
  <c r="G69" i="3"/>
  <c r="G70" i="3"/>
  <c r="G71" i="3"/>
  <c r="G72" i="3"/>
  <c r="G73" i="3"/>
  <c r="G55" i="3"/>
  <c r="G59" i="3"/>
  <c r="G60" i="3"/>
  <c r="G61" i="3"/>
  <c r="G62" i="3"/>
  <c r="G63" i="3"/>
  <c r="G64" i="3"/>
  <c r="G32" i="3"/>
  <c r="G33" i="3"/>
  <c r="G34" i="3"/>
  <c r="G35" i="3"/>
  <c r="G36" i="3"/>
  <c r="G37" i="3"/>
  <c r="G38" i="3"/>
  <c r="G39" i="3"/>
  <c r="G40" i="3"/>
  <c r="G41" i="3"/>
  <c r="G44" i="3"/>
  <c r="G45" i="3"/>
  <c r="G46" i="3"/>
  <c r="G47" i="3"/>
  <c r="G48" i="3"/>
  <c r="G49" i="3"/>
  <c r="G50" i="3"/>
  <c r="G19" i="3"/>
  <c r="G20" i="3"/>
  <c r="G21" i="3"/>
  <c r="G22" i="3"/>
  <c r="G23" i="3"/>
  <c r="G24" i="3"/>
  <c r="G25" i="3"/>
  <c r="G26" i="3"/>
  <c r="G27" i="3"/>
  <c r="G28" i="3"/>
  <c r="G29" i="3"/>
  <c r="G30" i="3"/>
  <c r="G31" i="3"/>
  <c r="G51" i="3"/>
  <c r="G52" i="3"/>
  <c r="B489" i="3" l="1"/>
  <c r="B488" i="3"/>
  <c r="B487" i="3"/>
  <c r="B486" i="3"/>
  <c r="B485" i="3"/>
  <c r="B484" i="3"/>
  <c r="B480" i="3"/>
  <c r="B477" i="3"/>
  <c r="B476" i="3"/>
  <c r="B474" i="3"/>
  <c r="B473" i="3"/>
  <c r="B472" i="3"/>
  <c r="B469" i="3"/>
  <c r="G75" i="3"/>
  <c r="G74" i="3" s="1"/>
  <c r="G244" i="3" l="1"/>
  <c r="G243" i="3" l="1"/>
  <c r="G486" i="3" l="1"/>
  <c r="G163" i="3"/>
  <c r="G164" i="3"/>
  <c r="G166" i="3"/>
  <c r="G133" i="3"/>
  <c r="G134" i="3"/>
  <c r="G135" i="3"/>
  <c r="G136" i="3"/>
  <c r="G137" i="3"/>
  <c r="G138" i="3"/>
  <c r="G473" i="3" l="1"/>
  <c r="G260" i="3" l="1"/>
  <c r="G270" i="3"/>
  <c r="G259" i="3" l="1"/>
  <c r="G487" i="3" s="1"/>
  <c r="G269" i="3"/>
  <c r="G488" i="3" s="1"/>
  <c r="G489" i="3"/>
  <c r="G223" i="3" l="1"/>
  <c r="G222" i="3" s="1"/>
  <c r="G221" i="3" s="1"/>
  <c r="G484" i="3" l="1"/>
  <c r="G485" i="3"/>
  <c r="G364" i="3" l="1"/>
  <c r="G363" i="3" s="1"/>
  <c r="G18" i="3" l="1"/>
  <c r="G17" i="3" s="1"/>
  <c r="B482" i="3" l="1"/>
  <c r="B499" i="3" l="1"/>
  <c r="B498" i="3"/>
  <c r="B497" i="3"/>
  <c r="B496" i="3"/>
  <c r="B495" i="3"/>
  <c r="B494" i="3"/>
  <c r="B493" i="3"/>
  <c r="B492" i="3"/>
  <c r="B491" i="3"/>
  <c r="B483" i="3"/>
  <c r="B481" i="3"/>
  <c r="B479" i="3"/>
  <c r="B478" i="3"/>
  <c r="B471" i="3"/>
  <c r="B470" i="3"/>
  <c r="G495" i="3" l="1"/>
  <c r="G433" i="3" l="1"/>
  <c r="G432" i="3" s="1"/>
  <c r="G419" i="3"/>
  <c r="G418" i="3" s="1"/>
  <c r="G417" i="3" l="1"/>
  <c r="G497" i="3"/>
  <c r="G498" i="3" l="1"/>
  <c r="G496" i="3"/>
  <c r="G206" i="3" l="1"/>
  <c r="G205" i="3" s="1"/>
  <c r="G190" i="3" l="1"/>
  <c r="G189" i="3" s="1"/>
  <c r="G482" i="3" l="1"/>
  <c r="G352" i="3"/>
  <c r="G351" i="3" s="1"/>
  <c r="G168" i="3"/>
  <c r="G337" i="3"/>
  <c r="G336" i="3" s="1"/>
  <c r="G167" i="3" l="1"/>
  <c r="G493" i="3"/>
  <c r="G494" i="3"/>
  <c r="G325" i="3"/>
  <c r="G324" i="3" s="1"/>
  <c r="G323" i="3" s="1"/>
  <c r="G480" i="3" l="1"/>
  <c r="G483" i="3"/>
  <c r="G491" i="3"/>
  <c r="G481" i="3"/>
  <c r="G492" i="3" l="1"/>
  <c r="G462" i="3" l="1"/>
  <c r="G461" i="3" s="1"/>
  <c r="G499" i="3" s="1"/>
  <c r="G162" i="3"/>
  <c r="G161" i="3" s="1"/>
  <c r="G141" i="3"/>
  <c r="G140" i="3" s="1"/>
  <c r="G132" i="3"/>
  <c r="G131" i="3" s="1"/>
  <c r="G86" i="3"/>
  <c r="G66" i="3"/>
  <c r="G65" i="3" s="1"/>
  <c r="G54" i="3"/>
  <c r="G53" i="3" s="1"/>
  <c r="G16" i="3" l="1"/>
  <c r="G139" i="3"/>
  <c r="G85" i="3"/>
  <c r="G474" i="3" s="1"/>
  <c r="G476" i="3"/>
  <c r="G472" i="3"/>
  <c r="G479" i="3"/>
  <c r="G471" i="3"/>
  <c r="G469" i="3" l="1"/>
  <c r="G470" i="3"/>
  <c r="G477" i="3"/>
  <c r="G478" i="3"/>
  <c r="G504" i="3" l="1"/>
  <c r="G505" i="3" s="1"/>
  <c r="G506" i="3" s="1"/>
</calcChain>
</file>

<file path=xl/sharedStrings.xml><?xml version="1.0" encoding="utf-8"?>
<sst xmlns="http://schemas.openxmlformats.org/spreadsheetml/2006/main" count="1367" uniqueCount="801">
  <si>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</si>
  <si>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</si>
  <si>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</si>
  <si>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</si>
  <si>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</si>
  <si>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</si>
  <si>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</si>
  <si>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</si>
  <si>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</si>
  <si>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</si>
  <si>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</si>
  <si>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</si>
  <si>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</si>
  <si>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</si>
  <si>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</si>
  <si>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</si>
  <si>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</si>
  <si>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</si>
  <si>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</si>
  <si>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</si>
  <si>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</si>
  <si>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</si>
  <si>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</si>
  <si>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A2</t>
  </si>
  <si>
    <t>IMPORTE TOTAL CON LETRA</t>
  </si>
  <si>
    <t>B</t>
  </si>
  <si>
    <t>PRELIMINARES</t>
  </si>
  <si>
    <t>C</t>
  </si>
  <si>
    <t>D</t>
  </si>
  <si>
    <t>E</t>
  </si>
  <si>
    <t>LIMPIEZA</t>
  </si>
  <si>
    <t>TRAZO Y NIVELACIÓN CON EQUIPO TOPOGRÁFICO DEL TERRENO ESTABLECIENDO EJES Y REFERENCIAS Y BANCOS DE NIVEL, INCLUYE: CRUCETAS, ESTACAS, HILOS, MARCAS Y TRAZOS CON CALHIDRA, MANO DE OBRA, EQUIPO Y HERRAMIENTA.</t>
  </si>
  <si>
    <t>M2</t>
  </si>
  <si>
    <t>M3</t>
  </si>
  <si>
    <t>PZA</t>
  </si>
  <si>
    <t>DEMOLICIÓN DE CONCRETO SIMPLE EN BANQUETAS, POR MEDIOS MECÁNICOS, INCLUYE: ACARREO DEL MATERIAL A BANCO DE OBRA PARA SU POSTERIOR RETIRO Y LIMPIEZA DEL ÁREA DE LOS TRABAJOS, MANO DE OBRA, EQUIPO Y HERRAMIENTA.</t>
  </si>
  <si>
    <t>ACARREO EN CAMIÓN KILÓMETROS SUBSECUENTES DE MATERIAL PRODUCTO DE EXCAVACIÓN, DEMOLICIÓN Y/O ESCOMBROS A TIRADERO AUTORIZADO POR SUPERVISIÓN, INCLUYE: MANO DE OBRA, EQUIPO Y HERRAMIENTA.</t>
  </si>
  <si>
    <t>M3-KM</t>
  </si>
  <si>
    <t>CARGA MECÁNICA Y ACARREO EN CAMIÓN 1 ER. KILOMETRO, DE MATERIAL PRODUCTO DE EXCAVACIÓN, DEMOLICIÓN Y/O ESCOMBROS, INCLUYE: REGALÍAS AL BANCO DE TIRO, MANO DE OBRA, EQUIPO Y HERRAMIENTA.</t>
  </si>
  <si>
    <t>CORTE CON DISCO DE DIAMANTE HASTA 1/3 DE ESPESOR DE LA LOSA Y HASTA 3 MM DE ANCHO, INCLUYE: EQUIPO, PREPARACIONES Y MANO DE OBRA.</t>
  </si>
  <si>
    <t>M</t>
  </si>
  <si>
    <t>BANQUETA DE 10 CM DE ESPESOR DE CONCRETO PREMEZCLADO F'C= 200  KG/CM2., R.N., T.M.A. 19 MM, CON ACABADO ESCOBILLADO, INCLUYE: CIMBRA, DESCIMBRA, COLADO, CURADO, MATERIALES,  MANO DE OBRA, EQUIPO Y HERRAMIENTA.</t>
  </si>
  <si>
    <t>CENEFA DE 10 CM DE ESPESOR A BASE DE CONCRETO PREMEZCLADO F´C= 200 KG/CM2, R. N., T.M.A.19 MM, TIRO DIRECTO, COLOR NEGRO INTEGRADO AL 4%, Y ACABADO ESTAMPADO TIPO PIEL DE ELEFANTE, INCLUYE: CIMBRA, DESCIMBRA, COLADO, DESMOLDANTE, BARNIZ, CURADO, MATERIALES, MANO DE OBRA, EQUIPO Y HERRAMIENTA.</t>
  </si>
  <si>
    <t>SUMINISTRO Y COLOCACIÓN DE MALLA ELECTROSOLDADA 6X6-10/10 COMO REFUERZO EN LOSAS DE CONCRETO, INCLUYE: HABILITADO, DESPERDICIOS, TRASLAPES, MATERIAL DE FIJACIÓN, ACARREO DEL MATERIAL AL SITIO DE SU COLOCACIÓN, MANO DE OBRA Y HERRAMIENTA.</t>
  </si>
  <si>
    <t>SEÑALAMIENTO HORIZONTAL Y VERTICAL</t>
  </si>
  <si>
    <t>SEÑALAMIENTO HORIZONTAL</t>
  </si>
  <si>
    <t>LIMPIEZA GRUESA DE OBRA, INCLUYE: ACARREO A BANCO DE OBRA, MANO DE OBRA, EQUIPO Y HERRAMIENTA.</t>
  </si>
  <si>
    <t>FORJADO DE ESCALONES DE 30X15 CM A BASE DE MURO TIPO TEZÓN DE BLOCK DE JALCRETO 11X14X28 CM, ASENTADO CON MORTERO CEMENTO- ARENA 1:3; Y APLANADO DE 2.50 CM. DE ESPESOR EN MURO Y BOQUILLAS, CON MORTERO CEMENTO-ARENA 1:3, ACABADO PULIDO O APALILLADO,  INCLUYE: HERRAMIENTA, MATERIALES, EQUIPO Y MANO DE OBRA.</t>
  </si>
  <si>
    <t>A3</t>
  </si>
  <si>
    <t>TERRACERÍAS</t>
  </si>
  <si>
    <t>PAVIMENTO HIDRÁULICO</t>
  </si>
  <si>
    <t xml:space="preserve">CALAFATEO DE JUNTAS DE DILATACIÓN EN PAVIMENTOS DE CONCRETO HIDRÁULICO DE 13 MM X 17 MM, CON BACKER-ROD DE 13 MM DE DIÁMETRO (CINTILLA DE POLIURETANO) Y SELLADOR PARA JUNTAS SUPERSEAL P TIPO FESTER O SIMILAR, INCLUYE: LIMPIEZA DE LA JUNTA, ENSANCHE  CON CORTADORA HASTA 13 MM, MANO DE OBRA, EQUIPO Y HERRAMIENTA. </t>
  </si>
  <si>
    <t>KG</t>
  </si>
  <si>
    <t xml:space="preserve">SUMINISTRO Y PLANTACIÓN DE ÁRBOL OLIVO NEGRO DE 2.00 M A 2.50 M DE ALTURA A PARTIR N.P.T., MÍNIMO DE 1 1/2" DE DIÁMETRO BASAL, INCLUYE: HERRAMIENTA, EXCAVACIÓN, CAPA  DE TIERRA VEGETAL, AGUA PARA RIEGO, MANO DE OBRA Y CUIDADOS POR 30 DÍAS. </t>
  </si>
  <si>
    <t xml:space="preserve">SUMINISTRO Y PLANTACIÓN DE ÁRBOL ARRAYÁN DE 2.00 M A 2.50 M DE ALTURA A PARTIR N.P.T., MÍNIMO DE 1 1/2" DE DIÁMETRO BASAL, INCLUYE: HERRAMIENTA, EXCAVACIÓN, CAPA  DE TIERRA VEGETAL, AGUA PARA RIEGO, MANO DE OBRA Y CUIDADOS POR 30 DÍAS. </t>
  </si>
  <si>
    <t>SUMINISTRO Y PLANTACIÓN DE PLANTA DEDO-MORO A RAZÓN DE 20 PZAS POR M2 DE 12 CM DE LARGO PROMEDIO, INCLUYE:  EXCAVACIÓN, CAPA  DE TIERRA VEGETAL, AGUA PARA RIEGO, HERRAMIENTA, MANO DE OBRA Y CUIDADOS POR 30 DÍAS.</t>
  </si>
  <si>
    <t>DEMOLICIÓN  DE GUARNICIÓN TIPO "I" O TIPO "L" POR MEDIOS MECÁNICOS, INCLUYE: CORTE CON DISCO DE DIAMANTE PARA DELIMITAR ÁREAS, ACARREO DEL MATERIAL A BANCO DE OBRA PARA SU POSTERIOR RETIRO, MANO DE OBRA, EQUIPO Y HERRAMIENTA.</t>
  </si>
  <si>
    <t>SUMINISTRO Y PLANTACIÓN DE ÁRBOL GUAYABO FRESA DE 2.00 M A 2.50 M DE ALTURA A PARTIR N.P.T., MÍNIMO DE 1 1/2" DE DIÁMETRO BASAL, INCLUYE: HERRAMIENTA, EXCAVACIÓN, CAPA  DE TIERRA VEGETAL, AGUA PARA RIEGO, MANO DE OBRA Y CUIDADOS POR 30 DÍAS.</t>
  </si>
  <si>
    <t>LÍNEA PRINCIPAL</t>
  </si>
  <si>
    <t>DESCARGAS DOMICILIARIAS</t>
  </si>
  <si>
    <t>AGUA POTABLE</t>
  </si>
  <si>
    <t>TOMAS DOMICILIARIAS</t>
  </si>
  <si>
    <t>CAJA DE VÁLVULAS</t>
  </si>
  <si>
    <t>PIEZAS ESPECIALES</t>
  </si>
  <si>
    <t>CAMA DE ARENA AMARILLA PARA APOYO DE TUBERÍAS, INCLUYE: MATERIALES, ACARREOS, MANO DE OBRA, EQUIPO Y HERRAMIENTA.</t>
  </si>
  <si>
    <t>RELLENO ACOSTILLADO EN CEPAS O MESETAS CON MATERIAL DE BANCO, COMPACTADO MANUALMENTE EN CAPAS NO MAYORES DE 20 CM, INCLUYE: INCORPORACIÓN DE AGUA NECESARIA, MANO DE OBRA, HERRAMIENTAS Y ACARREOS.</t>
  </si>
  <si>
    <t>SUMINISTRO Y COLOCACIÓN DE BROCAL Y TAPA CON "ESCUDO" DEL GOBIERNO DE ZAPOPAN, FABRICADO A BASE DE HIERRO DÚCTIL DE 0.60 M DE DIÁMETRO TIPO PESADO DE 130 KG PARA POZO DE VISITA. INCLUYE: HERRAMIENTA, SUMINISTRO Y COLOCACIÓN, NIVELACIÓN, MATERIALES, EQUIPO Y MANO DE OBRA.</t>
  </si>
  <si>
    <t>SUMINISTRO E INSTALACIÓN DE TUBERÍA DE P.V.C. PARA ALCANTARILLADO DIÁMETRO DE 6" SERIE 20, INCLUYE: MATERIALES NECESARIOS, EQUIPO, MANO DE OBRA Y PRUEBA HIDROSTÁTICA.</t>
  </si>
  <si>
    <t>SUMINISTRO E INSTALACIÓN DE CODO PVC DE 45°X 6" HIDRÁULICO, SERIE 20, INCLUYE: MANO DE OBRA, EQUIPO Y HERRAMIENTA.</t>
  </si>
  <si>
    <t>SUMINISTRO E INSTALACIÓN DE TUBERÍA DE P.V.C. PARA ALCANTARILLADO DIÁMETRO DE 12" SERIE 20, INCLUYE: MATERIALES NECESARIOS, EQUIPO, MANO DE OBRA Y PRUEBA HIDROSTÁTICA.</t>
  </si>
  <si>
    <t>SUMINISTRO E INSTALACIÓN DE SILLETA PVC DE 12"X 6" SANITARIO, INCLUYE: MANO DE OBRA, EQUIPO Y HERRAMIENTA.</t>
  </si>
  <si>
    <t>SUMINISTRO, INSTALACIÓN Y JUNTEO DE TUBO DE P.V.C. HIDRÁULICO RD-26 DE 6" DE DIÁMETRO, INCLUYE: MATERIAL, ACARREO AL SITIO DE COLOCACIÓN, PRUEBAS NECESARIAS, MANO DE OBRA, EQUIPO Y HERRAMIENTA.</t>
  </si>
  <si>
    <t>SUMINISTRO E INSTALACIÓN DE ABRAZADERA DE BRONCE DE 4" X 1/2", INCLUYE: MATERIAL, MANO DE OBRA, EQUIPO Y HERRAMIENTA.</t>
  </si>
  <si>
    <t>SUMINISTRO, INSTALACIÓN Y JUNTEO DE TUBO DE P.V.C. HIDRÁULICO RD-26 DE 4" DE DIÁMETRO, INCLUYE: MATERIAL, ACARREO AL SITIO DE COLOCACIÓN, PRUEBAS NECESARIAS,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</si>
  <si>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</si>
  <si>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</si>
  <si>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</si>
  <si>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</si>
  <si>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DE JUNTA GIBAULT COMPLETA DE 100 MM (4") DE DIÁMETRO DE FO.FO., INCLUYE: MATERIAL, ACARREOS, MANO DE OBRA, EQUIPO Y HERRAMIENTA.</t>
  </si>
  <si>
    <t>SUMINISTRO E INSTALACIÓN DE JUNTA GIBAULT COMPLETA DE 152 MM (6") DE DIÁMETRO DE FO.FO., INCLUYE: MATERIAL, ACARREOS, MANO DE OBRA, EQUIPO Y HERRAMIENTA.</t>
  </si>
  <si>
    <t>SUMINISTRO E INSTALACIÓN DE CODOS DE 45°, 22° Ó 11° X 152 MM (6") DE DIÁMETRO DE FO.FO., INCLUYE: 50 % DE TORNILLOS Y EMPAQUES, MATERIAL, ACARREOS, MANO DE OBRA, EQUIPO Y HERRAMIENTA.</t>
  </si>
  <si>
    <t>SUMINISTRO E INSTALACIÓN DE TEE DE 6" X 4" DE DIÁMETRO DE FO.FO., INCLUYE: 50 % DE TORNILLOS Y EMPAQUES, MATERIAL, ACARREOS, MANO DE OBRA, EQUIPO Y HERRAMIENTA.</t>
  </si>
  <si>
    <t>SUMINISTRO E INSTALACIÓN DE VÁLVULA DE COMPUERTA RESILENTE DE 4" VÁSTAGO FIJO HIDROSTÁTICA, INCLUYE: 50 % DE TORNILLOS Y EMPAQUES, MATERIAL, ACARREOS, MANO DE OBRA, EQUIPO Y HERRAMIENTA.</t>
  </si>
  <si>
    <t>SUMINISTRO Y COLOCACIÓN DE MARCO CON TAPA PARA CAJA DE VÁLVULAS DE 50X50CM (COMERCIAL DE 110 KG.) ESTÁNDAR, INCLUYE: MATERIALES, EQUIPO, ACARREOS Y MANO DE OBRA.</t>
  </si>
  <si>
    <t>SUMINISTRO Y COLOCACIÓN DE CONTRAMARCO DE CANAL SENCILLO DE 4" DE 1.95 M DE LONGITUD, INCLUYE: HERRAMIENTA, NIVELACIÓN, MATERIALES, EQUIPO Y MANO DE OBRA.</t>
  </si>
  <si>
    <t>SUMINISTRO E INSTALACIÓN DE VÁLVULA DE COMPUERTA ROSCADA DE 1/2", INCLUYE: MANO DE OBRA, EQUIPO Y HERRAMIENTA.</t>
  </si>
  <si>
    <t>SUMINISTRO E INSTALACIÓN DE TUBO PAD RD 19 DE 53 MM DE Ø, INCLUYE: HERRAMIENTA, MATERIALES, DESPERDICIOS, ACARREO AL SITIO DE COLOCACIÓN, GUIADO Y MANO DE OBRA.</t>
  </si>
  <si>
    <t>SUMINISTRO E INSTALACIÓN DE TUBO PAD RD 19 DE 35 MM DE Ø, INCLUYE: HERRAMIENTA, MATERIALES, DESPERDICIOS, ACARREO AL SITIO DE COLOCACIÓN, GUIADO Y MANO DE OBRA.</t>
  </si>
  <si>
    <t>SUMINISTRO E INSTALACIÓN DE TUBO PVC CONDUIT S. P. DE 35 MM, INCLUYE: HERRAMIENTA, MATERIAL, DESPERDICIO, ACARREO AL SITIO DE COLOCACIÓN, GUIADO Y MANO DE OBRA.</t>
  </si>
  <si>
    <t>SUMINISTRO E INSTALACIÓN DE CURVA PVC CONDUIT S. P. DE 35 MM, INCLUYE: HERRAMIENTA, MATERIAL, DESPERDICIO, ACARREO AL SITIO DE COLOCACIÓN, GUIADO Y MANO DE OBRA.</t>
  </si>
  <si>
    <t>RED DE ALUMBRADO PÚBLICO</t>
  </si>
  <si>
    <t>OBRA CIVIL</t>
  </si>
  <si>
    <t>SUMINISTRO E INSTALACIÓN DE CABLE DE ALUMINIO XLP, 600 V, CONFIGURACIÓN TRIPLEX  2+1, CAL. 4 AWG  (F)  +  CAL.  4 AWG (T)  MARCA CONDUMEX O SIMILAR, INCLUYE: HERRAMIENTA, MATERIALES, CONEXIÓN,  PRUEBAS, EQUIPO Y MANO DE OBRA.</t>
  </si>
  <si>
    <t>SUMINISTRO E INSTALACIÓN DE CABLE DE ALUMINIO XHHW-2, 600 V, CAL. 6 MONOPOLAR, MARCA CONDUMEX O SIMILAR, CABLEADO DE REGISTRO A LUMINARIA POR EL INTERIOR DEL POSTE, INCLUYE: HERRAMIENTA, MATERIALES, CONEXIÓN, PRUEBAS, EQUIPO Y MANO DE OBRA.</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</si>
  <si>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</si>
  <si>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</si>
  <si>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DE ALUMINIO EN "T" DE 3 DERIVACIONES Y MANGAS REMOVIBLES ACEPTA CAL. 2 Y 4 AWG EN EL PRINCIPAL Y DERIVACIÓN A LUMINARIA EN CAL. 6 Y 8 AWG QUE CUMPLA CON ESPECIFICACIÓN NMX-J-519,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</si>
  <si>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</si>
  <si>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</si>
  <si>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</si>
  <si>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</si>
  <si>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</si>
  <si>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</si>
  <si>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F</t>
  </si>
  <si>
    <t>F1</t>
  </si>
  <si>
    <t>F2</t>
  </si>
  <si>
    <t>PAVIMENTACIÓN</t>
  </si>
  <si>
    <t>ÁREAS VERDES</t>
  </si>
  <si>
    <t>SEÑALAMIENTO VERTICAL</t>
  </si>
  <si>
    <t>SUMINISTRO E INSTALACIÓN DE INSERTOR DE BRONCE DE 1/2", INCLUYE: MATERIAL, MANO DE OBRA, EQUIPO Y HERRAMIENTA.</t>
  </si>
  <si>
    <t>SUMINISTRO E INSTALACIÓN DE MANGA DE EMPOTRAMIENTO DE  P.V.C. DE 12" DE DIÁMETRO,  INCLUYE: MATERIAL, ACARREOS, MANO  DE OBRA Y HERRAMIENTA.</t>
  </si>
  <si>
    <t>G</t>
  </si>
  <si>
    <t>CATÁLOGO DE CONCEPTOS</t>
  </si>
  <si>
    <t>SUMINISTRO Y COLOCACIÓN DE BOYA METÁLICA DE TRÁNSITO AMARILLA DE 23 X 23 CM, INCLUYE: MATERIALES, MANO DE OBRA, EQUIPO Y HERRAMIENTA.</t>
  </si>
  <si>
    <t>PLANTILLA DE 10 CM DE ESPESOR DE CONCRETO HECHO EN OBRA DE F´C=100 KG/CM2, INCLUYE: PREPARACIÓN DE LA SUPERFICIE, NIVELACIÓN, MAESTREADO, COLADO, MANO DE OBRA, EQUIPO Y HERRAMIENTA.</t>
  </si>
  <si>
    <t>SUMINISTRO Y COLOCACIÓN DE BARRAS DE AMARRE CON VARILLA CORRUGADA DE 1/2" DE DIÁMETRO, FY= 2800 KG/CM2, Y 75 CM DE DESARROLLO A CADA 60 CM DE SEPARACIÓN. INCLUYE: HERRAMIENTA, MATERIAL, DESPERDICIO, CORTES, COLOCACIÓN, ACARREOS Y MANO DE OBRA.</t>
  </si>
  <si>
    <t>PLANTILLA DE 5 CM DE ESPESOR DE CONCRETO HECHO EN OBRA DE F´C=100 KG/CM2, INCLUYE: PREPARACIÓN DE LA SUPERFICIE, NIVELACIÓN, MAESTREADO, COLADO, MANO DE OBRA, EQUIPO Y HERRAMIENTA.</t>
  </si>
  <si>
    <t>MURO TIPO TEZON DE BLOCK 11 X 14 X 28 CM ASENTADO CON MORTERO CEMENTO-ARENA 1:3, ACABADO COMÚN, INCLUYE: MATERIALES, MANO DE OBRA, EQUIPO Y HERRAMIENTA.</t>
  </si>
  <si>
    <t>HUELLA DE 30 CM DE ANCHO Y 5 CM DE ESPESOR A BASE DE CONCRETO PREMEZCLADO F'C= 200  KG/CM2., R.N., T.M.A. 19 MM, CON ACABADO ESCOBILLADO, INCLUYE: HERRAMIENTA, CIMBRA PERIMETRAL, ACARREOS, COLADO, CURADO, MATERIAL, EQUIPO Y MANO DE OBRA.</t>
  </si>
  <si>
    <t>SUMINISTRO Y COLOCACIÓN DE HERRERÍA ESTRUCTURAL A BASE DE PERFILES IPR, IPS, PARA UTILIZAR EN BOCAS DE TORMENTA, INCLUYE, HERRAMIENTA, HABILITADO, ACARREOS, CORTES, DESPERDICIOS, SOLDADURAS, PINTURA ANTICORROSIVA (PRIMER), MATERIALES, EQUIPO Y MANO DE OBRA.</t>
  </si>
  <si>
    <t>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t>
  </si>
  <si>
    <t>EXCAVACIÓN POR MEDIOS MECÁNICOS EN MATERIAL TIPO II, DE 0.00 A -2.00 M DE PROFUNDIDAD, INCLUYE: AFINE DE  PLANTILLA Y TALUDES, ACARREO DEL MATERIAL A BANCO DE OBRA PARA SU POSTERIOR RETIRO, MANO DE OBRA, EQUIPO Y HERRAMIENTA. (MEDIDO EN TERRENO NATURAL POR SECCIÓN).</t>
  </si>
  <si>
    <t>ALUMBRADO PÚBLICO</t>
  </si>
  <si>
    <t>AFINE Y CONFORMACIÓN DE TERRENO NATURAL COMPACTADO EN CAPAS NO MAYORES DE 20 CM DE ESPESOR CON EQUIPO DE IMPACTO, COMPACTADO AL 90% ± 2 DE SU P.V.S.M., PRUEBA AASHTO ESTANDAR, CBR DEL 5% MÍNIMO, INCLUYE: CONFORMACIÓN, MANO DE OBRA, EQUIPO Y HERRAMIENTA.</t>
  </si>
  <si>
    <t>BANQUETAS, CRUCES PEATONALES Y ACCESIBILIDAD UNIVERSAL</t>
  </si>
  <si>
    <t>G1</t>
  </si>
  <si>
    <t>G2</t>
  </si>
  <si>
    <t>H</t>
  </si>
  <si>
    <t>SUMINISTRO E INSTALACIÓN DE ABRAZADERA DE BRONCE DE 6" X 1/2", INCLUYE: MATERIAL, MANO DE OBRA, EQUIPO Y HERRAMIENTA.</t>
  </si>
  <si>
    <t>SUMINISTRO E INSTALACIÓN DE PLATO QUIEBRA CHORRO DE Fo. Fo. CON CODO Y BOLA DE CONTRAPESO,  INCLUYE: HERRAMIENTAS, CARGA, FLETE AL LUGAR DE LA OBRA, DESCARGA, MANIOBRAS LOCALES, 50 % DE TORNILLOS, COLOCACIÓN, MATERIALES, EQUIPO  Y MANO DE OBRA.</t>
  </si>
  <si>
    <t>SUMINISTRO Y COLOCACIÓN DE VÁLVULA DE RETENCIÓN CHECK DE P.V.C. SERIE 20 DE 6" DE DIÁMETRO. INCLUYE: HERRAMIENTA, SUMINISTRO E INSTALACIÓN, EMPAQUES, PRUEBA HIDROSTÁTICA EN CONJUNTO CON LA TUBERÍA, MATERIALES, EQUIPO Y MANO DE OBRA.</t>
  </si>
  <si>
    <t>DEMOLICIÓN POR MEDIOS MECÁNICOS DE MURO DE LADRILLO DE LAMA Y/O BLOCK A SOGA Y/O TEZÓN, EN LÍMITE DE PROPIEDAD, INCLUYE: HERRAMIENTA, DEMOLICIÓN DE DALAS, CADENAS Y CASTILLOS, RECUBRIMIENTOS, APLANADOS, MANO DE OBRA, RETIRO Y ACARREO DEL MATERIAL A BANCO DE OBRA PARA SU POSTERIOR RETIRO Y LIMPIEZA DEL ÁREA DE LOS TRABAJOS.</t>
  </si>
  <si>
    <t>SUMINISTRO E INSTALACIÓN DE REDUCCIÓN DE 6" A 4" DE DIÁMETRO DE FO.FO., INCLUYE: 50 % DE TORNILLOS Y EMPAQUES, MATERIAL, ACARREOS, MANO DE OBRA, EQUIPO Y HERRAMIENTA.</t>
  </si>
  <si>
    <t>SUMINISTRO Y COLOCACIÓN DE CONTRAMARCO DE CANAL SENCILLO DE 6" DE 2.15 M DE LONGITUD, INCLUYE: HERRAMIENTA, NIVELACIÓN, MATERIALES, EQUIPO Y MANO DE OBRA.</t>
  </si>
  <si>
    <t xml:space="preserve">SUMINISTRO Y COLOCACIÓN DE GRAVA DE 3/4", PARA FONDO DE REGISTRO ELÉCTRICO, INCLUYE: HERRAMIENTA, ACARREOS Y MANO DE OBRA. </t>
  </si>
  <si>
    <t>POZOS DE VISITA</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</si>
  <si>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</si>
  <si>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</si>
  <si>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DEMOLICIÓN  DE ADOQUÍN SIN RECUPERACIÓN POR MEDIOS MECÁNICOS DE 8 CM A 10 CM DE ESPESOR, INCLUYE: ACARREO DEL MATERIAL A BANCO DE OBRA PARA SU POSTERIOR RETIRO, MANO DE OBRA, EQUIPO Y HERRAMIENTA.</t>
  </si>
  <si>
    <t>DEMOLICIÓN  DE CARPETA ASFÁLTICA SOBRE BASE DE EMPEDRADO TRADICIONAL, POR MEDIOS MECÁNICOS, INCLUYE: DEMOLICIÓN DE ASFALTO Y EMPEDRADO TRADICIONAL, ACARREO LIBRE AL BANCO UBICADO EN OBRA PARA SU POSTERIOR RETIRO, MANO DE OBRA, EQUIPO Y HERRAMIENTA.</t>
  </si>
  <si>
    <t>RIEGO DE IMPREGNACIÓN EN SUPERFICIE DE BASE HIDRÁULICA CON EMULSIONES ASFÁLTICAS CATIÓNICAS RR-2K A RAZÓN DE 1.5 L/M2 CON POREO DE ARENA, INCLUYE: MANO DE OBRA, EQUIPO Y HERRAMIENTA.</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</si>
  <si>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t>
  </si>
  <si>
    <t>CAJA CIEGA PARA TUBERÍA DE 12" DE 60X60X60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FLUIDO F´C= 100 KG/CM2 CON UN ESPESOR PROMEDIO DE 12 CM, MUROS DE 12 CM DE ESPESOR A BASE DE TABICÓN 6X12X24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</si>
  <si>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EXCAVACIÓN POR MEDIOS MECÁNICOS EN MATERIAL TIPO II, DE -2.00 A -4.00 M DE PROFUNDIDAD, INCLUYE: AFINE DE  PLANTILLA Y TALUDES, ACARREO DEL MATERIAL A BANCO DE OBRA PARA SU POSTERIOR RETIRO, MANO DE OBRA, EQUIPO Y HERRAMIENTA. (MEDIDO EN TERRENO NATURAL POR SECCIÓN).</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</si>
  <si>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</si>
  <si>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</si>
  <si>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</si>
  <si>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</si>
  <si>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</si>
  <si>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PLANTILLA DE MAMPOSTERÍA DE PIEDRA BRAZA DE 0.30 M DE ESPESOR  ASENTADA CON MORTERO CEMENTO-ARENA 1:3, INCLUYE: HERRAMIENTA, SUMINISTRO DE MATERIALES, ACARREOS, DESPERDICIOS, EQUIPO Y MANO DE OBRA.</t>
  </si>
  <si>
    <t>REVESTIMIENTO DE 10 CM DE ESPESOR EN BOCA DE TORMENTA A BASE DE CONCRETO PREMEZCLADO F'C= 200 KG/CM2, R.N., T.M.A. 19 MM R.N., INCLUYE: HERRAMIENTA, PREPARACIÓN DE LA SUPERFICIE, SUMINISTRO DE MATERIALES, NIVELACIÓN, MAESTREADO, COLADO,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</si>
  <si>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</si>
  <si>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</si>
  <si>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ATRAQUE DE CONCRETO F'C= 200 KG/CM2 R.N. T.M.A. DE 38 MM, R.N., HECHO EN OBRA, PARA TUBERÍA DE DISTINTOS DIÁMETROS EN CRUCEROS DE AGUA POTABLE, INCLUYE: MATERIALES, MANO DE OBRA, CIMBRA Y ACARREOS.</t>
  </si>
  <si>
    <t>TAPONADO DE DUCTOS EN EL REGISTRO DE ALUMBRADO DE 53 MM DE Ø, POSTERIOR A LA INSTALACIÓN DEL CABLEADO CON ESPUMA DE POLIURETANO (SELLO DUCTO) O SIMILAR, INCLUYE: HERRAMIENTA, MATERIALES, ACARREOS Y MANO DE OBRA.</t>
  </si>
  <si>
    <t>TAPONADO DE DUCTOS EN EL REGISTRO DE ALUMBRADO DE 35 MM DE Ø, POSTERIOR A LA INSTALACIÓN DEL CABLEADO CON ESPUMA DE POLIURETANO (SELLO DUCTO) O SIMILAR, INCLUYE: HERRAMIENTA, MATERIALES, ACARREOS Y MANO DE OBRA.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</si>
  <si>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</si>
  <si>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RELLENO EN CEPAS O MESETAS CON MATERIAL PRODUCTO DE LA EXCAVACIÓN, COMPACTADO CON EQUIPO DE IMPACTO AL 90% ± 2 DE SU P.V.S.M., PRUEBA AASHTO ESTANDAR, CBR DEL 5% MÍNIMO, EN CAPAS NO MAYORES DE 20 CM, INCLUYE: INCORPORACIÓN DE AGUA NECESARIA, ACARREOS, MANO DE OBRA, EQUIPO Y HERRAMIENTA.</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</si>
  <si>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</si>
  <si>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E INSTALACIÓN DE CABLE DE ALUMINIO PARA INSTALACIÓN AÉREA 2+1 CAL. 4 AWG, CON CABLE AAC-ACSR 75 °C, 600 V, CONDUCTOR DE ALUMINIO Y AISLAMIENTO DE POLIETILENO DE ALTA DENSIDAD (PEAD), CONDUCTOR MENSAJERO ACSR DESNUDO (PROYECTO) MARCA CONDUMEX O SIMILAR, INCLUYE: HERRAMIENTA, MATERIALES, CONEXIÓN, PRUEBAS, EQUIPO Y MANO DE OBRA.</t>
  </si>
  <si>
    <t>SUMINISTRO Y COLOCACIÓN DE (3) CONECTORES DERIVADOR DE ALUMINIO A COMPRESIÓN TIPO "H" CAL. 6- 2 AWG BIMETÁLICO CAT. YHO100 BURNDY, INCLUYE: HERRAMIENTA, MATERIAL, EQUIPO Y MANO DE OBRA.</t>
  </si>
  <si>
    <t>EXCAVACIÓN POR MEDIOS MECÁNICOS EN MATERIAL TIPO II, DE -4.00 A -6.00 M DE PROFUNDIDAD, INCLUYE: AFINE DE  PLANTILLA Y TALUDES, ACARREO DEL MATERIAL A BANCO DE OBRA PARA SU POSTERIOR RETIRO, MANO DE OBRA, EQUIPO Y HERRAMIENTA. (MEDIDO EN TERRENO NATURAL POR SECCIÓN).</t>
  </si>
  <si>
    <t>SUMINISTRO Y APLICACIÓN DE PINTURA VINÍLICA LÍNEA VINIMEX PREMIUM DE COMEX A DOS MANOS DE 0.00 M A 3.00 M, EN CUALQUIER COLOR, LIMPIANDO Y PREPARANDO LA SUPERFICIE CON SELLADOR, INCLUYE: MATERIALES, ANDAMIOS, MANO DE OBRA, EQUIPO Y HERRAMIENTA.</t>
  </si>
  <si>
    <t>SUMINISTRO E INSTALACIÓN DE MANGA DE EMPOTRAMIENTO DE  P.V.C. DE 6" DE DIÁMETRO SERIE 20,  INCLUYE: MATERIAL, ACARREOS, MANO  DE OBRA Y HERRAMIENTA.</t>
  </si>
  <si>
    <t>SUMINISTRO Y PLANTACIÓN DE ÁRBOL PRIMAVERA DE 2.00 M A 2.50 M DE ALTURA A PARTIR N.P.T., MÍNIMO DE 1 1/2" DE DIÁMETRO BASAL, INCLUYE: HERRAMIENTA, EXCAVACIÓN, CAPA  DE TIERRA VEGETAL, AGUA PARA RIEGO, MANO DE OBRA Y CUIDADOS POR 30 DÍAS.</t>
  </si>
  <si>
    <t>SUMINISTRO Y PLANTACIÓN DE ÁRBOL ROSA MORADA DE 2.00 M A 2.50 M DE ALTURA A PARTIR N.P.T., MÍNIMO DE 1 1/2" DE DIÁMETRO BASAL, INCLUYE: HERRAMIENTA, EXCAVACIÓN, CAPA  DE TIERRA VEGETAL, AGUA PARA RIEGO, MANO DE OBRA Y CUIDADOS POR 30 DÍAS.</t>
  </si>
  <si>
    <t xml:space="preserve">SUMINISTRO Y APLICACIÓN PINTURA TERMOPLÁSTICA PARA LÍNEA DE ALTO EN COLOR BLANCA Y/O AMARILLA DE 40 CM, CON APLICACIÓN DE PRIMARIO PARA ASEGURAR EL CORRECTO ANCLAJE DE LA PINTURA Y DE MICROESFERA REFLEJANTE 330 GR/M2, APLICADA CON MAQUINA PINTARRAYA, INCLUYE: TRAZO, SEÑALAMIENTOS, MANO DE OBRA, PREPARACIÓN Y LIMPIEZA AL FINAL DE LA OBRA. </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</si>
  <si>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</si>
  <si>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</si>
  <si>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</si>
  <si>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</si>
  <si>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</si>
  <si>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"TOPE"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</si>
  <si>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"ALTO"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</si>
  <si>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</si>
  <si>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"PARADA DE AUTOBÚS" CON ACABADO PULIDO EN COLOR BLANCO Y AMARILLO,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</si>
  <si>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</si>
  <si>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APLANADO DE 2 CM DE ESPESOR EN MURO CON MORTERO CEMENTO-ARENA 1:4, ACABADO FINO,  INCLUYE: MATERIALES, ACARREOS, DESPERDICIOS, MANO DE OBRA, PLOMEADO, NIVELADO, REGLEADO, RECORTES,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</si>
  <si>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</si>
  <si>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</si>
  <si>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CIMBRA ACABADO COMÚN EN PERALTES DE LOSA (DIAMANTE) A BASE DE MADERA DE PINO DE 3A, INCLUYE: HERRAMIENTA, MATERIALES, ACARREOS, CORTES, HABILITADO, CIMBRADO, DESCIMBRA, EQUIPO Y MANO DE OBRA.</t>
  </si>
  <si>
    <t>CORTE DE TERRENO A CIELO ABIERTO EN CAJÓN EN MATERIAL TIPO "B" CON EQUIPO MECÁNICO PESADO PARA CONFORMACIÓN DE TERRACERÍAS, INCLUYE: AFINE DE TALUDES, NIVELACIÓN, REFERENCIAS, MOVIMIENTOS DE TIERRA (ACARREO INTERNO) CON EQUIPO MECÁNICO HASTA 100 M DE DISTANCIA, MANO DE OBRA Y HERRAMIENTA. (MEDIDO EN TERRENO NATURAL POR SECCIÓN).</t>
  </si>
  <si>
    <t>DEMOLICIÓN POR MEDIOS MECÁNICOS DE EMPEDRADO TRADICIONAL, INCLUYE: HERRAMIENTA, ACARREOS HASTA EL LUGAR DE ACOPIO DENTRO DE LA OBRA, MATERIALES, EQUIPO Y MANO DE OBRA.</t>
  </si>
  <si>
    <t>DEMOLICIÓN POR MEDIOS MECÁNICOS DE PAVIMENTO DE CONCRETO EXISTENTE, INCLUYE: ACARREO DEL MATERIAL A BANCO DE OBRA PARA SU POSTERIOR RETIRO, MANO DE OBRA, EQUIPO Y HERRAMIENTA.</t>
  </si>
  <si>
    <t>DEMOLICIÓN POR MEDIOS MECÁNICOS DE PAVIMENTO DE EMPEDRADO ZAMPEADO, INCLUYE: HERRAMIENTA, ACARREOS DEL MATERIAL PRODUCTO DE LA DEMOLICIÓN A BANCO DE OBRA PARA SU POSTERIOR RETIRO, EQUIPO Y MANO DE OBRA.</t>
  </si>
  <si>
    <t>EXCAVACIÓN POR MEDIOS MANUALES EN MATERIAL TIPO II, DE 0.00 A -2.00 M DE PROFUNDIDAD, INCLUYE: AFINE DE PLANTILLA Y TALUDES, ACARREO DEL MATERIAL A BANCO DE OBRA PARA SU POSTERIOR RETIRO, MANO DE OBRA, EQUIPO Y HERRAMIENTA. (MEDIDO EN TERRENO NATURAL POR SECCIÓN).</t>
  </si>
  <si>
    <t>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t>
  </si>
  <si>
    <t>SUMINISTRO Y COLOCACIÓN DE TIERRA VEGETAL PREPARADA PARA JARDINERÍA, INCLUYE: SUMINISTRO, ACARREO, COLOCACIÓN, MANO DE OBRA, EQUIPO Y HERRAMIENTA.</t>
  </si>
  <si>
    <t>TRAZO Y NIVELACIÓN PARA LÍNEAS, INCLUYE: EQUIPO DE TOPOGRAFÍA, MATERIALES PARA SEÑALAMIENTO, MANO DE OBRA, EQUIPO Y HERRAMIENTA.</t>
  </si>
  <si>
    <t>CICLOVÍAS</t>
  </si>
  <si>
    <t>DESMONTAJE Y RETIRO DE BROCAL CON TAPA DE CONCRETO, SIN RECUPERACIÓN, INCLUYE: HERRAMIENTA, DEMOLICIÓN PERIMETRAL DE BASE DE CONCRETO, RETIRO DE MATERIAL PRODUCTO DE LA DEMOLICIÓN DENTRO Y FUERA DE LA OBRA A TIRADERO AUTORIZADO, ACARREO, EQUIPO Y MANO DE OBRA.</t>
  </si>
  <si>
    <t>DEMOLICIÓN  DE CARPETA ASFÁLTICA POR MEDIOS MECÁNICOS, INCLUYE: ACARREO DEL MATERIAL A BANCO DE OBRA PARA SU POSTERIOR RETIRO, MANO DE OBRA, EQUIPO Y HERRAMIENTA.</t>
  </si>
  <si>
    <t>DEMOLICIÓN MECÁNICA DE ELEMENTOS ESTRUCTURALES DE CONCRETO ARMADO, INCLUYE: CORTE DE ACERO, ACARREO DEL MATERIAL A BANCO DE OBRA PARA SU POSTERIOR RETIRO Y LIMPIEZA DEL ÁREA DE LOS TRABAJOS, HERRAMIENTA, EQUIPO Y MANO DE OBRA.</t>
  </si>
  <si>
    <t xml:space="preserve">DEMOLICIÓN DE MURO DE MAMPOSTERÍA POR MEDIOS MECÁNICOS DE HASTA 3.00 M DE ALTURA, INCLUYE: ACOPIO DE LOS MATERIALES PARA SU POSTERIOR RETIRO, EQUIPO, MANO DE OBRA Y HERRAMIENTA. </t>
  </si>
  <si>
    <t>DEMOLICIÓN DE CIMENTACIÓN DE MAMPOSTERÍA POR MEDIOS MECÁNICOS DE HASTA 1.50 M DE PROFUNDIDAD, INCLUYE: HERRAMIENTA, ACOPIO DE LOS MATERIALES PARA SU POSTERIOR RETIRO, EQUIPO, MANO DE OBRA.</t>
  </si>
  <si>
    <t>DESMONTAJE DE BARANDAL DE HERRERÍA EXISTENTE DE 0.50 A 1.50 M DE ALTURA SIN RECUPERACIÓN, INCLUYE: CORTES, DEMOLICIÓN DE ANCLAS, ACARREOS A DONDE INDIQUE LA ESCUELA, MANO DE OBRA Y HERRAMIENTA.</t>
  </si>
  <si>
    <t>DESMONTAJE DE BOLARDO DE ACERO EXISTENTE SIN RECUPERACION, INCLUYE: HERRAMIENTA, DEMOLICIÓN DE BASE DE CONCRETO, RETIRO DE MATERIAL PRODUCTO DE LA DEMOLICIÓN A BANCO DE OBRA, ACARREO Y ALMACENAMIENTO DEL BOLARDO AL SITIO QUE DETERMINE LA SUPERVISIÓN, EQUIPO Y MANO DE OBRA.</t>
  </si>
  <si>
    <t>DESMONTAJE DE BARANDAL DE HERRERÍA EXISTENTE DE 0.50 A 1.50 M DE ALTURA CON RECUPERACIÓN, INCLUYE: CORTES, DEMOLICIÓN DE ANCLAS, ACARREOS A DONDE INDIQUE LA ESCUELA, MANO DE OBRA Y HERRAMIENTA.</t>
  </si>
  <si>
    <t xml:space="preserve">DESMONTAJE Y RETIRO DE BROCAL CON TAPA DE HIERRO DÚCTIL, INCLUYE: RECUPERACIÓN DEL BROCAL Y TAPA, DEMOLICIÓN PERIMETRAL DE BASE DE CONCRETO, RETIRO DE MATERIAL PRODUCTO DE LA DEMOLICIÓN DENTRO Y FUERA DE LA OBRA A TIRADERO AUTORIZADO, ACARREO, ALMACENAMIENTO DEL BROCAL Y TAPA AL SITIO QUE DETERMINE LA SUPERVISIÓN, MANO DE OBRA Y HERRAMIENTA. </t>
  </si>
  <si>
    <t>DESMONTAJE SIN RECUPERACIÓN DE CUBIERTA A BASE DE LÁMINA (GALVANIZADA, PVC, FIBROCEMENTO, CARTÓN PETROLIFICADO, POLICARBONATO Y/O MATERIALES SIMILARES) CON ESTRUCTURA DE PTR DE DISTINTAS MEDIDAS Y CALIBRES, INCLUYE: HERRAMIENTA, ACARREOS, A CUALQUIER ALTURA Y APILE DE MATERIAL A BODEGA DONDE INDIQUE SUPERVISIÓN DENTRO Y FUERA DE LA OBRA, EQUIPO Y MANO DE OBRA.</t>
  </si>
  <si>
    <t>DESMONTAJE CON RECUPERACIÓN DE ESTRUCTURA METÁLICA A UNA ALTURA DE HASTA 5.00 M, A BASE DE PERFILES PTR DE DISTINTAS MEDIDAS Y CALIBRES, TUBO ESTRUCTURAL DE DISTINTOS DIÁMETROS Y CALIBRES, INCLUYE: HERRAMIENTA, ACARREO A CUALQUIER ALTURA Y APILE DE MATERIAL A BODEGA DONDE INDIQUE SUPERVISIÓN DENTRO Y FUERA DE LA OBRA, EQUIPO Y MANO DE OBRA.</t>
  </si>
  <si>
    <t>DESMANTELAMIENTO SIN RECUPERACIÓN DE MALLA CICLÓN EXISTENTE, POSTES VERTICALES Y HORIZONTALES, ACARREOS A LUGAR INDICADO POR SUPERVISIÓN DENTRO Y FUERA DE LA OBRA, INCLUYE: HERRAMIENTA, DESMONTAJE DE PUERTAS, DEMOLICIÓN DE CONCRETO EN LAS BASES DE LOS POSTES, CON SECCIÓN PROMEDIO DE 20 X 20 X 30 CM, EQUIPO Y MANO DE OBRA.</t>
  </si>
  <si>
    <t>DESMANTELAMIENTO CON RECUPERACIÓN DE MALLA CICLÓN EXISTENTE, POSTES VERTICALES Y HORIZONTALES, ACARREOS A LUGAR INDICADO POR SUPERVISIÓN DENTRO Y FUERA DE LA OBRA, INCLUYE: HERRAMIENTA, DESMONTAJE DE PUERTAS, DEMOLICIÓN DE CONCRETO EN LAS BASES DE LOS POSTES, CON SECCIÓN PROMEDIO DE 20 X 20 X 30 CM, EQUIPO Y MANO DE OBRA.</t>
  </si>
  <si>
    <t>DESMONTAJE Y RETIRO CON RECUPERACIÓN DE LETRERO Y/O SEÑALAMIENTO DE HASTA 4 M DE ALTURA, A BASE DE PTR DE DISTINTAS MEDIDAS Y CALIBRES CON FORRO DE LÁMINAS Y/O LONAS, INCLUYE: HERRAMIENTA, DEMOLICIÓN DE BASE DE CONCRETO, RETIRO DE MATERIAL PRODUCTO DE LA DEMOLICIÓN A BANCO DE OBRA, ACARREO Y ALMACENAMIENTO AL SITIO QUE DETERMINE LA SUPERVISIÓN, EQUIPO Y MANO DE OBRA.</t>
  </si>
  <si>
    <t>SUMINISTRO E INSTALACIÓN DE TUBERÍA DE P.V.C. PARA ALCANTARILLADO DIÁMETRO DE 18" SERIE 20, INCLUYE: MATERIALES NECESARIOS, EQUIPO, MANO DE OBRA Y PRUEBA HIDROSTÁTICA.</t>
  </si>
  <si>
    <t>SUMINISTRO E INSTALACIÓN DE CODO DE P.V.C. SANITARIO DE 90° X 12" DE DIÁMETRO SERIE 20, INCLUYE: HERRAMIENTA, MATERIAL, ACARREOS, EQUIPO Y MANO DE OBRA.</t>
  </si>
  <si>
    <t>SUMINISTRO E INSTALACIÓN DE TEE DE P.V.C. SANITARIO DE 12" X 12" DE DIÁMETRO SERIE 20, INCLUYE: HERRAMIENTA, MATERIAL, ACARREOS, EQUIPO Y MANO DE OBRA.</t>
  </si>
  <si>
    <t>SUMINISTRO E INSTALACIÓN DE CODO DE P.V.C. SANITARIO DE 90° X 18" DE DIÁMETRO SERIE 20, INCLUYE: HERRAMIENTA, MATERIAL, ACARREOS, EQUIPO Y MANO DE OBRA.</t>
  </si>
  <si>
    <t>SUMINISTRO E INSTALACIÓN DE TEE DE P.V.C. SANITARIO DE 18" X 18" DE DIÁMETRO SERIE 20, INCLUYE: HERRAMIENTA, MATERIAL, ACARREOS, EQUIPO Y MANO DE OBRA.</t>
  </si>
  <si>
    <t>SUMINISTRO E INSTALACIÓN DE MANGA DE EMPOTRAMIENTO DE  P.V.C. DE 18" DE DIÁMETRO,  INCLUYE: MATERIAL, ACARREOS, MANO  DE OBRA Y HERRAMIENTA.</t>
  </si>
  <si>
    <t>SUMINISTRO E INSTALACIÓN DE SILLETA PVC DE 18"X 6" SANITARIO, INCLUYE: MANO DE OBRA, EQUIPO Y HERRAMIENTA.</t>
  </si>
  <si>
    <t xml:space="preserve">MURO DE MAMPOSTERÍA DE PIEDRA BRAZA, ACABADO A DOS CARAS APARENTE, ASENTADO CON MORTERO CEMENTO-ARENA PROPORCIÓN 1:3, A UNA ALTURA DE 0.00 M A 3.00 M, INCLUYE: HERRAMIENTA, ACARREOS, SELECCIÓN Y ACOMODO DE LA PIEDRA, ELABORACIÓN DE MORTERO, MATERIALES, EQUIPO Y MANO DE OBRA. </t>
  </si>
  <si>
    <t xml:space="preserve">MURO DE MAMPOSTERÍA DE PIEDRA BRAZA, ACABADO A UNA CARA APARENTE, ASENTADO CON MORTERO CEMENTO-ARENA PROPORCIÓN 1:3, A UNA ALTURA DE 0.00 M A 3.00 M, INCLUYE: HERRAMIENTA, ACARREOS, SELECCIÓN Y ACOMODO DE LA PIEDRA, ELABORACIÓN DE MORTERO, MATERIALES, EQUIPO Y MANO DE OBRA. </t>
  </si>
  <si>
    <t>SUMINISTRO E INSTALACIÓN DE TAPA CIEGA DE 102 MM (4") DE DIÁMETRO DE FO.FO., INCLUYE: PRUEBAS HIDROSTÁTICAS, ACARREOS, HERRAMIENTA Y MANO DE OBRA.</t>
  </si>
  <si>
    <t>SUMINISTRO E INSTALACIÓN DE ABRAZADERA DE FO.FO. DE 10" X 1/2", INCLUYE: MATERIAL, MANO DE OBRA, EQUIPO Y HERRAMIENTA.</t>
  </si>
  <si>
    <t>SUMINISTRO E INSTALACIÓN DE EXTREMIDAD DE 10" DE DIÁMETRO DE FO.FO., INCLUYE: 50 % DE TORNILLOS Y EMPAQUES, MATERIAL, ACARREOS, MANO DE OBRA, EQUIPO Y HERRAMIENTA.</t>
  </si>
  <si>
    <t>SUMINISTRO E INSTALACIÓN DE JUNTA GIBAULT COMPLETA DE 255 MM (10") DE DIÁMETRO DE FO.FO., INCLUYE: MATERIAL, ACARREOS, MANO DE OBRA, EQUIPO Y HERRAMIENTA.</t>
  </si>
  <si>
    <t>SUMINISTRO E INSTALACIÓN DE VÁLVULA DE COMPUERTA RESILENTE DE 10" VÁSTAGO FIJO HIDROSTÁTICA, INCLUYE: 50 % DE TORNILLOS Y EMPAQUES, MATERIAL, ACARREOS, MANO DE OBRA, EQUIPO Y HERRAMIENTA.</t>
  </si>
  <si>
    <t>SUMINISTRO, INSTALACIÓN Y JUNTEO DE TUBO DE P.V.C. HIDRÁULICO CLASE 10, DE 10" DE DIÁMETRO, INCLUYE: MATERIAL, ACARREO AL SITIO DE COLOCACIÓN, PRUEBAS NECESARIAS, MANO DE OBRA, EQUIPO Y HERRAMIENTA.</t>
  </si>
  <si>
    <t>SUMINISTRO E INSTALACIÓN DE JUNTA DRESSER DE ACERO AL CARBÓN DE 10" DE DIÁMETRO PARA ACOPLAMIENTO HERMÉTICO EN 360° DE TUBERÍA DE EXTREMO LISO (ACERO - ACERO, ASBESTO - ASBESTO, ACERO - ASBESTO), INCLUYE: MATERIAL, ACARREOS, MANO DE OBRA, EQUIPO Y HERRAMIENTA.</t>
  </si>
  <si>
    <t>SUMINISTRO E INSTALACIÓN DE CODOS DE 45°, 22° Ó 11° X 255 MM (10") DE DIÁMETRO DE FO.FO., INCLUYE: 50 % DE TORNILLOS Y EMPAQUES, MATERIAL, ACARREOS, MANO DE OBRA, EQUIPO Y HERRAMIENTA.</t>
  </si>
  <si>
    <t>SUMINISTRO E INSTALACIÓN DE TEE DE 10" X 4" DE DIÁMETRO DE FO.FO., INCLUYE: 50 % DE TORNILLOS Y EMPAQUES, MATERIAL, ACARREOS, MANO DE OBRA, EQUIPO Y HERRAMIENTA.</t>
  </si>
  <si>
    <t>SUMINISTRO E INSTALACIÓN DE REDUCCIÓN DE 4" A 3" DE DIÁMETRO DE FO.FO., INCLUYE: 50 % DE TORNILLOS Y EMPAQUES, MATERIAL, ACARREOS, MANO DE OBRA, EQUIPO Y HERRAMIENTA.</t>
  </si>
  <si>
    <t>SUMINISTRO E INSTALACIÓN DE VÁLVULA DE MARIPOSA DE 3" HIDROSTÁTICA, INCLUYE: 50 % DE TORNILLOS Y EMPAQUES, MATERIAL, ACARREOS, MANO DE OBRA, EQUIPO Y HERRAMIENTA.</t>
  </si>
  <si>
    <t>SUMINISTRO E INSTALACIÓN DE FILTRO "Y" DE 10" DE DIÁMETRO PARA REMOCIÓN DE SÓLIDOS, INCLUYE: HERRAMIENTA, 50 % DE TORNILLOS Y EMPAQUES, MATERIAL, ACARREOS, MANIOBRAS, EQUIPO Y MANO DE OBRA.</t>
  </si>
  <si>
    <t>SUMINISTRO E INSTALACIÓN DE VÁLVULA REDUCTORA DE PRESIÓN DE 10" HIDROSTÁTICA, INCLUYE: HERRAMIENTA, 50 % DE TORNILLOS Y EMPAQUES, MATERIAL, ACARREOS, MANIOBRAS, EQUIPO Y MANO DE OBRA.</t>
  </si>
  <si>
    <t>SUMINISTRO E INSTALACIÓN DE NIPLE DE FO.GO. DE 1/2" DE DIÁMETRO Y 20 CM DE LONGITUD, INCLUYE: HERRAMIENTA, MATERIALES, ACARREOS, EQUIPO Y MANO DE OBRA.</t>
  </si>
  <si>
    <t>SUMINISTRO E INSTALACIÓN DE VÁLVULA DE GLOBO ROSCADA DE 1/2" DE DIÁMETRO., INCLUYE: HERRAMIENTA, MATERIALES, ACARREOS, EQUIPO Y MANO DE OBRA.</t>
  </si>
  <si>
    <t>SUMINISTRO E INSTALACIÓN DE REDUCCIÓN BUSHING DE FO.GO. DE 1/2" X 1/4", INCLUYE: HERRAMIENTA, MATERIALES, ACARREOS, EQUIPO Y MANO DE OBRA.</t>
  </si>
  <si>
    <t>SUMINISTRO E INSTALACIÓN DE MANÓMETRO TIPO BOURDON CON CUERPO DE ACERO INOXIDABLE Y RELLENO DE GLICERINA, RANGO DE 0 A 14 KG/CM2, INCLUYE: HERRAMIENTA, MATERIALES, ACARREOS, EQUIPO Y MANO DE OBRA.</t>
  </si>
  <si>
    <t>SUMINISTRO E INSTALACIÓN DE TAPA CIEGA DE 152 MM (6") DE DIÁMETRO DE FO.FO., INCLUYE: PRUEBAS HIDROSTÁTICAS, ACARREOS, HERRAMIENTA Y MANO DE OBRA.</t>
  </si>
  <si>
    <t>SUMINISTRO E INSTALACIÓN DE JUNTA ESPECIAL DE 4" DE DIÁMETRO DE FO.FO. PARA ASBESTO-P.V.C., INCLUYE: MATERIAL, ACARREOS, MANO DE OBRA, EQUIPO Y HERRAMIENTA.</t>
  </si>
  <si>
    <t>SUMINISTRO E INSTALACIÓN DE JUNTA ESPECIAL DE 6" DE DIÁMETRO DE FO.FO. PARA ASBESTO-P.V.C., INCLUYE: MATERIAL, ACARREOS, MANO DE OBRA, EQUIPO Y HERRAMIENTA.</t>
  </si>
  <si>
    <t>SUMINISTRO E INSTALACIÓN DE JUNTA ESPECIAL DE 10" DE DIÁMETRO DE FO.FO. PARA ASBESTO-P.V.C., INCLUYE: MATERIAL, ACARREOS, MANO DE OBRA, EQUIPO Y HERRAMIENTA.</t>
  </si>
  <si>
    <t>SUMINISTRO E INSTALACIÓN DE REDUCCIÓN DE 20" X 10" DE DIÁMETRO DE FO.FO., INCLUYE: 50 % DE TORNILLOS Y EMPAQUES, MATERIAL, ACARREOS, MANO DE OBRA, EQUIPO Y HERRAMIENTA.</t>
  </si>
  <si>
    <t>SUMINISTRO E INSTALACIÓN DE TEE DE 24" X 10" DE DIÁMETRO DE FO.FO., INCLUYE: 50 % DE TORNILLOS Y EMPAQUES, MATERIAL, ACARREOS, MANO DE OBRA, EQUIPO Y HERRAMIENTA.</t>
  </si>
  <si>
    <t>SUMINISTRO E INSTALACIÓN DE TEE DE 10" X 6" DE DIÁMETRO DE FO.FO., INCLUYE: 50 % DE TORNILLOS Y EMPAQUES, MATERIAL, ACARREOS, MANO DE OBRA, EQUIPO Y HERRAMIENTA.</t>
  </si>
  <si>
    <t>SUMINISTRO E INSTALACIÓN DE TEE DE 10" X 10" DE DIÁMETRO DE FO.FO., INCLUYE: 50 % DE TORNILLOS Y EMPAQUES, MATERIAL, ACARREOS, MANO DE OBRA, EQUIPO Y HERRAMIENTA.</t>
  </si>
  <si>
    <t>SUMINISTRO E INSTALACIÓN DE CARRETE CORTO (25 CM) DE 3" DE DIÁMETRO DE FO.FO., INCLUYE: HERRAMIENTA, 50 % DE TORNILLOS Y EMPAQUES, MATERIAL, ACARREOS, EQUIPO Y MANO DE OBRA.</t>
  </si>
  <si>
    <t>EXCAVACIÓN POR MEDIOS MECÁNICOS EN MATERIAL TIPO II, DE -2.00 A -4.00 M DE PROFUNDIDAD, INCLUYE: ACARREO DEL MATERIAL A BANCO DE OBRA PARA SU POSTERIOR RETIRO, MANO DE OBRA, EQUIPO Y HERRAMIENTA. (MEDIDO EN TERRENO NATURAL POR SECCIÓN).</t>
  </si>
  <si>
    <t>SUMINISTRO E INSTALACIÓN DE TUBERÍA DE P.V.C. PARA ALCANTARILLADO DIÁMETRO DE 10" SERIE 20, INCLUYE: MATERIALES NECESARIOS, EQUIPO, MANO DE OBRA Y PRUEBA HIDROSTÁTICA.</t>
  </si>
  <si>
    <t>ALCANTARILLADO SANITARIO</t>
  </si>
  <si>
    <t>G3</t>
  </si>
  <si>
    <t>H1</t>
  </si>
  <si>
    <t>H2</t>
  </si>
  <si>
    <t>I</t>
  </si>
  <si>
    <t>COLECTOR PLUVIAL</t>
  </si>
  <si>
    <t>POZOS CAJA</t>
  </si>
  <si>
    <t>CAJAS DE CONCRETO ARMADO</t>
  </si>
  <si>
    <t xml:space="preserve">CIMBRA PARA MUROS DE CONCRETO, ACABADO COMÚN, INCLUYE: SUMINISTRO DE MATERIALES, ACARREOS, CORTES, HABILITADO, CIMBRADO, DESCIMBRADO, MANO DE OBRA, LIMPIEZA, EQUIPO Y HERRAMIENTA. </t>
  </si>
  <si>
    <t>SUMINISTRO Y COLOCACIÓN DE CONCRETO PREMEZCLADO DE F'C=150 KG/CM2, T.M.A. 19 MM, R. N. INCLUYE: MATERIALES, COLADO, VIBRADO, DESCIMBRA, CURADO,  MANO DE OBRA, EQUIPO Y HERRAMIENTA.</t>
  </si>
  <si>
    <t>SUMINISTRO Y COLOCACIÓN DE CONCRETO PREMEZCLADO F'C= 250 KG/CM2, A 7 DÍAS, T.M.A. 19 MM REV. 14, TIRO DIRECTO, ADICIONANDO IMPERMEABILIZANTE INTEGRAL AL 4% FESTEGRAL O SIMILAR (2 KG POR CADA SACO DE CEMENTO DE 50 KG), INCLUYE: HERRAMIENTA, MATERIALES, COLADO, VIBRADO, DESCIMBRA, CURADO, EQUIPO Y MANO DE OBRA.</t>
  </si>
  <si>
    <t>SUMINISTRO Y COLOCACIÓN DE CONCRETO PREMEZCLADO F'C= 250 KG/CM2, A 14 DÍAS, T.M.A. 19 MM REV. 14, TIRO DIRECTO, ADICIONANDO IMPERMEABILIZANTE INTEGRAL AL 4% FESTEGRAL O SIMILAR (2 KG POR CADA SACO DE CEMENTO DE 50 KG), INCLUYE: HERRAMIENTA, MATERIALES, COLADO, VIBRADO, DESCIMBRA, CURADO, EQUIPO Y MANO DE OBRA.</t>
  </si>
  <si>
    <t>SUMINISTRO Y COLOCACIÓN DE CONCRETO PREMEZCLADO F'C= 250 KG/CM2, A 28 DÍAS, T.M.A. 19 MM REV. 14, TIRO DIRECTO, ADICIONANDO IMPERMEABILIZANTE INTEGRAL AL 4% FESTEGRAL O SIMILAR (2 KG POR CADA SACO DE CEMENTO DE 50 KG), INCLUYE: HERRAMIENTA, MATERIALES, COLADO, VIBRADO, DESCIMBRA, CURADO, EQUIPO Y MANO DE OBRA.</t>
  </si>
  <si>
    <t>SUMINISTRO Y COLOCACIÓN DE BANDA OJILLADA DE PVC DE 9" DE ANCHO PARA JUNTA CONSTRUCTIVA, INCLUYE: HERRAMIENTA, FIJACIÓN DE BANDA OJILLADA, MATERIALES MENORES Y DE CONSUMO, DESPERDICIOS Y MANO DE OBRA.</t>
  </si>
  <si>
    <t>REPELLADO EN MURO EXTERIOR DE POZO DE VISITA CON MORTERO CEMENTO-ARENA EN PROPORCIÓN 1:3 ACABADO APALILLADO, DE 2 CM DE ESPESOR PROMEDIO, INCLUYE: HERRAMIENTA, ANDAMIOS, SUMINISTRO DE LOS MATERIALES, ACARREOS Y MANIOBRAS LOCALES, EQUIPO Y MANO DE OBRA.</t>
  </si>
  <si>
    <t>APLANADO DE 2.50 CM DE ESPESOR EN MURO CON MORTERO CEMENTO-ARENA 1:3, ACABADO PULIDO, INCLUYE: MATERIALES, ACARREOS, DESPERDICIOS, MANO DE OBRA, PLOMEADO, NIVELADO, REGLEADO, RECORTES, MANO DE OBRA, EQUIPO Y HERRAMIENTA.</t>
  </si>
  <si>
    <t>SUMINISTRO Y COLOCACIÓN DE CONCRETO PREMEZCLADO BOMBEABLE  F'C=250 KG/CM2, T.M.A.19 MM, REV. 16 CM, R.N., INCLUYE: SUMINISTRO Y COLOCACIÓN, COLADO, EXTENDIDO, NIVELADO, MATERIALES, MANIOBRAS, BOMBA, VIBRADO, DESPERDICIO, MANO DE OBRA, HERRAMIENTA Y EQUIPO.</t>
  </si>
  <si>
    <t>SUMINISTRO E INSTALACIÓN DE MANGA DE EMPOTRAMIENTO DE  P.V.C. DE 16" DE DIÁMETRO,  INCLUYE: MATERIAL, ACARREOS, MANO  DE OBRA Y HERRAMIENTA.</t>
  </si>
  <si>
    <t>SUMINISTRO E INSTALACIÓN DE CODO DE P.V.C. SANITARIO DE 90° X 10" DE DIÁMETRO SERIE 20, INCLUYE: HERRAMIENTA, MATERIAL, ACARREOS, EQUIPO Y MANO DE OBRA.</t>
  </si>
  <si>
    <t>SUMINISTRO E INSTALACIÓN DE TEE DE P.V.C. SANITARIO DE 10" X 10" DE DIÁMETRO SERIE 20, INCLUYE: HERRAMIENTA, MATERIAL, ACARREOS, EQUIPO Y MANO DE OBRA.</t>
  </si>
  <si>
    <t>SUMINISTRO E INSTALACIÓN DE TUBERÍA DE P.V.C. PARA ALCANTARILLADO DIÁMETRO DE 16" SERIE 20, INCLUYE: MATERIALES NECESARIOS, EQUIPO, MANO DE OBRA Y PRUEBA HIDROSTÁTICA.</t>
  </si>
  <si>
    <t>SUMINISTRO E INSTALACIÓN DE VÁLVULA MARIPOSA CON ACCIÓN DE ENGRANES DE 10”, CUERPO DE HIERRO FUNDIDO TIPO WAFER DE UNA SOLA PIEZA CON CUELLO EXTENDIDO DE 2" PARA AISLAMIENTO A LA TUBERÍA Y BRIDA DE MONTAJE PARA AUTOMATIZACIÓN, PARA UNA PRESIÓN DE TRABAJO DE 150PSI (10.5KG/CM2), INCLUYE: 50% DE LOS TORNILLOS Y EMPAQUES DE NEOPRENO NECESARIOS, OPERADOR DE ENGRANES CON RELACIÓN DE ENGRANES 30:1 Y VOLANTE.</t>
  </si>
  <si>
    <t>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 INCLUYE: DADO DE CONCRETO F´C= 150 KG/CM2 HECHO EN OBRA DE 40X40X40 CM, ACARREOS, MATERIALES, MANO DE OBRA, EQUIPO Y HERRAMIENTA.</t>
  </si>
  <si>
    <t>RELLENO EN CEPAS O MESETAS CON MATERIAL PRODUCTO DE LA EXCAVACIÓN, COMPACTADO CON EQUIPO DE IMPACTO AL 95% ± 2 DE SU P.V.S.M., PRUEBA AASHTO ESTANDAR, CBR DEL 5% MÍNIMO, EN CAPAS NO MAYORES DE 20 CM, INCLUYE: INCORPORACIÓN DE AGUA NECESARIA, ACARREOS, MANO DE OBRA, EQUIPO Y HERRAMIENTA.</t>
  </si>
  <si>
    <t>RELLENO EN CEPAS O MESETAS CON MATERIAL DE BANCO (TEPETATE), COMPACTADO CON EQUIPO DE IMPACTO AL 95% ± 2 DE SU P.V.S.M., PRUEBA AASHTO ESTÁNDAR, CBR DEL 5% MÍNIMO, EN CAPAS NO MAYORES DE 20 CM, INCLUYE: INCORPORACIÓN DE AGUA NECESARIA, MANO DE OBRA, EQUIPO Y HERRAMIENTA, MEDIDO EN TERRENO NATURAL POR SECCIÓN SEGÚN PROYECTOS.</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</si>
  <si>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</si>
  <si>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CIMIENTO DE PIEDRA BRAZA ACOMODADA PIEDRA POR PIEDRA, ASENTADA CON MORTERO CEMENTO-ARENA  EN PROPORCIÓN 1:3, INCLUYE: MATERIALES, DESPERDICIOS, HERRAMIENTAS, LIMPIEZA, MANO DE OBRA Y ACARREO DE MATERIALES AL SITIO DE SU UTILIZACIÓN.</t>
  </si>
  <si>
    <t>MURO DE BLOCK DE JALCRETO SÓLIDO, DE 14 CM DE ESPESOR PROMEDIO, A SOGA, CON BLOCK 11 X 14 X 28 CM, ACABADO COMÚN, ASENTADO CON MORTERO CEMENTO-ARENA EN PROPORCIÓN 1:3, DE 0.00 M A 3.00 M DE ALTURA, INCLUYE: TRAZO, NIVELACIÓN, PLOMEO, MATERIALES, DESPERDICIOS, MANO DE OBRA, LIMPIEZA, ACARREO DE MATERIALES AL SITIO DE SU UTILIZACIÓN A CUALQUIER ALTURA Y HERRAMIENTA.</t>
  </si>
  <si>
    <t>H3</t>
  </si>
  <si>
    <t>H4</t>
  </si>
  <si>
    <t>I1</t>
  </si>
  <si>
    <t>I2</t>
  </si>
  <si>
    <t>J</t>
  </si>
  <si>
    <t>SUMINISTRO Y APLICACIÓN DE PINTURA TERMOPLÁSTICA BLANCA, EN PICTOGRAMA DE BICICLETA DE HASTA 2.10 M X 3.15 M, CON APLICACIÓN DE PRIMARIO PARA ASEGURAR EL CORRECTO ANCLAJE DE LA PINTURA Y DE MICROESFERA REFLEJANTE 330 GR/LT, APLICADA CON MÁQUINA PINTA RAYA, INCLUYE: HERRAMIENTA, TRAZO, SEÑALAMIENTOS, PREPARACIÓN, LIMPIEZA AL FINAL DE LA OBRA, EQUIPO Y MANO DE OBRA.</t>
  </si>
  <si>
    <t>SUMINISTRO Y COLOCACIÓN DE BASE HIDRÁULICA DE 100% PRODUCTO DE TRITURACIÓN, DE 22 CM DE ESPESOR, COMPACTADA MÍNIMO AL 100% DE SU P.V.S.M., PRUEBA AASHTO MODIFICADA, CBR DEL 80%, DESGASTE DE LOS ÁNGELES 35% MÁXIMO, INCLUYE: MATERIALES, CONFORMACIÓN, AGUA, MANO DE OBRA, EQUIPO PARA MEZCLADO DE MATERIALES, EXTENDIDO, COMPACTACIÓN Y DESPERDICIOS.</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</si>
  <si>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</si>
  <si>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</si>
  <si>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CON DOS TABLEROS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</si>
  <si>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SR-37 (DE 60 CM X 20 CM - SENTIDO DEL FLUJO VEHICULAR), EN LÁMINA GALVANIZADA CALIBRE 16, CON PELÍCULA REFLEJANTE ALTA INTENSIDAD, UBICAR EN PARAMENTOS, INCLUYE: HERRAMIENTA, SUMINISTRO Y COLOCACIÓN, MATERIALES, EQUIPO Y MANO DE OBRA.</t>
  </si>
  <si>
    <t>GUARNICIÓN TIPO "L" EN SECCIÓN 37-22X45 Y CORONA DE 15 CM DE ALTURA POR 12X15 CM, DE CONCRETO PREMEZCLADO F'C= 250 KG/CM2., T.M.A. 19 MM., R.N., INCLUYE: CIMBRA, DESCIMBRA, COLADO, MATERIALES, CURADO, MANO DE OBRA, EQUIPO Y HERRAMIENTA.</t>
  </si>
  <si>
    <t>LOSA DE AJUSTE EN SECCIÓN 45 X 22 CM DE CONCRETO F'C= 250 KG/CM2, T.M.A. 19 MM, R.N, PREMEZCLADO, INCLUYE: CIMBRA, DESCIMBRA, COLADO, MATERIALES, DESPERDICIOS, CURADO, MANO DE OBRA, EQUIPO Y HERRAMIENTA.</t>
  </si>
  <si>
    <t>SUMINISTRO Y COLOCACIÓN DE CANASTILLA PASAJUNTAS A BASE 5 BARRAS DE 1" X 46 CM @ 30 CM DE SEPARACIÓN PARA LOSA DE 22 CM (LONGITUD DE 1.50 M), INCLUYE: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HERRAMIENTA Y ACARREOS.</t>
  </si>
  <si>
    <r>
      <t xml:space="preserve">PAVIMENTO DE </t>
    </r>
    <r>
      <rPr>
        <b/>
        <sz val="8"/>
        <rFont val="Arial"/>
        <family val="2"/>
      </rPr>
      <t>22 CM</t>
    </r>
    <r>
      <rPr>
        <sz val="8"/>
        <rFont val="Arial"/>
        <family val="2"/>
      </rPr>
      <t xml:space="preserve"> DE ESPESOR DE CONCRETO HIDRÁULICO PREMEZCLADO </t>
    </r>
    <r>
      <rPr>
        <b/>
        <sz val="8"/>
        <rFont val="Arial"/>
        <family val="2"/>
      </rPr>
      <t>MR-48,</t>
    </r>
    <r>
      <rPr>
        <sz val="8"/>
        <rFont val="Arial"/>
        <family val="2"/>
      </rPr>
      <t xml:space="preserve"> R.R., T.M.A. 38 MM A 7 DÍAS, ACABADO ESCOBILLADO Y/O TEXTURIZADO, INCLUYE: CIMBRA, DESCIMBRA, MATERIALES, ACARREOS, VOLTEADO, VIBRADO, CURADO, MANO DE OBRA, EQUIPO Y HERRAMIENTA.</t>
    </r>
  </si>
  <si>
    <r>
      <t xml:space="preserve">PAVIMENTO DE </t>
    </r>
    <r>
      <rPr>
        <b/>
        <sz val="8"/>
        <rFont val="Arial"/>
        <family val="2"/>
      </rPr>
      <t>22 CM</t>
    </r>
    <r>
      <rPr>
        <sz val="8"/>
        <rFont val="Arial"/>
        <family val="2"/>
      </rPr>
      <t xml:space="preserve"> DE ESPESOR DE CONCRETO HIDRÁULICO PREMEZCLADO </t>
    </r>
    <r>
      <rPr>
        <b/>
        <sz val="8"/>
        <rFont val="Arial"/>
        <family val="2"/>
      </rPr>
      <t>MR-48,</t>
    </r>
    <r>
      <rPr>
        <sz val="8"/>
        <rFont val="Arial"/>
        <family val="2"/>
      </rPr>
      <t xml:space="preserve"> R.N., T.M.A. 38 MM A 28 DÍAS, ACABADO ESCOBILLADO Y/O TEXTURIZADO, INCLUYE: CIMBRA, DESCIMBRA, MATERIALES, ACARREOS, VOLTEADO, VIBRADO, CURADO, MANO DE OBRA, EQUIPO Y HERRAMIENTA.</t>
    </r>
  </si>
  <si>
    <r>
      <t>PAVIMENTO DE</t>
    </r>
    <r>
      <rPr>
        <b/>
        <sz val="8"/>
        <rFont val="Arial"/>
        <family val="2"/>
      </rPr>
      <t xml:space="preserve"> 22 CM</t>
    </r>
    <r>
      <rPr>
        <sz val="8"/>
        <rFont val="Arial"/>
        <family val="2"/>
      </rPr>
      <t xml:space="preserve"> DE ESPESOR DE CONCRETO HIDRÁULICO PREMEZCLADO </t>
    </r>
    <r>
      <rPr>
        <b/>
        <sz val="8"/>
        <rFont val="Arial"/>
        <family val="2"/>
      </rPr>
      <t>MR-48,</t>
    </r>
    <r>
      <rPr>
        <sz val="8"/>
        <rFont val="Arial"/>
        <family val="2"/>
      </rPr>
      <t xml:space="preserve"> R.R., T.M.A. 38 MM A 14 DÍAS, ACABADO ESCOBILLADO Y/O TEXTURIZADO, INCLUYE: CIMBRA, DESCIMBRA, MATERIALES, ACARREOS, VOLTEADO, VIBRADO, CURADO, MANO DE OBRA, EQUIPO Y HERRAMIENTA.</t>
    </r>
  </si>
  <si>
    <r>
      <t xml:space="preserve">PAVIMENTO DE </t>
    </r>
    <r>
      <rPr>
        <b/>
        <sz val="8"/>
        <rFont val="Arial"/>
        <family val="2"/>
      </rPr>
      <t>22 CM</t>
    </r>
    <r>
      <rPr>
        <sz val="8"/>
        <rFont val="Arial"/>
        <family val="2"/>
      </rPr>
      <t xml:space="preserve"> DE ESPESOR DE CONCRETO HIDRÁULICO PREMEZCLADO </t>
    </r>
    <r>
      <rPr>
        <b/>
        <sz val="8"/>
        <rFont val="Arial"/>
        <family val="2"/>
      </rPr>
      <t>MR-48,</t>
    </r>
    <r>
      <rPr>
        <sz val="8"/>
        <rFont val="Arial"/>
        <family val="2"/>
      </rPr>
      <t xml:space="preserve"> R.R., T.M.A. 38 MM A 3 DÍAS, ACABADO ESCOBILLADO Y/O TEXTURIZADO, INCLUYE: CIMBRA, DESCIMBRA, MATERIALES, ACARREOS, VOLTEADO, VIBRADO, CURADO, MANO DE OBRA, EQUIPO Y HERRAMIENTA.</t>
    </r>
  </si>
  <si>
    <t>SUMINISTRO Y APLICACIÓN DE PINTURA TERMOPLÁSTICA PARA ELABORACIÓN DE CRUCE DE CICLOVÍA DOS SENTIDOS, EN CUADROS DE 40X40 CM Y/O 50X50 CM, CON APLICACIÓN DE PRIMARIO PARA ASEGURAR EL CORRECTO ANCLAJE DE LA PINTURA Y DE MICROESFERA REFLEJANTE 330 GR/M2 SOBRE PAVIMENTO, APLICADA CON MAQUINA, INCLUYE: TRAZO, SEÑALAMIENTOS, MANO DE OBRA, PREPARACIÓN Y LIMPIEZA AL FINAL DE LA OBRA.</t>
  </si>
  <si>
    <t>DESPALME DE TERRENO NATURAL POR MEDIOS MECÁNICOS, CON ESPESOR PROMEDIO DE 15 CM, INCLUYE: HERRAMIENTA, CARGA Y ACARREO DEL PRODUCTO DENTRO DE LA OBRA PARA SU POSTERIOR RETIRO FUERA DE LA OBRA, EQUIPO Y MANO DE OBRA.</t>
  </si>
  <si>
    <t>RELLENO EN CEPAS O MESETAS CON MATERIAL DE BANCO (TEPETATE), COMPACTADO CON EQUIPO DE IMPACTO AL 95% ± 2 DE SU P.V.S.M., PRUEBA AASHTO ESTÁNDAR, CBR DEL 20% MÍNIMO, EN CAPAS NO MAYORES DE 20 CM, INCLUYE: INCORPORACIÓN DE AGUA NECESARIA, MANO DE OBRA, EQUIPO Y HERRAMIENTA, MEDIDO EN TERRENO NATURAL POR SECCIÓN SEGÚN PROYECTOS.</t>
  </si>
  <si>
    <t>SUMINISTRO Y COLOCACIÓN DE VIALETÓN CIRCULAR DE 25 CM DE DIÁMETRO Y 5 CM DE ALTURA, COMPUESTO ESPECIAL ELASTÓMERO BASE POLIURETANO REFORZADO EN COLOR AMARILLO TRÁFICO Y/O VERDE, INCLUYE: HERRAMIENTA, FIJACIÓN CON 4 TAQUETES EXPANSIVOS DE 3/8" X 3 3/4", LOGO DE BICICLETA EN ALTO RELIEVE, ACARREOS Y MANO DE OBRA.</t>
  </si>
  <si>
    <t>BOCAS DE TORMENTA EN ARROYO</t>
  </si>
  <si>
    <t>BOCAS DE TORMENTA DE BANQUETA</t>
  </si>
  <si>
    <t>SUMINISTRO Y COLOCACIÓN DE SOLERA DE 1/2" X 4" CON BARRENOS PARA REDONDO LISO DE 3/8", INCLUYE: HERRAMIENTA, MATERIALES, ACARREOS, RECORTES, SOLDADURAS, PRIMARIO ANTICORROSIVO, DESPERDICIOS, EQUIPO Y MANO DE OBRA.</t>
  </si>
  <si>
    <t>SUMINISTRO Y COLOCACIÓN DE REDONDO LISO DE 3/8", INCLUYE: HERRAMIENTA, MATERIALES, ACARREOS, RECORTES, SOLDADURAS, PRIMARIO ANTICORROSIVO, DESPERDICIOS, EQUIPO Y MANO DE OBRA.</t>
  </si>
  <si>
    <t>SUMINISTRO Y COLOCACIÓN DE CONTRA MARCO EN ANGULO, A BASE DE SOLERA DE 1/2" X 4" PARA RECIBIR REJILLA TIPO IRVING, INCLUYE: HERRAMIENTA, MATERIALES, ACARREOS, RECORTES, SOLDADURAS, DESPERDICIOS, PRIMARIO ANTICORROSIVO, EQUIPO Y MANO DE OBRA.</t>
  </si>
  <si>
    <t>REVESTIMIENTO DE 10 CM DE ESPESOR EN BOCA DE TORMENTA A BASE DE CONCRETO HECHO EN OBRA F'C= 250 KG/CM2, R.N., T.M.A. 19 MM R.N., INCLUYE: HERRAMIENTA, PREPARACIÓN DE LA SUPERFICIE, SUMINISTRO DE MATERIALES, NIVELACIÓN, MAESTREADO, COLADO, EQUIPO Y MANO DE OBRA.</t>
  </si>
  <si>
    <t>SUMINISTRO Y COLOCACIÓN DE ÁNGULO DE 2" X 1/4" PARA CONTRAMARCO Y ÁNGULO DE 1" X 3/4" X 3/16" PARA MARCO DE TAPA EN ENTRADA HOMBRE, INCLUYE: HERRAMIENTA, MATERIALES, ACARREOS, RECORTES, SOLDADURAS, DESPERDICIOS, EQUIPO Y MANO DE OBRA.</t>
  </si>
  <si>
    <t>SUMINISTRO Y COLOCACIÓN DE REFUERZO EN ESQUINAS DE BOCA DE TORMENTA DE BANQUETA SEGÚN PROYECTO, A BASE DE ÁNGULO DE ACERO DE 4", INCLUYE: HERRAMIENTA, MATERIALES, ACARREOS, RECORTES, SOLDADURAS, DESPERDICIOS, EQUIPO Y MANO DE OBRA.</t>
  </si>
  <si>
    <t>LOSA DE 10 CM DE ESPESOR DE CONCRETO HECHO EN OBRA F´C= 250 KG/CM2 T.M.A. 19 MM R.N., ACABADO ESCOBILLADO, INCLUYE: CIMBRA EN FRONTERAS, COLADO, CURADO, DESCIMBRADO, MANO DE OBRA, EQUIPO Y HERRAMIENTA.</t>
  </si>
  <si>
    <t>SUMINISTRO Y COLOCACIÓN DE SEÑALAMIENTO VERTICAL (RESTRICTIVO, INFORMATIVO O PREVENTIVO), CON DOS TABLEROS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</si>
  <si>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E INSTALACIÓN DE REGISTRO PREFABRICADO DE CONCRETO PARA  BAJA TENSIÓN, NORMA CFE-RBTBCC1 DE 50X80X90 CM CON TAPA, MARCO Y CONTRAMARCO DE FIERRO ÁNGULO GALVANIZADO POR INMERSIÓN EN CALIENTE, MARCA CENMEX O SIMILAR, INCLUYE: HERRAMIENTA, SUMINISTRO, FLETES, MANIOBRAS DE CARGA Y DESCARGA, EQUIPO Y MANO DE OBRA.</t>
  </si>
  <si>
    <t>SUMINISTRO E INSTALACIÓN DE REGISTRO PREFABRICADO DE CONCRETO PARA  BAJA TENSIÓN, NORMA CFE-RBTB1 DE 50X80X65 CM CON TAPA, MARCO Y CONTRAMARCO DE FIERRO ÁNGULO GALVANIZADO POR INMERSIÓN EN CALIENTE, MARCA CENMEX O SIMILAR, INCLUYE: HERRAMIENTA, SUMINISTRO, FLETES, MANIOBRAS DE CARGA Y DESCARGA, EQUIPO Y MANO DE OBRA.</t>
  </si>
  <si>
    <t>SUMINISTRO Y COLOCACIÓN DE POSTE DE SECCIÓN CIRCULAR  TIPO BÍFIDO PARA ALUMBRADO PÚBLICO DE 10.00 M DE ALTURA, LAMINA CAL. 11, CON PERCHA PARA MONTAJE DE BRAZO A 9.00 M DE ALTURA, PLACA BASE DE 280 X 280 MM. Y UN ESPESOR DE 12.7 MM. (1/2"), CON 4 BARRENOS  DISTANCIADOS  A 190 MM. ENTRE EJES, CON 4 BARRENOS DE  28.6 MM. DE DIÁMETRO, CON REGISTRO PARA CONEXIONES DE 195 MM DE LONGITUD X 80 MM DE ANCHO DE FORMA OVALADA, CON UNA TAPA TROQUELADA OVALADA DE ACUERDO A DIBUJO ESQUEMÁTICO, QUE SE  FIJARA MEDIANTE DOS TORNILLOS EN LOS EXTREMOS LONGITUDINALES UBICADA A 60 CM DESDE LA BASE, PINTURA PRAIMER ANTICORROSIVA ROJO OXIDO Y PINTURA PARA ACABADO SEGÚN COLOR ACORDADO CON LA SUPERVISIÓN DE OBRA, INCLUYE: HERRAMIENTA, SUMINISTRO, FLETES, ACARREOS, ELEVACIÓN, PLOMEADO, EQUIPO Y MANO DE OBRA.</t>
  </si>
  <si>
    <t>SUMINISTRO Y COLOCACIÓN DE POSTE DE SECCIÓN CIRCULAR  TIPO BÍFIDO PARA ALUMBRADO PÚBLICO DE 8.00 M DE ALTURA, LAMINA CAL. 11, CON PERCHA PARA MONTAJE DE BRAZO A 7.00 M DE ALTURA, PLACA BASE DE 280 X 280 MM. Y UN ESPESOR DE 12.7 MM. (1/2"), CON 4 BARRENOS  DISTANCIADOS  A 190 MM. ENTRE EJES, CON 4 BARRENOS DE  28.6 MM. DE DIÁMETRO, CON REGISTRO PARA CONEXIONES DE 195 MM DE LONGITUD X 80 MM DE ANCHO DE FORMA OVALADA, CON UNA TAPA TROQUELADA OVALADA DE ACUERDO A DIBUJO ESQUEMÁTICO, QUE SE  FIJARA MEDIANTE DOS TORNILLOS EN LOS EXTREMOS LONGITUDINALES UBICADA A 60 CM DESDE LA BASE, PINTURA PRAIMER ANTICORROSIVA ROJO OXIDO Y PINTURA PARA ACABADO SEGÚN COLOR ACORDADO CON LA SUPERVISIÓN DE OBRA, INCLUYE: HERRAMIENTA, SUMINISTRO, FLETES, ACARREOS, ELEVACIÓN, PLOMEADO, EQUIPO Y MANO DE OBRA.</t>
  </si>
  <si>
    <t>SUMINISTRO Y COLOCACIÓN DE BRAZO TIPO "I" DE 1.00 M, CON TUBULAR DE 2-3/8", PARA PERCHA EN POSTE METÁLICO, RECTO, PINTURA PRAIMER ANTICORROSIVA ROJO OXIDO Y PINTURA PARA ACABADO SEGÚN COLOR ACORDADO CON LA SUPERVISIÓN DE OBRA, INCLUYE: HERRAMIENTA, SUMINISTRO, FLETES, ACARREOS, ELEVACIÓN, PLOMEADO, EQUIPO Y MANO DE OBRA.</t>
  </si>
  <si>
    <t>SUMINISTRO E INSTALACIÓN DE CABLE DE ALUMINIO XLP - DRS, 600 V, CONFIGURACIÓN TRIPLEX  2+1, CAL. 2 AWG  (F)  +  CAL. 2 AWG (T)  MARCA CONDUMEX O SIMILAR, INCLUYE: HERRAMIENTA, MATERIALES, CONEXIÓN,  PRUEBAS, EQUIPO Y MANO DE OBRA.</t>
  </si>
  <si>
    <t>SUMINISTRO E INSTALACIÓN DE CABLE DE ALUMINIO XLP - DRS, 600 V, CONFIGURACIÓN TRIPLEX  2+1, CAL. 1/0 AWG  (F)  +  CAL. 1/0 AWG (T)  MARCA CONDUMEX O SIMILAR, INCLUYE: HERRAMIENTA, MATERIALES, CONEXIÓN,  PRUEBAS, EQUIPO Y MANO DE OBRA.</t>
  </si>
  <si>
    <t>SUMINISTRO E INSTALACIÓN DE CABLE DE ALUMINIO XLP - DRS, 600 V, CONFIGURACIÓN TRIPLEX  2+1, CAL. 3/0 AWG  (F)  +  CAL. 3/0 AWG (T)  MARCA CONDUMEX O SIMILAR, INCLUYE: HERRAMIENTA, MATERIALES, CONEXIÓN,  PRUEBAS, EQUIPO Y MANO DE OBRA.</t>
  </si>
  <si>
    <t>SUMINISTRO Y COLOCACIÓN DE CONECTOR  TIPO  ZAPATA  DE  ALUMINIO  CAL. 2 AWG, 1 BARRENO, CON TORNILLO   Y   MANGA   TERMO CONTRÁCTIL  PARA  CONECTOR  MÚLTIPLE BAJA  TENSIÓN,  INCLUYE: HERRAMIENTA,  MATERIAL, EQUIPO Y MANO  DE  OBRA.</t>
  </si>
  <si>
    <t>SUMINISTRO Y COLOCACIÓN DE CONECTOR  TIPO  ZAPATA  DE  ALUMINIO  CAL. 1/0 AWG, 1 BARRENO, CON TORNILLO   Y   MANGA   TERMO CONTRÁCTIL  PARA  CONECTOR  MÚLTIPLE BAJA  TENSIÓN,  INCLUYE: HERRAMIENTA,  MATERIAL, EQUIPO Y MANO  DE  OBRA.</t>
  </si>
  <si>
    <t>SUMINISTRO Y COLOCACIÓN DE CONECTOR  TIPO  ZAPATA  DE  ALUMINIO  CAL. 3/0 AWG, 1 BARRENO, CON TORNILLO   Y   MANGA   TERMO CONTRÁCTIL  PARA  CONECTOR  MÚLTIPLE BAJA  TENSIÓN,  INCLUYE: HERRAMIENTA,  MATERIAL, EQUIPO Y MANO  DE  OBRA.</t>
  </si>
  <si>
    <t>SUMINISTRO Y COLOCACIÓN DE CONECTOR MÚLTIPLE EN BAJA TENSIÓN 600 (6V), INCLUYE: HERRAMIENTA, MATERIAL, EQUIPO Y MANO DE OBRA.</t>
  </si>
  <si>
    <t>SUMINISTRO E INSTALACIÓN DE TUBERÍA DE CONCRETO CON RECUBRIMIENTO INTERIOR A BASE DE POLIETILENO DE ALTA DENSIDAD DE 30" (75 CM) DE DIÁMETRO PARA ALCANTARILLADO PLUVIAL, INCLUYE: HERRAMIENTA, EQUIPO, MATERIALES NECESARIOS, ACARREOS, MANIOBRAS, PRUEBA HIDROSTÁTICA Y MANO DE OBRA.</t>
  </si>
  <si>
    <t>SUMINISTRO E INSTALACIÓN DE TUBERÍA DE CONCRETO CON RECUBRIMIENTO INTERIOR A BASE DE POLIETILENO DE ALTA DENSIDAD DE 36" (91 CM) DE DIÁMETRO PARA ALCANTARILLADO PLUVIAL, INCLUYE: HERRAMIENTA, EQUIPO, MATERIALES NECESARIOS, ACARREOS, MANIOBRAS, PRUEBA HIDROSTÁTICA Y MANO DE OBRA.</t>
  </si>
  <si>
    <t>SUMINISTRO E INSTALACIÓN DE TUBERÍA DE CONCRETO CON RECUBRIMIENTO INTERIOR A BASE DE POLIETILENO DE ALTA DENSIDAD DE 42" (106 CM) DE DIÁMETRO PARA ALCANTARILLADO PLUVIAL, INCLUYE: HERRAMIENTA, EQUIPO, MATERIALES NECESARIOS, ACARREOS, MANIOBRAS, PRUEBA HIDROSTÁTICA Y MANO DE OBRA.</t>
  </si>
  <si>
    <t>RELLENO CON MATERIAL DE CALIDAD SUBRASANTE DE ACUERDO A LA NORMATIVA S.I.C.T. (MATERIAL DE BANCO), EN CAPAS NO MAYORES DE 20 CM DE ESPESOR, COMPACTADA AL 100% ± 2% DE SU P.V.S.M., PRUEBA AASHTO ESTÁNDAR, INCLUYE: HERRAMIENTA, MATERIALES, AGUA, MANO DE OBRA, EXTENDIDO, CONFORMACIÓN, COMPACTACIÓN, DESPERDICIOS, EQUIPO Y MANO DE OBRA.</t>
  </si>
  <si>
    <t>TALA, DERRIBO Y RETIRO DE ÁRBOL, CON ALTURA DE HASTA 12 M, INCLUYE: HERRAMIENTA, TRAMITE DE PERMISOS, PERMISOS DE PARQUES Y JARDINES DEL GOBIERNO DE ZAPOPAN, CORTE DE FOLLAJE EN SECCIONES, DESRAMAR, APILE DE RAMAS Y TRONCOS, RETIRO DE RAÍZ, EQUIPO DE SEGURIDAD Y SEÑALIZACIÓN, ABUNDAMIENTO, RETIRO DE MATERIALES DE DESECHO DENTRO Y FUERA DE LA OBRA A LUGAR INDICADO POR SUPERVISIÓN, ACARREOS, EQUIPO Y MANO DE OBRA ESPECIALIZADA.</t>
  </si>
  <si>
    <t>TALA, DERRIBO Y RETIRO DE ÁRBOL, CON ALTURA DE HASTA 16 M, INCLUYE: HERRAMIENTA, TRAMITE DE PERMISOS, PERMISOS DE PARQUES Y JARDINES DEL GOBIERNO DE ZAPOPAN, CORTE DE FOLLAJE EN SECCIONES, DESRAMAR, APILE DE RAMAS Y TRONCOS, RETIRO DE RAÍZ, EQUIPO DE SEGURIDAD Y SEÑALIZACIÓN, ABUNDAMIENTO, RETIRO DE MATERIALES DE DESECHO DENTRO Y FUERA DE LA OBRA A LUGAR INDICADO POR SUPERVISIÓN, ACARREOS, EQUIPO Y MANO DE OBRA ESPECIALIZADA.</t>
  </si>
  <si>
    <t>TALA, DERRIBO Y RETIRO DE ÁRBOL, CON ALTURA DE HASTA 20 M, INCLUYE: HERRAMIENTA, TRAMITE DE PERMISOS, PERMISOS DE PARQUES Y JARDINES DEL GOBIERNO DE ZAPOPAN, CORTE DE FOLLAJE EN SECCIONES, DESRAMAR, APILE DE RAMAS Y TRONCOS, RETIRO DE RAÍZ, EQUIPO DE SEGURIDAD Y SEÑALIZACIÓN, ABUNDAMIENTO, RETIRO DE MATERIALES DE DESECHO DENTRO Y FUERA DE LA OBRA A LUGAR INDICADO POR SUPERVISIÓN, ACARREOS, EQUIPO Y MANO DE OBRA ESPECIALIZADA.</t>
  </si>
  <si>
    <t>TALA, DERRIBO Y RETIRO DE ÁRBOL, CON ALTURA DE HASTA 24 M, INCLUYE: HERRAMIENTA, TRAMITE DE PERMISOS, PERMISOS DE PARQUES Y JARDINES DEL GOBIERNO DE ZAPOPAN, CORTE DE FOLLAJE EN SECCIONES, DESRAMAR, APILE DE RAMAS Y TRONCOS, RETIRO DE RAÍZ, EQUIPO DE SEGURIDAD Y SEÑALIZACIÓN, ABUNDAMIENTO, RETIRO DE MATERIALES DE DESECHO DENTRO Y FUERA DE LA OBRA A LUGAR INDICADO POR SUPERVISIÓN, ACARREOS, EQUIPO Y MANO DE OBRA ESPECIALIZADA.</t>
  </si>
  <si>
    <t>SUMINISTRO Y COLOCACIÓN DE VIALETA COLOR VERDE/BLANCA/AMARILLA REFLEJANTE A DOS CARAS DELIMITADORA DE CARRILES PARA AUTOMÓVILES Y CICLISTAS, DE 11.6X8.1X1.7 CM, INCLUYE: HERRAMIENTA, MATERIALES, EQUIPO, Y MANO DE OBRA.</t>
  </si>
  <si>
    <t>SUMINISTRO Y APLICACIÓN DE PINTURA TERMOPLÁSTICA BLANCA, EN PICTOGRAMA DE "SOLO BICI", CON FLECHA DE SENTIDO DE HASTA 3.24 M, PICTOGRAMA DE BICICLETA DE HASTA 0.65 M X 1.30 M. Y TEXTO "SOLO" DE HASTA 1.30 M X 0.85 M., CON APLICACIÓN DE PRIMARIO PARA ASEGURAR EL CORRECTO ANCLAJE DE LA PINTURA Y DE MICROESFERA REFLEJANTE 330 GR/LT, INCLUYE: HERRAMIENTA, TRAZO, SEÑALAMIENTOS, PREPARACIÓN, LIMPIEZA AL FINAL DE LA OBRA, EQUIPO Y MANO DE OBRA.</t>
  </si>
  <si>
    <t>SUMINISTRO E INSTALACIÓN DE HITO ABATIBLE COLOR VERDE DE POLIETILENO DE ALTA FLEXIBILIDAD Y RESISTENCIA CON CINTAS REFLEJANTES DE ALTA INTENSIDAD DE 10 CM DE ALTURA EN COLOR BLANCO, 106.00 CM DE ALTURA, DIÁMETRO DEL CUERPO DE 6.50 CM, DEBE CUMPLIR CON FUNCIÓN DE RETRACTILIDAD DE 180°, INCLUYE: HERRAMIENTA, 4 TORNILLOS DE 3/8” ANCLADOS A 4 TAQUETES DE 3/8”, MÁS PEGAMENTO EPÓXICO EN CADA UNO DE SUS BARRENOS, EQUIPO Y MANO DE OBRA.</t>
  </si>
  <si>
    <t>CONSTRUCCIÓN DE CANALETA DE CONCRETO HECHO EN OBRA F´C= 150 KG/CM2 CON FIBRA DE POLIPROPILENO, MEDIDAS INTERIORES PROMEDIO DE CANALETA DE 20 A 23 CM DE ANCHO Y 12 A 15 CM DE ALTURA, ESPESOR DE MUROS DE 7 CM, ESPESOR DE PISO DE CANALETA DE 7 CM CON REJILLA IRVING ESTÁNDAR IS-05 DE 2" X 3/16" (PINTADO EN NEGRO) O SIMILAR, CONTRA MARCO A BASE DE ÁNGULO DE 2" X 1/4", ANCLAS A BASE DE VARILLA DE 1/2"  DE 10 CM DE LARGO @ 60 CM, INCLUYE: HERRAMIENTA, COLADO, VIBRADO, CIMBRA COMÚN, DESCIMBRA, SOLDADURAS, MATERIALES DE CONSUMO, EQUIPO Y MANO DE OBRA.</t>
  </si>
  <si>
    <t>EXCAVACIÓN POR MEDIOS MECÁNICOS EN MATERIAL TIPO II, DE 0.00 A -2.00 M DE PROFUNDIDAD, INCLUYE: ACARREO DEL MATERIAL A BANCO DE OBRA PARA SU POSTERIOR RETIRO, MANO DE OBRA, EQUIPO Y HERRAMIENTA. (MEDIDO EN TERRENO NATURAL POR SECCIÓN).</t>
  </si>
  <si>
    <t>CIMBRA ACABADO COMÚN EN DADOS DE CIMENTACIÓN A BASE DE MADERA DE PINO DE 3A, INCLUYE: HERRAMIENTA, SUMINISTRO DE MATERIALES, ACARREOS, CORTES, HABILITADO, CIMBRADO, DESCIMBRA, EQUIPO Y MANO DE OBRA.</t>
  </si>
  <si>
    <t>SUMINISTRO Y APLICACIÓN DE PINTURA DE ESMALTE 100 MATE COMEX O SIMILAR, COLOR BLANCO Y/O NEGRO, EN ESTRUCTURAS METÁLICAS, INCLUYE: APLICACIÓN DE RECUBRIMIENTO A 4 MILÉSIMAS DE ESPESOR, MATERIALES, MANO DE OBRA, EQUIPO Y HERRAMIENTA.</t>
  </si>
  <si>
    <t>FILTRO A BASE DE GRAVA O PIEDRA TRONADA (3/4" A 2") SIN FINOS, DE 30 CM DE ESPESOR , INCLUYE: HERRAMIENTA, ACARREOS, SUMINISTRO DE MATERIALES, EQUIPO Y MANO DE OBRA.</t>
  </si>
  <si>
    <t>SUMINISTRO Y COLOCACIÓN DE DREN CON TUBO DE PVC SANITARIO DE 4" DE DIÁMETRO MULTIPERFORADO, AHOGADO EN MURO DE MAMPOSTERÍA DE PIEDRA BRAZA, INCLUYE: MATERIALES, MANO DE OBRA, HERRAMIENTAS.</t>
  </si>
  <si>
    <t>SUMINISTRO, HABILITADO Y FABRICACIÓN DE PARAPETO METÁLICO A BASE DE PERFILES OC Y PLACAS DE ACERO A-36 DE DIFERENTES PESOS, SEGÚN PROYECTO, INCLUYE: HERRAMIENTA, FLETES, CORTES, DESPERDICIOS, AJUSTES, SOLDADURA CON EQUIPO ELÉCTRICO, PINTURA PRAIMER ANTICORROSIVA, EQUIPO Y MANO DE OBRA.</t>
  </si>
  <si>
    <t>CONCRETO HECHO EN OBRA DE F'C= 200 KG/CM2, T.MA. 3/4", R.N., ADICIONADO CON FIBRA DE POLIPROPILENO, INCLUYE: HERRAMIENTA, ELABORACIÓN DE CONCRETO, ACARREOS, COLADO, VIBRADO, EQUIPO Y MANO DE OBRA.</t>
  </si>
  <si>
    <t>ESCARIFICACIÓN DEL TERRENO NATURAL (CUMPLE CON CALIDAD DE SUBRASANTE) DE 20 CM DE ESPESOR POR MEDIOS MECÁNICOS, COMPACTADO AL 100% ± 2 DE SU P.V.S.M., PRUEBA AASHTO ESTANDAR, CBR DEL 20% MÍNIMO, INCLUYE: EXTENDIDO DEL MATERIAL, HOMOGENIZADO, AFINE DE LA SUPERFICIE, COMPACTADO, MANO DE OBRA, EQUIPO Y HERRAMIENTA.</t>
  </si>
  <si>
    <t>H5</t>
  </si>
  <si>
    <t>H6</t>
  </si>
  <si>
    <t>I3</t>
  </si>
  <si>
    <t>I4</t>
  </si>
  <si>
    <t>J1</t>
  </si>
  <si>
    <t>J2</t>
  </si>
  <si>
    <t>K</t>
  </si>
  <si>
    <t>MURO DE CONTENCIÓN Y PARAPETO DE ACERO</t>
  </si>
  <si>
    <t xml:space="preserve">DESMONTAJE, RETIRO DE POSTE, BRAZO TIPO PERCHA Y LUMINARIA DE HASTA 10 M DE ALTURA EXISTENTE, CON RECUPERACIÓN,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 </t>
  </si>
  <si>
    <t xml:space="preserve">DESMONTAJE, RETIRO DE POSTE, BRAZO TIPO PERCHA (2 PZAS) Y LUMINARIA (DOS PIEZAS) DE HASTA 10 M DE ALTURA EXISTENTE, CON RECUPERACIÓN,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 </t>
  </si>
  <si>
    <t>BANQUETA DE CONCRETO DE 10 CM DE ESPESOR DE CONCRETO PREMEZCLADO F'C=200  KG/CM2., R.N., T.M.A. 19 MM, COLOR ROJO TERRACOTA INTEGRADO AL 6%, ACABADO ESCOBILLADO FINO, INCLUYE: CIMBRA, DESCIMBRA, COLADO, CURADO, MATERIALES,  MANO DE OBRA, EQUIPO Y HERRAMIENTA.</t>
  </si>
  <si>
    <t>SUMINISTRO Y APLICACIÓN DE ANCLAJE QUÍMICO CON EPÓXICO HIT RE-500 DE HILTI Y VARILLA CORRUGADA DE 3/8" PARA FIJACIÓN EN LOSA DE CONCRETO EXISTENTE, LONGITUD DE BARRENACIÓN DE 15 CM A 20 CM, LONGITUD DE VARILLA DE 50 CM A 60 CM, INCLUYE: HERRAMIENTA, TRAZO, BARRENO CON EQUIPO ROTATORIO Y BROCA DE PUNTA DE DIAMANTE, MATERIALES, DESPERDICIOS, EQUIPO Y MANO DE OBRA.</t>
  </si>
  <si>
    <t>GUARNICIÓN TIPO "L" EN SECCIÓN 37-22X45 Y CORONA DE 15 CM DE ALTURA POR 12X15 CM, DE CONCRETO PREMEZCLADO F'C=250 KG/CM2., T.M.A. 19 MM., R.N., INCLUYE: CIMBRA, DESCIMBRA, COLADO, MATERIALES, CURADO, MANO DE OBRA, EQUIPO Y HERRAMIENTA.</t>
  </si>
  <si>
    <t xml:space="preserve">SUMINISTRO Y APLICACIÓN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</si>
  <si>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SUMINISTRO Y COLOCACIÓN DE CONTRAMARCO DE CANAL SENCILLO DE 6" DE 2.65 M DE LONGITUD, INCLUYE: HERRAMIENTA, NIVELACIÓN, MATERIALES, EQUIPO Y MANO DE OBRA.</t>
  </si>
  <si>
    <t>SUMINISTRO Y COLOCACIÓN DE CONTRAMARCO DE CANAL SENCILLO DE 4" DE 2.20 M DE LONGITUD, INCLUYE: HERRAMIENTA, NIVELACIÓN, MATERIALES, EQUIPO Y MANO DE OBRA.</t>
  </si>
  <si>
    <t>SUMINISTRO Y COLOCACIÓN DE CONTRAMARCO DE CANAL SENCILLO DE 4" DE 2.45 M DE LONGITUD, INCLUYE: HERRAMIENTA, NIVELACIÓN, MATERIALES, EQUIPO Y MANO DE OBRA.</t>
  </si>
  <si>
    <t>SUMINISTRO E INSTALACIÓN DE REGISTRO PREFABRICADO DE CONCRETO PARA  ALUMBRADO DE 40X40X60 CM CON TAPA, MARCO Y CONTRAMARCO DE ÁNGULO GALVANIZADO, MARCA CENMEX O SIMILAR, INCLUYE: HERRAMIENTA, SUMINISTRO, FLETES, MANIOBRAS DE CARGA Y DESCARGA, EQUIPO Y MANO DE OBRA.</t>
  </si>
  <si>
    <t>SUMINISTRO E INSTALACIÓN DE REGISTRO PREFABRICADO DE CONCRETO PARA  ALUMBRADO DE 40X60X80 CM CON TAPA, MARCO Y CONTRAMARCO DE ÁNGULO GALVANIZADO, MARCA CENMEX O SIMILAR, INCLUYE: HERRAMIENTA, SUMINISTRO, FLETES, MANIOBRAS DE CARGA Y DESCARGA, EQUIPO Y MANO DE OBRA.</t>
  </si>
  <si>
    <r>
      <t xml:space="preserve">REDUCTOR DE VELOCIDAD A BASE DE PAVIMENTO DE CONCRETO HIDRÁULICO PREMEZCLADO </t>
    </r>
    <r>
      <rPr>
        <b/>
        <sz val="8"/>
        <rFont val="Arial"/>
        <family val="2"/>
      </rPr>
      <t>MR-48</t>
    </r>
    <r>
      <rPr>
        <sz val="8"/>
        <rFont val="Arial"/>
        <family val="2"/>
      </rPr>
      <t xml:space="preserve"> KG/CM2, FRAGUADO RÁPIDO 3 DÍAS, T.M.A. 3/4", DE 4.50 M DE ANCHO CON 0.22 M DE ESPESOR, MAS CORONA TRAPEZOIDAL DE 10 CM DE ALTURA CON 1.50 M DE ANCHO Y LARGO VARIABLE DEPENDIENDO EL ANCHO DE VIALIDAD, TERMINADO PULIDO, DISEÑO SEGÚN PROYECTO. INCLUYE: HERRAMIENTA, TRAZO, COLADO, VIBRADO, CURADO, MATERIALES, EQUIPO Y MANO DE OBRA.</t>
    </r>
  </si>
  <si>
    <t>SUMINISTRO, HABILITADO Y FABRICACIÓN DE ANCLAJE DE PARAPETO METÁLICO A BASE DE DOS PLACAS DE ACERO A-36 DE 3/8" DE ESPESOR, CON MEDIDAS DE 30 CM X 21 CM Y UNIDAS ENTRE SI CON 4 PERNOS DE REDONDO LISO DE 1" X 20 CM DE LARGO (SOLDADOS DE UN EXTREMO Y DEL OTRO ROSCADO 5 CM PARA NIVELACIÓN DE PLACA), SEGÚN PROYECTO, INCLUYE: HERRAMIENTA, FLETES, CORTES, DESPERDICIOS, AJUSTES, SOLDADURA CON EQUIPO ELÉCTRICO, PINTURA ANTICORROSIVA, EQUIPO Y MANO DE OBRA.</t>
  </si>
  <si>
    <t>SUMINISTRO Y COLOCACIÓN DE HERRERÍA ESTRUCTURAL A BASE DE PERFILES IPR, IPS Y CPS, PARA UTILIZAR EN BOCAS DE TORMENTA, INCLUYE, HERRAMIENTA, HABILITADO, ACARREOS, CORTES, DESPERDICIOS, SOLDADURAS, PINTURA ANTICORROSIVA (PRIMER), MATERIALES, EQUIPO Y MANO DE OBRA.</t>
  </si>
  <si>
    <t xml:space="preserve">SUMINISTRO Y COLOCACIÓN DE LUMINARIA TECNOLOGÍA LEDG2 54 W, INCLUYENDO PÉRDIDAS, EQUIPADO CON TARJETA TIPO SMD DE 16 CHIPS MÁXIMO, FLUJO LUMINOSO MÍNIMO DE 6,356 LM CON UNA FUENTE ELECTRÓNICA DE 1050 MA, LA EFICACIA MÍNIMA DEBERÁ SER DE 120 (LM/W); DISTRIBUCIÓN FOTOMÉTRICA TIPO II MEDIA BUG B3-U0-G2, CON UNA TEMPERATURA DE COLOR CORRELACIONADA PROMEDIO (CCT) DE 4000K (+/-275K) Y UN ÍNDICE DE REPRODUCCIÓN CROMÁTICA (CRI) MÍNIMO DE 70. EL GRADO DE HERMETICIDAD REQUERIDO ES IP66 PARA CADA UNO DE LOS MÓDULOS LED Y GRADO DE RESISTENCIA AL IMPACTO IK-09, EL LUMINARIO DEBERÁ OPERAR A UN RANGO DE VOLTAJE DE 120 A 277 VOLTS Y FUSIBLE DOBLE EN SERIE 120,277, INCLUIR CARTA DE GARANTÍA EXPRESA DE 10 AÑOS DEL FABRICANTE, MODELO: RFS-54W16LED4K-G2-R2M-UNV-DMG-[MX-001-F2S-TYA]-RCD7-GY3, INCLUYE: HERRAMIENTA, SUMINISTRO, BASE PARA FOTO CONTROL  Y SHORTING CAP, FLETES, ACARREOS, ELEVACIÓN, CONEXIONES, PRUEBAS, EQUIPO Y MANO DE OBRA. </t>
  </si>
  <si>
    <t>SUMINISTRO Y COLOCACIÓN DE LUMINARIO TECNOLOGÍA LEDG2 108 W, INCLUYENDO PÉRDIDAS, EQUIPADO CON TARJETA TIPO SMD DE 32 CHIPS MÁXIMO, FLUJO LUMINOSO MÍNIMO DE 13,200 LM CON UNA FUENTE ELECTRÓNICA DE 1050 MA, LA EFICACIA MÍNIMA DEBERÁ SER DE 123 (LM/W); DISTRIBUCIÓN FOTOMÉTRICA TIPO II MEDIA, BUG B3-U0-G2, CON UNA TEMPERATURA DE COLOR CORRELACIONADA PROMEDIO (CCT) DE 4000K (+/-275K) Y UN ÍNDICE DE REPRODUCCIÓN CROMÁTICA (CRI) MÍNIMO DE 70, EL GRADO DE HERMETICIDAD REQUERIDO ES IP66 PARA CADA UNO DE LOS MÓDULOS LED Y GRADO DE RESISTENCIA AL IMPACTO IK-09, EL LUMINARIO DEBERÁ OPERAR A UN RANGO DE VOLTAJE DE 120 A 277 VOLTS Y FUSIBLE DOBLE EN SERIE 120,277, INCLUIR CARTA DE GARANTÍA EXPRESA DE 10 AÑOS DEL FABRICANTE INDICANDO NOMBRE DEL PROYECTO, CANTIDAD Y MODELO: RFM-108W32LED4K-G2-R2M-UNV-DMG-[MX-001-F2S-TYA]-RCD7-GY3, INCLUYE: HERRAMIENTA, SUMINISTRO, BASE PARA FOTO CONTROL  Y SHORTING CAP, FLETES, ACARREOS, ELEVACIÓN, CONEXIONES, PRUEBAS, EQUIPO Y MANO DE OBRA.</t>
  </si>
  <si>
    <t>Pavimentación con concreto hidráulico de las laterales de prolongación Mariano Otero, incluye: alcantarillado sanitario, agua potable, banquetas, cruces peatonales, accesibilidad universal, ciclovia, señalética horizontal - vertical y obras complementarias, Municipio de Zapopan, Jalisco</t>
  </si>
  <si>
    <t>DOPI-MUN-RM-PAV-LP-128-2022</t>
  </si>
  <si>
    <t>DESMONTAJE, RETIRO Y REUBICACIÓN DE SEMÁFORO VEHICULAR Y/O PEATONAL DE HASTA 6.00 M DE ALTURA (CON UNO O DOS BRAZOS). INCLUYE: ACARREOS DE HASTA 20 M DE SU LUGAR EXISTENTE, HERRAMIENTA, DESCONEXIÓN, GRÚA, DESMONTAJE, DEMOLICIÓN DE DADO DE CONCRETO, LA SEÑALIZACIÓN PREVENTIVA, INFORMATIVA, RESTRICTIVA DEL ÁREA DE TRABAJO, CONEXIÓN, ASÍ COMO LA LIMPIEZA PARCIAL Y TOTAL AL INICIO Y FINAL DE ESTA ACTIVIDAD, EQUIPO Y MANO DE OBRA.</t>
  </si>
  <si>
    <t xml:space="preserve">RETIRO Y REUBICACIÓN DE POSTE DE CFE DE CONCRETO DE 7 A 10 M DE ALTURA, QUE SOPORTA LÍNEAS ELÉCTRICAS EN BAJA Y MEDIA TENSIÓN, INCLUYE: HERRAMIENTA, DESCONEXIÓN Y SOSTENIMIENTO TEMPORAL DE LOS CABLES, EXTRACCIÓN DE POSTE Y COLOCACIÓN EN SU NUEVO SITIO, ALINEADO Y PLOMEADO, ACOSTILLADO Y RELLENO DE LA CEPA, CONEXIÓN, EQUIPO Y MANO DE OBRA ESPECIALIZADA. </t>
  </si>
  <si>
    <t xml:space="preserve">RETIRO Y REUBICACIÓN DE POSTE DE CFE DE CONCRETO DE 10 A 12 M DE ALTURA, QUE SOPORTA LÍNEAS ELÉCTRICAS EN BAJA Y MEDIA TENSIÓN, INCLUYE: HERRAMIENTA, DESCONEXIÓN Y SOSTENIMIENTO TEMPORAL DE LOS CABLES, EXTRACCIÓN DE POSTE Y COLOCACIÓN EN SU NUEVO SITIO, ALINEADO Y PLOMEADO, ACOSTILLADO Y RELLENO DE LA CEPA, CONEXIÓN, EQUIPO Y MANO DE OBRA ESPECIALIZADA. </t>
  </si>
  <si>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</si>
  <si>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SUMINISTRO Y COLOCACIÓN DE QUESADILLA PREFABRICADA (BARRA DELIMITADORA TIPO TRAPEZOIDAL) DE CONCRETO PREMEZCLADO DE F'C= 300 KG/CM2 CON ARMADO DE VARILLA DE 3/8", ACABADO SEMILISO S.M.A., CON DETALLES PARA UBICACIÓN DE FRANJAS REFLECTANTES, MEDIDAS DE 0.20 M DE ALTO DE UN EXTREMO A REMATAR A 10 CM DEL OTRO EXTREMO, 0.50 M DE ANCHO Y 2.00 M DE LARGO DE ACUERDO A PROYECTO, INCLUYE: HERRAMIENTA, ARMADO CON ACERO DE REFUERZO, DOS GRAPAS Y/O ANCLAS A BASE DE VARILLA DE 3/4", GRÚA HIAB, ACARREOS INTERNOS, EQUIPO Y MANO DE OBRA.</t>
  </si>
  <si>
    <t>DADO DE 40X40X22 CM A BASE DE CONCRETO F´C= 200 KG/CM2 HECHO EN OBRA, PARA ANCLAJE DE QUESADILLA "BARRA DELIMITADORA TIPO TRAPEZOIDAL", INCLUYE: HERRAMIENTA, ACARREO DEL CONCRETO, CIMBRA, COLADO, DESCIMBRA, MATERIAL, EQUIPO Y MANO DE OBRA.</t>
  </si>
  <si>
    <t>SUMINISTRO E INSTALACIÓN DE EXTREMIDAD DE 4" DE DIÁMETRO DE FO.FO., INCLUYE: 50 % DE TORNILLOS Y EMPAQUES, MATERIAL, ACARREOS, MANO DE OBRA, EQUIPO Y HERRAMIENTA.</t>
  </si>
  <si>
    <t>SUMINISTRO E INSTALACIÓN DE EXTREMIDAD DE 6" DE DIÁMETRO DE FO.FO., INCLUYE: 50 % DE TORNILLOS Y EMPAQUES, MATERIAL, ACARREOS, MANO DE OBRA, EQUIPO Y HERRAMIENTA.</t>
  </si>
  <si>
    <t>SUMINISTRO E INSTALACIÓN DE CRUZ DE 6" X 6" DE DIÁMETRO DE FO.FO., INCLUYE: 50 % DE TORNILLOS Y EMPAQUES, MATERIAL, ACARREOS, MANO DE OBRA, EQUIPO Y HERRAMIENTA.</t>
  </si>
  <si>
    <t>SUMINISTRO E INSTALACIÓN DE CRUZ DE 10" X 10" DE DIÁMETRO DE FO.FO., INCLUYE: 50 % DE TORNILLOS Y EMPAQUES, MATERIAL, ACARREOS, MANO DE OBRA, EQUIPO Y HERRAMIENTA.</t>
  </si>
  <si>
    <t xml:space="preserve">SUMINISTRO E INSTALACIÓN DE CARRETE LARGO (50 CM) DE TUBO DE ACERO CÉDULA 40 DE 10", CON PREPARACIÓN ROSCADA PARA NIPLE DE 1/2", INCLUYE: HERRAMIENTA, MATERIALES, SOLDADURAS, LIMPIEZA, DESPERDICIOS, FONDO PRIMARIO Y PINTURA DE ESMALTE ANTICORROSIVO, COLOR INDICADO POR SUPERVISOR DE LA DEPENDENCIA CORRESPONDIENTE, ACARREOS, MANIOBRAS, EQUIPO Y MANO DE OBRA. </t>
  </si>
  <si>
    <t xml:space="preserve">SUMINISTRO E INSTALACIÓN DE PAILERÍA DE TUBO DE ACERO CÉDULA 40 DE 10", A BASE DE CARRETES Y CODOS, INCLUYE: HERRAMIENTA, MATERIALES, FONDO PRIMARIO Y PINTURA DE ESMALTE ANTICORROSIVO, COLOR INDICADO POR SUPERVISOR DE LA DEPENDENCIA CORRESPONDIENTE, SOLDADURAS, ACARREOS, MANIOBRAS, EQUIPO Y MANO DE OBRA. </t>
  </si>
  <si>
    <t>SUMINISTRO E INSTALACIÓN DE BRIDA DE 10" DE DIÁMETRO DE ACERO AL CARBÓN, INCLUYE: 50 % DE TORNILLOS Y EMPAQUES, MATERIAL, ACARREOS, MANO DE OBRA, EQUIPO Y HERRAMIENTA.</t>
  </si>
  <si>
    <t>LICITACIÓN PUBLICA No.</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</si>
  <si>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</si>
  <si>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</si>
  <si>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</si>
  <si>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</si>
  <si>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</si>
  <si>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</si>
  <si>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</si>
  <si>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</si>
  <si>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</si>
  <si>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</si>
  <si>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</si>
  <si>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</si>
  <si>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</si>
  <si>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</si>
  <si>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</si>
  <si>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</si>
  <si>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</si>
  <si>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</si>
  <si>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</si>
  <si>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</si>
  <si>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</si>
  <si>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</si>
  <si>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</si>
  <si>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</si>
  <si>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</si>
  <si>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</si>
  <si>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</si>
  <si>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</si>
  <si>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</si>
  <si>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</si>
  <si>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</si>
  <si>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</si>
  <si>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</si>
  <si>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</si>
  <si>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</si>
  <si>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</si>
  <si>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</si>
  <si>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</si>
  <si>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</si>
  <si>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</si>
  <si>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</si>
  <si>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</si>
  <si>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</si>
  <si>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</si>
  <si>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</si>
  <si>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</si>
  <si>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</si>
  <si>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</si>
  <si>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</si>
  <si>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</si>
  <si>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</si>
  <si>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</si>
  <si>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</si>
  <si>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</si>
  <si>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</si>
  <si>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</si>
  <si>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</si>
  <si>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</si>
  <si>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</si>
  <si>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</si>
  <si>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</si>
  <si>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</si>
  <si>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</si>
  <si>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</si>
  <si>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</si>
  <si>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</si>
  <si>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</si>
  <si>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</si>
  <si>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</si>
  <si>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</si>
  <si>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</si>
  <si>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</si>
  <si>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</si>
  <si>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</si>
  <si>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</si>
  <si>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</si>
  <si>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</si>
  <si>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</si>
  <si>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</si>
  <si>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</si>
  <si>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</si>
  <si>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</si>
  <si>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</si>
  <si>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</si>
  <si>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</si>
  <si>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</si>
  <si>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</si>
  <si>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</si>
  <si>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</si>
  <si>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</si>
  <si>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</si>
  <si>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</si>
  <si>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</si>
  <si>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</si>
  <si>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</si>
  <si>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</si>
  <si>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</si>
  <si>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</si>
  <si>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</si>
  <si>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</si>
  <si>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</si>
  <si>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</si>
  <si>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</si>
  <si>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</si>
  <si>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</si>
  <si>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</si>
  <si>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</si>
  <si>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</si>
  <si>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</si>
  <si>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</si>
  <si>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</si>
  <si>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</si>
  <si>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</si>
  <si>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</si>
  <si>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</si>
  <si>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</si>
  <si>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</si>
  <si>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</si>
  <si>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</si>
  <si>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</si>
  <si>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</si>
  <si>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</si>
  <si>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</si>
  <si>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</si>
  <si>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</si>
  <si>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</si>
  <si>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</si>
  <si>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</si>
  <si>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</si>
  <si>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</si>
  <si>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</si>
  <si>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</si>
  <si>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</si>
  <si>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</si>
  <si>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</si>
  <si>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</si>
  <si>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</si>
  <si>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</si>
  <si>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</si>
  <si>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</si>
  <si>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</si>
  <si>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</si>
  <si>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</si>
  <si>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</si>
  <si>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</si>
  <si>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</si>
  <si>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</si>
  <si>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</si>
  <si>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</si>
  <si>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</si>
  <si>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</si>
  <si>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</si>
  <si>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</si>
  <si>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</si>
  <si>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</si>
  <si>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</si>
  <si>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</si>
  <si>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</si>
  <si>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</si>
  <si>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</si>
  <si>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</si>
  <si>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</si>
  <si>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</si>
  <si>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</si>
  <si>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</si>
  <si>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</si>
  <si>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</si>
  <si>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</si>
  <si>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</si>
  <si>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</si>
  <si>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</si>
  <si>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</si>
  <si>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</si>
  <si>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</si>
  <si>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</si>
  <si>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</si>
  <si>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</si>
  <si>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</si>
  <si>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</si>
  <si>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</si>
  <si>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</si>
  <si>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</si>
  <si>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</si>
  <si>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</si>
  <si>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</si>
  <si>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</si>
  <si>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</si>
  <si>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</si>
  <si>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</si>
  <si>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</si>
  <si>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</si>
  <si>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</si>
  <si>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</si>
  <si>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</si>
  <si>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</si>
  <si>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</si>
  <si>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</si>
  <si>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</si>
  <si>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</si>
  <si>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</si>
  <si>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</si>
  <si>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</si>
  <si>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</si>
  <si>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</si>
  <si>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</si>
  <si>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</si>
  <si>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</si>
  <si>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</si>
  <si>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</si>
  <si>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</si>
  <si>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</si>
  <si>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</si>
  <si>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</si>
  <si>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</si>
  <si>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</si>
  <si>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</si>
  <si>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</si>
  <si>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</si>
  <si>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</si>
  <si>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</si>
  <si>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</si>
  <si>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</si>
  <si>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</si>
  <si>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</si>
  <si>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</si>
  <si>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</si>
  <si>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</si>
  <si>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</si>
  <si>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</si>
  <si>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</si>
  <si>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</si>
  <si>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</si>
  <si>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</si>
  <si>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</si>
  <si>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</si>
  <si>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</si>
  <si>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</si>
  <si>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</si>
  <si>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</si>
  <si>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</si>
  <si>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</si>
  <si>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</si>
  <si>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</si>
  <si>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</si>
  <si>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</si>
  <si>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</si>
  <si>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</si>
  <si>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</si>
  <si>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</si>
  <si>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</si>
  <si>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</si>
  <si>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</si>
  <si>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</si>
  <si>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</si>
  <si>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</si>
  <si>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</si>
  <si>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</si>
  <si>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</si>
  <si>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</si>
  <si>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DOPI-260</t>
  </si>
  <si>
    <t>DOPI-261</t>
  </si>
  <si>
    <t>DOPI-262</t>
  </si>
  <si>
    <t>DOPI-263</t>
  </si>
  <si>
    <t>DOPI-264</t>
  </si>
  <si>
    <t>DOPI-265</t>
  </si>
  <si>
    <t>DOPI-266</t>
  </si>
  <si>
    <t>DOPI-267</t>
  </si>
  <si>
    <t>DOPI-268</t>
  </si>
  <si>
    <t>DOPI-269</t>
  </si>
  <si>
    <t>DOPI-270</t>
  </si>
  <si>
    <t>DOPI-271</t>
  </si>
  <si>
    <t>DOPI-272</t>
  </si>
  <si>
    <t>DOPI-273</t>
  </si>
  <si>
    <t>DOPI-274</t>
  </si>
  <si>
    <t>DOPI-275</t>
  </si>
  <si>
    <t>DOPI-276</t>
  </si>
  <si>
    <t>DOPI-277</t>
  </si>
  <si>
    <t>DOPI-278</t>
  </si>
  <si>
    <t>DOPI-279</t>
  </si>
  <si>
    <t>DOPI-280</t>
  </si>
  <si>
    <t>DOPI-281</t>
  </si>
  <si>
    <t>DOPI-282</t>
  </si>
  <si>
    <t>DOPI-283</t>
  </si>
  <si>
    <t>DOPI-284</t>
  </si>
  <si>
    <t>DOPI-285</t>
  </si>
  <si>
    <t>DOPI-286</t>
  </si>
  <si>
    <t>DOPI-287</t>
  </si>
  <si>
    <t>DOPI-288</t>
  </si>
  <si>
    <t>DOPI-289</t>
  </si>
  <si>
    <t>DOPI-290</t>
  </si>
  <si>
    <t>DOPI-291</t>
  </si>
  <si>
    <t>DOPI-292</t>
  </si>
  <si>
    <t>DOPI-293</t>
  </si>
  <si>
    <t>DOPI-294</t>
  </si>
  <si>
    <t>DOPI-295</t>
  </si>
  <si>
    <t>DOPI-296</t>
  </si>
  <si>
    <t>DOPI-297</t>
  </si>
  <si>
    <t>DOPI-298</t>
  </si>
  <si>
    <t>DOPI-299</t>
  </si>
  <si>
    <t>DOPI-300</t>
  </si>
  <si>
    <t>DOPI-301</t>
  </si>
  <si>
    <t>DOPI-302</t>
  </si>
  <si>
    <t>DOPI-303</t>
  </si>
  <si>
    <t>DOPI-304</t>
  </si>
  <si>
    <t>DOPI-305</t>
  </si>
  <si>
    <t>DOPI-306</t>
  </si>
  <si>
    <t>DOPI-307</t>
  </si>
  <si>
    <t>DOPI-308</t>
  </si>
  <si>
    <t>DOPI-309</t>
  </si>
  <si>
    <t>DOPI-310</t>
  </si>
  <si>
    <t>DOPI-311</t>
  </si>
  <si>
    <t>DOPI-312</t>
  </si>
  <si>
    <t>DOPI-313</t>
  </si>
  <si>
    <t>DOPI-314</t>
  </si>
  <si>
    <t>DOPI-315</t>
  </si>
  <si>
    <t>DOPI-316</t>
  </si>
  <si>
    <t>DOPI-317</t>
  </si>
  <si>
    <t>DOPI-318</t>
  </si>
  <si>
    <t>DOPI-319</t>
  </si>
  <si>
    <t>DOPI-320</t>
  </si>
  <si>
    <t>DOPI-321</t>
  </si>
  <si>
    <t>DOPI-322</t>
  </si>
  <si>
    <t>DOPI-323</t>
  </si>
  <si>
    <t>DOPI-324</t>
  </si>
  <si>
    <t>DOPI-325</t>
  </si>
  <si>
    <t>DOPI-326</t>
  </si>
  <si>
    <t>DOPI-327</t>
  </si>
  <si>
    <t>DOPI-328</t>
  </si>
  <si>
    <t>DOPI-329</t>
  </si>
  <si>
    <t>DOPI-330</t>
  </si>
  <si>
    <t>DOPI-331</t>
  </si>
  <si>
    <t>DOPI-332</t>
  </si>
  <si>
    <t>DOPI-333</t>
  </si>
  <si>
    <t>DOPI-334</t>
  </si>
  <si>
    <t>DOPI-335</t>
  </si>
  <si>
    <t>DOPI-336</t>
  </si>
  <si>
    <t>DOPI-337</t>
  </si>
  <si>
    <t>DOPI-338</t>
  </si>
  <si>
    <t>DOPI-339</t>
  </si>
  <si>
    <t>DOPI-340</t>
  </si>
  <si>
    <t>DOPI-341</t>
  </si>
  <si>
    <t>DOPI-342</t>
  </si>
  <si>
    <t>DOPI-343</t>
  </si>
  <si>
    <t>DOPI-344</t>
  </si>
  <si>
    <t>DOPI-345</t>
  </si>
  <si>
    <t>DOPI-346</t>
  </si>
  <si>
    <t>DOPI-347</t>
  </si>
  <si>
    <t>DOPI-348</t>
  </si>
  <si>
    <t>DOPI-349</t>
  </si>
  <si>
    <t>DOPI-350</t>
  </si>
  <si>
    <t>DOPI-351</t>
  </si>
  <si>
    <t>DOPI-352</t>
  </si>
  <si>
    <t>DOPI-353</t>
  </si>
  <si>
    <t>DOPI-354</t>
  </si>
  <si>
    <t>DOPI-355</t>
  </si>
  <si>
    <t>DOPI-356</t>
  </si>
  <si>
    <t>DOPI-357</t>
  </si>
  <si>
    <t>DOPI-358</t>
  </si>
  <si>
    <t>DOPI-359</t>
  </si>
  <si>
    <t>DOPI-360</t>
  </si>
  <si>
    <t>DOPI-361</t>
  </si>
  <si>
    <t>DOPI-362</t>
  </si>
  <si>
    <t>DOPI-363</t>
  </si>
  <si>
    <t>DOPI-364</t>
  </si>
  <si>
    <t>DOPI-365</t>
  </si>
  <si>
    <t>DOPI-366</t>
  </si>
  <si>
    <t>DOPI-367</t>
  </si>
  <si>
    <t>DOPI-368</t>
  </si>
  <si>
    <t>DOPI-369</t>
  </si>
  <si>
    <t>DOPI-370</t>
  </si>
  <si>
    <t>DOPI-371</t>
  </si>
  <si>
    <t>DOPI-372</t>
  </si>
  <si>
    <t>DOPI-373</t>
  </si>
  <si>
    <t>DOPI-374</t>
  </si>
  <si>
    <t>DOPI-375</t>
  </si>
  <si>
    <t>DOPI-376</t>
  </si>
  <si>
    <t>DOPI-377</t>
  </si>
  <si>
    <t>DOPI-378</t>
  </si>
  <si>
    <t>DOPI-379</t>
  </si>
  <si>
    <t>DOPI-380</t>
  </si>
  <si>
    <t>DOPI-381</t>
  </si>
  <si>
    <t>DOPI-382</t>
  </si>
  <si>
    <t>DOPI-383</t>
  </si>
  <si>
    <t>DOPI-384</t>
  </si>
  <si>
    <t>DOPI-385</t>
  </si>
  <si>
    <t>DOPI-386</t>
  </si>
  <si>
    <t>DOPI-387</t>
  </si>
  <si>
    <t>DOPI-388</t>
  </si>
  <si>
    <t>DOPI-389</t>
  </si>
  <si>
    <t>DOPI-390</t>
  </si>
  <si>
    <t>DOPI-391</t>
  </si>
  <si>
    <t>DOPI-392</t>
  </si>
  <si>
    <t>DOPI-393</t>
  </si>
  <si>
    <t>DOPI-394</t>
  </si>
  <si>
    <t>DOPI-395</t>
  </si>
  <si>
    <t>DOPI-396</t>
  </si>
  <si>
    <t>DOPI-397</t>
  </si>
  <si>
    <t>DOPI-398</t>
  </si>
  <si>
    <t>DOPI-399</t>
  </si>
  <si>
    <t>DOPI-400</t>
  </si>
  <si>
    <t>DOPI-401</t>
  </si>
  <si>
    <t>DOPI-402</t>
  </si>
  <si>
    <t>DOPI-403</t>
  </si>
  <si>
    <t>DOPI-404</t>
  </si>
  <si>
    <t>DOPI-405</t>
  </si>
  <si>
    <t>DOPI-406</t>
  </si>
  <si>
    <t>DOPI-407</t>
  </si>
  <si>
    <t>DOPI-408</t>
  </si>
  <si>
    <t>DOPI-409</t>
  </si>
  <si>
    <t>DOPI-410</t>
  </si>
  <si>
    <t>DOPI-411</t>
  </si>
  <si>
    <t>DOPI-412</t>
  </si>
  <si>
    <t>DOPI-413</t>
  </si>
  <si>
    <t>DOPI-414</t>
  </si>
  <si>
    <t>DOPI-415</t>
  </si>
  <si>
    <t>DOPI-416</t>
  </si>
  <si>
    <t>SUMINISTRO E INSTALACIÓN DE MANGA DE EMPOTRAMIENTO DE  P.V.C. DE 10" DE DIÁMETRO,  INCLUYE: MATERIAL, ACARREOS, MANO  DE OBRA Y HERRAMIENTA.</t>
  </si>
  <si>
    <t>SUMINISTRO E INSTALACIÓN DE 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</si>
  <si>
    <t>ANCLA PARA POSTE METÁLICO DE 10.00 M DE ALTURA DE 0.40X0.40X1.20 M, A BASE DE CONCRETO HECHO EN OBRA DE F'C = 250 KG/CM2, DISTANCIA ENTRE BASTONES PARA LA SUJECIÓN DE LA BASE DEL POSTE DE 190 MM. INCLUYE: HERRAMIENTA, ESTRIBOS DE ALAMBRÓN DE 1/4"  UNIDOS  CON SOLDADURA ELÉCTRICA @ 15 CM, 4 BASTONES ROSCADOS DE 3/4" X 1.10 M, 4 TUERCAS Y 4 RODANAS GALVANIZADAS, COLADO  DE  CONCRETO, CURVA Y TUBO PVC CONDUIT DE 1 1/4", RETIRO DE EXCEDENTES E INSTALACIÓN DE GUÍA CON ALAMBRE GALVANIZADO, EQUIPO Y MANO DE OBRA.</t>
  </si>
  <si>
    <t>ANCLA PARA POSTE METÁLICO DE 8.00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</si>
  <si>
    <t>SUMINISTRO Y COLOCACIÓN DE TAPA ESPECIAL PARA CAJA DE VÁLVULAS, ELABORADA A BASE DE CANAL DE 6" PARA SENTAR TAPA, ÁNGULO DE 2" X 3/8" EN PERÍMETRO Y TRANSVERSALMENTE PARA REFORZAR TAPA, ÁNGULO DE 1" X 3/16" DELIMITANDO EL ÁREA DE LA PLACA CENTRAL Y LAS BISAGRAS, BISAGRAS CORRIDAS DE 3/4" PLACA DE 1" PARA HOJAS DE PUERTAS, JALADERAS DE REDONDO LISO DE 3/4" Y VARILLAS DEL ARMADO DE LOSA SOLDADAS A CANAL DE 6", SEGÚN DISEÑO DE PROYECTO, INCLUYE: HERRAMIENTA, MANIOBRAS, SOLDADURAS, MATERIALES, EQUIPO Y MANO DE OBRA.</t>
  </si>
  <si>
    <t>SUMINISTRO E INSTALACIÓN DE VÁLVULA DE ADMISIÓN Y EXPULSIÓN DE AIRE DE 3" DE DIÁMETRO DE FO.FO., INCLUYE: HERRAMIENTA, PRUEBAS HIDROSTÁTICAS,  ACARREOS Y MANO DE OBRA.</t>
  </si>
  <si>
    <t>SUMINISTRO E INSTALACIÓN DE VÁLVULA DE COMPUERTA RESILENTE DE 6" VÁSTAGO FIJO HIDROSTÁTICA, INCLUYE: 50 % DE TORNILLOS Y EMPAQUES, MATERIAL, ACARREOS, MANO DE OBRA, EQUIPO Y HERRAMIENTA.</t>
  </si>
  <si>
    <t>SUMINISTRO E INSTALACIÓN DE TEE DE 6" X 6" DE DIÁMETRO DE FO.FO., INCLUYE: 50 % DE TORNILLOS Y EMPAQUES, MATERIAL, ACARREOS, MANO DE OBRA, EQUIPO Y HERRAMIENTA.</t>
  </si>
  <si>
    <t>SUMINISTRO E INSTALACIÓN DE ADAPTADOR DE BRONCE DE 1/2", INCLUYE: MATERIAL, MANO DE OBRA, EQUIPO Y HERRAMIENTA.</t>
  </si>
  <si>
    <t>CAJA CIEGA PARA TUBERÍA DE 18" DE 75X75X75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FLUIDO F´C= 100 KG/CM2 CON UN ESPESOR PROMEDIO DE 12 CM, MUROS DE 12 CM DE ESPESOR A BASE DE TABICÓN 6X12X24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</si>
  <si>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GUARNICIÓN TIPO "I" EN SECCIÓN 15 X 35 CM DE ALTURA A BASE DE CONCRETO PREMEZCLADO F'C= 250 KG/CM2, T.M.A. 19 MM, R.N., ACABADO APARENTE, INCLUYE: CIMBRA, DESCIMBRA, COLADO, MATERIALES, CURADO, MANO DE OBRA, EQUIPO Y HERRAMIENTA.</t>
  </si>
  <si>
    <t>BANQUETA DE CONCRETO DE 10 CM DE ESPESOR DE CONCRETO PREMEZCLADO F'C=200  KG/CM2., R.N., T.M.A. 19 MM, ACABADO ESCOBILLADO FINO, INCLUYE: CIMBRA, DESCIMBRA, COLADO, CURADO, MATERIALES,  MANO DE OBRA, EQUIPO Y HERRAMIENTA.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</si>
</sst>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28" x14ac:knownFonts="1">
    <font>
      <sz val="11"/>
      <color theme="1"/>
      <name val="Calibri"/>
      <family val="2"/>
      <scheme val="minor"/>
    </font>
    <font>
      <sz val="11"/>
      <color theme="1"/>
      <name val="Calibri"/>
      <family val="2"/>
      <scheme val="minor"/>
    </font>
    <font>
      <sz val="10"/>
      <name val="Arial"/>
      <family val="2"/>
    </font>
    <font>
      <sz val="9"/>
      <name val="Arial"/>
      <family val="2"/>
    </font>
    <font>
      <b/>
      <sz val="9"/>
      <name val="Arial"/>
      <family val="2"/>
    </font>
    <font>
      <b/>
      <sz val="10"/>
      <name val="Arial"/>
      <family val="2"/>
    </font>
    <font>
      <sz val="10"/>
      <color indexed="64"/>
      <name val="Arial"/>
      <family val="2"/>
    </font>
    <font>
      <sz val="6"/>
      <name val="Arial"/>
      <family val="2"/>
    </font>
    <font>
      <sz val="20"/>
      <name val="Arial"/>
      <family val="2"/>
    </font>
    <font>
      <sz val="12"/>
      <name val="Arial"/>
      <family val="2"/>
    </font>
    <font>
      <b/>
      <sz val="8"/>
      <color indexed="64"/>
      <name val="Arial"/>
      <family val="2"/>
    </font>
    <font>
      <sz val="8"/>
      <color indexed="64"/>
      <name val="Arial"/>
      <family val="2"/>
    </font>
    <font>
      <b/>
      <sz val="10"/>
      <color indexed="64"/>
      <name val="Arial"/>
      <family val="2"/>
    </font>
    <font>
      <sz val="8"/>
      <name val="Arial"/>
      <family val="2"/>
    </font>
    <font>
      <b/>
      <sz val="10"/>
      <color theme="0"/>
      <name val="Arial"/>
      <family val="2"/>
    </font>
    <font>
      <b/>
      <sz val="10"/>
      <color rgb="FF0070C0"/>
      <name val="Arial"/>
      <family val="2"/>
    </font>
    <font>
      <sz val="10"/>
      <name val="Arial"/>
      <family val="2"/>
    </font>
    <font>
      <b/>
      <sz val="11"/>
      <name val="Arial"/>
      <family val="2"/>
    </font>
    <font>
      <b/>
      <sz val="12"/>
      <name val="Arial"/>
      <family val="2"/>
    </font>
    <font>
      <b/>
      <sz val="14"/>
      <name val="Arial"/>
      <family val="2"/>
    </font>
    <font>
      <sz val="11"/>
      <name val="Arial"/>
      <family val="2"/>
    </font>
    <font>
      <sz val="10"/>
      <color theme="8" tint="-0.249977111117893"/>
      <name val="Arial"/>
      <family val="2"/>
    </font>
    <font>
      <sz val="8"/>
      <color rgb="FF000000"/>
      <name val="Arial"/>
      <family val="2"/>
    </font>
    <font>
      <sz val="10"/>
      <color rgb="FF000000"/>
      <name val="Arial"/>
      <family val="2"/>
    </font>
    <font>
      <sz val="8"/>
      <color indexed="8"/>
      <name val="Arial"/>
      <family val="2"/>
    </font>
    <font>
      <b/>
      <sz val="8"/>
      <name val="Arial"/>
      <family val="2"/>
    </font>
    <font>
      <sz val="10"/>
      <name val="Arial"/>
      <family val="2"/>
    </font>
    <font>
      <b/>
      <sz val="22"/>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4">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s>
  <cellStyleXfs count="15">
    <xf numFmtId="0" fontId="0" fillId="0" borderId="0"/>
    <xf numFmtId="44" fontId="1" fillId="0" borderId="0" applyFont="0" applyFill="0" applyBorder="0" applyAlignment="0" applyProtection="0"/>
    <xf numFmtId="0" fontId="2" fillId="0" borderId="0"/>
    <xf numFmtId="0" fontId="6" fillId="0" borderId="0"/>
    <xf numFmtId="0" fontId="6" fillId="0" borderId="0"/>
    <xf numFmtId="0" fontId="1" fillId="0" borderId="0"/>
    <xf numFmtId="0" fontId="16"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23" fillId="0" borderId="0"/>
    <xf numFmtId="0" fontId="2" fillId="0" borderId="0"/>
    <xf numFmtId="0" fontId="26" fillId="0" borderId="0"/>
    <xf numFmtId="0" fontId="26" fillId="0" borderId="0"/>
    <xf numFmtId="0" fontId="26" fillId="0" borderId="0"/>
  </cellStyleXfs>
  <cellXfs count="112">
    <xf numFmtId="0" fontId="0" fillId="0" borderId="0" xfId="0"/>
    <xf numFmtId="0" fontId="4" fillId="0" borderId="2" xfId="2" applyNumberFormat="1" applyFont="1" applyBorder="1" applyAlignment="1">
      <alignment horizontal="justify" vertical="top" wrapText="1"/>
    </xf>
    <xf numFmtId="0" fontId="4" fillId="0" borderId="5" xfId="2" applyNumberFormat="1" applyFont="1" applyBorder="1" applyAlignment="1">
      <alignment horizontal="justify" vertical="top" wrapText="1"/>
    </xf>
    <xf numFmtId="0" fontId="9" fillId="0" borderId="0" xfId="2" applyFont="1" applyFill="1" applyBorder="1" applyAlignment="1">
      <alignment horizontal="justify" wrapText="1"/>
    </xf>
    <xf numFmtId="49" fontId="4" fillId="2" borderId="0" xfId="2" applyNumberFormat="1" applyFont="1" applyFill="1" applyBorder="1" applyAlignment="1">
      <alignment horizontal="center" vertical="center" wrapText="1"/>
    </xf>
    <xf numFmtId="0" fontId="6" fillId="0" borderId="0" xfId="3" applyFill="1"/>
    <xf numFmtId="0" fontId="6" fillId="0" borderId="0" xfId="3" applyFill="1" applyAlignment="1">
      <alignment wrapText="1"/>
    </xf>
    <xf numFmtId="0" fontId="6" fillId="0" borderId="0" xfId="3" applyFont="1" applyFill="1" applyAlignment="1">
      <alignment wrapText="1"/>
    </xf>
    <xf numFmtId="0" fontId="11" fillId="0" borderId="0" xfId="3" applyFont="1" applyFill="1"/>
    <xf numFmtId="4" fontId="6" fillId="0" borderId="0" xfId="3" applyNumberFormat="1" applyFill="1"/>
    <xf numFmtId="0" fontId="3" fillId="0" borderId="1" xfId="2" applyFont="1" applyBorder="1" applyAlignment="1">
      <alignment vertical="top" wrapText="1"/>
    </xf>
    <xf numFmtId="0" fontId="3" fillId="0" borderId="2" xfId="2" applyNumberFormat="1" applyFont="1" applyBorder="1" applyAlignment="1">
      <alignment vertical="top" wrapText="1"/>
    </xf>
    <xf numFmtId="0" fontId="6" fillId="0" borderId="0" xfId="3" applyFill="1" applyBorder="1"/>
    <xf numFmtId="0" fontId="3" fillId="0" borderId="4" xfId="2" applyFont="1" applyBorder="1" applyAlignment="1">
      <alignment vertical="top" wrapText="1"/>
    </xf>
    <xf numFmtId="0" fontId="3" fillId="0" borderId="5" xfId="2" applyNumberFormat="1" applyFont="1" applyBorder="1" applyAlignment="1">
      <alignment vertical="top" wrapText="1"/>
    </xf>
    <xf numFmtId="165" fontId="7" fillId="0" borderId="5" xfId="2" applyNumberFormat="1" applyFont="1" applyFill="1" applyBorder="1" applyAlignment="1">
      <alignment vertical="top"/>
    </xf>
    <xf numFmtId="0" fontId="3" fillId="0" borderId="0" xfId="2" applyFont="1" applyBorder="1" applyAlignment="1">
      <alignment horizontal="center" vertical="top"/>
    </xf>
    <xf numFmtId="2" fontId="3" fillId="0" borderId="0" xfId="2" applyNumberFormat="1" applyFont="1" applyBorder="1" applyAlignment="1">
      <alignment horizontal="right" vertical="top"/>
    </xf>
    <xf numFmtId="164" fontId="4" fillId="0" borderId="0" xfId="2" applyNumberFormat="1" applyFont="1" applyBorder="1" applyAlignment="1">
      <alignment horizontal="right" vertical="top"/>
    </xf>
    <xf numFmtId="0" fontId="4" fillId="0" borderId="5" xfId="2" applyNumberFormat="1" applyFont="1" applyBorder="1" applyAlignment="1">
      <alignment horizontal="center" vertical="top" wrapText="1"/>
    </xf>
    <xf numFmtId="14" fontId="3" fillId="0" borderId="0" xfId="2" applyNumberFormat="1" applyFont="1" applyFill="1" applyBorder="1" applyAlignment="1">
      <alignment horizontal="justify" vertical="top" wrapText="1"/>
    </xf>
    <xf numFmtId="0" fontId="8" fillId="0" borderId="5" xfId="2" applyFont="1" applyFill="1" applyBorder="1" applyAlignment="1">
      <alignment horizontal="left"/>
    </xf>
    <xf numFmtId="0" fontId="3" fillId="0" borderId="7" xfId="2" applyFont="1" applyBorder="1" applyAlignment="1">
      <alignment horizontal="center" vertical="top"/>
    </xf>
    <xf numFmtId="2" fontId="3" fillId="0" borderId="7" xfId="2" applyNumberFormat="1" applyFont="1" applyBorder="1" applyAlignment="1">
      <alignment horizontal="right" vertical="top"/>
    </xf>
    <xf numFmtId="164" fontId="4" fillId="0" borderId="7" xfId="2" applyNumberFormat="1" applyFont="1" applyBorder="1" applyAlignment="1">
      <alignment horizontal="right" vertical="top"/>
    </xf>
    <xf numFmtId="14" fontId="3" fillId="0" borderId="7" xfId="2" applyNumberFormat="1" applyFont="1" applyFill="1" applyBorder="1" applyAlignment="1">
      <alignment horizontal="justify" vertical="top" wrapText="1"/>
    </xf>
    <xf numFmtId="0" fontId="3" fillId="0" borderId="5" xfId="2" applyNumberFormat="1" applyFont="1" applyBorder="1" applyAlignment="1">
      <alignment vertical="top"/>
    </xf>
    <xf numFmtId="0" fontId="4" fillId="0" borderId="2" xfId="5" applyNumberFormat="1" applyFont="1" applyBorder="1" applyAlignment="1">
      <alignment horizontal="center" vertical="top" wrapText="1"/>
    </xf>
    <xf numFmtId="0" fontId="3" fillId="0" borderId="6" xfId="2" applyFont="1" applyBorder="1" applyAlignment="1">
      <alignment vertical="top" wrapText="1"/>
    </xf>
    <xf numFmtId="0" fontId="9" fillId="0" borderId="0" xfId="2" applyFont="1" applyFill="1" applyBorder="1" applyAlignment="1">
      <alignment horizontal="center"/>
    </xf>
    <xf numFmtId="0" fontId="9" fillId="0" borderId="0" xfId="2" applyFont="1" applyFill="1" applyBorder="1" applyAlignment="1">
      <alignment horizontal="centerContinuous"/>
    </xf>
    <xf numFmtId="4" fontId="9" fillId="0" borderId="0" xfId="2" applyNumberFormat="1" applyFont="1" applyFill="1" applyBorder="1" applyAlignment="1">
      <alignment horizontal="center"/>
    </xf>
    <xf numFmtId="0" fontId="10" fillId="0" borderId="0" xfId="3" applyFont="1" applyFill="1" applyBorder="1" applyAlignment="1">
      <alignment horizontal="right" vertical="top"/>
    </xf>
    <xf numFmtId="0" fontId="11" fillId="0" borderId="0" xfId="3" applyFont="1" applyFill="1" applyBorder="1" applyAlignment="1">
      <alignment vertical="top" wrapText="1"/>
    </xf>
    <xf numFmtId="4" fontId="6" fillId="0" borderId="0" xfId="3" applyNumberFormat="1" applyFill="1" applyBorder="1"/>
    <xf numFmtId="49" fontId="12" fillId="0" borderId="0" xfId="3" applyNumberFormat="1" applyFont="1" applyFill="1" applyBorder="1" applyAlignment="1">
      <alignment horizontal="center" vertical="center" wrapText="1"/>
    </xf>
    <xf numFmtId="0" fontId="12" fillId="0" borderId="0" xfId="3" applyFont="1" applyFill="1" applyBorder="1" applyAlignment="1">
      <alignment vertical="top" wrapText="1"/>
    </xf>
    <xf numFmtId="164" fontId="12" fillId="0" borderId="0" xfId="3" applyNumberFormat="1" applyFont="1" applyFill="1" applyBorder="1" applyAlignment="1">
      <alignment horizontal="right" vertical="top" wrapText="1"/>
    </xf>
    <xf numFmtId="49" fontId="12" fillId="3" borderId="0" xfId="3" applyNumberFormat="1" applyFont="1" applyFill="1" applyBorder="1" applyAlignment="1">
      <alignment horizontal="center" vertical="center" wrapText="1"/>
    </xf>
    <xf numFmtId="0" fontId="15" fillId="2" borderId="0" xfId="3" applyFont="1" applyFill="1" applyBorder="1" applyAlignment="1">
      <alignment horizontal="center" vertical="center" wrapText="1"/>
    </xf>
    <xf numFmtId="0" fontId="15" fillId="2" borderId="0" xfId="3" applyFont="1" applyFill="1" applyBorder="1" applyAlignment="1">
      <alignment horizontal="justify" vertical="top"/>
    </xf>
    <xf numFmtId="0" fontId="15" fillId="2" borderId="0" xfId="3" applyFont="1" applyFill="1" applyBorder="1" applyAlignment="1">
      <alignment horizontal="center" vertical="top" wrapText="1"/>
    </xf>
    <xf numFmtId="164" fontId="15" fillId="2" borderId="0" xfId="3" applyNumberFormat="1" applyFont="1" applyFill="1" applyBorder="1" applyAlignment="1">
      <alignment horizontal="right" vertical="top" wrapText="1"/>
    </xf>
    <xf numFmtId="44" fontId="15" fillId="2" borderId="0" xfId="1" applyFont="1" applyFill="1" applyBorder="1" applyAlignment="1">
      <alignment horizontal="center" vertical="top" wrapText="1"/>
    </xf>
    <xf numFmtId="164" fontId="15" fillId="2" borderId="0" xfId="3" applyNumberFormat="1" applyFont="1" applyFill="1" applyBorder="1" applyAlignment="1">
      <alignment horizontal="left" vertical="top" wrapText="1"/>
    </xf>
    <xf numFmtId="0" fontId="21" fillId="0" borderId="0" xfId="3" applyFont="1" applyFill="1" applyAlignment="1">
      <alignment wrapText="1"/>
    </xf>
    <xf numFmtId="4" fontId="14" fillId="0" borderId="0" xfId="3" applyNumberFormat="1" applyFont="1" applyFill="1" applyBorder="1" applyAlignment="1">
      <alignment horizontal="right" vertical="top" wrapText="1"/>
    </xf>
    <xf numFmtId="2" fontId="15" fillId="0" borderId="0" xfId="3" applyNumberFormat="1" applyFont="1" applyFill="1" applyBorder="1" applyAlignment="1">
      <alignment horizontal="justify" vertical="top"/>
    </xf>
    <xf numFmtId="0" fontId="15" fillId="0" borderId="0" xfId="3" applyFont="1" applyFill="1" applyBorder="1" applyAlignment="1">
      <alignment horizontal="center" vertical="center" wrapText="1"/>
    </xf>
    <xf numFmtId="44" fontId="15" fillId="0" borderId="0" xfId="3" applyNumberFormat="1" applyFont="1" applyFill="1" applyBorder="1" applyAlignment="1">
      <alignment horizontal="justify" vertical="top"/>
    </xf>
    <xf numFmtId="0" fontId="5" fillId="2" borderId="0" xfId="5" applyNumberFormat="1" applyFont="1" applyFill="1" applyBorder="1" applyAlignment="1">
      <alignment vertical="center" wrapText="1"/>
    </xf>
    <xf numFmtId="0" fontId="5" fillId="2" borderId="0" xfId="5" applyFont="1" applyFill="1" applyBorder="1" applyAlignment="1">
      <alignment horizontal="justify" vertical="top" wrapText="1"/>
    </xf>
    <xf numFmtId="164" fontId="17" fillId="2" borderId="0" xfId="1" applyNumberFormat="1" applyFont="1" applyFill="1" applyBorder="1" applyAlignment="1">
      <alignment horizontal="right" vertical="top" wrapText="1"/>
    </xf>
    <xf numFmtId="164" fontId="17" fillId="2" borderId="0" xfId="3" applyNumberFormat="1" applyFont="1" applyFill="1" applyBorder="1" applyAlignment="1">
      <alignment horizontal="right" vertical="top" wrapText="1"/>
    </xf>
    <xf numFmtId="164" fontId="18" fillId="2" borderId="0" xfId="3" applyNumberFormat="1" applyFont="1" applyFill="1" applyBorder="1" applyAlignment="1">
      <alignment horizontal="right" vertical="top" wrapText="1"/>
    </xf>
    <xf numFmtId="44" fontId="11" fillId="0" borderId="0" xfId="1" applyFont="1" applyFill="1" applyBorder="1" applyAlignment="1">
      <alignment horizontal="center" vertical="top" wrapText="1"/>
    </xf>
    <xf numFmtId="0" fontId="15" fillId="0" borderId="0" xfId="3" applyNumberFormat="1" applyFont="1" applyFill="1" applyBorder="1" applyAlignment="1">
      <alignment horizontal="center" vertical="center" wrapText="1"/>
    </xf>
    <xf numFmtId="0" fontId="15" fillId="0" borderId="0" xfId="3" applyNumberFormat="1" applyFont="1" applyFill="1" applyBorder="1" applyAlignment="1">
      <alignment horizontal="justify" vertical="top"/>
    </xf>
    <xf numFmtId="44" fontId="5" fillId="3" borderId="0" xfId="1" applyFont="1" applyFill="1" applyBorder="1" applyAlignment="1">
      <alignment horizontal="center" vertical="top" wrapText="1"/>
    </xf>
    <xf numFmtId="164" fontId="15" fillId="0" borderId="0" xfId="1" applyNumberFormat="1" applyFont="1" applyFill="1" applyBorder="1" applyAlignment="1">
      <alignment horizontal="right" vertical="top"/>
    </xf>
    <xf numFmtId="0" fontId="22" fillId="0" borderId="0" xfId="0" applyNumberFormat="1" applyFont="1" applyFill="1" applyBorder="1" applyAlignment="1">
      <alignment horizontal="center" vertical="top" wrapText="1"/>
    </xf>
    <xf numFmtId="0" fontId="4" fillId="0" borderId="3" xfId="2" applyFont="1" applyBorder="1" applyAlignment="1">
      <alignment horizontal="center" vertical="top" wrapText="1"/>
    </xf>
    <xf numFmtId="0" fontId="3" fillId="0" borderId="0" xfId="2" applyFont="1" applyBorder="1" applyAlignment="1">
      <alignment horizontal="center" vertical="top" wrapText="1"/>
    </xf>
    <xf numFmtId="0" fontId="3" fillId="0" borderId="7" xfId="2" applyFont="1" applyBorder="1" applyAlignment="1">
      <alignment horizontal="center" vertical="top" wrapText="1"/>
    </xf>
    <xf numFmtId="0" fontId="21" fillId="0" borderId="0" xfId="3" applyFont="1" applyFill="1" applyAlignment="1">
      <alignment wrapText="1"/>
    </xf>
    <xf numFmtId="49" fontId="13" fillId="0" borderId="0" xfId="0" applyNumberFormat="1" applyFont="1" applyAlignment="1">
      <alignment horizontal="center" vertical="top"/>
    </xf>
    <xf numFmtId="0" fontId="13" fillId="0" borderId="0" xfId="0" applyFont="1" applyFill="1" applyAlignment="1">
      <alignment horizontal="justify" vertical="top" wrapText="1"/>
    </xf>
    <xf numFmtId="4" fontId="13" fillId="0" borderId="0" xfId="0" applyNumberFormat="1" applyFont="1" applyFill="1" applyAlignment="1">
      <alignment horizontal="right" vertical="top"/>
    </xf>
    <xf numFmtId="0" fontId="22" fillId="0" borderId="0" xfId="0" applyNumberFormat="1" applyFont="1" applyFill="1" applyBorder="1" applyAlignment="1">
      <alignment horizontal="center" vertical="top" wrapText="1"/>
    </xf>
    <xf numFmtId="0" fontId="13" fillId="0" borderId="0" xfId="0" applyFont="1" applyFill="1" applyAlignment="1">
      <alignment horizontal="center" vertical="top"/>
    </xf>
    <xf numFmtId="164" fontId="13" fillId="0" borderId="0" xfId="0" applyNumberFormat="1" applyFont="1" applyFill="1" applyAlignment="1">
      <alignment horizontal="right" vertical="justify"/>
    </xf>
    <xf numFmtId="0" fontId="6" fillId="4" borderId="0" xfId="3" applyFill="1"/>
    <xf numFmtId="2" fontId="12" fillId="3" borderId="0" xfId="3" applyNumberFormat="1" applyFont="1" applyFill="1" applyBorder="1" applyAlignment="1">
      <alignment vertical="top"/>
    </xf>
    <xf numFmtId="0" fontId="21" fillId="0" borderId="0" xfId="3" applyFont="1" applyAlignment="1">
      <alignment wrapText="1"/>
    </xf>
    <xf numFmtId="0" fontId="24" fillId="0" borderId="0" xfId="0" applyNumberFormat="1" applyFont="1" applyFill="1" applyBorder="1" applyAlignment="1">
      <alignment horizontal="center" vertical="top" wrapText="1"/>
    </xf>
    <xf numFmtId="0" fontId="6" fillId="0" borderId="0" xfId="3" applyFill="1" applyAlignment="1"/>
    <xf numFmtId="49" fontId="4" fillId="2" borderId="0" xfId="2" applyNumberFormat="1" applyFont="1" applyFill="1" applyBorder="1" applyAlignment="1">
      <alignment horizontal="center" vertical="center"/>
    </xf>
    <xf numFmtId="0" fontId="6" fillId="0" borderId="0" xfId="3" applyFill="1" applyBorder="1" applyAlignment="1">
      <alignment horizontal="center" vertical="center"/>
    </xf>
    <xf numFmtId="0" fontId="3" fillId="0" borderId="3" xfId="2" applyFont="1" applyFill="1" applyBorder="1" applyAlignment="1">
      <alignment horizontal="center" vertical="top"/>
    </xf>
    <xf numFmtId="2" fontId="3" fillId="0" borderId="3" xfId="2" applyNumberFormat="1" applyFont="1" applyFill="1" applyBorder="1" applyAlignment="1">
      <alignment horizontal="right" vertical="top"/>
    </xf>
    <xf numFmtId="164" fontId="4" fillId="0" borderId="3" xfId="2" applyNumberFormat="1" applyFont="1" applyFill="1" applyBorder="1" applyAlignment="1">
      <alignment horizontal="right" vertical="top"/>
    </xf>
    <xf numFmtId="14" fontId="3" fillId="0" borderId="3" xfId="2" applyNumberFormat="1" applyFont="1" applyFill="1" applyBorder="1" applyAlignment="1">
      <alignment horizontal="justify" vertical="top" wrapText="1"/>
    </xf>
    <xf numFmtId="0" fontId="3" fillId="0" borderId="0" xfId="2" applyFont="1" applyFill="1" applyBorder="1" applyAlignment="1">
      <alignment horizontal="center" vertical="top"/>
    </xf>
    <xf numFmtId="2" fontId="3" fillId="0" borderId="0" xfId="2" applyNumberFormat="1" applyFont="1" applyFill="1" applyBorder="1" applyAlignment="1">
      <alignment horizontal="right" vertical="top"/>
    </xf>
    <xf numFmtId="164" fontId="4" fillId="0" borderId="0" xfId="2" applyNumberFormat="1" applyFont="1" applyFill="1" applyBorder="1" applyAlignment="1">
      <alignment horizontal="right" vertical="top"/>
    </xf>
    <xf numFmtId="0" fontId="18" fillId="2" borderId="0" xfId="5" applyNumberFormat="1" applyFont="1" applyFill="1" applyBorder="1" applyAlignment="1">
      <alignment horizontal="center" vertical="center" wrapText="1"/>
    </xf>
    <xf numFmtId="2" fontId="12" fillId="0" borderId="0" xfId="3" applyNumberFormat="1" applyFont="1" applyFill="1" applyBorder="1" applyAlignment="1">
      <alignment horizontal="left" vertical="top"/>
    </xf>
    <xf numFmtId="0" fontId="5" fillId="0" borderId="1" xfId="2" applyFont="1" applyFill="1" applyBorder="1" applyAlignment="1">
      <alignment horizontal="center" vertical="top" wrapText="1"/>
    </xf>
    <xf numFmtId="0" fontId="5" fillId="0" borderId="3" xfId="2" applyFont="1" applyFill="1" applyBorder="1" applyAlignment="1">
      <alignment horizontal="center" vertical="top" wrapText="1"/>
    </xf>
    <xf numFmtId="0" fontId="5" fillId="0" borderId="13" xfId="2" applyFont="1" applyFill="1" applyBorder="1" applyAlignment="1">
      <alignment horizontal="center" vertical="top" wrapText="1"/>
    </xf>
    <xf numFmtId="0" fontId="19" fillId="0" borderId="5" xfId="5" applyNumberFormat="1" applyFont="1" applyBorder="1" applyAlignment="1">
      <alignment horizontal="center" vertical="center" wrapText="1"/>
    </xf>
    <xf numFmtId="0" fontId="19" fillId="0" borderId="8" xfId="5" applyNumberFormat="1" applyFont="1" applyBorder="1" applyAlignment="1">
      <alignment horizontal="center" vertical="center" wrapText="1"/>
    </xf>
    <xf numFmtId="0" fontId="4" fillId="2" borderId="9" xfId="2" applyFont="1" applyFill="1" applyBorder="1" applyAlignment="1">
      <alignment horizontal="center" vertical="center"/>
    </xf>
    <xf numFmtId="0" fontId="4" fillId="2" borderId="10" xfId="2" applyFont="1" applyFill="1" applyBorder="1" applyAlignment="1">
      <alignment horizontal="center" vertical="center"/>
    </xf>
    <xf numFmtId="0" fontId="4" fillId="2" borderId="11" xfId="2" applyFont="1" applyFill="1" applyBorder="1" applyAlignment="1">
      <alignment horizontal="center" vertical="center"/>
    </xf>
    <xf numFmtId="0" fontId="5" fillId="2" borderId="0" xfId="5" applyNumberFormat="1" applyFont="1" applyFill="1" applyBorder="1" applyAlignment="1">
      <alignment horizontal="center" vertical="center" wrapText="1"/>
    </xf>
    <xf numFmtId="0" fontId="6" fillId="0" borderId="0" xfId="3" applyFill="1" applyAlignment="1">
      <alignment horizontal="center"/>
    </xf>
    <xf numFmtId="0" fontId="27" fillId="0" borderId="4" xfId="2" applyFont="1" applyFill="1" applyBorder="1" applyAlignment="1">
      <alignment horizontal="center" vertical="center" wrapText="1"/>
    </xf>
    <xf numFmtId="0" fontId="27" fillId="0" borderId="0" xfId="2" applyFont="1" applyFill="1" applyBorder="1" applyAlignment="1">
      <alignment horizontal="center" vertical="center" wrapText="1"/>
    </xf>
    <xf numFmtId="0" fontId="27" fillId="0" borderId="12" xfId="2" applyFont="1" applyFill="1" applyBorder="1" applyAlignment="1">
      <alignment horizontal="center" vertical="center" wrapText="1"/>
    </xf>
    <xf numFmtId="2" fontId="20" fillId="0" borderId="5" xfId="4" applyNumberFormat="1" applyFont="1" applyFill="1" applyBorder="1" applyAlignment="1">
      <alignment horizontal="justify" vertical="top" wrapText="1"/>
    </xf>
    <xf numFmtId="2" fontId="20" fillId="0" borderId="8" xfId="4" applyNumberFormat="1" applyFont="1" applyFill="1" applyBorder="1" applyAlignment="1">
      <alignment horizontal="justify" vertical="top" wrapText="1"/>
    </xf>
    <xf numFmtId="0" fontId="4" fillId="0" borderId="1" xfId="2" applyFont="1" applyBorder="1" applyAlignment="1">
      <alignment horizontal="center" vertical="top" wrapText="1"/>
    </xf>
    <xf numFmtId="0" fontId="4" fillId="0" borderId="3" xfId="2" applyFont="1" applyBorder="1" applyAlignment="1">
      <alignment horizontal="center" vertical="top" wrapText="1"/>
    </xf>
    <xf numFmtId="0" fontId="3" fillId="0" borderId="5" xfId="2" applyNumberFormat="1" applyFont="1" applyBorder="1" applyAlignment="1">
      <alignment horizontal="justify" vertical="top" wrapText="1"/>
    </xf>
    <xf numFmtId="0" fontId="3" fillId="0" borderId="8" xfId="2" applyNumberFormat="1" applyFont="1" applyBorder="1" applyAlignment="1">
      <alignment horizontal="justify" vertical="top" wrapText="1"/>
    </xf>
    <xf numFmtId="0" fontId="3" fillId="0" borderId="4" xfId="2" applyFont="1" applyBorder="1" applyAlignment="1">
      <alignment horizontal="center" vertical="top" wrapText="1"/>
    </xf>
    <xf numFmtId="0" fontId="3" fillId="0" borderId="0" xfId="2" applyFont="1" applyBorder="1" applyAlignment="1">
      <alignment horizontal="center" vertical="top" wrapText="1"/>
    </xf>
    <xf numFmtId="0" fontId="3" fillId="0" borderId="6" xfId="2" applyFont="1" applyBorder="1" applyAlignment="1">
      <alignment horizontal="center" vertical="top" wrapText="1"/>
    </xf>
    <xf numFmtId="0" fontId="3" fillId="0" borderId="7" xfId="2" applyFont="1" applyBorder="1" applyAlignment="1">
      <alignment horizontal="center" vertical="top" wrapText="1"/>
    </xf>
    <xf numFmtId="0" fontId="5" fillId="2" borderId="0" xfId="5" applyFont="1" applyFill="1" applyBorder="1" applyAlignment="1">
      <alignment horizontal="right" vertical="top" wrapText="1"/>
    </xf>
    <xf numFmtId="164" fontId="5" fillId="0" borderId="0" xfId="1" applyNumberFormat="1" applyFont="1" applyFill="1" applyBorder="1" applyAlignment="1">
      <alignment horizontal="right" vertical="top"/>
    </xf>
  </cellXfs>
  <cellStyles count="15">
    <cellStyle name="Millares 2" xfId="7" xr:uid="{00000000-0005-0000-0000-000000000000}"/>
    <cellStyle name="Millares 2 2" xfId="9" xr:uid="{00000000-0005-0000-0000-000001000000}"/>
    <cellStyle name="Moneda" xfId="1" builtinId="4"/>
    <cellStyle name="Moneda 2" xfId="8" xr:uid="{00000000-0005-0000-0000-000003000000}"/>
    <cellStyle name="Normal" xfId="0" builtinId="0"/>
    <cellStyle name="Normal 2" xfId="4" xr:uid="{00000000-0005-0000-0000-000005000000}"/>
    <cellStyle name="Normal 2 2" xfId="5" xr:uid="{00000000-0005-0000-0000-000006000000}"/>
    <cellStyle name="Normal 2 2 2" xfId="14" xr:uid="{8EEC1F62-D1B0-4B63-83A1-CE2C7EC8BE35}"/>
    <cellStyle name="Normal 2 3" xfId="13" xr:uid="{F66993BE-6D6C-434A-8AEE-4439D19AB358}"/>
    <cellStyle name="Normal 3" xfId="3" xr:uid="{00000000-0005-0000-0000-000007000000}"/>
    <cellStyle name="Normal 3 2" xfId="2" xr:uid="{00000000-0005-0000-0000-000008000000}"/>
    <cellStyle name="Normal 4" xfId="6" xr:uid="{00000000-0005-0000-0000-000009000000}"/>
    <cellStyle name="Normal 4 2" xfId="11" xr:uid="{00000000-0005-0000-0000-00000A000000}"/>
    <cellStyle name="Normal 5" xfId="10" xr:uid="{00000000-0005-0000-0000-00000B000000}"/>
    <cellStyle name="Normal 6" xfId="12" xr:uid="{3CDEC081-98D4-461F-9C25-B68B8A11DCF1}"/>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3</xdr:row>
      <xdr:rowOff>217982</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5</xdr:row>
      <xdr:rowOff>95302</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G506"/>
  <sheetViews>
    <sheetView showGridLines="0" showZeros="0" tabSelected="1" view="pageBreakPreview" zoomScale="115" zoomScaleNormal="115" zoomScaleSheetLayoutView="115" workbookViewId="0">
      <selection activeCell="F6" sqref="F6"/>
    </sheetView>
  </sheetViews>
  <sheetFormatPr baseColWidth="10" defaultColWidth="9.140625" defaultRowHeight="12.75" customHeight="1" x14ac:dyDescent="0.25"/>
  <cols>
    <col min="1" max="1" width="15.5703125" style="8" customWidth="1"/>
    <col min="2" max="2" width="74.7109375" style="5" customWidth="1"/>
    <col min="3" max="3" width="9.140625" style="5" customWidth="1"/>
    <col min="4" max="4" width="13.85546875" style="9" customWidth="1"/>
    <col min="5" max="5" width="16" style="5" customWidth="1"/>
    <col min="6" max="6" width="53.85546875" customWidth="1"/>
    <col min="7" max="7" width="19.42578125" style="5" customWidth="1"/>
    <col min="8" max="16384" width="9.140625" style="5"/>
  </cols>
  <sheetData>
    <row r="1" spans="1:7" s="12" customFormat="1" ht="15" customHeight="1" x14ac:dyDescent="0.2">
      <c r="A1" s="10"/>
      <c r="B1" s="1" t="s">
        <v>0</v>
      </c>
      <c r="C1" s="87" t="s">
        <v>372</v>
      </c>
      <c r="D1" s="88"/>
      <c r="E1" s="88"/>
      <c r="F1" s="89"/>
      <c r="G1" s="11"/>
    </row>
    <row r="2" spans="1:7" s="12" customFormat="1" ht="15" customHeight="1" x14ac:dyDescent="0.2">
      <c r="A2" s="13"/>
      <c r="B2" s="2" t="s">
        <v>1</v>
      </c>
      <c r="C2" s="97" t="s">
        <v>358</v>
      </c>
      <c r="D2" s="98"/>
      <c r="E2" s="98"/>
      <c r="F2" s="99"/>
      <c r="G2" s="14"/>
    </row>
    <row r="3" spans="1:7" s="12" customFormat="1" ht="15" customHeight="1" thickBot="1" x14ac:dyDescent="0.25">
      <c r="A3" s="13"/>
      <c r="B3" s="2" t="s">
        <v>2</v>
      </c>
      <c r="C3" s="97"/>
      <c r="D3" s="98"/>
      <c r="E3" s="98"/>
      <c r="F3" s="99"/>
      <c r="G3" s="14"/>
    </row>
    <row r="4" spans="1:7" s="12" customFormat="1" ht="21.75" customHeight="1" x14ac:dyDescent="0.2">
      <c r="A4" s="13"/>
      <c r="B4" s="1" t="s">
        <v>3</v>
      </c>
      <c r="C4" s="78"/>
      <c r="D4" s="79"/>
      <c r="E4" s="80" t="s">
        <v>19</v>
      </c>
      <c r="F4" s="81"/>
      <c r="G4" s="15"/>
    </row>
    <row r="5" spans="1:7" s="12" customFormat="1" ht="21.75" customHeight="1" x14ac:dyDescent="0.2">
      <c r="A5" s="13"/>
      <c r="B5" s="100" t="s">
        <v>357</v>
      </c>
      <c r="C5" s="82"/>
      <c r="D5" s="83"/>
      <c r="E5" s="84" t="s">
        <v>20</v>
      </c>
      <c r="F5" s="20"/>
      <c r="G5" s="19"/>
    </row>
    <row r="6" spans="1:7" s="12" customFormat="1" ht="21.75" customHeight="1" x14ac:dyDescent="0.35">
      <c r="A6" s="13"/>
      <c r="B6" s="100"/>
      <c r="C6" s="16"/>
      <c r="D6" s="17"/>
      <c r="E6" s="18" t="s">
        <v>4</v>
      </c>
      <c r="F6" s="20"/>
      <c r="G6" s="21"/>
    </row>
    <row r="7" spans="1:7" s="12" customFormat="1" ht="21.75" customHeight="1" thickBot="1" x14ac:dyDescent="0.25">
      <c r="A7" s="13"/>
      <c r="B7" s="101"/>
      <c r="C7" s="22"/>
      <c r="D7" s="23"/>
      <c r="E7" s="24" t="s">
        <v>21</v>
      </c>
      <c r="F7" s="25"/>
      <c r="G7" s="26"/>
    </row>
    <row r="8" spans="1:7" s="12" customFormat="1" x14ac:dyDescent="0.2">
      <c r="A8" s="13"/>
      <c r="B8" s="2" t="s">
        <v>5</v>
      </c>
      <c r="C8" s="102" t="s">
        <v>6</v>
      </c>
      <c r="D8" s="103"/>
      <c r="E8" s="103"/>
      <c r="F8" s="61"/>
      <c r="G8" s="27" t="s">
        <v>7</v>
      </c>
    </row>
    <row r="9" spans="1:7" s="12" customFormat="1" x14ac:dyDescent="0.2">
      <c r="A9" s="13"/>
      <c r="B9" s="104"/>
      <c r="C9" s="106"/>
      <c r="D9" s="107"/>
      <c r="E9" s="107"/>
      <c r="F9" s="62"/>
      <c r="G9" s="90"/>
    </row>
    <row r="10" spans="1:7" s="12" customFormat="1" ht="13.5" thickBot="1" x14ac:dyDescent="0.25">
      <c r="A10" s="28"/>
      <c r="B10" s="105"/>
      <c r="C10" s="108"/>
      <c r="D10" s="109"/>
      <c r="E10" s="109"/>
      <c r="F10" s="63"/>
      <c r="G10" s="91"/>
    </row>
    <row r="11" spans="1:7" s="12" customFormat="1" ht="3" customHeight="1" thickBot="1" x14ac:dyDescent="0.25">
      <c r="A11" s="29"/>
      <c r="B11" s="3"/>
      <c r="C11" s="30"/>
      <c r="D11" s="31"/>
      <c r="E11" s="29"/>
      <c r="F11" s="30"/>
      <c r="G11" s="30"/>
    </row>
    <row r="12" spans="1:7" s="12" customFormat="1" ht="15.75" customHeight="1" thickBot="1" x14ac:dyDescent="0.25">
      <c r="A12" s="92" t="s">
        <v>112</v>
      </c>
      <c r="B12" s="93"/>
      <c r="C12" s="93"/>
      <c r="D12" s="93"/>
      <c r="E12" s="93"/>
      <c r="F12" s="93"/>
      <c r="G12" s="94"/>
    </row>
    <row r="13" spans="1:7" s="12" customFormat="1" ht="3" customHeight="1" x14ac:dyDescent="0.2">
      <c r="A13" s="32"/>
      <c r="B13" s="33"/>
      <c r="C13" s="33"/>
      <c r="D13" s="34"/>
    </row>
    <row r="14" spans="1:7" s="77" customFormat="1" ht="24" x14ac:dyDescent="0.25">
      <c r="A14" s="76" t="s">
        <v>8</v>
      </c>
      <c r="B14" s="4" t="s">
        <v>9</v>
      </c>
      <c r="C14" s="76" t="s">
        <v>10</v>
      </c>
      <c r="D14" s="76" t="s">
        <v>11</v>
      </c>
      <c r="E14" s="4" t="s">
        <v>12</v>
      </c>
      <c r="F14" s="4" t="s">
        <v>13</v>
      </c>
      <c r="G14" s="4" t="s">
        <v>14</v>
      </c>
    </row>
    <row r="15" spans="1:7" ht="6" customHeight="1" x14ac:dyDescent="0.2">
      <c r="A15" s="75"/>
      <c r="B15" s="75"/>
      <c r="C15" s="75"/>
      <c r="D15" s="75"/>
      <c r="E15" s="75"/>
      <c r="F15" s="75"/>
      <c r="G15" s="75"/>
    </row>
    <row r="16" spans="1:7" ht="13.5" customHeight="1" x14ac:dyDescent="0.2">
      <c r="A16" s="38" t="s">
        <v>15</v>
      </c>
      <c r="B16" s="72" t="s">
        <v>106</v>
      </c>
      <c r="C16" s="72"/>
      <c r="D16" s="72"/>
      <c r="E16" s="72"/>
      <c r="F16" s="72"/>
      <c r="G16" s="58">
        <f>ROUND(SUM(G17,G53,G65),2)</f>
        <v>1049434.48</v>
      </c>
    </row>
    <row r="17" spans="1:7" s="45" customFormat="1" x14ac:dyDescent="0.2">
      <c r="A17" s="39" t="s">
        <v>22</v>
      </c>
      <c r="B17" s="40" t="s">
        <v>26</v>
      </c>
      <c r="C17" s="41"/>
      <c r="D17" s="42"/>
      <c r="E17" s="43"/>
      <c r="F17" s="44"/>
      <c r="G17" s="43">
        <f>ROUND(SUM(G18:G52),2)</f>
        <v>115131.82</v>
      </c>
    </row>
    <row r="18" spans="1:7" s="64" customFormat="1" ht="22.5" x14ac:dyDescent="0.2">
      <c r="A18" s="65" t="s">
        <v>373</v>
      </c>
      <c r="B18" s="66" t="s">
        <v>39</v>
      </c>
      <c r="C18" s="69" t="s">
        <v>40</v>
      </c>
      <c r="D18" s="67">
        <v>128.6</v>
      </c>
      <c r="E18" s="70"/>
      <c r="F18" s="68"/>
      <c r="G18" s="55">
        <f>ROUND(PRODUCT(D18,E18),2)</f>
        <v>128.6</v>
      </c>
    </row>
    <row r="19" spans="1:7" s="64" customFormat="1" ht="33.75" x14ac:dyDescent="0.2">
      <c r="A19" s="65" t="s">
        <v>374</v>
      </c>
      <c r="B19" s="66" t="s">
        <v>139</v>
      </c>
      <c r="C19" s="69" t="s">
        <v>33</v>
      </c>
      <c r="D19" s="67">
        <v>481.9</v>
      </c>
      <c r="E19" s="70"/>
      <c r="F19" s="68"/>
      <c r="G19" s="55">
        <f t="shared" ref="G19:G52" si="0">ROUND(PRODUCT(D19,E19),2)</f>
        <v>481.9</v>
      </c>
    </row>
    <row r="20" spans="1:7" s="64" customFormat="1" ht="33.75" x14ac:dyDescent="0.2">
      <c r="A20" s="65" t="s">
        <v>375</v>
      </c>
      <c r="B20" s="66" t="s">
        <v>182</v>
      </c>
      <c r="C20" s="69" t="s">
        <v>33</v>
      </c>
      <c r="D20" s="67">
        <v>384.64</v>
      </c>
      <c r="E20" s="70"/>
      <c r="F20" s="68"/>
      <c r="G20" s="55">
        <f t="shared" si="0"/>
        <v>384.64</v>
      </c>
    </row>
    <row r="21" spans="1:7" s="64" customFormat="1" ht="22.5" x14ac:dyDescent="0.2">
      <c r="A21" s="65" t="s">
        <v>376</v>
      </c>
      <c r="B21" s="66" t="s">
        <v>191</v>
      </c>
      <c r="C21" s="69" t="s">
        <v>33</v>
      </c>
      <c r="D21" s="67">
        <v>408.6</v>
      </c>
      <c r="E21" s="70"/>
      <c r="F21" s="68"/>
      <c r="G21" s="55">
        <f t="shared" si="0"/>
        <v>408.6</v>
      </c>
    </row>
    <row r="22" spans="1:7" s="64" customFormat="1" ht="33.75" x14ac:dyDescent="0.2">
      <c r="A22" s="65" t="s">
        <v>377</v>
      </c>
      <c r="B22" s="66" t="s">
        <v>138</v>
      </c>
      <c r="C22" s="69" t="s">
        <v>32</v>
      </c>
      <c r="D22" s="67">
        <v>97.93</v>
      </c>
      <c r="E22" s="70"/>
      <c r="F22" s="68"/>
      <c r="G22" s="55">
        <f t="shared" si="0"/>
        <v>97.93</v>
      </c>
    </row>
    <row r="23" spans="1:7" s="64" customFormat="1" ht="33.75" x14ac:dyDescent="0.2">
      <c r="A23" s="65" t="s">
        <v>378</v>
      </c>
      <c r="B23" s="66" t="s">
        <v>183</v>
      </c>
      <c r="C23" s="69" t="s">
        <v>33</v>
      </c>
      <c r="D23" s="67">
        <v>1408.12</v>
      </c>
      <c r="E23" s="70"/>
      <c r="F23" s="68"/>
      <c r="G23" s="55">
        <f t="shared" si="0"/>
        <v>1408.12</v>
      </c>
    </row>
    <row r="24" spans="1:7" s="45" customFormat="1" ht="33.75" x14ac:dyDescent="0.2">
      <c r="A24" s="65" t="s">
        <v>379</v>
      </c>
      <c r="B24" s="66" t="s">
        <v>184</v>
      </c>
      <c r="C24" s="69" t="s">
        <v>33</v>
      </c>
      <c r="D24" s="67">
        <v>298.67</v>
      </c>
      <c r="E24" s="70"/>
      <c r="F24" s="60"/>
      <c r="G24" s="55">
        <f t="shared" si="0"/>
        <v>298.67</v>
      </c>
    </row>
    <row r="25" spans="1:7" s="64" customFormat="1" ht="33.75" x14ac:dyDescent="0.2">
      <c r="A25" s="65" t="s">
        <v>380</v>
      </c>
      <c r="B25" s="66" t="s">
        <v>192</v>
      </c>
      <c r="C25" s="69" t="s">
        <v>33</v>
      </c>
      <c r="D25" s="67">
        <v>3.2</v>
      </c>
      <c r="E25" s="70"/>
      <c r="F25" s="68"/>
      <c r="G25" s="55">
        <f t="shared" si="0"/>
        <v>3.2</v>
      </c>
    </row>
    <row r="26" spans="1:7" s="45" customFormat="1" ht="33.75" x14ac:dyDescent="0.2">
      <c r="A26" s="65" t="s">
        <v>381</v>
      </c>
      <c r="B26" s="66" t="s">
        <v>56</v>
      </c>
      <c r="C26" s="69" t="s">
        <v>33</v>
      </c>
      <c r="D26" s="67">
        <v>970.44</v>
      </c>
      <c r="E26" s="70"/>
      <c r="F26" s="60"/>
      <c r="G26" s="55">
        <f t="shared" si="0"/>
        <v>970.44</v>
      </c>
    </row>
    <row r="27" spans="1:7" s="64" customFormat="1" ht="33.75" x14ac:dyDescent="0.2">
      <c r="A27" s="65" t="s">
        <v>382</v>
      </c>
      <c r="B27" s="66" t="s">
        <v>35</v>
      </c>
      <c r="C27" s="69" t="s">
        <v>33</v>
      </c>
      <c r="D27" s="67">
        <v>1154</v>
      </c>
      <c r="E27" s="70"/>
      <c r="F27" s="68"/>
      <c r="G27" s="55">
        <f t="shared" si="0"/>
        <v>1154</v>
      </c>
    </row>
    <row r="28" spans="1:7" s="73" customFormat="1" ht="33.75" x14ac:dyDescent="0.2">
      <c r="A28" s="65" t="s">
        <v>383</v>
      </c>
      <c r="B28" s="66" t="s">
        <v>288</v>
      </c>
      <c r="C28" s="69" t="s">
        <v>32</v>
      </c>
      <c r="D28" s="67">
        <v>1067.53</v>
      </c>
      <c r="E28" s="70"/>
      <c r="F28" s="68"/>
      <c r="G28" s="55">
        <f t="shared" si="0"/>
        <v>1067.53</v>
      </c>
    </row>
    <row r="29" spans="1:7" s="45" customFormat="1" ht="45" x14ac:dyDescent="0.2">
      <c r="A29" s="65" t="s">
        <v>384</v>
      </c>
      <c r="B29" s="66" t="s">
        <v>131</v>
      </c>
      <c r="C29" s="69" t="s">
        <v>33</v>
      </c>
      <c r="D29" s="67">
        <v>9.11</v>
      </c>
      <c r="E29" s="70"/>
      <c r="F29" s="60"/>
      <c r="G29" s="55">
        <f t="shared" si="0"/>
        <v>9.11</v>
      </c>
    </row>
    <row r="30" spans="1:7" s="64" customFormat="1" ht="33.75" x14ac:dyDescent="0.2">
      <c r="A30" s="65" t="s">
        <v>385</v>
      </c>
      <c r="B30" s="66" t="s">
        <v>193</v>
      </c>
      <c r="C30" s="69" t="s">
        <v>33</v>
      </c>
      <c r="D30" s="67">
        <v>68.23</v>
      </c>
      <c r="E30" s="70"/>
      <c r="F30" s="68"/>
      <c r="G30" s="55">
        <f t="shared" si="0"/>
        <v>68.23</v>
      </c>
    </row>
    <row r="31" spans="1:7" s="64" customFormat="1" ht="33.75" x14ac:dyDescent="0.2">
      <c r="A31" s="65" t="s">
        <v>386</v>
      </c>
      <c r="B31" s="66" t="s">
        <v>194</v>
      </c>
      <c r="C31" s="69" t="s">
        <v>33</v>
      </c>
      <c r="D31" s="67">
        <v>31.77</v>
      </c>
      <c r="E31" s="70"/>
      <c r="F31" s="68"/>
      <c r="G31" s="55">
        <f t="shared" si="0"/>
        <v>31.77</v>
      </c>
    </row>
    <row r="32" spans="1:7" s="64" customFormat="1" ht="33.75" x14ac:dyDescent="0.2">
      <c r="A32" s="65" t="s">
        <v>387</v>
      </c>
      <c r="B32" s="66" t="s">
        <v>195</v>
      </c>
      <c r="C32" s="69" t="s">
        <v>40</v>
      </c>
      <c r="D32" s="67">
        <v>8.5</v>
      </c>
      <c r="E32" s="70"/>
      <c r="F32" s="68"/>
      <c r="G32" s="55">
        <f t="shared" ref="G32:G41" si="1">ROUND(PRODUCT(D32,E32),2)</f>
        <v>8.5</v>
      </c>
    </row>
    <row r="33" spans="1:7" s="64" customFormat="1" ht="33.75" x14ac:dyDescent="0.2">
      <c r="A33" s="65" t="s">
        <v>388</v>
      </c>
      <c r="B33" s="66" t="s">
        <v>197</v>
      </c>
      <c r="C33" s="69" t="s">
        <v>40</v>
      </c>
      <c r="D33" s="67">
        <v>192.05</v>
      </c>
      <c r="E33" s="70"/>
      <c r="F33" s="68"/>
      <c r="G33" s="55">
        <f t="shared" si="1"/>
        <v>192.05</v>
      </c>
    </row>
    <row r="34" spans="1:7" s="64" customFormat="1" ht="56.25" x14ac:dyDescent="0.2">
      <c r="A34" s="65" t="s">
        <v>389</v>
      </c>
      <c r="B34" s="66" t="s">
        <v>199</v>
      </c>
      <c r="C34" s="69" t="s">
        <v>32</v>
      </c>
      <c r="D34" s="67">
        <v>41.26</v>
      </c>
      <c r="E34" s="70"/>
      <c r="F34" s="68"/>
      <c r="G34" s="55">
        <f t="shared" si="1"/>
        <v>41.26</v>
      </c>
    </row>
    <row r="35" spans="1:7" s="64" customFormat="1" ht="56.25" x14ac:dyDescent="0.2">
      <c r="A35" s="65" t="s">
        <v>390</v>
      </c>
      <c r="B35" s="66" t="s">
        <v>200</v>
      </c>
      <c r="C35" s="69" t="s">
        <v>52</v>
      </c>
      <c r="D35" s="67">
        <v>356.28</v>
      </c>
      <c r="E35" s="70"/>
      <c r="F35" s="68"/>
      <c r="G35" s="55">
        <f t="shared" si="1"/>
        <v>356.28</v>
      </c>
    </row>
    <row r="36" spans="1:7" s="64" customFormat="1" ht="45" x14ac:dyDescent="0.2">
      <c r="A36" s="65" t="s">
        <v>391</v>
      </c>
      <c r="B36" s="66" t="s">
        <v>201</v>
      </c>
      <c r="C36" s="69" t="s">
        <v>32</v>
      </c>
      <c r="D36" s="67">
        <v>148.4</v>
      </c>
      <c r="E36" s="70"/>
      <c r="F36" s="68"/>
      <c r="G36" s="55">
        <f t="shared" si="1"/>
        <v>148.4</v>
      </c>
    </row>
    <row r="37" spans="1:7" s="64" customFormat="1" ht="45" x14ac:dyDescent="0.2">
      <c r="A37" s="65" t="s">
        <v>392</v>
      </c>
      <c r="B37" s="66" t="s">
        <v>202</v>
      </c>
      <c r="C37" s="69" t="s">
        <v>32</v>
      </c>
      <c r="D37" s="67">
        <v>696.86</v>
      </c>
      <c r="E37" s="70"/>
      <c r="F37" s="68"/>
      <c r="G37" s="55">
        <f t="shared" si="1"/>
        <v>696.86</v>
      </c>
    </row>
    <row r="38" spans="1:7" s="64" customFormat="1" ht="56.25" x14ac:dyDescent="0.2">
      <c r="A38" s="65" t="s">
        <v>393</v>
      </c>
      <c r="B38" s="66" t="s">
        <v>203</v>
      </c>
      <c r="C38" s="69" t="s">
        <v>34</v>
      </c>
      <c r="D38" s="67">
        <v>5</v>
      </c>
      <c r="E38" s="70"/>
      <c r="F38" s="68"/>
      <c r="G38" s="55">
        <f t="shared" si="1"/>
        <v>5</v>
      </c>
    </row>
    <row r="39" spans="1:7" s="64" customFormat="1" ht="45" x14ac:dyDescent="0.2">
      <c r="A39" s="65" t="s">
        <v>394</v>
      </c>
      <c r="B39" s="66" t="s">
        <v>196</v>
      </c>
      <c r="C39" s="69" t="s">
        <v>34</v>
      </c>
      <c r="D39" s="67">
        <v>41</v>
      </c>
      <c r="E39" s="70"/>
      <c r="F39" s="68"/>
      <c r="G39" s="55">
        <f t="shared" si="1"/>
        <v>41</v>
      </c>
    </row>
    <row r="40" spans="1:7" s="64" customFormat="1" ht="56.25" x14ac:dyDescent="0.2">
      <c r="A40" s="65" t="s">
        <v>395</v>
      </c>
      <c r="B40" s="66" t="s">
        <v>198</v>
      </c>
      <c r="C40" s="69" t="s">
        <v>34</v>
      </c>
      <c r="D40" s="67">
        <v>32</v>
      </c>
      <c r="E40" s="70"/>
      <c r="F40" s="68"/>
      <c r="G40" s="55">
        <f t="shared" si="1"/>
        <v>32</v>
      </c>
    </row>
    <row r="41" spans="1:7" s="64" customFormat="1" ht="45" x14ac:dyDescent="0.2">
      <c r="A41" s="65" t="s">
        <v>396</v>
      </c>
      <c r="B41" s="66" t="s">
        <v>190</v>
      </c>
      <c r="C41" s="69" t="s">
        <v>34</v>
      </c>
      <c r="D41" s="67">
        <v>24</v>
      </c>
      <c r="E41" s="70"/>
      <c r="F41" s="68"/>
      <c r="G41" s="55">
        <f t="shared" si="1"/>
        <v>24</v>
      </c>
    </row>
    <row r="42" spans="1:7" s="64" customFormat="1" ht="67.5" x14ac:dyDescent="0.2">
      <c r="A42" s="65" t="s">
        <v>397</v>
      </c>
      <c r="B42" s="66" t="s">
        <v>359</v>
      </c>
      <c r="C42" s="69" t="s">
        <v>34</v>
      </c>
      <c r="D42" s="67">
        <v>3</v>
      </c>
      <c r="E42" s="70"/>
      <c r="F42" s="68"/>
      <c r="G42" s="55">
        <f t="shared" ref="G42:G43" si="2">ROUND(PRODUCT(D42,E42),2)</f>
        <v>3</v>
      </c>
    </row>
    <row r="43" spans="1:7" s="64" customFormat="1" ht="56.25" x14ac:dyDescent="0.2">
      <c r="A43" s="65" t="s">
        <v>398</v>
      </c>
      <c r="B43" s="66" t="s">
        <v>360</v>
      </c>
      <c r="C43" s="69" t="s">
        <v>34</v>
      </c>
      <c r="D43" s="67">
        <v>7</v>
      </c>
      <c r="E43" s="70"/>
      <c r="F43" s="68"/>
      <c r="G43" s="55">
        <f t="shared" si="2"/>
        <v>7</v>
      </c>
    </row>
    <row r="44" spans="1:7" s="64" customFormat="1" ht="56.25" x14ac:dyDescent="0.2">
      <c r="A44" s="65" t="s">
        <v>399</v>
      </c>
      <c r="B44" s="66" t="s">
        <v>361</v>
      </c>
      <c r="C44" s="69" t="s">
        <v>34</v>
      </c>
      <c r="D44" s="67">
        <v>6</v>
      </c>
      <c r="E44" s="70"/>
      <c r="F44" s="68"/>
      <c r="G44" s="55">
        <f t="shared" ref="G44:G50" si="3">ROUND(PRODUCT(D44,E44),2)</f>
        <v>6</v>
      </c>
    </row>
    <row r="45" spans="1:7" s="64" customFormat="1" ht="67.5" x14ac:dyDescent="0.2">
      <c r="A45" s="65" t="s">
        <v>400</v>
      </c>
      <c r="B45" s="66" t="s">
        <v>341</v>
      </c>
      <c r="C45" s="69" t="s">
        <v>34</v>
      </c>
      <c r="D45" s="67">
        <v>77</v>
      </c>
      <c r="E45" s="70"/>
      <c r="F45" s="68"/>
      <c r="G45" s="55">
        <f t="shared" si="3"/>
        <v>77</v>
      </c>
    </row>
    <row r="46" spans="1:7" s="64" customFormat="1" ht="67.5" x14ac:dyDescent="0.2">
      <c r="A46" s="65" t="s">
        <v>401</v>
      </c>
      <c r="B46" s="66" t="s">
        <v>342</v>
      </c>
      <c r="C46" s="69" t="s">
        <v>34</v>
      </c>
      <c r="D46" s="67">
        <v>11</v>
      </c>
      <c r="E46" s="70"/>
      <c r="F46" s="68"/>
      <c r="G46" s="55">
        <f t="shared" si="3"/>
        <v>11</v>
      </c>
    </row>
    <row r="47" spans="1:7" s="64" customFormat="1" ht="67.5" x14ac:dyDescent="0.2">
      <c r="A47" s="65" t="s">
        <v>402</v>
      </c>
      <c r="B47" s="66" t="s">
        <v>317</v>
      </c>
      <c r="C47" s="69" t="s">
        <v>34</v>
      </c>
      <c r="D47" s="67">
        <v>57</v>
      </c>
      <c r="E47" s="70"/>
      <c r="F47" s="68"/>
      <c r="G47" s="55">
        <f t="shared" si="3"/>
        <v>57</v>
      </c>
    </row>
    <row r="48" spans="1:7" s="64" customFormat="1" ht="67.5" x14ac:dyDescent="0.2">
      <c r="A48" s="65" t="s">
        <v>403</v>
      </c>
      <c r="B48" s="66" t="s">
        <v>318</v>
      </c>
      <c r="C48" s="69" t="s">
        <v>34</v>
      </c>
      <c r="D48" s="67">
        <v>45</v>
      </c>
      <c r="E48" s="70"/>
      <c r="F48" s="68"/>
      <c r="G48" s="55">
        <f t="shared" si="3"/>
        <v>45</v>
      </c>
    </row>
    <row r="49" spans="1:7" s="64" customFormat="1" ht="67.5" x14ac:dyDescent="0.2">
      <c r="A49" s="65" t="s">
        <v>404</v>
      </c>
      <c r="B49" s="66" t="s">
        <v>319</v>
      </c>
      <c r="C49" s="69" t="s">
        <v>34</v>
      </c>
      <c r="D49" s="67">
        <v>27</v>
      </c>
      <c r="E49" s="70"/>
      <c r="F49" s="68"/>
      <c r="G49" s="55">
        <f t="shared" si="3"/>
        <v>27</v>
      </c>
    </row>
    <row r="50" spans="1:7" s="64" customFormat="1" ht="67.5" x14ac:dyDescent="0.2">
      <c r="A50" s="65" t="s">
        <v>405</v>
      </c>
      <c r="B50" s="66" t="s">
        <v>320</v>
      </c>
      <c r="C50" s="69" t="s">
        <v>34</v>
      </c>
      <c r="D50" s="67">
        <v>11</v>
      </c>
      <c r="E50" s="70"/>
      <c r="F50" s="68"/>
      <c r="G50" s="55">
        <f t="shared" si="3"/>
        <v>11</v>
      </c>
    </row>
    <row r="51" spans="1:7" s="64" customFormat="1" ht="33.75" x14ac:dyDescent="0.2">
      <c r="A51" s="65" t="s">
        <v>406</v>
      </c>
      <c r="B51" s="66" t="s">
        <v>38</v>
      </c>
      <c r="C51" s="69" t="s">
        <v>33</v>
      </c>
      <c r="D51" s="67">
        <v>5087.13</v>
      </c>
      <c r="E51" s="70"/>
      <c r="F51" s="68"/>
      <c r="G51" s="55">
        <f t="shared" si="0"/>
        <v>5087.13</v>
      </c>
    </row>
    <row r="52" spans="1:7" s="64" customFormat="1" ht="33.75" x14ac:dyDescent="0.2">
      <c r="A52" s="65" t="s">
        <v>407</v>
      </c>
      <c r="B52" s="66" t="s">
        <v>36</v>
      </c>
      <c r="C52" s="69" t="s">
        <v>37</v>
      </c>
      <c r="D52" s="67">
        <v>101742.6</v>
      </c>
      <c r="E52" s="70"/>
      <c r="F52" s="68"/>
      <c r="G52" s="55">
        <f t="shared" si="0"/>
        <v>101742.6</v>
      </c>
    </row>
    <row r="53" spans="1:7" s="64" customFormat="1" x14ac:dyDescent="0.2">
      <c r="A53" s="39" t="s">
        <v>23</v>
      </c>
      <c r="B53" s="40" t="s">
        <v>49</v>
      </c>
      <c r="C53" s="41"/>
      <c r="D53" s="42"/>
      <c r="E53" s="43"/>
      <c r="F53" s="44"/>
      <c r="G53" s="43">
        <f>ROUND(SUM(G54:G64),2)</f>
        <v>815673.64</v>
      </c>
    </row>
    <row r="54" spans="1:7" s="64" customFormat="1" ht="33.75" x14ac:dyDescent="0.2">
      <c r="A54" s="65" t="s">
        <v>408</v>
      </c>
      <c r="B54" s="66" t="s">
        <v>31</v>
      </c>
      <c r="C54" s="69" t="s">
        <v>32</v>
      </c>
      <c r="D54" s="67">
        <v>41017.32</v>
      </c>
      <c r="E54" s="70"/>
      <c r="F54" s="68"/>
      <c r="G54" s="55">
        <f>ROUND(PRODUCT(D54,E54),2)</f>
        <v>41017.32</v>
      </c>
    </row>
    <row r="55" spans="1:7" s="64" customFormat="1" ht="45" x14ac:dyDescent="0.2">
      <c r="A55" s="65" t="s">
        <v>409</v>
      </c>
      <c r="B55" s="66" t="s">
        <v>181</v>
      </c>
      <c r="C55" s="69" t="s">
        <v>33</v>
      </c>
      <c r="D55" s="67">
        <v>30754.68</v>
      </c>
      <c r="E55" s="70"/>
      <c r="F55" s="68"/>
      <c r="G55" s="55">
        <f t="shared" ref="G55:G64" si="4">ROUND(PRODUCT(D55,E55),2)</f>
        <v>30754.68</v>
      </c>
    </row>
    <row r="56" spans="1:7" s="64" customFormat="1" ht="45" x14ac:dyDescent="0.2">
      <c r="A56" s="65" t="s">
        <v>410</v>
      </c>
      <c r="B56" s="66" t="s">
        <v>123</v>
      </c>
      <c r="C56" s="69" t="s">
        <v>33</v>
      </c>
      <c r="D56" s="67">
        <v>22051.83</v>
      </c>
      <c r="E56" s="70"/>
      <c r="F56" s="68"/>
      <c r="G56" s="55">
        <f t="shared" ref="G56:G58" si="5">ROUND(PRODUCT(D56,E56),2)</f>
        <v>22051.83</v>
      </c>
    </row>
    <row r="57" spans="1:7" s="64" customFormat="1" ht="45" x14ac:dyDescent="0.2">
      <c r="A57" s="65" t="s">
        <v>411</v>
      </c>
      <c r="B57" s="66" t="s">
        <v>332</v>
      </c>
      <c r="C57" s="69" t="s">
        <v>32</v>
      </c>
      <c r="D57" s="67">
        <v>7586.19</v>
      </c>
      <c r="E57" s="70"/>
      <c r="F57" s="68"/>
      <c r="G57" s="55">
        <f t="shared" si="5"/>
        <v>7586.19</v>
      </c>
    </row>
    <row r="58" spans="1:7" s="64" customFormat="1" ht="56.25" x14ac:dyDescent="0.2">
      <c r="A58" s="65" t="s">
        <v>412</v>
      </c>
      <c r="B58" s="66" t="s">
        <v>362</v>
      </c>
      <c r="C58" s="69" t="s">
        <v>32</v>
      </c>
      <c r="D58" s="67">
        <v>11379.3</v>
      </c>
      <c r="E58" s="70"/>
      <c r="F58" s="68"/>
      <c r="G58" s="55">
        <f t="shared" si="5"/>
        <v>11379.3</v>
      </c>
    </row>
    <row r="59" spans="1:7" s="64" customFormat="1" ht="45" x14ac:dyDescent="0.2">
      <c r="A59" s="65" t="s">
        <v>413</v>
      </c>
      <c r="B59" s="66" t="s">
        <v>289</v>
      </c>
      <c r="C59" s="69" t="s">
        <v>33</v>
      </c>
      <c r="D59" s="67">
        <v>2556.13</v>
      </c>
      <c r="E59" s="70"/>
      <c r="F59" s="68"/>
      <c r="G59" s="55">
        <f t="shared" si="4"/>
        <v>2556.13</v>
      </c>
    </row>
    <row r="60" spans="1:7" s="64" customFormat="1" ht="56.25" x14ac:dyDescent="0.2">
      <c r="A60" s="65" t="s">
        <v>414</v>
      </c>
      <c r="B60" s="66" t="s">
        <v>316</v>
      </c>
      <c r="C60" s="69" t="s">
        <v>33</v>
      </c>
      <c r="D60" s="67">
        <v>4438.78</v>
      </c>
      <c r="E60" s="70"/>
      <c r="F60" s="68"/>
      <c r="G60" s="55">
        <f t="shared" si="4"/>
        <v>4438.78</v>
      </c>
    </row>
    <row r="61" spans="1:7" s="64" customFormat="1" ht="56.25" x14ac:dyDescent="0.2">
      <c r="A61" s="65" t="s">
        <v>415</v>
      </c>
      <c r="B61" s="66" t="s">
        <v>275</v>
      </c>
      <c r="C61" s="69" t="s">
        <v>33</v>
      </c>
      <c r="D61" s="67">
        <v>9023.81</v>
      </c>
      <c r="E61" s="70"/>
      <c r="F61" s="68"/>
      <c r="G61" s="55">
        <f t="shared" si="4"/>
        <v>9023.81</v>
      </c>
    </row>
    <row r="62" spans="1:7" s="64" customFormat="1" ht="33.75" x14ac:dyDescent="0.2">
      <c r="A62" s="65" t="s">
        <v>416</v>
      </c>
      <c r="B62" s="66" t="s">
        <v>140</v>
      </c>
      <c r="C62" s="69" t="s">
        <v>32</v>
      </c>
      <c r="D62" s="67">
        <v>41017.32</v>
      </c>
      <c r="E62" s="70"/>
      <c r="F62" s="68"/>
      <c r="G62" s="55">
        <f t="shared" si="4"/>
        <v>41017.32</v>
      </c>
    </row>
    <row r="63" spans="1:7" s="64" customFormat="1" ht="33.75" x14ac:dyDescent="0.2">
      <c r="A63" s="65" t="s">
        <v>417</v>
      </c>
      <c r="B63" s="66" t="s">
        <v>38</v>
      </c>
      <c r="C63" s="69" t="s">
        <v>33</v>
      </c>
      <c r="D63" s="67">
        <v>30754.68</v>
      </c>
      <c r="E63" s="70"/>
      <c r="F63" s="68"/>
      <c r="G63" s="55">
        <f t="shared" si="4"/>
        <v>30754.68</v>
      </c>
    </row>
    <row r="64" spans="1:7" s="64" customFormat="1" ht="33.75" x14ac:dyDescent="0.2">
      <c r="A64" s="65" t="s">
        <v>418</v>
      </c>
      <c r="B64" s="66" t="s">
        <v>36</v>
      </c>
      <c r="C64" s="69" t="s">
        <v>37</v>
      </c>
      <c r="D64" s="67">
        <v>615093.6</v>
      </c>
      <c r="E64" s="70"/>
      <c r="F64" s="68"/>
      <c r="G64" s="55">
        <f t="shared" si="4"/>
        <v>615093.6</v>
      </c>
    </row>
    <row r="65" spans="1:7" s="64" customFormat="1" x14ac:dyDescent="0.2">
      <c r="A65" s="39" t="s">
        <v>48</v>
      </c>
      <c r="B65" s="40" t="s">
        <v>50</v>
      </c>
      <c r="C65" s="41"/>
      <c r="D65" s="42"/>
      <c r="E65" s="43"/>
      <c r="F65" s="44"/>
      <c r="G65" s="43">
        <f>ROUND(SUM(G66:G73),2)</f>
        <v>118629.02</v>
      </c>
    </row>
    <row r="66" spans="1:7" s="64" customFormat="1" ht="45" x14ac:dyDescent="0.2">
      <c r="A66" s="65" t="s">
        <v>419</v>
      </c>
      <c r="B66" s="66" t="s">
        <v>283</v>
      </c>
      <c r="C66" s="69" t="s">
        <v>32</v>
      </c>
      <c r="D66" s="67">
        <v>5087.96</v>
      </c>
      <c r="E66" s="70"/>
      <c r="F66" s="68"/>
      <c r="G66" s="55">
        <f>ROUND(PRODUCT(D66,E66),2)</f>
        <v>5087.96</v>
      </c>
    </row>
    <row r="67" spans="1:7" s="64" customFormat="1" ht="45" x14ac:dyDescent="0.2">
      <c r="A67" s="65" t="s">
        <v>420</v>
      </c>
      <c r="B67" s="66" t="s">
        <v>285</v>
      </c>
      <c r="C67" s="69" t="s">
        <v>32</v>
      </c>
      <c r="D67" s="67">
        <v>16959.86</v>
      </c>
      <c r="E67" s="70"/>
      <c r="F67" s="68"/>
      <c r="G67" s="55">
        <f t="shared" ref="G67:G73" si="6">ROUND(PRODUCT(D67,E67),2)</f>
        <v>16959.86</v>
      </c>
    </row>
    <row r="68" spans="1:7" s="64" customFormat="1" ht="45" x14ac:dyDescent="0.2">
      <c r="A68" s="65" t="s">
        <v>421</v>
      </c>
      <c r="B68" s="66" t="s">
        <v>284</v>
      </c>
      <c r="C68" s="69" t="s">
        <v>32</v>
      </c>
      <c r="D68" s="67">
        <v>10175.91</v>
      </c>
      <c r="E68" s="70"/>
      <c r="F68" s="68"/>
      <c r="G68" s="55">
        <f t="shared" si="6"/>
        <v>10175.91</v>
      </c>
    </row>
    <row r="69" spans="1:7" s="64" customFormat="1" ht="45" x14ac:dyDescent="0.2">
      <c r="A69" s="65" t="s">
        <v>422</v>
      </c>
      <c r="B69" s="66" t="s">
        <v>286</v>
      </c>
      <c r="C69" s="69" t="s">
        <v>32</v>
      </c>
      <c r="D69" s="67">
        <v>1695.98</v>
      </c>
      <c r="E69" s="70"/>
      <c r="F69" s="68"/>
      <c r="G69" s="55">
        <f t="shared" si="6"/>
        <v>1695.98</v>
      </c>
    </row>
    <row r="70" spans="1:7" s="64" customFormat="1" ht="22.5" x14ac:dyDescent="0.2">
      <c r="A70" s="65" t="s">
        <v>423</v>
      </c>
      <c r="B70" s="66" t="s">
        <v>39</v>
      </c>
      <c r="C70" s="69" t="s">
        <v>40</v>
      </c>
      <c r="D70" s="67">
        <v>28487.11</v>
      </c>
      <c r="E70" s="70"/>
      <c r="F70" s="68"/>
      <c r="G70" s="55">
        <f t="shared" si="6"/>
        <v>28487.11</v>
      </c>
    </row>
    <row r="71" spans="1:7" s="64" customFormat="1" ht="45" x14ac:dyDescent="0.2">
      <c r="A71" s="65" t="s">
        <v>424</v>
      </c>
      <c r="B71" s="66" t="s">
        <v>51</v>
      </c>
      <c r="C71" s="69" t="s">
        <v>40</v>
      </c>
      <c r="D71" s="67">
        <v>28487.11</v>
      </c>
      <c r="E71" s="70"/>
      <c r="F71" s="68"/>
      <c r="G71" s="55">
        <f t="shared" si="6"/>
        <v>28487.11</v>
      </c>
    </row>
    <row r="72" spans="1:7" s="64" customFormat="1" ht="33.75" x14ac:dyDescent="0.2">
      <c r="A72" s="65" t="s">
        <v>425</v>
      </c>
      <c r="B72" s="66" t="s">
        <v>115</v>
      </c>
      <c r="C72" s="69" t="s">
        <v>52</v>
      </c>
      <c r="D72" s="67">
        <v>19891.09</v>
      </c>
      <c r="E72" s="70"/>
      <c r="F72" s="68"/>
      <c r="G72" s="55">
        <f t="shared" si="6"/>
        <v>19891.09</v>
      </c>
    </row>
    <row r="73" spans="1:7" s="64" customFormat="1" ht="78.75" x14ac:dyDescent="0.2">
      <c r="A73" s="65" t="s">
        <v>426</v>
      </c>
      <c r="B73" s="66" t="s">
        <v>282</v>
      </c>
      <c r="C73" s="69" t="s">
        <v>34</v>
      </c>
      <c r="D73" s="67">
        <v>7844</v>
      </c>
      <c r="E73" s="70"/>
      <c r="F73" s="68"/>
      <c r="G73" s="55">
        <f t="shared" si="6"/>
        <v>7844</v>
      </c>
    </row>
    <row r="74" spans="1:7" s="64" customFormat="1" x14ac:dyDescent="0.2">
      <c r="A74" s="38" t="s">
        <v>25</v>
      </c>
      <c r="B74" s="72" t="s">
        <v>189</v>
      </c>
      <c r="C74" s="72"/>
      <c r="D74" s="72"/>
      <c r="E74" s="72"/>
      <c r="F74" s="72"/>
      <c r="G74" s="58">
        <f>ROUND(SUM(G75:G84),2)</f>
        <v>5517.74</v>
      </c>
    </row>
    <row r="75" spans="1:7" s="64" customFormat="1" ht="33.75" x14ac:dyDescent="0.2">
      <c r="A75" s="65" t="s">
        <v>427</v>
      </c>
      <c r="B75" s="66" t="s">
        <v>280</v>
      </c>
      <c r="C75" s="69" t="s">
        <v>40</v>
      </c>
      <c r="D75" s="67">
        <v>183.65</v>
      </c>
      <c r="E75" s="70"/>
      <c r="F75" s="68"/>
      <c r="G75" s="55">
        <f t="shared" ref="G75:G84" si="7">ROUND(PRODUCT(D75,E75),2)</f>
        <v>183.65</v>
      </c>
    </row>
    <row r="76" spans="1:7" s="64" customFormat="1" ht="33.75" x14ac:dyDescent="0.2">
      <c r="A76" s="65" t="s">
        <v>428</v>
      </c>
      <c r="B76" s="66" t="s">
        <v>800</v>
      </c>
      <c r="C76" s="69" t="s">
        <v>32</v>
      </c>
      <c r="D76" s="67">
        <v>64.16</v>
      </c>
      <c r="E76" s="70"/>
      <c r="F76" s="68"/>
      <c r="G76" s="55">
        <f t="shared" si="7"/>
        <v>64.16</v>
      </c>
    </row>
    <row r="77" spans="1:7" s="64" customFormat="1" ht="45" x14ac:dyDescent="0.2">
      <c r="A77" s="65" t="s">
        <v>429</v>
      </c>
      <c r="B77" s="66" t="s">
        <v>343</v>
      </c>
      <c r="C77" s="69" t="s">
        <v>32</v>
      </c>
      <c r="D77" s="67">
        <v>200.02</v>
      </c>
      <c r="E77" s="70"/>
      <c r="F77" s="68"/>
      <c r="G77" s="55">
        <f t="shared" si="7"/>
        <v>200.02</v>
      </c>
    </row>
    <row r="78" spans="1:7" s="64" customFormat="1" ht="78.75" x14ac:dyDescent="0.2">
      <c r="A78" s="65" t="s">
        <v>430</v>
      </c>
      <c r="B78" s="66" t="s">
        <v>324</v>
      </c>
      <c r="C78" s="69" t="s">
        <v>40</v>
      </c>
      <c r="D78" s="67">
        <v>134.03</v>
      </c>
      <c r="E78" s="70"/>
      <c r="F78" s="68"/>
      <c r="G78" s="55">
        <f t="shared" si="7"/>
        <v>134.03</v>
      </c>
    </row>
    <row r="79" spans="1:7" s="64" customFormat="1" ht="22.5" x14ac:dyDescent="0.2">
      <c r="A79" s="65" t="s">
        <v>431</v>
      </c>
      <c r="B79" s="66" t="s">
        <v>39</v>
      </c>
      <c r="C79" s="69" t="s">
        <v>40</v>
      </c>
      <c r="D79" s="67">
        <v>2038.4</v>
      </c>
      <c r="E79" s="70"/>
      <c r="F79" s="68"/>
      <c r="G79" s="55">
        <f t="shared" si="7"/>
        <v>2038.4</v>
      </c>
    </row>
    <row r="80" spans="1:7" s="64" customFormat="1" ht="33.75" x14ac:dyDescent="0.2">
      <c r="A80" s="65" t="s">
        <v>432</v>
      </c>
      <c r="B80" s="66" t="s">
        <v>183</v>
      </c>
      <c r="C80" s="69" t="s">
        <v>33</v>
      </c>
      <c r="D80" s="67">
        <v>44.84</v>
      </c>
      <c r="E80" s="70"/>
      <c r="F80" s="68"/>
      <c r="G80" s="55">
        <f t="shared" si="7"/>
        <v>44.84</v>
      </c>
    </row>
    <row r="81" spans="1:7" s="64" customFormat="1" ht="78.75" x14ac:dyDescent="0.2">
      <c r="A81" s="65" t="s">
        <v>433</v>
      </c>
      <c r="B81" s="66" t="s">
        <v>363</v>
      </c>
      <c r="C81" s="69" t="s">
        <v>34</v>
      </c>
      <c r="D81" s="67">
        <v>637</v>
      </c>
      <c r="E81" s="70"/>
      <c r="F81" s="68"/>
      <c r="G81" s="55">
        <f t="shared" si="7"/>
        <v>637</v>
      </c>
    </row>
    <row r="82" spans="1:7" s="64" customFormat="1" ht="33.75" x14ac:dyDescent="0.2">
      <c r="A82" s="65" t="s">
        <v>434</v>
      </c>
      <c r="B82" s="66" t="s">
        <v>364</v>
      </c>
      <c r="C82" s="69" t="s">
        <v>34</v>
      </c>
      <c r="D82" s="67">
        <v>1274</v>
      </c>
      <c r="E82" s="70"/>
      <c r="F82" s="68"/>
      <c r="G82" s="55">
        <f t="shared" si="7"/>
        <v>1274</v>
      </c>
    </row>
    <row r="83" spans="1:7" s="64" customFormat="1" ht="33.75" x14ac:dyDescent="0.2">
      <c r="A83" s="65" t="s">
        <v>435</v>
      </c>
      <c r="B83" s="66" t="s">
        <v>38</v>
      </c>
      <c r="C83" s="69" t="s">
        <v>33</v>
      </c>
      <c r="D83" s="67">
        <v>44.84</v>
      </c>
      <c r="E83" s="70"/>
      <c r="F83" s="68"/>
      <c r="G83" s="55">
        <f t="shared" si="7"/>
        <v>44.84</v>
      </c>
    </row>
    <row r="84" spans="1:7" s="64" customFormat="1" ht="33.75" x14ac:dyDescent="0.2">
      <c r="A84" s="65" t="s">
        <v>436</v>
      </c>
      <c r="B84" s="66" t="s">
        <v>36</v>
      </c>
      <c r="C84" s="69" t="s">
        <v>37</v>
      </c>
      <c r="D84" s="67">
        <v>896.80000000000007</v>
      </c>
      <c r="E84" s="70"/>
      <c r="F84" s="68"/>
      <c r="G84" s="55">
        <f t="shared" si="7"/>
        <v>896.8</v>
      </c>
    </row>
    <row r="85" spans="1:7" s="64" customFormat="1" x14ac:dyDescent="0.2">
      <c r="A85" s="38" t="s">
        <v>27</v>
      </c>
      <c r="B85" s="72" t="s">
        <v>124</v>
      </c>
      <c r="C85" s="72"/>
      <c r="D85" s="72"/>
      <c r="E85" s="72"/>
      <c r="F85" s="72"/>
      <c r="G85" s="58">
        <f>ROUND(SUM(G86:G112),2)</f>
        <v>75243.7</v>
      </c>
    </row>
    <row r="86" spans="1:7" s="45" customFormat="1" ht="33.75" x14ac:dyDescent="0.2">
      <c r="A86" s="65" t="s">
        <v>437</v>
      </c>
      <c r="B86" s="66" t="s">
        <v>31</v>
      </c>
      <c r="C86" s="69" t="s">
        <v>32</v>
      </c>
      <c r="D86" s="67">
        <v>12566.6</v>
      </c>
      <c r="E86" s="70"/>
      <c r="F86" s="60"/>
      <c r="G86" s="55">
        <f>ROUND(PRODUCT(D86,E86),2)</f>
        <v>12566.6</v>
      </c>
    </row>
    <row r="87" spans="1:7" s="64" customFormat="1" ht="45" x14ac:dyDescent="0.2">
      <c r="A87" s="65" t="s">
        <v>438</v>
      </c>
      <c r="B87" s="66" t="s">
        <v>185</v>
      </c>
      <c r="C87" s="69" t="s">
        <v>33</v>
      </c>
      <c r="D87" s="67">
        <v>565.5</v>
      </c>
      <c r="E87" s="70"/>
      <c r="F87" s="68"/>
      <c r="G87" s="55">
        <f t="shared" ref="G87:G112" si="8">ROUND(PRODUCT(D87,E87),2)</f>
        <v>565.5</v>
      </c>
    </row>
    <row r="88" spans="1:7" s="64" customFormat="1" ht="45" x14ac:dyDescent="0.2">
      <c r="A88" s="65" t="s">
        <v>439</v>
      </c>
      <c r="B88" s="66" t="s">
        <v>123</v>
      </c>
      <c r="C88" s="69" t="s">
        <v>32</v>
      </c>
      <c r="D88" s="67">
        <v>3769.98</v>
      </c>
      <c r="E88" s="70"/>
      <c r="F88" s="68"/>
      <c r="G88" s="55">
        <f t="shared" si="8"/>
        <v>3769.98</v>
      </c>
    </row>
    <row r="89" spans="1:7" s="64" customFormat="1" ht="45" x14ac:dyDescent="0.2">
      <c r="A89" s="65" t="s">
        <v>440</v>
      </c>
      <c r="B89" s="66" t="s">
        <v>266</v>
      </c>
      <c r="C89" s="69" t="s">
        <v>32</v>
      </c>
      <c r="D89" s="67">
        <v>8796.6200000000008</v>
      </c>
      <c r="E89" s="70"/>
      <c r="F89" s="68"/>
      <c r="G89" s="55">
        <f t="shared" si="8"/>
        <v>8796.6200000000008</v>
      </c>
    </row>
    <row r="90" spans="1:7" s="64" customFormat="1" ht="45" x14ac:dyDescent="0.2">
      <c r="A90" s="65" t="s">
        <v>441</v>
      </c>
      <c r="B90" s="66" t="s">
        <v>157</v>
      </c>
      <c r="C90" s="69" t="s">
        <v>33</v>
      </c>
      <c r="D90" s="67">
        <v>226.2</v>
      </c>
      <c r="E90" s="70"/>
      <c r="F90" s="68"/>
      <c r="G90" s="55">
        <f t="shared" si="8"/>
        <v>226.2</v>
      </c>
    </row>
    <row r="91" spans="1:7" s="64" customFormat="1" ht="45" x14ac:dyDescent="0.2">
      <c r="A91" s="65" t="s">
        <v>442</v>
      </c>
      <c r="B91" s="66" t="s">
        <v>186</v>
      </c>
      <c r="C91" s="69" t="s">
        <v>33</v>
      </c>
      <c r="D91" s="67">
        <v>339.3</v>
      </c>
      <c r="E91" s="70"/>
      <c r="F91" s="68"/>
      <c r="G91" s="55">
        <f t="shared" si="8"/>
        <v>339.3</v>
      </c>
    </row>
    <row r="92" spans="1:7" s="64" customFormat="1" ht="56.25" x14ac:dyDescent="0.2">
      <c r="A92" s="65" t="s">
        <v>443</v>
      </c>
      <c r="B92" s="66" t="s">
        <v>344</v>
      </c>
      <c r="C92" s="69" t="s">
        <v>34</v>
      </c>
      <c r="D92" s="67">
        <v>6230</v>
      </c>
      <c r="E92" s="70"/>
      <c r="F92" s="68"/>
      <c r="G92" s="55">
        <f t="shared" si="8"/>
        <v>6230</v>
      </c>
    </row>
    <row r="93" spans="1:7" s="64" customFormat="1" ht="33.75" x14ac:dyDescent="0.2">
      <c r="A93" s="65" t="s">
        <v>444</v>
      </c>
      <c r="B93" s="66" t="s">
        <v>345</v>
      </c>
      <c r="C93" s="69" t="s">
        <v>40</v>
      </c>
      <c r="D93" s="67">
        <v>10563.74</v>
      </c>
      <c r="E93" s="70"/>
      <c r="F93" s="68"/>
      <c r="G93" s="55">
        <f t="shared" si="8"/>
        <v>10563.74</v>
      </c>
    </row>
    <row r="94" spans="1:7" s="64" customFormat="1" ht="33.75" x14ac:dyDescent="0.2">
      <c r="A94" s="65" t="s">
        <v>445</v>
      </c>
      <c r="B94" s="66" t="s">
        <v>281</v>
      </c>
      <c r="C94" s="69" t="s">
        <v>40</v>
      </c>
      <c r="D94" s="67">
        <v>1776.73</v>
      </c>
      <c r="E94" s="70"/>
      <c r="F94" s="68"/>
      <c r="G94" s="55">
        <f t="shared" si="8"/>
        <v>1776.73</v>
      </c>
    </row>
    <row r="95" spans="1:7" s="64" customFormat="1" ht="33.75" x14ac:dyDescent="0.2">
      <c r="A95" s="65" t="s">
        <v>446</v>
      </c>
      <c r="B95" s="66" t="s">
        <v>799</v>
      </c>
      <c r="C95" s="69" t="s">
        <v>40</v>
      </c>
      <c r="D95" s="67">
        <v>56.25</v>
      </c>
      <c r="E95" s="70"/>
      <c r="F95" s="68"/>
      <c r="G95" s="55">
        <f t="shared" si="8"/>
        <v>56.25</v>
      </c>
    </row>
    <row r="96" spans="1:7" s="64" customFormat="1" ht="45" x14ac:dyDescent="0.2">
      <c r="A96" s="65" t="s">
        <v>447</v>
      </c>
      <c r="B96" s="66" t="s">
        <v>42</v>
      </c>
      <c r="C96" s="69" t="s">
        <v>32</v>
      </c>
      <c r="D96" s="67">
        <v>2204.94</v>
      </c>
      <c r="E96" s="70"/>
      <c r="F96" s="68"/>
      <c r="G96" s="55">
        <f t="shared" si="8"/>
        <v>2204.94</v>
      </c>
    </row>
    <row r="97" spans="1:7" s="64" customFormat="1" ht="33.75" x14ac:dyDescent="0.2">
      <c r="A97" s="65" t="s">
        <v>448</v>
      </c>
      <c r="B97" s="66" t="s">
        <v>41</v>
      </c>
      <c r="C97" s="69" t="s">
        <v>32</v>
      </c>
      <c r="D97" s="67">
        <v>10361.66</v>
      </c>
      <c r="E97" s="70"/>
      <c r="F97" s="68"/>
      <c r="G97" s="55">
        <f t="shared" si="8"/>
        <v>10361.66</v>
      </c>
    </row>
    <row r="98" spans="1:7" s="64" customFormat="1" ht="33.75" x14ac:dyDescent="0.2">
      <c r="A98" s="65" t="s">
        <v>449</v>
      </c>
      <c r="B98" s="66" t="s">
        <v>43</v>
      </c>
      <c r="C98" s="69" t="s">
        <v>32</v>
      </c>
      <c r="D98" s="67">
        <v>881.98</v>
      </c>
      <c r="E98" s="70"/>
      <c r="F98" s="68"/>
      <c r="G98" s="55">
        <f t="shared" si="8"/>
        <v>881.98</v>
      </c>
    </row>
    <row r="99" spans="1:7" s="64" customFormat="1" ht="22.5" x14ac:dyDescent="0.2">
      <c r="A99" s="65" t="s">
        <v>450</v>
      </c>
      <c r="B99" s="66" t="s">
        <v>39</v>
      </c>
      <c r="C99" s="69" t="s">
        <v>40</v>
      </c>
      <c r="D99" s="67">
        <v>7248.13</v>
      </c>
      <c r="E99" s="70"/>
      <c r="F99" s="68"/>
      <c r="G99" s="55">
        <f t="shared" si="8"/>
        <v>7248.13</v>
      </c>
    </row>
    <row r="100" spans="1:7" s="64" customFormat="1" ht="45" x14ac:dyDescent="0.2">
      <c r="A100" s="65" t="s">
        <v>451</v>
      </c>
      <c r="B100" s="66" t="s">
        <v>47</v>
      </c>
      <c r="C100" s="69" t="s">
        <v>40</v>
      </c>
      <c r="D100" s="67">
        <v>62</v>
      </c>
      <c r="E100" s="70"/>
      <c r="F100" s="68"/>
      <c r="G100" s="55">
        <f t="shared" si="8"/>
        <v>62</v>
      </c>
    </row>
    <row r="101" spans="1:7" s="64" customFormat="1" ht="33.75" x14ac:dyDescent="0.2">
      <c r="A101" s="65" t="s">
        <v>452</v>
      </c>
      <c r="B101" s="66" t="s">
        <v>118</v>
      </c>
      <c r="C101" s="69" t="s">
        <v>40</v>
      </c>
      <c r="D101" s="67">
        <v>62</v>
      </c>
      <c r="E101" s="70"/>
      <c r="F101" s="68"/>
      <c r="G101" s="55">
        <f t="shared" si="8"/>
        <v>62</v>
      </c>
    </row>
    <row r="102" spans="1:7" s="64" customFormat="1" ht="56.25" x14ac:dyDescent="0.2">
      <c r="A102" s="65" t="s">
        <v>453</v>
      </c>
      <c r="B102" s="66" t="s">
        <v>268</v>
      </c>
      <c r="C102" s="69" t="s">
        <v>32</v>
      </c>
      <c r="D102" s="67">
        <v>12.6</v>
      </c>
      <c r="E102" s="70"/>
      <c r="F102" s="68"/>
      <c r="G102" s="55">
        <f t="shared" si="8"/>
        <v>12.6</v>
      </c>
    </row>
    <row r="103" spans="1:7" s="64" customFormat="1" ht="22.5" x14ac:dyDescent="0.2">
      <c r="A103" s="65" t="s">
        <v>454</v>
      </c>
      <c r="B103" s="66" t="s">
        <v>117</v>
      </c>
      <c r="C103" s="69" t="s">
        <v>32</v>
      </c>
      <c r="D103" s="67">
        <v>18.899999999999999</v>
      </c>
      <c r="E103" s="70"/>
      <c r="F103" s="68"/>
      <c r="G103" s="55">
        <f t="shared" si="8"/>
        <v>18.899999999999999</v>
      </c>
    </row>
    <row r="104" spans="1:7" s="64" customFormat="1" ht="33.75" x14ac:dyDescent="0.2">
      <c r="A104" s="65" t="s">
        <v>455</v>
      </c>
      <c r="B104" s="66" t="s">
        <v>267</v>
      </c>
      <c r="C104" s="69" t="s">
        <v>33</v>
      </c>
      <c r="D104" s="67">
        <v>23.87</v>
      </c>
      <c r="E104" s="70"/>
      <c r="F104" s="68"/>
      <c r="G104" s="55">
        <f t="shared" si="8"/>
        <v>23.87</v>
      </c>
    </row>
    <row r="105" spans="1:7" s="64" customFormat="1" ht="45" x14ac:dyDescent="0.2">
      <c r="A105" s="65" t="s">
        <v>456</v>
      </c>
      <c r="B105" s="66" t="s">
        <v>211</v>
      </c>
      <c r="C105" s="69" t="s">
        <v>33</v>
      </c>
      <c r="D105" s="67">
        <v>14.92</v>
      </c>
      <c r="E105" s="70"/>
      <c r="F105" s="68"/>
      <c r="G105" s="55">
        <f t="shared" si="8"/>
        <v>14.92</v>
      </c>
    </row>
    <row r="106" spans="1:7" s="64" customFormat="1" ht="45" x14ac:dyDescent="0.2">
      <c r="A106" s="65" t="s">
        <v>457</v>
      </c>
      <c r="B106" s="66" t="s">
        <v>212</v>
      </c>
      <c r="C106" s="69" t="s">
        <v>33</v>
      </c>
      <c r="D106" s="67">
        <v>74.680000000000007</v>
      </c>
      <c r="E106" s="70"/>
      <c r="F106" s="68"/>
      <c r="G106" s="55">
        <f t="shared" si="8"/>
        <v>74.680000000000007</v>
      </c>
    </row>
    <row r="107" spans="1:7" s="64" customFormat="1" ht="33.75" x14ac:dyDescent="0.2">
      <c r="A107" s="65" t="s">
        <v>458</v>
      </c>
      <c r="B107" s="66" t="s">
        <v>177</v>
      </c>
      <c r="C107" s="69" t="s">
        <v>32</v>
      </c>
      <c r="D107" s="67">
        <v>136.4</v>
      </c>
      <c r="E107" s="70"/>
      <c r="F107" s="68"/>
      <c r="G107" s="55">
        <f t="shared" si="8"/>
        <v>136.4</v>
      </c>
    </row>
    <row r="108" spans="1:7" s="64" customFormat="1" ht="33.75" x14ac:dyDescent="0.2">
      <c r="A108" s="65" t="s">
        <v>459</v>
      </c>
      <c r="B108" s="66" t="s">
        <v>162</v>
      </c>
      <c r="C108" s="69" t="s">
        <v>32</v>
      </c>
      <c r="D108" s="67">
        <v>136.4</v>
      </c>
      <c r="E108" s="70"/>
      <c r="F108" s="68"/>
      <c r="G108" s="55">
        <f t="shared" si="8"/>
        <v>136.4</v>
      </c>
    </row>
    <row r="109" spans="1:7" s="64" customFormat="1" ht="67.5" x14ac:dyDescent="0.2">
      <c r="A109" s="65" t="s">
        <v>460</v>
      </c>
      <c r="B109" s="66" t="s">
        <v>263</v>
      </c>
      <c r="C109" s="69" t="s">
        <v>34</v>
      </c>
      <c r="D109" s="67">
        <v>260</v>
      </c>
      <c r="E109" s="70"/>
      <c r="F109" s="68"/>
      <c r="G109" s="55">
        <f t="shared" si="8"/>
        <v>260</v>
      </c>
    </row>
    <row r="110" spans="1:7" s="64" customFormat="1" ht="90" x14ac:dyDescent="0.2">
      <c r="A110" s="65" t="s">
        <v>461</v>
      </c>
      <c r="B110" s="66" t="s">
        <v>141</v>
      </c>
      <c r="C110" s="69" t="s">
        <v>34</v>
      </c>
      <c r="D110" s="67">
        <v>1729</v>
      </c>
      <c r="E110" s="70"/>
      <c r="F110" s="68"/>
      <c r="G110" s="55">
        <f t="shared" si="8"/>
        <v>1729</v>
      </c>
    </row>
    <row r="111" spans="1:7" s="45" customFormat="1" ht="33.75" x14ac:dyDescent="0.2">
      <c r="A111" s="65" t="s">
        <v>462</v>
      </c>
      <c r="B111" s="66" t="s">
        <v>38</v>
      </c>
      <c r="C111" s="69" t="s">
        <v>33</v>
      </c>
      <c r="D111" s="67">
        <v>339.3</v>
      </c>
      <c r="E111" s="70"/>
      <c r="F111" s="68"/>
      <c r="G111" s="55">
        <f t="shared" si="8"/>
        <v>339.3</v>
      </c>
    </row>
    <row r="112" spans="1:7" s="45" customFormat="1" ht="33.75" x14ac:dyDescent="0.2">
      <c r="A112" s="65" t="s">
        <v>463</v>
      </c>
      <c r="B112" s="66" t="s">
        <v>36</v>
      </c>
      <c r="C112" s="69" t="s">
        <v>37</v>
      </c>
      <c r="D112" s="67">
        <v>6786</v>
      </c>
      <c r="E112" s="70"/>
      <c r="F112" s="60"/>
      <c r="G112" s="55">
        <f t="shared" si="8"/>
        <v>6786</v>
      </c>
    </row>
    <row r="113" spans="1:7" s="64" customFormat="1" x14ac:dyDescent="0.2">
      <c r="A113" s="38" t="s">
        <v>28</v>
      </c>
      <c r="B113" s="72" t="s">
        <v>340</v>
      </c>
      <c r="C113" s="72"/>
      <c r="D113" s="72"/>
      <c r="E113" s="72"/>
      <c r="F113" s="72"/>
      <c r="G113" s="58">
        <f>ROUND(SUM(G114:G130),2)</f>
        <v>11212.25</v>
      </c>
    </row>
    <row r="114" spans="1:7" s="64" customFormat="1" ht="33.75" x14ac:dyDescent="0.2">
      <c r="A114" s="65" t="s">
        <v>464</v>
      </c>
      <c r="B114" s="66" t="s">
        <v>31</v>
      </c>
      <c r="C114" s="69" t="s">
        <v>32</v>
      </c>
      <c r="D114" s="67">
        <v>84.8</v>
      </c>
      <c r="E114" s="70"/>
      <c r="F114" s="68"/>
      <c r="G114" s="55">
        <f t="shared" ref="G114" si="9">ROUND(PRODUCT(D114,E114),2)</f>
        <v>84.8</v>
      </c>
    </row>
    <row r="115" spans="1:7" s="64" customFormat="1" ht="33.75" x14ac:dyDescent="0.2">
      <c r="A115" s="65" t="s">
        <v>465</v>
      </c>
      <c r="B115" s="66" t="s">
        <v>325</v>
      </c>
      <c r="C115" s="69" t="s">
        <v>33</v>
      </c>
      <c r="D115" s="67">
        <v>220.47</v>
      </c>
      <c r="E115" s="70"/>
      <c r="F115" s="68"/>
      <c r="G115" s="55">
        <f t="shared" ref="G115" si="10">ROUND(PRODUCT(D115,E115),2)</f>
        <v>220.47</v>
      </c>
    </row>
    <row r="116" spans="1:7" s="64" customFormat="1" ht="45" x14ac:dyDescent="0.2">
      <c r="A116" s="65" t="s">
        <v>466</v>
      </c>
      <c r="B116" s="66" t="s">
        <v>123</v>
      </c>
      <c r="C116" s="69" t="s">
        <v>32</v>
      </c>
      <c r="D116" s="67">
        <v>84.8</v>
      </c>
      <c r="E116" s="70"/>
      <c r="F116" s="68"/>
      <c r="G116" s="55">
        <f t="shared" ref="G116:G130" si="11">ROUND(PRODUCT(D116,E116),2)</f>
        <v>84.8</v>
      </c>
    </row>
    <row r="117" spans="1:7" s="64" customFormat="1" ht="45" x14ac:dyDescent="0.2">
      <c r="A117" s="65" t="s">
        <v>467</v>
      </c>
      <c r="B117" s="66" t="s">
        <v>265</v>
      </c>
      <c r="C117" s="69" t="s">
        <v>33</v>
      </c>
      <c r="D117" s="67">
        <v>85.93</v>
      </c>
      <c r="E117" s="70"/>
      <c r="F117" s="68"/>
      <c r="G117" s="55">
        <f t="shared" si="11"/>
        <v>85.93</v>
      </c>
    </row>
    <row r="118" spans="1:7" s="64" customFormat="1" ht="22.5" x14ac:dyDescent="0.2">
      <c r="A118" s="65" t="s">
        <v>468</v>
      </c>
      <c r="B118" s="66" t="s">
        <v>328</v>
      </c>
      <c r="C118" s="69" t="s">
        <v>33</v>
      </c>
      <c r="D118" s="67">
        <v>19.79</v>
      </c>
      <c r="E118" s="70"/>
      <c r="F118" s="68"/>
      <c r="G118" s="55">
        <f>ROUND(PRODUCT(D118,E118),2)</f>
        <v>19.79</v>
      </c>
    </row>
    <row r="119" spans="1:7" s="64" customFormat="1" ht="33.75" x14ac:dyDescent="0.2">
      <c r="A119" s="65" t="s">
        <v>469</v>
      </c>
      <c r="B119" s="66" t="s">
        <v>114</v>
      </c>
      <c r="C119" s="69" t="s">
        <v>32</v>
      </c>
      <c r="D119" s="67">
        <v>84.8</v>
      </c>
      <c r="E119" s="70"/>
      <c r="F119" s="68"/>
      <c r="G119" s="55">
        <f>ROUND(PRODUCT(D119,E119),2)</f>
        <v>84.8</v>
      </c>
    </row>
    <row r="120" spans="1:7" s="64" customFormat="1" ht="33.75" x14ac:dyDescent="0.2">
      <c r="A120" s="65" t="s">
        <v>470</v>
      </c>
      <c r="B120" s="66" t="s">
        <v>267</v>
      </c>
      <c r="C120" s="69" t="s">
        <v>33</v>
      </c>
      <c r="D120" s="67">
        <v>50.88</v>
      </c>
      <c r="E120" s="70"/>
      <c r="F120" s="68"/>
      <c r="G120" s="55">
        <f t="shared" ref="G120:G121" si="12">ROUND(PRODUCT(D120,E120),2)</f>
        <v>50.88</v>
      </c>
    </row>
    <row r="121" spans="1:7" s="64" customFormat="1" ht="45" x14ac:dyDescent="0.2">
      <c r="A121" s="65" t="s">
        <v>471</v>
      </c>
      <c r="B121" s="66" t="s">
        <v>212</v>
      </c>
      <c r="C121" s="69" t="s">
        <v>33</v>
      </c>
      <c r="D121" s="67">
        <v>75.180000000000007</v>
      </c>
      <c r="E121" s="70"/>
      <c r="F121" s="68"/>
      <c r="G121" s="55">
        <f t="shared" si="12"/>
        <v>75.180000000000007</v>
      </c>
    </row>
    <row r="122" spans="1:7" s="64" customFormat="1" ht="45" x14ac:dyDescent="0.2">
      <c r="A122" s="65" t="s">
        <v>472</v>
      </c>
      <c r="B122" s="66" t="s">
        <v>211</v>
      </c>
      <c r="C122" s="69" t="s">
        <v>33</v>
      </c>
      <c r="D122" s="67">
        <v>9.0399999999999991</v>
      </c>
      <c r="E122" s="70"/>
      <c r="F122" s="68"/>
      <c r="G122" s="55">
        <f>ROUND(PRODUCT(D122,E122),2)</f>
        <v>9.0399999999999991</v>
      </c>
    </row>
    <row r="123" spans="1:7" s="64" customFormat="1" ht="33.75" x14ac:dyDescent="0.2">
      <c r="A123" s="65" t="s">
        <v>473</v>
      </c>
      <c r="B123" s="66" t="s">
        <v>329</v>
      </c>
      <c r="C123" s="69" t="s">
        <v>40</v>
      </c>
      <c r="D123" s="67">
        <v>21.75</v>
      </c>
      <c r="E123" s="70"/>
      <c r="F123" s="68"/>
      <c r="G123" s="55">
        <f>ROUND(PRODUCT(D123,E123),2)</f>
        <v>21.75</v>
      </c>
    </row>
    <row r="124" spans="1:7" s="64" customFormat="1" ht="33.75" x14ac:dyDescent="0.2">
      <c r="A124" s="65" t="s">
        <v>474</v>
      </c>
      <c r="B124" s="66" t="s">
        <v>326</v>
      </c>
      <c r="C124" s="69" t="s">
        <v>32</v>
      </c>
      <c r="D124" s="67">
        <v>17.28</v>
      </c>
      <c r="E124" s="70"/>
      <c r="F124" s="68"/>
      <c r="G124" s="55">
        <f>ROUND(PRODUCT(D124,E124),2)</f>
        <v>17.28</v>
      </c>
    </row>
    <row r="125" spans="1:7" s="64" customFormat="1" ht="33.75" x14ac:dyDescent="0.2">
      <c r="A125" s="65" t="s">
        <v>475</v>
      </c>
      <c r="B125" s="66" t="s">
        <v>331</v>
      </c>
      <c r="C125" s="69" t="s">
        <v>33</v>
      </c>
      <c r="D125" s="67">
        <v>3.46</v>
      </c>
      <c r="E125" s="70"/>
      <c r="F125" s="68"/>
      <c r="G125" s="55">
        <f t="shared" ref="G125:G128" si="13">ROUND(PRODUCT(D125,E125),2)</f>
        <v>3.46</v>
      </c>
    </row>
    <row r="126" spans="1:7" s="64" customFormat="1" ht="67.5" x14ac:dyDescent="0.2">
      <c r="A126" s="65" t="s">
        <v>476</v>
      </c>
      <c r="B126" s="66" t="s">
        <v>353</v>
      </c>
      <c r="C126" s="69" t="s">
        <v>34</v>
      </c>
      <c r="D126" s="67">
        <v>36</v>
      </c>
      <c r="E126" s="70"/>
      <c r="F126" s="68"/>
      <c r="G126" s="55">
        <f t="shared" ref="G126" si="14">ROUND(PRODUCT(D126,E126),2)</f>
        <v>36</v>
      </c>
    </row>
    <row r="127" spans="1:7" s="64" customFormat="1" ht="45" x14ac:dyDescent="0.2">
      <c r="A127" s="65" t="s">
        <v>477</v>
      </c>
      <c r="B127" s="66" t="s">
        <v>330</v>
      </c>
      <c r="C127" s="69" t="s">
        <v>52</v>
      </c>
      <c r="D127" s="67">
        <v>2894.1</v>
      </c>
      <c r="E127" s="70"/>
      <c r="F127" s="68"/>
      <c r="G127" s="55">
        <f t="shared" si="13"/>
        <v>2894.1</v>
      </c>
    </row>
    <row r="128" spans="1:7" s="64" customFormat="1" ht="33.75" x14ac:dyDescent="0.2">
      <c r="A128" s="65" t="s">
        <v>478</v>
      </c>
      <c r="B128" s="66" t="s">
        <v>327</v>
      </c>
      <c r="C128" s="69" t="s">
        <v>52</v>
      </c>
      <c r="D128" s="67">
        <v>2894.1</v>
      </c>
      <c r="E128" s="70"/>
      <c r="F128" s="68"/>
      <c r="G128" s="55">
        <f t="shared" si="13"/>
        <v>2894.1</v>
      </c>
    </row>
    <row r="129" spans="1:7" s="64" customFormat="1" ht="33.75" x14ac:dyDescent="0.2">
      <c r="A129" s="65" t="s">
        <v>479</v>
      </c>
      <c r="B129" s="66" t="s">
        <v>38</v>
      </c>
      <c r="C129" s="69" t="s">
        <v>33</v>
      </c>
      <c r="D129" s="67">
        <v>220.47</v>
      </c>
      <c r="E129" s="70"/>
      <c r="F129" s="68"/>
      <c r="G129" s="55">
        <f t="shared" si="11"/>
        <v>220.47</v>
      </c>
    </row>
    <row r="130" spans="1:7" s="64" customFormat="1" ht="33.75" x14ac:dyDescent="0.2">
      <c r="A130" s="65" t="s">
        <v>480</v>
      </c>
      <c r="B130" s="66" t="s">
        <v>36</v>
      </c>
      <c r="C130" s="69" t="s">
        <v>37</v>
      </c>
      <c r="D130" s="67">
        <v>4409.3999999999996</v>
      </c>
      <c r="E130" s="70"/>
      <c r="F130" s="68"/>
      <c r="G130" s="55">
        <f t="shared" si="11"/>
        <v>4409.3999999999996</v>
      </c>
    </row>
    <row r="131" spans="1:7" x14ac:dyDescent="0.2">
      <c r="A131" s="38" t="s">
        <v>29</v>
      </c>
      <c r="B131" s="72" t="s">
        <v>107</v>
      </c>
      <c r="C131" s="72"/>
      <c r="D131" s="72"/>
      <c r="E131" s="72"/>
      <c r="F131" s="72"/>
      <c r="G131" s="58">
        <f>ROUND(SUM(G132:G138),2)</f>
        <v>1163.2</v>
      </c>
    </row>
    <row r="132" spans="1:7" s="64" customFormat="1" ht="33.75" x14ac:dyDescent="0.2">
      <c r="A132" s="65" t="s">
        <v>481</v>
      </c>
      <c r="B132" s="66" t="s">
        <v>53</v>
      </c>
      <c r="C132" s="69" t="s">
        <v>34</v>
      </c>
      <c r="D132" s="67">
        <v>96</v>
      </c>
      <c r="E132" s="70"/>
      <c r="F132" s="68"/>
      <c r="G132" s="55">
        <f t="shared" ref="G132:G138" si="15">ROUND(PRODUCT(D132,E132),2)</f>
        <v>96</v>
      </c>
    </row>
    <row r="133" spans="1:7" s="64" customFormat="1" ht="33.75" x14ac:dyDescent="0.2">
      <c r="A133" s="65" t="s">
        <v>482</v>
      </c>
      <c r="B133" s="66" t="s">
        <v>54</v>
      </c>
      <c r="C133" s="69" t="s">
        <v>34</v>
      </c>
      <c r="D133" s="67">
        <v>96</v>
      </c>
      <c r="E133" s="70"/>
      <c r="F133" s="68"/>
      <c r="G133" s="55">
        <f t="shared" si="15"/>
        <v>96</v>
      </c>
    </row>
    <row r="134" spans="1:7" s="64" customFormat="1" ht="33.75" x14ac:dyDescent="0.2">
      <c r="A134" s="65" t="s">
        <v>483</v>
      </c>
      <c r="B134" s="66" t="s">
        <v>57</v>
      </c>
      <c r="C134" s="69" t="s">
        <v>34</v>
      </c>
      <c r="D134" s="67">
        <v>96</v>
      </c>
      <c r="E134" s="70"/>
      <c r="F134" s="68"/>
      <c r="G134" s="55">
        <f t="shared" si="15"/>
        <v>96</v>
      </c>
    </row>
    <row r="135" spans="1:7" s="64" customFormat="1" ht="33.75" x14ac:dyDescent="0.2">
      <c r="A135" s="65" t="s">
        <v>484</v>
      </c>
      <c r="B135" s="66" t="s">
        <v>164</v>
      </c>
      <c r="C135" s="69" t="s">
        <v>34</v>
      </c>
      <c r="D135" s="67">
        <v>92</v>
      </c>
      <c r="E135" s="70"/>
      <c r="F135" s="68"/>
      <c r="G135" s="55">
        <f t="shared" si="15"/>
        <v>92</v>
      </c>
    </row>
    <row r="136" spans="1:7" s="64" customFormat="1" ht="33.75" x14ac:dyDescent="0.2">
      <c r="A136" s="65" t="s">
        <v>485</v>
      </c>
      <c r="B136" s="66" t="s">
        <v>165</v>
      </c>
      <c r="C136" s="69" t="s">
        <v>34</v>
      </c>
      <c r="D136" s="67">
        <v>92</v>
      </c>
      <c r="E136" s="70"/>
      <c r="F136" s="68"/>
      <c r="G136" s="55">
        <f t="shared" si="15"/>
        <v>92</v>
      </c>
    </row>
    <row r="137" spans="1:7" s="64" customFormat="1" ht="33.75" x14ac:dyDescent="0.2">
      <c r="A137" s="65" t="s">
        <v>486</v>
      </c>
      <c r="B137" s="66" t="s">
        <v>55</v>
      </c>
      <c r="C137" s="69" t="s">
        <v>32</v>
      </c>
      <c r="D137" s="67">
        <v>576</v>
      </c>
      <c r="E137" s="70"/>
      <c r="F137" s="68"/>
      <c r="G137" s="55">
        <f t="shared" si="15"/>
        <v>576</v>
      </c>
    </row>
    <row r="138" spans="1:7" s="64" customFormat="1" ht="22.5" x14ac:dyDescent="0.2">
      <c r="A138" s="65" t="s">
        <v>487</v>
      </c>
      <c r="B138" s="66" t="s">
        <v>187</v>
      </c>
      <c r="C138" s="69" t="s">
        <v>33</v>
      </c>
      <c r="D138" s="67">
        <v>115.2</v>
      </c>
      <c r="E138" s="70"/>
      <c r="F138" s="68"/>
      <c r="G138" s="55">
        <f t="shared" si="15"/>
        <v>115.2</v>
      </c>
    </row>
    <row r="139" spans="1:7" s="45" customFormat="1" x14ac:dyDescent="0.2">
      <c r="A139" s="38" t="s">
        <v>103</v>
      </c>
      <c r="B139" s="72" t="s">
        <v>44</v>
      </c>
      <c r="C139" s="72"/>
      <c r="D139" s="72"/>
      <c r="E139" s="72"/>
      <c r="F139" s="72"/>
      <c r="G139" s="58">
        <f>ROUND(SUM(G140,G161),2)</f>
        <v>16307.83</v>
      </c>
    </row>
    <row r="140" spans="1:7" s="45" customFormat="1" x14ac:dyDescent="0.2">
      <c r="A140" s="39" t="s">
        <v>104</v>
      </c>
      <c r="B140" s="40" t="s">
        <v>45</v>
      </c>
      <c r="C140" s="41"/>
      <c r="D140" s="42"/>
      <c r="E140" s="43"/>
      <c r="F140" s="44"/>
      <c r="G140" s="43">
        <f>ROUND(SUM(G141:G160),2)</f>
        <v>16228.83</v>
      </c>
    </row>
    <row r="141" spans="1:7" s="64" customFormat="1" ht="56.25" x14ac:dyDescent="0.2">
      <c r="A141" s="65" t="s">
        <v>488</v>
      </c>
      <c r="B141" s="66" t="s">
        <v>166</v>
      </c>
      <c r="C141" s="69" t="s">
        <v>32</v>
      </c>
      <c r="D141" s="67">
        <v>27.61</v>
      </c>
      <c r="E141" s="70"/>
      <c r="F141" s="68"/>
      <c r="G141" s="55">
        <f t="shared" ref="G141:G160" si="16">ROUND(PRODUCT(D141,E141),2)</f>
        <v>27.61</v>
      </c>
    </row>
    <row r="142" spans="1:7" s="64" customFormat="1" ht="67.5" x14ac:dyDescent="0.2">
      <c r="A142" s="65" t="s">
        <v>489</v>
      </c>
      <c r="B142" s="66" t="s">
        <v>346</v>
      </c>
      <c r="C142" s="69" t="s">
        <v>32</v>
      </c>
      <c r="D142" s="67">
        <v>545.79</v>
      </c>
      <c r="E142" s="70"/>
      <c r="F142" s="68"/>
      <c r="G142" s="55">
        <f t="shared" si="16"/>
        <v>545.79</v>
      </c>
    </row>
    <row r="143" spans="1:7" s="64" customFormat="1" ht="56.25" x14ac:dyDescent="0.2">
      <c r="A143" s="65" t="s">
        <v>490</v>
      </c>
      <c r="B143" s="66" t="s">
        <v>287</v>
      </c>
      <c r="C143" s="69" t="s">
        <v>32</v>
      </c>
      <c r="D143" s="67">
        <v>705.81</v>
      </c>
      <c r="E143" s="70"/>
      <c r="F143" s="68"/>
      <c r="G143" s="55">
        <f t="shared" si="16"/>
        <v>705.81</v>
      </c>
    </row>
    <row r="144" spans="1:7" s="64" customFormat="1" ht="56.25" x14ac:dyDescent="0.2">
      <c r="A144" s="65" t="s">
        <v>491</v>
      </c>
      <c r="B144" s="66" t="s">
        <v>167</v>
      </c>
      <c r="C144" s="69" t="s">
        <v>40</v>
      </c>
      <c r="D144" s="67">
        <v>11194.51</v>
      </c>
      <c r="E144" s="70"/>
      <c r="F144" s="68"/>
      <c r="G144" s="55">
        <f t="shared" si="16"/>
        <v>11194.51</v>
      </c>
    </row>
    <row r="145" spans="1:7" s="64" customFormat="1" ht="56.25" x14ac:dyDescent="0.2">
      <c r="A145" s="65" t="s">
        <v>492</v>
      </c>
      <c r="B145" s="66" t="s">
        <v>168</v>
      </c>
      <c r="C145" s="69" t="s">
        <v>40</v>
      </c>
      <c r="D145" s="67">
        <v>1427.53</v>
      </c>
      <c r="E145" s="70"/>
      <c r="F145" s="68"/>
      <c r="G145" s="55">
        <f t="shared" si="16"/>
        <v>1427.53</v>
      </c>
    </row>
    <row r="146" spans="1:7" s="64" customFormat="1" ht="56.25" x14ac:dyDescent="0.2">
      <c r="A146" s="65" t="s">
        <v>493</v>
      </c>
      <c r="B146" s="66" t="s">
        <v>169</v>
      </c>
      <c r="C146" s="69" t="s">
        <v>40</v>
      </c>
      <c r="D146" s="67">
        <v>36.200000000000003</v>
      </c>
      <c r="E146" s="70"/>
      <c r="F146" s="68"/>
      <c r="G146" s="55">
        <f t="shared" si="16"/>
        <v>36.200000000000003</v>
      </c>
    </row>
    <row r="147" spans="1:7" s="64" customFormat="1" ht="56.25" x14ac:dyDescent="0.2">
      <c r="A147" s="65" t="s">
        <v>494</v>
      </c>
      <c r="B147" s="66" t="s">
        <v>170</v>
      </c>
      <c r="C147" s="69" t="s">
        <v>34</v>
      </c>
      <c r="D147" s="67">
        <v>67</v>
      </c>
      <c r="E147" s="70"/>
      <c r="F147" s="68"/>
      <c r="G147" s="55">
        <f t="shared" si="16"/>
        <v>67</v>
      </c>
    </row>
    <row r="148" spans="1:7" s="64" customFormat="1" ht="56.25" x14ac:dyDescent="0.2">
      <c r="A148" s="65" t="s">
        <v>495</v>
      </c>
      <c r="B148" s="66" t="s">
        <v>171</v>
      </c>
      <c r="C148" s="69" t="s">
        <v>34</v>
      </c>
      <c r="D148" s="67">
        <v>23</v>
      </c>
      <c r="E148" s="70"/>
      <c r="F148" s="68"/>
      <c r="G148" s="55">
        <f t="shared" si="16"/>
        <v>23</v>
      </c>
    </row>
    <row r="149" spans="1:7" s="64" customFormat="1" ht="56.25" x14ac:dyDescent="0.2">
      <c r="A149" s="65" t="s">
        <v>496</v>
      </c>
      <c r="B149" s="66" t="s">
        <v>274</v>
      </c>
      <c r="C149" s="69" t="s">
        <v>34</v>
      </c>
      <c r="D149" s="67">
        <v>9</v>
      </c>
      <c r="E149" s="70"/>
      <c r="F149" s="68"/>
      <c r="G149" s="55">
        <f t="shared" si="16"/>
        <v>9</v>
      </c>
    </row>
    <row r="150" spans="1:7" s="64" customFormat="1" ht="67.5" x14ac:dyDescent="0.2">
      <c r="A150" s="65" t="s">
        <v>497</v>
      </c>
      <c r="B150" s="66" t="s">
        <v>322</v>
      </c>
      <c r="C150" s="69" t="s">
        <v>34</v>
      </c>
      <c r="D150" s="67">
        <v>101</v>
      </c>
      <c r="E150" s="70"/>
      <c r="F150" s="68"/>
      <c r="G150" s="55">
        <f t="shared" si="16"/>
        <v>101</v>
      </c>
    </row>
    <row r="151" spans="1:7" s="64" customFormat="1" ht="45" x14ac:dyDescent="0.2">
      <c r="A151" s="65" t="s">
        <v>498</v>
      </c>
      <c r="B151" s="66" t="s">
        <v>172</v>
      </c>
      <c r="C151" s="69" t="s">
        <v>34</v>
      </c>
      <c r="D151" s="67">
        <v>4</v>
      </c>
      <c r="E151" s="70"/>
      <c r="F151" s="68"/>
      <c r="G151" s="55">
        <f t="shared" si="16"/>
        <v>4</v>
      </c>
    </row>
    <row r="152" spans="1:7" s="64" customFormat="1" ht="45" x14ac:dyDescent="0.2">
      <c r="A152" s="65" t="s">
        <v>499</v>
      </c>
      <c r="B152" s="66" t="s">
        <v>173</v>
      </c>
      <c r="C152" s="69" t="s">
        <v>34</v>
      </c>
      <c r="D152" s="67">
        <v>4</v>
      </c>
      <c r="E152" s="70"/>
      <c r="F152" s="68"/>
      <c r="G152" s="55">
        <f t="shared" si="16"/>
        <v>4</v>
      </c>
    </row>
    <row r="153" spans="1:7" s="64" customFormat="1" ht="56.25" x14ac:dyDescent="0.2">
      <c r="A153" s="65" t="s">
        <v>500</v>
      </c>
      <c r="B153" s="66" t="s">
        <v>174</v>
      </c>
      <c r="C153" s="69" t="s">
        <v>34</v>
      </c>
      <c r="D153" s="67">
        <v>26</v>
      </c>
      <c r="E153" s="70"/>
      <c r="F153" s="68"/>
      <c r="G153" s="55">
        <f t="shared" si="16"/>
        <v>26</v>
      </c>
    </row>
    <row r="154" spans="1:7" s="64" customFormat="1" ht="56.25" x14ac:dyDescent="0.2">
      <c r="A154" s="65" t="s">
        <v>501</v>
      </c>
      <c r="B154" s="66" t="s">
        <v>175</v>
      </c>
      <c r="C154" s="69" t="s">
        <v>32</v>
      </c>
      <c r="D154" s="67">
        <v>194.58</v>
      </c>
      <c r="E154" s="70"/>
      <c r="F154" s="68"/>
      <c r="G154" s="55">
        <f t="shared" si="16"/>
        <v>194.58</v>
      </c>
    </row>
    <row r="155" spans="1:7" s="64" customFormat="1" ht="56.25" x14ac:dyDescent="0.2">
      <c r="A155" s="65" t="s">
        <v>502</v>
      </c>
      <c r="B155" s="66" t="s">
        <v>352</v>
      </c>
      <c r="C155" s="69" t="s">
        <v>32</v>
      </c>
      <c r="D155" s="67">
        <v>77.400000000000006</v>
      </c>
      <c r="E155" s="70"/>
      <c r="F155" s="68"/>
      <c r="G155" s="55">
        <f t="shared" si="16"/>
        <v>77.400000000000006</v>
      </c>
    </row>
    <row r="156" spans="1:7" s="64" customFormat="1" ht="56.25" x14ac:dyDescent="0.2">
      <c r="A156" s="65" t="s">
        <v>503</v>
      </c>
      <c r="B156" s="66" t="s">
        <v>176</v>
      </c>
      <c r="C156" s="69" t="s">
        <v>32</v>
      </c>
      <c r="D156" s="67">
        <v>77.400000000000006</v>
      </c>
      <c r="E156" s="70"/>
      <c r="F156" s="68"/>
      <c r="G156" s="55">
        <f t="shared" si="16"/>
        <v>77.400000000000006</v>
      </c>
    </row>
    <row r="157" spans="1:7" s="64" customFormat="1" ht="67.5" x14ac:dyDescent="0.2">
      <c r="A157" s="65" t="s">
        <v>504</v>
      </c>
      <c r="B157" s="66" t="s">
        <v>323</v>
      </c>
      <c r="C157" s="69" t="s">
        <v>34</v>
      </c>
      <c r="D157" s="67">
        <v>240</v>
      </c>
      <c r="E157" s="70"/>
      <c r="F157" s="68"/>
      <c r="G157" s="55">
        <f t="shared" si="16"/>
        <v>240</v>
      </c>
    </row>
    <row r="158" spans="1:7" s="64" customFormat="1" ht="45" x14ac:dyDescent="0.2">
      <c r="A158" s="65" t="s">
        <v>505</v>
      </c>
      <c r="B158" s="66" t="s">
        <v>290</v>
      </c>
      <c r="C158" s="69" t="s">
        <v>34</v>
      </c>
      <c r="D158" s="67">
        <v>437</v>
      </c>
      <c r="E158" s="70"/>
      <c r="F158" s="68"/>
      <c r="G158" s="55">
        <f t="shared" si="16"/>
        <v>437</v>
      </c>
    </row>
    <row r="159" spans="1:7" s="64" customFormat="1" ht="33.75" x14ac:dyDescent="0.2">
      <c r="A159" s="65" t="s">
        <v>506</v>
      </c>
      <c r="B159" s="66" t="s">
        <v>321</v>
      </c>
      <c r="C159" s="69" t="s">
        <v>34</v>
      </c>
      <c r="D159" s="67">
        <v>267</v>
      </c>
      <c r="E159" s="70"/>
      <c r="F159" s="68"/>
      <c r="G159" s="55">
        <f t="shared" si="16"/>
        <v>267</v>
      </c>
    </row>
    <row r="160" spans="1:7" s="64" customFormat="1" ht="22.5" x14ac:dyDescent="0.2">
      <c r="A160" s="65" t="s">
        <v>507</v>
      </c>
      <c r="B160" s="66" t="s">
        <v>113</v>
      </c>
      <c r="C160" s="69" t="s">
        <v>34</v>
      </c>
      <c r="D160" s="67">
        <v>764</v>
      </c>
      <c r="E160" s="70"/>
      <c r="F160" s="68"/>
      <c r="G160" s="55">
        <f t="shared" si="16"/>
        <v>764</v>
      </c>
    </row>
    <row r="161" spans="1:7" s="45" customFormat="1" x14ac:dyDescent="0.2">
      <c r="A161" s="39" t="s">
        <v>105</v>
      </c>
      <c r="B161" s="40" t="s">
        <v>108</v>
      </c>
      <c r="C161" s="41"/>
      <c r="D161" s="42"/>
      <c r="E161" s="43"/>
      <c r="F161" s="44"/>
      <c r="G161" s="43">
        <f>ROUND(SUM(G162:G166),2)</f>
        <v>79</v>
      </c>
    </row>
    <row r="162" spans="1:7" s="45" customFormat="1" ht="67.5" x14ac:dyDescent="0.2">
      <c r="A162" s="65" t="s">
        <v>508</v>
      </c>
      <c r="B162" s="66" t="s">
        <v>276</v>
      </c>
      <c r="C162" s="69" t="s">
        <v>34</v>
      </c>
      <c r="D162" s="67">
        <v>41</v>
      </c>
      <c r="E162" s="70"/>
      <c r="F162" s="60"/>
      <c r="G162" s="55">
        <f t="shared" ref="G162:G166" si="17">ROUND(PRODUCT(D162,E162),2)</f>
        <v>41</v>
      </c>
    </row>
    <row r="163" spans="1:7" s="64" customFormat="1" ht="90" x14ac:dyDescent="0.2">
      <c r="A163" s="65" t="s">
        <v>509</v>
      </c>
      <c r="B163" s="66" t="s">
        <v>277</v>
      </c>
      <c r="C163" s="69" t="s">
        <v>34</v>
      </c>
      <c r="D163" s="67">
        <v>1</v>
      </c>
      <c r="E163" s="70"/>
      <c r="F163" s="68"/>
      <c r="G163" s="55">
        <f t="shared" si="17"/>
        <v>1</v>
      </c>
    </row>
    <row r="164" spans="1:7" s="64" customFormat="1" ht="78.75" x14ac:dyDescent="0.2">
      <c r="A164" s="65" t="s">
        <v>510</v>
      </c>
      <c r="B164" s="66" t="s">
        <v>278</v>
      </c>
      <c r="C164" s="69" t="s">
        <v>34</v>
      </c>
      <c r="D164" s="67">
        <v>10</v>
      </c>
      <c r="E164" s="70"/>
      <c r="F164" s="68"/>
      <c r="G164" s="55">
        <f t="shared" si="17"/>
        <v>10</v>
      </c>
    </row>
    <row r="165" spans="1:7" s="64" customFormat="1" ht="90" x14ac:dyDescent="0.2">
      <c r="A165" s="65" t="s">
        <v>511</v>
      </c>
      <c r="B165" s="66" t="s">
        <v>300</v>
      </c>
      <c r="C165" s="69" t="s">
        <v>34</v>
      </c>
      <c r="D165" s="67">
        <v>12</v>
      </c>
      <c r="E165" s="70"/>
      <c r="F165" s="68"/>
      <c r="G165" s="55">
        <f t="shared" si="17"/>
        <v>12</v>
      </c>
    </row>
    <row r="166" spans="1:7" s="64" customFormat="1" ht="45" x14ac:dyDescent="0.2">
      <c r="A166" s="65" t="s">
        <v>512</v>
      </c>
      <c r="B166" s="66" t="s">
        <v>279</v>
      </c>
      <c r="C166" s="69" t="s">
        <v>34</v>
      </c>
      <c r="D166" s="67">
        <v>15</v>
      </c>
      <c r="E166" s="70"/>
      <c r="F166" s="68"/>
      <c r="G166" s="55">
        <f t="shared" si="17"/>
        <v>15</v>
      </c>
    </row>
    <row r="167" spans="1:7" x14ac:dyDescent="0.2">
      <c r="A167" s="38" t="s">
        <v>111</v>
      </c>
      <c r="B167" s="72" t="s">
        <v>241</v>
      </c>
      <c r="C167" s="72"/>
      <c r="D167" s="72"/>
      <c r="E167" s="72"/>
      <c r="F167" s="72"/>
      <c r="G167" s="58">
        <f>ROUND(SUM(G168,G189,G205),2)</f>
        <v>170134.29</v>
      </c>
    </row>
    <row r="168" spans="1:7" s="64" customFormat="1" x14ac:dyDescent="0.2">
      <c r="A168" s="39" t="s">
        <v>125</v>
      </c>
      <c r="B168" s="40" t="s">
        <v>58</v>
      </c>
      <c r="C168" s="41"/>
      <c r="D168" s="42"/>
      <c r="E168" s="43"/>
      <c r="F168" s="44"/>
      <c r="G168" s="43">
        <f>ROUND(SUM(G169:G188),2)</f>
        <v>111962.12</v>
      </c>
    </row>
    <row r="169" spans="1:7" s="64" customFormat="1" ht="22.5" x14ac:dyDescent="0.2">
      <c r="A169" s="65" t="s">
        <v>513</v>
      </c>
      <c r="B169" s="66" t="s">
        <v>188</v>
      </c>
      <c r="C169" s="69" t="s">
        <v>40</v>
      </c>
      <c r="D169" s="67">
        <v>3492.81</v>
      </c>
      <c r="E169" s="70"/>
      <c r="F169" s="68"/>
      <c r="G169" s="55">
        <f t="shared" ref="G169" si="18">ROUND(PRODUCT(D169,E169),2)</f>
        <v>3492.81</v>
      </c>
    </row>
    <row r="170" spans="1:7" s="64" customFormat="1" ht="45" x14ac:dyDescent="0.2">
      <c r="A170" s="65" t="s">
        <v>514</v>
      </c>
      <c r="B170" s="66" t="s">
        <v>121</v>
      </c>
      <c r="C170" s="69" t="s">
        <v>33</v>
      </c>
      <c r="D170" s="67">
        <v>6573.1</v>
      </c>
      <c r="E170" s="70"/>
      <c r="F170" s="68"/>
      <c r="G170" s="55">
        <f t="shared" ref="G170:G188" si="19">ROUND(PRODUCT(D170,E170),2)</f>
        <v>6573.1</v>
      </c>
    </row>
    <row r="171" spans="1:7" s="64" customFormat="1" ht="45" x14ac:dyDescent="0.2">
      <c r="A171" s="65" t="s">
        <v>515</v>
      </c>
      <c r="B171" s="66" t="s">
        <v>143</v>
      </c>
      <c r="C171" s="69" t="s">
        <v>33</v>
      </c>
      <c r="D171" s="67">
        <v>465.65</v>
      </c>
      <c r="E171" s="70"/>
      <c r="F171" s="68"/>
      <c r="G171" s="55">
        <f t="shared" si="19"/>
        <v>465.65</v>
      </c>
    </row>
    <row r="172" spans="1:7" s="64" customFormat="1" ht="45" x14ac:dyDescent="0.2">
      <c r="A172" s="65" t="s">
        <v>516</v>
      </c>
      <c r="B172" s="66" t="s">
        <v>161</v>
      </c>
      <c r="C172" s="69" t="s">
        <v>33</v>
      </c>
      <c r="D172" s="67">
        <v>80.7</v>
      </c>
      <c r="E172" s="70"/>
      <c r="F172" s="68"/>
      <c r="G172" s="55">
        <f t="shared" si="19"/>
        <v>80.7</v>
      </c>
    </row>
    <row r="173" spans="1:7" s="64" customFormat="1" ht="22.5" x14ac:dyDescent="0.2">
      <c r="A173" s="65" t="s">
        <v>517</v>
      </c>
      <c r="B173" s="66" t="s">
        <v>64</v>
      </c>
      <c r="C173" s="69" t="s">
        <v>33</v>
      </c>
      <c r="D173" s="67">
        <v>346.27</v>
      </c>
      <c r="E173" s="70"/>
      <c r="F173" s="68"/>
      <c r="G173" s="55">
        <f t="shared" si="19"/>
        <v>346.27</v>
      </c>
    </row>
    <row r="174" spans="1:7" s="64" customFormat="1" ht="22.5" x14ac:dyDescent="0.2">
      <c r="A174" s="65" t="s">
        <v>518</v>
      </c>
      <c r="B174" s="66" t="s">
        <v>69</v>
      </c>
      <c r="C174" s="69" t="s">
        <v>40</v>
      </c>
      <c r="D174" s="67">
        <v>3348.55</v>
      </c>
      <c r="E174" s="70"/>
      <c r="F174" s="68"/>
      <c r="G174" s="55">
        <f t="shared" si="19"/>
        <v>3348.55</v>
      </c>
    </row>
    <row r="175" spans="1:7" s="73" customFormat="1" ht="22.5" x14ac:dyDescent="0.2">
      <c r="A175" s="65" t="s">
        <v>519</v>
      </c>
      <c r="B175" s="66" t="s">
        <v>204</v>
      </c>
      <c r="C175" s="69" t="s">
        <v>40</v>
      </c>
      <c r="D175" s="67">
        <v>171.61</v>
      </c>
      <c r="E175" s="70"/>
      <c r="F175" s="68"/>
      <c r="G175" s="55">
        <f t="shared" si="19"/>
        <v>171.61</v>
      </c>
    </row>
    <row r="176" spans="1:7" s="73" customFormat="1" ht="22.5" x14ac:dyDescent="0.2">
      <c r="A176" s="65" t="s">
        <v>520</v>
      </c>
      <c r="B176" s="66" t="s">
        <v>205</v>
      </c>
      <c r="C176" s="69" t="s">
        <v>34</v>
      </c>
      <c r="D176" s="67">
        <v>7</v>
      </c>
      <c r="E176" s="70"/>
      <c r="F176" s="68"/>
      <c r="G176" s="55">
        <f t="shared" si="19"/>
        <v>7</v>
      </c>
    </row>
    <row r="177" spans="1:7" s="73" customFormat="1" ht="22.5" x14ac:dyDescent="0.2">
      <c r="A177" s="65" t="s">
        <v>521</v>
      </c>
      <c r="B177" s="66" t="s">
        <v>206</v>
      </c>
      <c r="C177" s="69" t="s">
        <v>34</v>
      </c>
      <c r="D177" s="67">
        <v>7</v>
      </c>
      <c r="E177" s="70"/>
      <c r="F177" s="68"/>
      <c r="G177" s="55">
        <f t="shared" si="19"/>
        <v>7</v>
      </c>
    </row>
    <row r="178" spans="1:7" s="73" customFormat="1" ht="22.5" x14ac:dyDescent="0.2">
      <c r="A178" s="65" t="s">
        <v>522</v>
      </c>
      <c r="B178" s="66" t="s">
        <v>207</v>
      </c>
      <c r="C178" s="69" t="s">
        <v>34</v>
      </c>
      <c r="D178" s="67">
        <v>1</v>
      </c>
      <c r="E178" s="70"/>
      <c r="F178" s="68"/>
      <c r="G178" s="55">
        <f t="shared" si="19"/>
        <v>1</v>
      </c>
    </row>
    <row r="179" spans="1:7" s="73" customFormat="1" ht="22.5" x14ac:dyDescent="0.2">
      <c r="A179" s="65" t="s">
        <v>523</v>
      </c>
      <c r="B179" s="66" t="s">
        <v>208</v>
      </c>
      <c r="C179" s="69" t="s">
        <v>34</v>
      </c>
      <c r="D179" s="67">
        <v>1</v>
      </c>
      <c r="E179" s="70"/>
      <c r="F179" s="68"/>
      <c r="G179" s="55">
        <f t="shared" si="19"/>
        <v>1</v>
      </c>
    </row>
    <row r="180" spans="1:7" s="64" customFormat="1" ht="33.75" x14ac:dyDescent="0.2">
      <c r="A180" s="65" t="s">
        <v>524</v>
      </c>
      <c r="B180" s="66" t="s">
        <v>65</v>
      </c>
      <c r="C180" s="69" t="s">
        <v>33</v>
      </c>
      <c r="D180" s="67">
        <v>1934.58</v>
      </c>
      <c r="E180" s="70"/>
      <c r="F180" s="68"/>
      <c r="G180" s="55">
        <f t="shared" si="19"/>
        <v>1934.58</v>
      </c>
    </row>
    <row r="181" spans="1:7" s="64" customFormat="1" ht="45" x14ac:dyDescent="0.2">
      <c r="A181" s="65" t="s">
        <v>525</v>
      </c>
      <c r="B181" s="66" t="s">
        <v>264</v>
      </c>
      <c r="C181" s="69" t="s">
        <v>33</v>
      </c>
      <c r="D181" s="67">
        <v>2798.1</v>
      </c>
      <c r="E181" s="70"/>
      <c r="F181" s="68"/>
      <c r="G181" s="55">
        <f t="shared" si="19"/>
        <v>2798.1</v>
      </c>
    </row>
    <row r="182" spans="1:7" s="64" customFormat="1" ht="45" x14ac:dyDescent="0.2">
      <c r="A182" s="65" t="s">
        <v>526</v>
      </c>
      <c r="B182" s="66" t="s">
        <v>265</v>
      </c>
      <c r="C182" s="69" t="s">
        <v>33</v>
      </c>
      <c r="D182" s="67">
        <v>1865.4</v>
      </c>
      <c r="E182" s="70"/>
      <c r="F182" s="68"/>
      <c r="G182" s="55">
        <f t="shared" si="19"/>
        <v>1865.4</v>
      </c>
    </row>
    <row r="183" spans="1:7" s="64" customFormat="1" ht="135" x14ac:dyDescent="0.2">
      <c r="A183" s="65" t="s">
        <v>527</v>
      </c>
      <c r="B183" s="66" t="s">
        <v>142</v>
      </c>
      <c r="C183" s="69" t="s">
        <v>34</v>
      </c>
      <c r="D183" s="67">
        <v>2</v>
      </c>
      <c r="E183" s="70"/>
      <c r="F183" s="68"/>
      <c r="G183" s="55">
        <f t="shared" si="19"/>
        <v>2</v>
      </c>
    </row>
    <row r="184" spans="1:7" s="73" customFormat="1" ht="135" x14ac:dyDescent="0.2">
      <c r="A184" s="65" t="s">
        <v>528</v>
      </c>
      <c r="B184" s="66" t="s">
        <v>798</v>
      </c>
      <c r="C184" s="69" t="s">
        <v>34</v>
      </c>
      <c r="D184" s="67">
        <v>1</v>
      </c>
      <c r="E184" s="70"/>
      <c r="F184" s="68"/>
      <c r="G184" s="55">
        <f t="shared" si="19"/>
        <v>1</v>
      </c>
    </row>
    <row r="185" spans="1:7" s="64" customFormat="1" ht="22.5" x14ac:dyDescent="0.2">
      <c r="A185" s="65" t="s">
        <v>529</v>
      </c>
      <c r="B185" s="66" t="s">
        <v>110</v>
      </c>
      <c r="C185" s="69" t="s">
        <v>34</v>
      </c>
      <c r="D185" s="67">
        <v>107</v>
      </c>
      <c r="E185" s="70"/>
      <c r="F185" s="68"/>
      <c r="G185" s="55">
        <f t="shared" si="19"/>
        <v>107</v>
      </c>
    </row>
    <row r="186" spans="1:7" s="73" customFormat="1" ht="22.5" x14ac:dyDescent="0.2">
      <c r="A186" s="65" t="s">
        <v>530</v>
      </c>
      <c r="B186" s="66" t="s">
        <v>209</v>
      </c>
      <c r="C186" s="69" t="s">
        <v>34</v>
      </c>
      <c r="D186" s="67">
        <v>11</v>
      </c>
      <c r="E186" s="70"/>
      <c r="F186" s="68"/>
      <c r="G186" s="55">
        <f t="shared" si="19"/>
        <v>11</v>
      </c>
    </row>
    <row r="187" spans="1:7" s="64" customFormat="1" ht="33.75" x14ac:dyDescent="0.2">
      <c r="A187" s="65" t="s">
        <v>531</v>
      </c>
      <c r="B187" s="66" t="s">
        <v>38</v>
      </c>
      <c r="C187" s="69" t="s">
        <v>33</v>
      </c>
      <c r="D187" s="67">
        <v>4321.3500000000004</v>
      </c>
      <c r="E187" s="70"/>
      <c r="F187" s="68"/>
      <c r="G187" s="55">
        <f t="shared" si="19"/>
        <v>4321.3500000000004</v>
      </c>
    </row>
    <row r="188" spans="1:7" s="64" customFormat="1" ht="33.75" x14ac:dyDescent="0.2">
      <c r="A188" s="65" t="s">
        <v>532</v>
      </c>
      <c r="B188" s="66" t="s">
        <v>36</v>
      </c>
      <c r="C188" s="69" t="s">
        <v>37</v>
      </c>
      <c r="D188" s="67">
        <v>86427</v>
      </c>
      <c r="E188" s="70"/>
      <c r="F188" s="68"/>
      <c r="G188" s="55">
        <f t="shared" si="19"/>
        <v>86427</v>
      </c>
    </row>
    <row r="189" spans="1:7" s="64" customFormat="1" x14ac:dyDescent="0.2">
      <c r="A189" s="39" t="s">
        <v>126</v>
      </c>
      <c r="B189" s="40" t="s">
        <v>135</v>
      </c>
      <c r="C189" s="41"/>
      <c r="D189" s="42"/>
      <c r="E189" s="43"/>
      <c r="F189" s="44"/>
      <c r="G189" s="43">
        <f>ROUND(SUM(G190:G204),2)</f>
        <v>17782.650000000001</v>
      </c>
    </row>
    <row r="190" spans="1:7" s="64" customFormat="1" ht="45" x14ac:dyDescent="0.2">
      <c r="A190" s="65" t="s">
        <v>533</v>
      </c>
      <c r="B190" s="66" t="s">
        <v>121</v>
      </c>
      <c r="C190" s="69" t="s">
        <v>33</v>
      </c>
      <c r="D190" s="67">
        <v>406.74</v>
      </c>
      <c r="E190" s="70"/>
      <c r="F190" s="68"/>
      <c r="G190" s="55">
        <f t="shared" ref="G190:G204" si="20">ROUND(PRODUCT(D190,E190),2)</f>
        <v>406.74</v>
      </c>
    </row>
    <row r="191" spans="1:7" s="64" customFormat="1" ht="45" x14ac:dyDescent="0.2">
      <c r="A191" s="65" t="s">
        <v>534</v>
      </c>
      <c r="B191" s="66" t="s">
        <v>143</v>
      </c>
      <c r="C191" s="69" t="s">
        <v>33</v>
      </c>
      <c r="D191" s="67">
        <v>101.69</v>
      </c>
      <c r="E191" s="70"/>
      <c r="F191" s="68"/>
      <c r="G191" s="55">
        <f t="shared" si="20"/>
        <v>101.69</v>
      </c>
    </row>
    <row r="192" spans="1:7" s="64" customFormat="1" ht="22.5" x14ac:dyDescent="0.2">
      <c r="A192" s="65" t="s">
        <v>535</v>
      </c>
      <c r="B192" s="66" t="s">
        <v>136</v>
      </c>
      <c r="C192" s="69" t="s">
        <v>33</v>
      </c>
      <c r="D192" s="67">
        <v>74.930000000000007</v>
      </c>
      <c r="E192" s="70"/>
      <c r="F192" s="68"/>
      <c r="G192" s="55">
        <f t="shared" si="20"/>
        <v>74.930000000000007</v>
      </c>
    </row>
    <row r="193" spans="1:7" s="64" customFormat="1" ht="33.75" x14ac:dyDescent="0.2">
      <c r="A193" s="65" t="s">
        <v>536</v>
      </c>
      <c r="B193" s="66" t="s">
        <v>144</v>
      </c>
      <c r="C193" s="69" t="s">
        <v>32</v>
      </c>
      <c r="D193" s="67">
        <v>154.82</v>
      </c>
      <c r="E193" s="70"/>
      <c r="F193" s="68"/>
      <c r="G193" s="55">
        <f t="shared" si="20"/>
        <v>154.82</v>
      </c>
    </row>
    <row r="194" spans="1:7" s="64" customFormat="1" ht="33.75" x14ac:dyDescent="0.2">
      <c r="A194" s="65" t="s">
        <v>537</v>
      </c>
      <c r="B194" s="66" t="s">
        <v>137</v>
      </c>
      <c r="C194" s="69" t="s">
        <v>52</v>
      </c>
      <c r="D194" s="67">
        <v>4375.5200000000004</v>
      </c>
      <c r="E194" s="70"/>
      <c r="F194" s="68"/>
      <c r="G194" s="55">
        <f t="shared" si="20"/>
        <v>4375.5200000000004</v>
      </c>
    </row>
    <row r="195" spans="1:7" s="64" customFormat="1" ht="22.5" x14ac:dyDescent="0.2">
      <c r="A195" s="65" t="s">
        <v>538</v>
      </c>
      <c r="B195" s="66" t="s">
        <v>145</v>
      </c>
      <c r="C195" s="69" t="s">
        <v>33</v>
      </c>
      <c r="D195" s="67">
        <v>36.29</v>
      </c>
      <c r="E195" s="70"/>
      <c r="F195" s="68"/>
      <c r="G195" s="55">
        <f t="shared" si="20"/>
        <v>36.29</v>
      </c>
    </row>
    <row r="196" spans="1:7" s="64" customFormat="1" ht="33.75" x14ac:dyDescent="0.2">
      <c r="A196" s="65" t="s">
        <v>539</v>
      </c>
      <c r="B196" s="66" t="s">
        <v>180</v>
      </c>
      <c r="C196" s="69" t="s">
        <v>32</v>
      </c>
      <c r="D196" s="67">
        <v>80.64</v>
      </c>
      <c r="E196" s="70"/>
      <c r="F196" s="68"/>
      <c r="G196" s="55">
        <f t="shared" si="20"/>
        <v>80.64</v>
      </c>
    </row>
    <row r="197" spans="1:7" s="64" customFormat="1" ht="22.5" x14ac:dyDescent="0.2">
      <c r="A197" s="65" t="s">
        <v>540</v>
      </c>
      <c r="B197" s="66" t="s">
        <v>117</v>
      </c>
      <c r="C197" s="69" t="s">
        <v>32</v>
      </c>
      <c r="D197" s="67">
        <v>476.36</v>
      </c>
      <c r="E197" s="70"/>
      <c r="F197" s="68"/>
      <c r="G197" s="55">
        <f t="shared" si="20"/>
        <v>476.36</v>
      </c>
    </row>
    <row r="198" spans="1:7" s="64" customFormat="1" ht="45" x14ac:dyDescent="0.2">
      <c r="A198" s="65" t="s">
        <v>541</v>
      </c>
      <c r="B198" s="66" t="s">
        <v>178</v>
      </c>
      <c r="C198" s="69" t="s">
        <v>32</v>
      </c>
      <c r="D198" s="67">
        <v>363.33</v>
      </c>
      <c r="E198" s="70"/>
      <c r="F198" s="68"/>
      <c r="G198" s="55">
        <f t="shared" si="20"/>
        <v>363.33</v>
      </c>
    </row>
    <row r="199" spans="1:7" s="64" customFormat="1" ht="45" x14ac:dyDescent="0.2">
      <c r="A199" s="65" t="s">
        <v>542</v>
      </c>
      <c r="B199" s="66" t="s">
        <v>179</v>
      </c>
      <c r="C199" s="69" t="s">
        <v>32</v>
      </c>
      <c r="D199" s="67">
        <v>589.4</v>
      </c>
      <c r="E199" s="70"/>
      <c r="F199" s="68"/>
      <c r="G199" s="55">
        <f t="shared" si="20"/>
        <v>589.4</v>
      </c>
    </row>
    <row r="200" spans="1:7" s="64" customFormat="1" ht="45" x14ac:dyDescent="0.2">
      <c r="A200" s="65" t="s">
        <v>543</v>
      </c>
      <c r="B200" s="66" t="s">
        <v>264</v>
      </c>
      <c r="C200" s="69" t="s">
        <v>33</v>
      </c>
      <c r="D200" s="67">
        <v>124.9</v>
      </c>
      <c r="E200" s="70"/>
      <c r="F200" s="68"/>
      <c r="G200" s="55">
        <f t="shared" si="20"/>
        <v>124.9</v>
      </c>
    </row>
    <row r="201" spans="1:7" s="64" customFormat="1" ht="45" x14ac:dyDescent="0.2">
      <c r="A201" s="65" t="s">
        <v>544</v>
      </c>
      <c r="B201" s="66" t="s">
        <v>158</v>
      </c>
      <c r="C201" s="69" t="s">
        <v>34</v>
      </c>
      <c r="D201" s="67">
        <v>266</v>
      </c>
      <c r="E201" s="70"/>
      <c r="F201" s="68"/>
      <c r="G201" s="55">
        <f t="shared" si="20"/>
        <v>266</v>
      </c>
    </row>
    <row r="202" spans="1:7" s="64" customFormat="1" ht="45" x14ac:dyDescent="0.2">
      <c r="A202" s="65" t="s">
        <v>545</v>
      </c>
      <c r="B202" s="66" t="s">
        <v>66</v>
      </c>
      <c r="C202" s="69" t="s">
        <v>34</v>
      </c>
      <c r="D202" s="67">
        <v>55</v>
      </c>
      <c r="E202" s="70"/>
      <c r="F202" s="68"/>
      <c r="G202" s="55">
        <f t="shared" si="20"/>
        <v>55</v>
      </c>
    </row>
    <row r="203" spans="1:7" s="64" customFormat="1" ht="33.75" x14ac:dyDescent="0.2">
      <c r="A203" s="65" t="s">
        <v>546</v>
      </c>
      <c r="B203" s="66" t="s">
        <v>38</v>
      </c>
      <c r="C203" s="69" t="s">
        <v>33</v>
      </c>
      <c r="D203" s="67">
        <v>508.43</v>
      </c>
      <c r="E203" s="70"/>
      <c r="F203" s="68"/>
      <c r="G203" s="55">
        <f t="shared" si="20"/>
        <v>508.43</v>
      </c>
    </row>
    <row r="204" spans="1:7" s="64" customFormat="1" ht="33.75" x14ac:dyDescent="0.2">
      <c r="A204" s="65" t="s">
        <v>547</v>
      </c>
      <c r="B204" s="66" t="s">
        <v>36</v>
      </c>
      <c r="C204" s="69" t="s">
        <v>37</v>
      </c>
      <c r="D204" s="67">
        <v>10168.6</v>
      </c>
      <c r="E204" s="70"/>
      <c r="F204" s="68"/>
      <c r="G204" s="55">
        <f t="shared" si="20"/>
        <v>10168.6</v>
      </c>
    </row>
    <row r="205" spans="1:7" s="64" customFormat="1" x14ac:dyDescent="0.2">
      <c r="A205" s="39" t="s">
        <v>242</v>
      </c>
      <c r="B205" s="40" t="s">
        <v>59</v>
      </c>
      <c r="C205" s="41"/>
      <c r="D205" s="42"/>
      <c r="E205" s="43"/>
      <c r="F205" s="44"/>
      <c r="G205" s="43">
        <f>ROUND(SUM(G206:G220),2)</f>
        <v>40389.519999999997</v>
      </c>
    </row>
    <row r="206" spans="1:7" s="64" customFormat="1" ht="22.5" x14ac:dyDescent="0.2">
      <c r="A206" s="65" t="s">
        <v>548</v>
      </c>
      <c r="B206" s="66" t="s">
        <v>188</v>
      </c>
      <c r="C206" s="69" t="s">
        <v>40</v>
      </c>
      <c r="D206" s="67">
        <v>2460.5</v>
      </c>
      <c r="E206" s="70"/>
      <c r="F206" s="68"/>
      <c r="G206" s="55">
        <f t="shared" ref="G206:G220" si="21">ROUND(PRODUCT(D206,E206),2)</f>
        <v>2460.5</v>
      </c>
    </row>
    <row r="207" spans="1:7" s="64" customFormat="1" ht="45" x14ac:dyDescent="0.2">
      <c r="A207" s="65" t="s">
        <v>549</v>
      </c>
      <c r="B207" s="66" t="s">
        <v>121</v>
      </c>
      <c r="C207" s="69" t="s">
        <v>33</v>
      </c>
      <c r="D207" s="67">
        <v>3109.7</v>
      </c>
      <c r="E207" s="70"/>
      <c r="F207" s="68"/>
      <c r="G207" s="55">
        <f t="shared" si="21"/>
        <v>3109.7</v>
      </c>
    </row>
    <row r="208" spans="1:7" s="64" customFormat="1" ht="90" x14ac:dyDescent="0.2">
      <c r="A208" s="65" t="s">
        <v>550</v>
      </c>
      <c r="B208" s="66" t="s">
        <v>146</v>
      </c>
      <c r="C208" s="69" t="s">
        <v>34</v>
      </c>
      <c r="D208" s="67">
        <v>46</v>
      </c>
      <c r="E208" s="70"/>
      <c r="F208" s="68"/>
      <c r="G208" s="55">
        <f t="shared" si="21"/>
        <v>46</v>
      </c>
    </row>
    <row r="209" spans="1:7" s="64" customFormat="1" ht="90" x14ac:dyDescent="0.2">
      <c r="A209" s="65" t="s">
        <v>551</v>
      </c>
      <c r="B209" s="66" t="s">
        <v>147</v>
      </c>
      <c r="C209" s="69" t="s">
        <v>34</v>
      </c>
      <c r="D209" s="67">
        <v>75</v>
      </c>
      <c r="E209" s="70"/>
      <c r="F209" s="68"/>
      <c r="G209" s="55">
        <f t="shared" si="21"/>
        <v>75</v>
      </c>
    </row>
    <row r="210" spans="1:7" s="64" customFormat="1" ht="90" x14ac:dyDescent="0.2">
      <c r="A210" s="65" t="s">
        <v>552</v>
      </c>
      <c r="B210" s="66" t="s">
        <v>148</v>
      </c>
      <c r="C210" s="69" t="s">
        <v>34</v>
      </c>
      <c r="D210" s="67">
        <v>37</v>
      </c>
      <c r="E210" s="70"/>
      <c r="F210" s="68"/>
      <c r="G210" s="55">
        <f t="shared" si="21"/>
        <v>37</v>
      </c>
    </row>
    <row r="211" spans="1:7" s="64" customFormat="1" ht="22.5" x14ac:dyDescent="0.2">
      <c r="A211" s="65" t="s">
        <v>553</v>
      </c>
      <c r="B211" s="66" t="s">
        <v>67</v>
      </c>
      <c r="C211" s="69" t="s">
        <v>40</v>
      </c>
      <c r="D211" s="67">
        <v>2460.5</v>
      </c>
      <c r="E211" s="70"/>
      <c r="F211" s="68"/>
      <c r="G211" s="55">
        <f t="shared" si="21"/>
        <v>2460.5</v>
      </c>
    </row>
    <row r="212" spans="1:7" s="64" customFormat="1" ht="22.5" x14ac:dyDescent="0.2">
      <c r="A212" s="65" t="s">
        <v>554</v>
      </c>
      <c r="B212" s="66" t="s">
        <v>68</v>
      </c>
      <c r="C212" s="69" t="s">
        <v>34</v>
      </c>
      <c r="D212" s="67">
        <v>158</v>
      </c>
      <c r="E212" s="70"/>
      <c r="F212" s="68"/>
      <c r="G212" s="55">
        <f t="shared" si="21"/>
        <v>158</v>
      </c>
    </row>
    <row r="213" spans="1:7" s="64" customFormat="1" ht="22.5" x14ac:dyDescent="0.2">
      <c r="A213" s="65" t="s">
        <v>555</v>
      </c>
      <c r="B213" s="66" t="s">
        <v>70</v>
      </c>
      <c r="C213" s="69" t="s">
        <v>34</v>
      </c>
      <c r="D213" s="67">
        <v>150</v>
      </c>
      <c r="E213" s="70"/>
      <c r="F213" s="68"/>
      <c r="G213" s="55">
        <f t="shared" si="21"/>
        <v>150</v>
      </c>
    </row>
    <row r="214" spans="1:7" s="73" customFormat="1" ht="22.5" x14ac:dyDescent="0.2">
      <c r="A214" s="65" t="s">
        <v>556</v>
      </c>
      <c r="B214" s="66" t="s">
        <v>210</v>
      </c>
      <c r="C214" s="69" t="s">
        <v>34</v>
      </c>
      <c r="D214" s="67">
        <v>8</v>
      </c>
      <c r="E214" s="70"/>
      <c r="F214" s="68"/>
      <c r="G214" s="55">
        <f t="shared" si="21"/>
        <v>8</v>
      </c>
    </row>
    <row r="215" spans="1:7" s="73" customFormat="1" ht="22.5" x14ac:dyDescent="0.2">
      <c r="A215" s="65" t="s">
        <v>557</v>
      </c>
      <c r="B215" s="66" t="s">
        <v>163</v>
      </c>
      <c r="C215" s="69" t="s">
        <v>34</v>
      </c>
      <c r="D215" s="67">
        <v>158</v>
      </c>
      <c r="E215" s="70"/>
      <c r="F215" s="68"/>
      <c r="G215" s="55">
        <f t="shared" si="21"/>
        <v>158</v>
      </c>
    </row>
    <row r="216" spans="1:7" s="64" customFormat="1" ht="22.5" x14ac:dyDescent="0.2">
      <c r="A216" s="65" t="s">
        <v>558</v>
      </c>
      <c r="B216" s="66" t="s">
        <v>64</v>
      </c>
      <c r="C216" s="69" t="s">
        <v>33</v>
      </c>
      <c r="D216" s="67">
        <v>198.07</v>
      </c>
      <c r="E216" s="70"/>
      <c r="F216" s="68"/>
      <c r="G216" s="55">
        <f t="shared" si="21"/>
        <v>198.07</v>
      </c>
    </row>
    <row r="217" spans="1:7" s="64" customFormat="1" ht="45" x14ac:dyDescent="0.2">
      <c r="A217" s="65" t="s">
        <v>559</v>
      </c>
      <c r="B217" s="66" t="s">
        <v>264</v>
      </c>
      <c r="C217" s="69" t="s">
        <v>33</v>
      </c>
      <c r="D217" s="67">
        <v>1746.98</v>
      </c>
      <c r="E217" s="70"/>
      <c r="F217" s="68"/>
      <c r="G217" s="55">
        <f t="shared" si="21"/>
        <v>1746.98</v>
      </c>
    </row>
    <row r="218" spans="1:7" s="64" customFormat="1" ht="45" x14ac:dyDescent="0.2">
      <c r="A218" s="65" t="s">
        <v>560</v>
      </c>
      <c r="B218" s="66" t="s">
        <v>265</v>
      </c>
      <c r="C218" s="69" t="s">
        <v>33</v>
      </c>
      <c r="D218" s="67">
        <v>1164.6500000000001</v>
      </c>
      <c r="E218" s="70"/>
      <c r="F218" s="68"/>
      <c r="G218" s="55">
        <f t="shared" si="21"/>
        <v>1164.6500000000001</v>
      </c>
    </row>
    <row r="219" spans="1:7" s="64" customFormat="1" ht="33.75" x14ac:dyDescent="0.2">
      <c r="A219" s="65" t="s">
        <v>561</v>
      </c>
      <c r="B219" s="66" t="s">
        <v>38</v>
      </c>
      <c r="C219" s="69" t="s">
        <v>33</v>
      </c>
      <c r="D219" s="67">
        <v>1362.72</v>
      </c>
      <c r="E219" s="70"/>
      <c r="F219" s="68"/>
      <c r="G219" s="55">
        <f t="shared" si="21"/>
        <v>1362.72</v>
      </c>
    </row>
    <row r="220" spans="1:7" s="64" customFormat="1" ht="33.75" x14ac:dyDescent="0.2">
      <c r="A220" s="65" t="s">
        <v>562</v>
      </c>
      <c r="B220" s="66" t="s">
        <v>36</v>
      </c>
      <c r="C220" s="69" t="s">
        <v>37</v>
      </c>
      <c r="D220" s="67">
        <v>27254.400000000001</v>
      </c>
      <c r="E220" s="70"/>
      <c r="F220" s="68"/>
      <c r="G220" s="55">
        <f t="shared" si="21"/>
        <v>27254.400000000001</v>
      </c>
    </row>
    <row r="221" spans="1:7" x14ac:dyDescent="0.2">
      <c r="A221" s="38" t="s">
        <v>127</v>
      </c>
      <c r="B221" s="72" t="s">
        <v>246</v>
      </c>
      <c r="C221" s="72"/>
      <c r="D221" s="72"/>
      <c r="E221" s="72"/>
      <c r="F221" s="72"/>
      <c r="G221" s="58">
        <f>ROUND(SUM(G222,G243,G259,G269,G287,G304),2)</f>
        <v>211412.35</v>
      </c>
    </row>
    <row r="222" spans="1:7" s="64" customFormat="1" x14ac:dyDescent="0.2">
      <c r="A222" s="39" t="s">
        <v>243</v>
      </c>
      <c r="B222" s="40" t="s">
        <v>58</v>
      </c>
      <c r="C222" s="41"/>
      <c r="D222" s="42"/>
      <c r="E222" s="43"/>
      <c r="F222" s="44"/>
      <c r="G222" s="43">
        <f>ROUND(SUM(G223:G242),2)</f>
        <v>160401.32</v>
      </c>
    </row>
    <row r="223" spans="1:7" s="64" customFormat="1" ht="22.5" x14ac:dyDescent="0.2">
      <c r="A223" s="65" t="s">
        <v>563</v>
      </c>
      <c r="B223" s="66" t="s">
        <v>188</v>
      </c>
      <c r="C223" s="69" t="s">
        <v>40</v>
      </c>
      <c r="D223" s="67">
        <v>2833.54</v>
      </c>
      <c r="E223" s="70"/>
      <c r="F223" s="68"/>
      <c r="G223" s="55">
        <f t="shared" ref="G223:G242" si="22">ROUND(PRODUCT(D223,E223),2)</f>
        <v>2833.54</v>
      </c>
    </row>
    <row r="224" spans="1:7" s="64" customFormat="1" ht="45" x14ac:dyDescent="0.2">
      <c r="A224" s="65" t="s">
        <v>564</v>
      </c>
      <c r="B224" s="66" t="s">
        <v>121</v>
      </c>
      <c r="C224" s="69" t="s">
        <v>33</v>
      </c>
      <c r="D224" s="67">
        <v>8122.61</v>
      </c>
      <c r="E224" s="70"/>
      <c r="F224" s="68"/>
      <c r="G224" s="55">
        <f t="shared" si="22"/>
        <v>8122.61</v>
      </c>
    </row>
    <row r="225" spans="1:7" s="73" customFormat="1" ht="33.75" x14ac:dyDescent="0.2">
      <c r="A225" s="65" t="s">
        <v>565</v>
      </c>
      <c r="B225" s="66" t="s">
        <v>239</v>
      </c>
      <c r="C225" s="69" t="s">
        <v>33</v>
      </c>
      <c r="D225" s="67">
        <v>1340.68</v>
      </c>
      <c r="E225" s="70"/>
      <c r="F225" s="68"/>
      <c r="G225" s="55">
        <f t="shared" si="22"/>
        <v>1340.68</v>
      </c>
    </row>
    <row r="226" spans="1:7" s="64" customFormat="1" ht="22.5" x14ac:dyDescent="0.2">
      <c r="A226" s="65" t="s">
        <v>566</v>
      </c>
      <c r="B226" s="66" t="s">
        <v>64</v>
      </c>
      <c r="C226" s="69" t="s">
        <v>33</v>
      </c>
      <c r="D226" s="67">
        <v>416.81</v>
      </c>
      <c r="E226" s="70"/>
      <c r="F226" s="68"/>
      <c r="G226" s="55">
        <f t="shared" si="22"/>
        <v>416.81</v>
      </c>
    </row>
    <row r="227" spans="1:7" s="64" customFormat="1" ht="22.5" x14ac:dyDescent="0.2">
      <c r="A227" s="65" t="s">
        <v>567</v>
      </c>
      <c r="B227" s="66" t="s">
        <v>240</v>
      </c>
      <c r="C227" s="69" t="s">
        <v>40</v>
      </c>
      <c r="D227" s="67">
        <v>241.73</v>
      </c>
      <c r="E227" s="70"/>
      <c r="F227" s="68"/>
      <c r="G227" s="55">
        <f t="shared" si="22"/>
        <v>241.73</v>
      </c>
    </row>
    <row r="228" spans="1:7" s="73" customFormat="1" ht="22.5" x14ac:dyDescent="0.2">
      <c r="A228" s="65" t="s">
        <v>568</v>
      </c>
      <c r="B228" s="66" t="s">
        <v>261</v>
      </c>
      <c r="C228" s="69" t="s">
        <v>40</v>
      </c>
      <c r="D228" s="67">
        <v>1459</v>
      </c>
      <c r="E228" s="70"/>
      <c r="F228" s="68"/>
      <c r="G228" s="55">
        <f t="shared" si="22"/>
        <v>1459</v>
      </c>
    </row>
    <row r="229" spans="1:7" s="73" customFormat="1" ht="22.5" x14ac:dyDescent="0.2">
      <c r="A229" s="65" t="s">
        <v>569</v>
      </c>
      <c r="B229" s="66" t="s">
        <v>204</v>
      </c>
      <c r="C229" s="69" t="s">
        <v>40</v>
      </c>
      <c r="D229" s="67">
        <v>99.97</v>
      </c>
      <c r="E229" s="70"/>
      <c r="F229" s="68"/>
      <c r="G229" s="55">
        <f t="shared" si="22"/>
        <v>99.97</v>
      </c>
    </row>
    <row r="230" spans="1:7" s="64" customFormat="1" ht="45" x14ac:dyDescent="0.2">
      <c r="A230" s="65" t="s">
        <v>570</v>
      </c>
      <c r="B230" s="66" t="s">
        <v>313</v>
      </c>
      <c r="C230" s="69" t="s">
        <v>40</v>
      </c>
      <c r="D230" s="67">
        <v>164.9</v>
      </c>
      <c r="E230" s="70"/>
      <c r="F230" s="68"/>
      <c r="G230" s="55">
        <f t="shared" si="22"/>
        <v>164.9</v>
      </c>
    </row>
    <row r="231" spans="1:7" s="73" customFormat="1" ht="45" x14ac:dyDescent="0.2">
      <c r="A231" s="65" t="s">
        <v>571</v>
      </c>
      <c r="B231" s="66" t="s">
        <v>314</v>
      </c>
      <c r="C231" s="69" t="s">
        <v>40</v>
      </c>
      <c r="D231" s="67">
        <v>462.02</v>
      </c>
      <c r="E231" s="70"/>
      <c r="F231" s="68"/>
      <c r="G231" s="55">
        <f t="shared" si="22"/>
        <v>462.02</v>
      </c>
    </row>
    <row r="232" spans="1:7" s="73" customFormat="1" ht="45" x14ac:dyDescent="0.2">
      <c r="A232" s="65" t="s">
        <v>572</v>
      </c>
      <c r="B232" s="66" t="s">
        <v>315</v>
      </c>
      <c r="C232" s="69" t="s">
        <v>40</v>
      </c>
      <c r="D232" s="67">
        <v>438.65</v>
      </c>
      <c r="E232" s="70"/>
      <c r="F232" s="68"/>
      <c r="G232" s="55">
        <f t="shared" si="22"/>
        <v>438.65</v>
      </c>
    </row>
    <row r="233" spans="1:7" s="73" customFormat="1" ht="22.5" x14ac:dyDescent="0.2">
      <c r="A233" s="65" t="s">
        <v>573</v>
      </c>
      <c r="B233" s="66" t="s">
        <v>259</v>
      </c>
      <c r="C233" s="69" t="s">
        <v>34</v>
      </c>
      <c r="D233" s="67">
        <v>31</v>
      </c>
      <c r="E233" s="70"/>
      <c r="F233" s="68"/>
      <c r="G233" s="55">
        <f t="shared" si="22"/>
        <v>31</v>
      </c>
    </row>
    <row r="234" spans="1:7" s="73" customFormat="1" ht="22.5" x14ac:dyDescent="0.2">
      <c r="A234" s="65" t="s">
        <v>574</v>
      </c>
      <c r="B234" s="66" t="s">
        <v>260</v>
      </c>
      <c r="C234" s="69" t="s">
        <v>34</v>
      </c>
      <c r="D234" s="67">
        <v>31</v>
      </c>
      <c r="E234" s="70"/>
      <c r="F234" s="68"/>
      <c r="G234" s="55">
        <f t="shared" si="22"/>
        <v>31</v>
      </c>
    </row>
    <row r="235" spans="1:7" s="73" customFormat="1" ht="22.5" x14ac:dyDescent="0.2">
      <c r="A235" s="65" t="s">
        <v>575</v>
      </c>
      <c r="B235" s="66" t="s">
        <v>789</v>
      </c>
      <c r="C235" s="69" t="s">
        <v>34</v>
      </c>
      <c r="D235" s="67">
        <v>62</v>
      </c>
      <c r="E235" s="70"/>
      <c r="F235" s="68"/>
      <c r="G235" s="55">
        <f t="shared" si="22"/>
        <v>62</v>
      </c>
    </row>
    <row r="236" spans="1:7" s="73" customFormat="1" ht="22.5" x14ac:dyDescent="0.2">
      <c r="A236" s="65" t="s">
        <v>576</v>
      </c>
      <c r="B236" s="66" t="s">
        <v>258</v>
      </c>
      <c r="C236" s="69" t="s">
        <v>34</v>
      </c>
      <c r="D236" s="67">
        <v>38</v>
      </c>
      <c r="E236" s="70"/>
      <c r="F236" s="68"/>
      <c r="G236" s="55">
        <f t="shared" si="22"/>
        <v>38</v>
      </c>
    </row>
    <row r="237" spans="1:7" s="73" customFormat="1" ht="22.5" x14ac:dyDescent="0.2">
      <c r="A237" s="65" t="s">
        <v>577</v>
      </c>
      <c r="B237" s="66" t="s">
        <v>209</v>
      </c>
      <c r="C237" s="69" t="s">
        <v>34</v>
      </c>
      <c r="D237" s="67">
        <v>6</v>
      </c>
      <c r="E237" s="70"/>
      <c r="F237" s="68"/>
      <c r="G237" s="55">
        <f t="shared" si="22"/>
        <v>6</v>
      </c>
    </row>
    <row r="238" spans="1:7" s="64" customFormat="1" ht="33.75" x14ac:dyDescent="0.2">
      <c r="A238" s="65" t="s">
        <v>578</v>
      </c>
      <c r="B238" s="66" t="s">
        <v>65</v>
      </c>
      <c r="C238" s="69" t="s">
        <v>33</v>
      </c>
      <c r="D238" s="67">
        <v>3137.06</v>
      </c>
      <c r="E238" s="70"/>
      <c r="F238" s="68"/>
      <c r="G238" s="55">
        <f t="shared" si="22"/>
        <v>3137.06</v>
      </c>
    </row>
    <row r="239" spans="1:7" s="64" customFormat="1" ht="45" x14ac:dyDescent="0.2">
      <c r="A239" s="65" t="s">
        <v>579</v>
      </c>
      <c r="B239" s="66" t="s">
        <v>264</v>
      </c>
      <c r="C239" s="69" t="s">
        <v>33</v>
      </c>
      <c r="D239" s="67">
        <v>2959.28</v>
      </c>
      <c r="E239" s="70"/>
      <c r="F239" s="68"/>
      <c r="G239" s="55">
        <f t="shared" si="22"/>
        <v>2959.28</v>
      </c>
    </row>
    <row r="240" spans="1:7" s="64" customFormat="1" ht="45" x14ac:dyDescent="0.2">
      <c r="A240" s="65" t="s">
        <v>580</v>
      </c>
      <c r="B240" s="66" t="s">
        <v>265</v>
      </c>
      <c r="C240" s="69" t="s">
        <v>33</v>
      </c>
      <c r="D240" s="67">
        <v>1972.86</v>
      </c>
      <c r="E240" s="70"/>
      <c r="F240" s="68"/>
      <c r="G240" s="55">
        <f t="shared" si="22"/>
        <v>1972.86</v>
      </c>
    </row>
    <row r="241" spans="1:7" s="64" customFormat="1" ht="33.75" x14ac:dyDescent="0.2">
      <c r="A241" s="65" t="s">
        <v>581</v>
      </c>
      <c r="B241" s="66" t="s">
        <v>38</v>
      </c>
      <c r="C241" s="69" t="s">
        <v>33</v>
      </c>
      <c r="D241" s="67">
        <v>6504.01</v>
      </c>
      <c r="E241" s="70"/>
      <c r="F241" s="68"/>
      <c r="G241" s="55">
        <f t="shared" si="22"/>
        <v>6504.01</v>
      </c>
    </row>
    <row r="242" spans="1:7" s="64" customFormat="1" ht="33.75" x14ac:dyDescent="0.2">
      <c r="A242" s="65" t="s">
        <v>582</v>
      </c>
      <c r="B242" s="66" t="s">
        <v>36</v>
      </c>
      <c r="C242" s="69" t="s">
        <v>37</v>
      </c>
      <c r="D242" s="67">
        <v>130080.2</v>
      </c>
      <c r="E242" s="70"/>
      <c r="F242" s="68"/>
      <c r="G242" s="55">
        <f t="shared" si="22"/>
        <v>130080.2</v>
      </c>
    </row>
    <row r="243" spans="1:7" s="64" customFormat="1" x14ac:dyDescent="0.2">
      <c r="A243" s="39" t="s">
        <v>244</v>
      </c>
      <c r="B243" s="40" t="s">
        <v>135</v>
      </c>
      <c r="C243" s="41"/>
      <c r="D243" s="42"/>
      <c r="E243" s="43"/>
      <c r="F243" s="44"/>
      <c r="G243" s="43">
        <f>ROUND(SUM(G244:G258),2)</f>
        <v>5700.13</v>
      </c>
    </row>
    <row r="244" spans="1:7" s="64" customFormat="1" ht="45" x14ac:dyDescent="0.2">
      <c r="A244" s="65" t="s">
        <v>583</v>
      </c>
      <c r="B244" s="66" t="s">
        <v>121</v>
      </c>
      <c r="C244" s="69" t="s">
        <v>33</v>
      </c>
      <c r="D244" s="67">
        <v>182.17</v>
      </c>
      <c r="E244" s="70"/>
      <c r="F244" s="68"/>
      <c r="G244" s="55">
        <f t="shared" ref="G244:G258" si="23">ROUND(PRODUCT(D244,E244),2)</f>
        <v>182.17</v>
      </c>
    </row>
    <row r="245" spans="1:7" s="64" customFormat="1" ht="45" x14ac:dyDescent="0.2">
      <c r="A245" s="65" t="s">
        <v>584</v>
      </c>
      <c r="B245" s="66" t="s">
        <v>143</v>
      </c>
      <c r="C245" s="69" t="s">
        <v>33</v>
      </c>
      <c r="D245" s="67">
        <v>9.59</v>
      </c>
      <c r="E245" s="70"/>
      <c r="F245" s="68"/>
      <c r="G245" s="55">
        <f t="shared" si="23"/>
        <v>9.59</v>
      </c>
    </row>
    <row r="246" spans="1:7" s="64" customFormat="1" ht="22.5" x14ac:dyDescent="0.2">
      <c r="A246" s="65" t="s">
        <v>585</v>
      </c>
      <c r="B246" s="66" t="s">
        <v>136</v>
      </c>
      <c r="C246" s="69" t="s">
        <v>33</v>
      </c>
      <c r="D246" s="67">
        <v>28.1</v>
      </c>
      <c r="E246" s="70"/>
      <c r="F246" s="68"/>
      <c r="G246" s="55">
        <f t="shared" si="23"/>
        <v>28.1</v>
      </c>
    </row>
    <row r="247" spans="1:7" s="64" customFormat="1" ht="33.75" x14ac:dyDescent="0.2">
      <c r="A247" s="65" t="s">
        <v>586</v>
      </c>
      <c r="B247" s="66" t="s">
        <v>144</v>
      </c>
      <c r="C247" s="69" t="s">
        <v>32</v>
      </c>
      <c r="D247" s="67">
        <v>58.06</v>
      </c>
      <c r="E247" s="70"/>
      <c r="F247" s="68"/>
      <c r="G247" s="55">
        <f t="shared" si="23"/>
        <v>58.06</v>
      </c>
    </row>
    <row r="248" spans="1:7" s="64" customFormat="1" ht="33.75" x14ac:dyDescent="0.2">
      <c r="A248" s="65" t="s">
        <v>587</v>
      </c>
      <c r="B248" s="66" t="s">
        <v>137</v>
      </c>
      <c r="C248" s="69" t="s">
        <v>52</v>
      </c>
      <c r="D248" s="67">
        <v>1640.82</v>
      </c>
      <c r="E248" s="70"/>
      <c r="F248" s="68"/>
      <c r="G248" s="55">
        <f t="shared" si="23"/>
        <v>1640.82</v>
      </c>
    </row>
    <row r="249" spans="1:7" s="64" customFormat="1" ht="22.5" x14ac:dyDescent="0.2">
      <c r="A249" s="65" t="s">
        <v>588</v>
      </c>
      <c r="B249" s="66" t="s">
        <v>145</v>
      </c>
      <c r="C249" s="69" t="s">
        <v>33</v>
      </c>
      <c r="D249" s="67">
        <v>13.61</v>
      </c>
      <c r="E249" s="70"/>
      <c r="F249" s="68"/>
      <c r="G249" s="55">
        <f t="shared" si="23"/>
        <v>13.61</v>
      </c>
    </row>
    <row r="250" spans="1:7" s="64" customFormat="1" ht="33.75" x14ac:dyDescent="0.2">
      <c r="A250" s="65" t="s">
        <v>589</v>
      </c>
      <c r="B250" s="66" t="s">
        <v>180</v>
      </c>
      <c r="C250" s="69" t="s">
        <v>32</v>
      </c>
      <c r="D250" s="67">
        <v>30.24</v>
      </c>
      <c r="E250" s="70"/>
      <c r="F250" s="68"/>
      <c r="G250" s="55">
        <f t="shared" si="23"/>
        <v>30.24</v>
      </c>
    </row>
    <row r="251" spans="1:7" s="64" customFormat="1" ht="22.5" x14ac:dyDescent="0.2">
      <c r="A251" s="65" t="s">
        <v>590</v>
      </c>
      <c r="B251" s="66" t="s">
        <v>117</v>
      </c>
      <c r="C251" s="69" t="s">
        <v>32</v>
      </c>
      <c r="D251" s="67">
        <v>179.79</v>
      </c>
      <c r="E251" s="70"/>
      <c r="F251" s="68"/>
      <c r="G251" s="55">
        <f t="shared" si="23"/>
        <v>179.79</v>
      </c>
    </row>
    <row r="252" spans="1:7" ht="45" x14ac:dyDescent="0.2">
      <c r="A252" s="65" t="s">
        <v>591</v>
      </c>
      <c r="B252" s="66" t="s">
        <v>178</v>
      </c>
      <c r="C252" s="69" t="s">
        <v>32</v>
      </c>
      <c r="D252" s="67">
        <v>137.13</v>
      </c>
      <c r="E252" s="70"/>
      <c r="F252" s="68"/>
      <c r="G252" s="55">
        <f t="shared" si="23"/>
        <v>137.13</v>
      </c>
    </row>
    <row r="253" spans="1:7" ht="45" x14ac:dyDescent="0.2">
      <c r="A253" s="65" t="s">
        <v>592</v>
      </c>
      <c r="B253" s="66" t="s">
        <v>179</v>
      </c>
      <c r="C253" s="69" t="s">
        <v>32</v>
      </c>
      <c r="D253" s="67">
        <v>222.46</v>
      </c>
      <c r="E253" s="70"/>
      <c r="F253" s="68"/>
      <c r="G253" s="55">
        <f t="shared" si="23"/>
        <v>222.46</v>
      </c>
    </row>
    <row r="254" spans="1:7" s="64" customFormat="1" ht="45" x14ac:dyDescent="0.2">
      <c r="A254" s="65" t="s">
        <v>593</v>
      </c>
      <c r="B254" s="66" t="s">
        <v>157</v>
      </c>
      <c r="C254" s="69" t="s">
        <v>33</v>
      </c>
      <c r="D254" s="67">
        <v>47.14</v>
      </c>
      <c r="E254" s="70"/>
      <c r="F254" s="68"/>
      <c r="G254" s="55">
        <f t="shared" si="23"/>
        <v>47.14</v>
      </c>
    </row>
    <row r="255" spans="1:7" s="64" customFormat="1" ht="45" x14ac:dyDescent="0.2">
      <c r="A255" s="65" t="s">
        <v>594</v>
      </c>
      <c r="B255" s="66" t="s">
        <v>158</v>
      </c>
      <c r="C255" s="69" t="s">
        <v>34</v>
      </c>
      <c r="D255" s="67">
        <v>93</v>
      </c>
      <c r="E255" s="70"/>
      <c r="F255" s="68"/>
      <c r="G255" s="55">
        <f t="shared" si="23"/>
        <v>93</v>
      </c>
    </row>
    <row r="256" spans="1:7" s="64" customFormat="1" ht="45" x14ac:dyDescent="0.2">
      <c r="A256" s="65" t="s">
        <v>595</v>
      </c>
      <c r="B256" s="66" t="s">
        <v>66</v>
      </c>
      <c r="C256" s="69" t="s">
        <v>34</v>
      </c>
      <c r="D256" s="67">
        <v>21</v>
      </c>
      <c r="E256" s="70"/>
      <c r="F256" s="68"/>
      <c r="G256" s="55">
        <f t="shared" si="23"/>
        <v>21</v>
      </c>
    </row>
    <row r="257" spans="1:7" s="64" customFormat="1" ht="33.75" x14ac:dyDescent="0.2">
      <c r="A257" s="65" t="s">
        <v>596</v>
      </c>
      <c r="B257" s="66" t="s">
        <v>38</v>
      </c>
      <c r="C257" s="69" t="s">
        <v>33</v>
      </c>
      <c r="D257" s="67">
        <v>144.62</v>
      </c>
      <c r="E257" s="70"/>
      <c r="F257" s="68"/>
      <c r="G257" s="55">
        <f t="shared" si="23"/>
        <v>144.62</v>
      </c>
    </row>
    <row r="258" spans="1:7" s="64" customFormat="1" ht="33.75" x14ac:dyDescent="0.2">
      <c r="A258" s="65" t="s">
        <v>597</v>
      </c>
      <c r="B258" s="66" t="s">
        <v>36</v>
      </c>
      <c r="C258" s="69" t="s">
        <v>37</v>
      </c>
      <c r="D258" s="67">
        <v>2892.4</v>
      </c>
      <c r="E258" s="70"/>
      <c r="F258" s="68"/>
      <c r="G258" s="55">
        <f t="shared" si="23"/>
        <v>2892.4</v>
      </c>
    </row>
    <row r="259" spans="1:7" s="64" customFormat="1" x14ac:dyDescent="0.2">
      <c r="A259" s="39" t="s">
        <v>269</v>
      </c>
      <c r="B259" s="40" t="s">
        <v>247</v>
      </c>
      <c r="C259" s="41"/>
      <c r="D259" s="42"/>
      <c r="E259" s="43"/>
      <c r="F259" s="44"/>
      <c r="G259" s="43">
        <f>ROUND(SUM(G260:G268),2)</f>
        <v>1613.03</v>
      </c>
    </row>
    <row r="260" spans="1:7" s="64" customFormat="1" ht="33.75" x14ac:dyDescent="0.2">
      <c r="A260" s="65" t="s">
        <v>598</v>
      </c>
      <c r="B260" s="66" t="s">
        <v>144</v>
      </c>
      <c r="C260" s="69" t="s">
        <v>32</v>
      </c>
      <c r="D260" s="67">
        <v>47</v>
      </c>
      <c r="E260" s="70"/>
      <c r="F260" s="68"/>
      <c r="G260" s="55">
        <f t="shared" ref="G260:G268" si="24">ROUND(PRODUCT(D260,E260),2)</f>
        <v>47</v>
      </c>
    </row>
    <row r="261" spans="1:7" s="64" customFormat="1" ht="33.75" x14ac:dyDescent="0.2">
      <c r="A261" s="65" t="s">
        <v>599</v>
      </c>
      <c r="B261" s="66" t="s">
        <v>137</v>
      </c>
      <c r="C261" s="69" t="s">
        <v>52</v>
      </c>
      <c r="D261" s="67">
        <v>1328.28</v>
      </c>
      <c r="E261" s="70"/>
      <c r="F261" s="68"/>
      <c r="G261" s="55">
        <f t="shared" si="24"/>
        <v>1328.28</v>
      </c>
    </row>
    <row r="262" spans="1:7" s="64" customFormat="1" ht="22.5" x14ac:dyDescent="0.2">
      <c r="A262" s="65" t="s">
        <v>600</v>
      </c>
      <c r="B262" s="66" t="s">
        <v>145</v>
      </c>
      <c r="C262" s="69" t="s">
        <v>33</v>
      </c>
      <c r="D262" s="67">
        <v>11.02</v>
      </c>
      <c r="E262" s="70"/>
      <c r="F262" s="68"/>
      <c r="G262" s="55">
        <f t="shared" si="24"/>
        <v>11.02</v>
      </c>
    </row>
    <row r="263" spans="1:7" s="64" customFormat="1" ht="33.75" x14ac:dyDescent="0.2">
      <c r="A263" s="65" t="s">
        <v>601</v>
      </c>
      <c r="B263" s="66" t="s">
        <v>180</v>
      </c>
      <c r="C263" s="69" t="s">
        <v>32</v>
      </c>
      <c r="D263" s="67">
        <v>24.48</v>
      </c>
      <c r="E263" s="70"/>
      <c r="F263" s="68"/>
      <c r="G263" s="55">
        <f t="shared" si="24"/>
        <v>24.48</v>
      </c>
    </row>
    <row r="264" spans="1:7" s="64" customFormat="1" ht="22.5" x14ac:dyDescent="0.2">
      <c r="A264" s="65" t="s">
        <v>602</v>
      </c>
      <c r="B264" s="66" t="s">
        <v>117</v>
      </c>
      <c r="C264" s="69" t="s">
        <v>32</v>
      </c>
      <c r="D264" s="67">
        <v>50.42</v>
      </c>
      <c r="E264" s="70"/>
      <c r="F264" s="68"/>
      <c r="G264" s="55">
        <f t="shared" si="24"/>
        <v>50.42</v>
      </c>
    </row>
    <row r="265" spans="1:7" ht="33.75" x14ac:dyDescent="0.2">
      <c r="A265" s="65" t="s">
        <v>603</v>
      </c>
      <c r="B265" s="66" t="s">
        <v>256</v>
      </c>
      <c r="C265" s="69" t="s">
        <v>32</v>
      </c>
      <c r="D265" s="67">
        <v>38.450000000000003</v>
      </c>
      <c r="E265" s="70"/>
      <c r="F265" s="68"/>
      <c r="G265" s="55">
        <f t="shared" si="24"/>
        <v>38.450000000000003</v>
      </c>
    </row>
    <row r="266" spans="1:7" ht="45" x14ac:dyDescent="0.2">
      <c r="A266" s="65" t="s">
        <v>604</v>
      </c>
      <c r="B266" s="66" t="s">
        <v>255</v>
      </c>
      <c r="C266" s="69" t="s">
        <v>32</v>
      </c>
      <c r="D266" s="67">
        <v>62.38</v>
      </c>
      <c r="E266" s="70"/>
      <c r="F266" s="68"/>
      <c r="G266" s="55">
        <f t="shared" si="24"/>
        <v>62.38</v>
      </c>
    </row>
    <row r="267" spans="1:7" s="64" customFormat="1" ht="45" x14ac:dyDescent="0.2">
      <c r="A267" s="65" t="s">
        <v>605</v>
      </c>
      <c r="B267" s="66" t="s">
        <v>158</v>
      </c>
      <c r="C267" s="69" t="s">
        <v>34</v>
      </c>
      <c r="D267" s="67">
        <v>34</v>
      </c>
      <c r="E267" s="70"/>
      <c r="F267" s="68"/>
      <c r="G267" s="55">
        <f t="shared" si="24"/>
        <v>34</v>
      </c>
    </row>
    <row r="268" spans="1:7" s="64" customFormat="1" ht="45" x14ac:dyDescent="0.2">
      <c r="A268" s="65" t="s">
        <v>606</v>
      </c>
      <c r="B268" s="66" t="s">
        <v>66</v>
      </c>
      <c r="C268" s="69" t="s">
        <v>34</v>
      </c>
      <c r="D268" s="67">
        <v>17</v>
      </c>
      <c r="E268" s="70"/>
      <c r="F268" s="68"/>
      <c r="G268" s="55">
        <f t="shared" si="24"/>
        <v>17</v>
      </c>
    </row>
    <row r="269" spans="1:7" s="64" customFormat="1" x14ac:dyDescent="0.2">
      <c r="A269" s="39" t="s">
        <v>270</v>
      </c>
      <c r="B269" s="40" t="s">
        <v>248</v>
      </c>
      <c r="C269" s="41"/>
      <c r="D269" s="42"/>
      <c r="E269" s="43"/>
      <c r="F269" s="44"/>
      <c r="G269" s="43">
        <f>ROUND(SUM(G270:G286),2)</f>
        <v>17494.22</v>
      </c>
    </row>
    <row r="270" spans="1:7" s="64" customFormat="1" ht="45" x14ac:dyDescent="0.2">
      <c r="A270" s="65" t="s">
        <v>607</v>
      </c>
      <c r="B270" s="66" t="s">
        <v>121</v>
      </c>
      <c r="C270" s="69" t="s">
        <v>33</v>
      </c>
      <c r="D270" s="67">
        <v>176.57</v>
      </c>
      <c r="E270" s="70"/>
      <c r="F270" s="68"/>
      <c r="G270" s="55">
        <f t="shared" ref="G270:G286" si="25">ROUND(PRODUCT(D270,E270),2)</f>
        <v>176.57</v>
      </c>
    </row>
    <row r="271" spans="1:7" s="73" customFormat="1" ht="33.75" x14ac:dyDescent="0.2">
      <c r="A271" s="65" t="s">
        <v>608</v>
      </c>
      <c r="B271" s="66" t="s">
        <v>239</v>
      </c>
      <c r="C271" s="69" t="s">
        <v>33</v>
      </c>
      <c r="D271" s="67">
        <v>83.08</v>
      </c>
      <c r="E271" s="70"/>
      <c r="F271" s="68"/>
      <c r="G271" s="55">
        <f t="shared" si="25"/>
        <v>83.08</v>
      </c>
    </row>
    <row r="272" spans="1:7" s="64" customFormat="1" ht="45" x14ac:dyDescent="0.2">
      <c r="A272" s="65" t="s">
        <v>609</v>
      </c>
      <c r="B272" s="66" t="s">
        <v>123</v>
      </c>
      <c r="C272" s="69" t="s">
        <v>32</v>
      </c>
      <c r="D272" s="67">
        <v>76.25</v>
      </c>
      <c r="E272" s="70"/>
      <c r="F272" s="68"/>
      <c r="G272" s="55">
        <f t="shared" si="25"/>
        <v>76.25</v>
      </c>
    </row>
    <row r="273" spans="1:7" s="64" customFormat="1" ht="45" x14ac:dyDescent="0.2">
      <c r="A273" s="65" t="s">
        <v>610</v>
      </c>
      <c r="B273" s="66" t="s">
        <v>157</v>
      </c>
      <c r="C273" s="69" t="s">
        <v>33</v>
      </c>
      <c r="D273" s="67">
        <v>26.49</v>
      </c>
      <c r="E273" s="70"/>
      <c r="F273" s="68"/>
      <c r="G273" s="55">
        <f t="shared" si="25"/>
        <v>26.49</v>
      </c>
    </row>
    <row r="274" spans="1:7" s="64" customFormat="1" ht="33.75" x14ac:dyDescent="0.2">
      <c r="A274" s="65" t="s">
        <v>611</v>
      </c>
      <c r="B274" s="66" t="s">
        <v>116</v>
      </c>
      <c r="C274" s="69" t="s">
        <v>32</v>
      </c>
      <c r="D274" s="67">
        <v>76.25</v>
      </c>
      <c r="E274" s="70"/>
      <c r="F274" s="68"/>
      <c r="G274" s="55">
        <f t="shared" si="25"/>
        <v>76.25</v>
      </c>
    </row>
    <row r="275" spans="1:7" s="64" customFormat="1" ht="33.75" x14ac:dyDescent="0.2">
      <c r="A275" s="65" t="s">
        <v>612</v>
      </c>
      <c r="B275" s="66" t="s">
        <v>249</v>
      </c>
      <c r="C275" s="69" t="s">
        <v>32</v>
      </c>
      <c r="D275" s="67">
        <v>645.75</v>
      </c>
      <c r="E275" s="70"/>
      <c r="F275" s="68"/>
      <c r="G275" s="55">
        <f t="shared" si="25"/>
        <v>645.75</v>
      </c>
    </row>
    <row r="276" spans="1:7" s="64" customFormat="1" ht="33.75" x14ac:dyDescent="0.2">
      <c r="A276" s="65" t="s">
        <v>613</v>
      </c>
      <c r="B276" s="66" t="s">
        <v>151</v>
      </c>
      <c r="C276" s="69" t="s">
        <v>32</v>
      </c>
      <c r="D276" s="67">
        <v>111</v>
      </c>
      <c r="E276" s="70"/>
      <c r="F276" s="68"/>
      <c r="G276" s="55">
        <f t="shared" si="25"/>
        <v>111</v>
      </c>
    </row>
    <row r="277" spans="1:7" s="64" customFormat="1" ht="33.75" x14ac:dyDescent="0.2">
      <c r="A277" s="65" t="s">
        <v>614</v>
      </c>
      <c r="B277" s="66" t="s">
        <v>137</v>
      </c>
      <c r="C277" s="69" t="s">
        <v>52</v>
      </c>
      <c r="D277" s="67">
        <v>11122.45</v>
      </c>
      <c r="E277" s="70"/>
      <c r="F277" s="68"/>
      <c r="G277" s="55">
        <f t="shared" si="25"/>
        <v>11122.45</v>
      </c>
    </row>
    <row r="278" spans="1:7" s="64" customFormat="1" ht="33.75" x14ac:dyDescent="0.2">
      <c r="A278" s="65" t="s">
        <v>615</v>
      </c>
      <c r="B278" s="66" t="s">
        <v>250</v>
      </c>
      <c r="C278" s="69" t="s">
        <v>33</v>
      </c>
      <c r="D278" s="67">
        <v>7.59</v>
      </c>
      <c r="E278" s="70"/>
      <c r="F278" s="68"/>
      <c r="G278" s="55">
        <f t="shared" si="25"/>
        <v>7.59</v>
      </c>
    </row>
    <row r="279" spans="1:7" s="64" customFormat="1" ht="45" x14ac:dyDescent="0.2">
      <c r="A279" s="65" t="s">
        <v>616</v>
      </c>
      <c r="B279" s="66" t="s">
        <v>158</v>
      </c>
      <c r="C279" s="69" t="s">
        <v>34</v>
      </c>
      <c r="D279" s="67">
        <v>57</v>
      </c>
      <c r="E279" s="70"/>
      <c r="F279" s="68"/>
      <c r="G279" s="55">
        <f t="shared" si="25"/>
        <v>57</v>
      </c>
    </row>
    <row r="280" spans="1:7" s="64" customFormat="1" ht="45" x14ac:dyDescent="0.2">
      <c r="A280" s="65" t="s">
        <v>617</v>
      </c>
      <c r="B280" s="66" t="s">
        <v>251</v>
      </c>
      <c r="C280" s="69" t="s">
        <v>33</v>
      </c>
      <c r="D280" s="67">
        <v>2.08</v>
      </c>
      <c r="E280" s="70"/>
      <c r="F280" s="68"/>
      <c r="G280" s="55">
        <f t="shared" si="25"/>
        <v>2.08</v>
      </c>
    </row>
    <row r="281" spans="1:7" s="64" customFormat="1" ht="45" x14ac:dyDescent="0.2">
      <c r="A281" s="65" t="s">
        <v>618</v>
      </c>
      <c r="B281" s="66" t="s">
        <v>252</v>
      </c>
      <c r="C281" s="69" t="s">
        <v>33</v>
      </c>
      <c r="D281" s="67">
        <v>6.24</v>
      </c>
      <c r="E281" s="70"/>
      <c r="F281" s="68"/>
      <c r="G281" s="55">
        <f t="shared" si="25"/>
        <v>6.24</v>
      </c>
    </row>
    <row r="282" spans="1:7" s="64" customFormat="1" ht="45" x14ac:dyDescent="0.2">
      <c r="A282" s="65" t="s">
        <v>619</v>
      </c>
      <c r="B282" s="66" t="s">
        <v>253</v>
      </c>
      <c r="C282" s="69" t="s">
        <v>33</v>
      </c>
      <c r="D282" s="67">
        <v>12.48</v>
      </c>
      <c r="E282" s="70"/>
      <c r="F282" s="68"/>
      <c r="G282" s="55">
        <f t="shared" si="25"/>
        <v>12.48</v>
      </c>
    </row>
    <row r="283" spans="1:7" s="64" customFormat="1" ht="33.75" x14ac:dyDescent="0.2">
      <c r="A283" s="65" t="s">
        <v>620</v>
      </c>
      <c r="B283" s="66" t="s">
        <v>254</v>
      </c>
      <c r="C283" s="69" t="s">
        <v>40</v>
      </c>
      <c r="D283" s="67">
        <v>99.04</v>
      </c>
      <c r="E283" s="70"/>
      <c r="F283" s="68"/>
      <c r="G283" s="55">
        <f t="shared" si="25"/>
        <v>99.04</v>
      </c>
    </row>
    <row r="284" spans="1:7" s="64" customFormat="1" ht="45" x14ac:dyDescent="0.2">
      <c r="A284" s="65" t="s">
        <v>621</v>
      </c>
      <c r="B284" s="66" t="s">
        <v>257</v>
      </c>
      <c r="C284" s="69" t="s">
        <v>33</v>
      </c>
      <c r="D284" s="67">
        <v>95.59</v>
      </c>
      <c r="E284" s="70"/>
      <c r="F284" s="68"/>
      <c r="G284" s="55">
        <f t="shared" si="25"/>
        <v>95.59</v>
      </c>
    </row>
    <row r="285" spans="1:7" s="64" customFormat="1" ht="33.75" x14ac:dyDescent="0.2">
      <c r="A285" s="65" t="s">
        <v>622</v>
      </c>
      <c r="B285" s="66" t="s">
        <v>38</v>
      </c>
      <c r="C285" s="69" t="s">
        <v>33</v>
      </c>
      <c r="D285" s="67">
        <v>233.16</v>
      </c>
      <c r="E285" s="70"/>
      <c r="F285" s="68"/>
      <c r="G285" s="55">
        <f t="shared" si="25"/>
        <v>233.16</v>
      </c>
    </row>
    <row r="286" spans="1:7" s="64" customFormat="1" ht="33.75" x14ac:dyDescent="0.2">
      <c r="A286" s="65" t="s">
        <v>623</v>
      </c>
      <c r="B286" s="66" t="s">
        <v>36</v>
      </c>
      <c r="C286" s="69" t="s">
        <v>37</v>
      </c>
      <c r="D286" s="67">
        <v>4663.2</v>
      </c>
      <c r="E286" s="70"/>
      <c r="F286" s="68"/>
      <c r="G286" s="55">
        <f t="shared" si="25"/>
        <v>4663.2</v>
      </c>
    </row>
    <row r="287" spans="1:7" s="64" customFormat="1" x14ac:dyDescent="0.2">
      <c r="A287" s="39" t="s">
        <v>333</v>
      </c>
      <c r="B287" s="40" t="s">
        <v>291</v>
      </c>
      <c r="C287" s="41"/>
      <c r="D287" s="42"/>
      <c r="E287" s="43"/>
      <c r="F287" s="44"/>
      <c r="G287" s="43">
        <f>ROUND(SUM(G288:G303),2)</f>
        <v>21875.94</v>
      </c>
    </row>
    <row r="288" spans="1:7" s="64" customFormat="1" ht="45" x14ac:dyDescent="0.2">
      <c r="A288" s="65" t="s">
        <v>624</v>
      </c>
      <c r="B288" s="66" t="s">
        <v>121</v>
      </c>
      <c r="C288" s="69" t="s">
        <v>33</v>
      </c>
      <c r="D288" s="67">
        <v>205.66</v>
      </c>
      <c r="E288" s="70"/>
      <c r="F288" s="68"/>
      <c r="G288" s="55">
        <f t="shared" ref="G288:G297" si="26">ROUND(PRODUCT(D288,E288),2)</f>
        <v>205.66</v>
      </c>
    </row>
    <row r="289" spans="1:7" s="64" customFormat="1" ht="45" x14ac:dyDescent="0.2">
      <c r="A289" s="65" t="s">
        <v>625</v>
      </c>
      <c r="B289" s="66" t="s">
        <v>157</v>
      </c>
      <c r="C289" s="69" t="s">
        <v>33</v>
      </c>
      <c r="D289" s="67">
        <v>38.090000000000003</v>
      </c>
      <c r="E289" s="70"/>
      <c r="F289" s="68"/>
      <c r="G289" s="55">
        <f t="shared" si="26"/>
        <v>38.090000000000003</v>
      </c>
    </row>
    <row r="290" spans="1:7" s="64" customFormat="1" ht="33.75" x14ac:dyDescent="0.2">
      <c r="A290" s="65" t="s">
        <v>626</v>
      </c>
      <c r="B290" s="66" t="s">
        <v>116</v>
      </c>
      <c r="C290" s="69" t="s">
        <v>32</v>
      </c>
      <c r="D290" s="67">
        <v>121.1</v>
      </c>
      <c r="E290" s="70"/>
      <c r="F290" s="68"/>
      <c r="G290" s="55">
        <f t="shared" si="26"/>
        <v>121.1</v>
      </c>
    </row>
    <row r="291" spans="1:7" s="64" customFormat="1" ht="33.75" x14ac:dyDescent="0.2">
      <c r="A291" s="65" t="s">
        <v>627</v>
      </c>
      <c r="B291" s="66" t="s">
        <v>149</v>
      </c>
      <c r="C291" s="69" t="s">
        <v>33</v>
      </c>
      <c r="D291" s="67">
        <v>36.33</v>
      </c>
      <c r="E291" s="70"/>
      <c r="F291" s="68"/>
      <c r="G291" s="55">
        <f t="shared" si="26"/>
        <v>36.33</v>
      </c>
    </row>
    <row r="292" spans="1:7" s="64" customFormat="1" ht="45" x14ac:dyDescent="0.2">
      <c r="A292" s="65" t="s">
        <v>628</v>
      </c>
      <c r="B292" s="66" t="s">
        <v>150</v>
      </c>
      <c r="C292" s="69" t="s">
        <v>32</v>
      </c>
      <c r="D292" s="67">
        <v>65.3</v>
      </c>
      <c r="E292" s="70"/>
      <c r="F292" s="68"/>
      <c r="G292" s="55">
        <f t="shared" si="26"/>
        <v>65.3</v>
      </c>
    </row>
    <row r="293" spans="1:7" s="64" customFormat="1" ht="33.75" x14ac:dyDescent="0.2">
      <c r="A293" s="65" t="s">
        <v>629</v>
      </c>
      <c r="B293" s="66" t="s">
        <v>144</v>
      </c>
      <c r="C293" s="69" t="s">
        <v>32</v>
      </c>
      <c r="D293" s="67">
        <v>180</v>
      </c>
      <c r="E293" s="70"/>
      <c r="F293" s="68"/>
      <c r="G293" s="55">
        <f t="shared" si="26"/>
        <v>180</v>
      </c>
    </row>
    <row r="294" spans="1:7" s="64" customFormat="1" ht="33.75" x14ac:dyDescent="0.2">
      <c r="A294" s="65" t="s">
        <v>630</v>
      </c>
      <c r="B294" s="66" t="s">
        <v>137</v>
      </c>
      <c r="C294" s="69" t="s">
        <v>52</v>
      </c>
      <c r="D294" s="67">
        <v>2356.9299999999998</v>
      </c>
      <c r="E294" s="70"/>
      <c r="F294" s="68"/>
      <c r="G294" s="55">
        <f t="shared" si="26"/>
        <v>2356.9299999999998</v>
      </c>
    </row>
    <row r="295" spans="1:7" s="64" customFormat="1" ht="22.5" x14ac:dyDescent="0.2">
      <c r="A295" s="65" t="s">
        <v>631</v>
      </c>
      <c r="B295" s="66" t="s">
        <v>145</v>
      </c>
      <c r="C295" s="69" t="s">
        <v>33</v>
      </c>
      <c r="D295" s="67">
        <v>28.58</v>
      </c>
      <c r="E295" s="70"/>
      <c r="F295" s="68"/>
      <c r="G295" s="55">
        <f t="shared" si="26"/>
        <v>28.58</v>
      </c>
    </row>
    <row r="296" spans="1:7" s="64" customFormat="1" ht="22.5" x14ac:dyDescent="0.2">
      <c r="A296" s="65" t="s">
        <v>632</v>
      </c>
      <c r="B296" s="66" t="s">
        <v>117</v>
      </c>
      <c r="C296" s="69" t="s">
        <v>32</v>
      </c>
      <c r="D296" s="67">
        <v>157.97999999999999</v>
      </c>
      <c r="E296" s="70"/>
      <c r="F296" s="68"/>
      <c r="G296" s="55">
        <f t="shared" si="26"/>
        <v>157.97999999999999</v>
      </c>
    </row>
    <row r="297" spans="1:7" s="64" customFormat="1" ht="45" x14ac:dyDescent="0.2">
      <c r="A297" s="65" t="s">
        <v>633</v>
      </c>
      <c r="B297" s="66" t="s">
        <v>178</v>
      </c>
      <c r="C297" s="69" t="s">
        <v>32</v>
      </c>
      <c r="D297" s="67">
        <v>157.97999999999999</v>
      </c>
      <c r="E297" s="70"/>
      <c r="F297" s="68"/>
      <c r="G297" s="55">
        <f t="shared" si="26"/>
        <v>157.97999999999999</v>
      </c>
    </row>
    <row r="298" spans="1:7" s="64" customFormat="1" ht="33.75" x14ac:dyDescent="0.2">
      <c r="A298" s="65" t="s">
        <v>634</v>
      </c>
      <c r="B298" s="66" t="s">
        <v>293</v>
      </c>
      <c r="C298" s="69" t="s">
        <v>52</v>
      </c>
      <c r="D298" s="67">
        <v>9028.26</v>
      </c>
      <c r="E298" s="70"/>
      <c r="F298" s="68"/>
      <c r="G298" s="55">
        <f>ROUND(PRODUCT(D298,E298),2)</f>
        <v>9028.26</v>
      </c>
    </row>
    <row r="299" spans="1:7" s="64" customFormat="1" ht="33.75" x14ac:dyDescent="0.2">
      <c r="A299" s="65" t="s">
        <v>635</v>
      </c>
      <c r="B299" s="66" t="s">
        <v>294</v>
      </c>
      <c r="C299" s="69" t="s">
        <v>52</v>
      </c>
      <c r="D299" s="67">
        <v>840.96</v>
      </c>
      <c r="E299" s="70"/>
      <c r="F299" s="68"/>
      <c r="G299" s="55">
        <f>ROUND(PRODUCT(D299,E299),2)</f>
        <v>840.96</v>
      </c>
    </row>
    <row r="300" spans="1:7" s="64" customFormat="1" ht="33.75" x14ac:dyDescent="0.2">
      <c r="A300" s="65" t="s">
        <v>636</v>
      </c>
      <c r="B300" s="66" t="s">
        <v>295</v>
      </c>
      <c r="C300" s="69" t="s">
        <v>52</v>
      </c>
      <c r="D300" s="67">
        <v>4518.3900000000003</v>
      </c>
      <c r="E300" s="70"/>
      <c r="F300" s="68"/>
      <c r="G300" s="55">
        <f>ROUND(PRODUCT(D300,E300),2)</f>
        <v>4518.3900000000003</v>
      </c>
    </row>
    <row r="301" spans="1:7" s="64" customFormat="1" ht="45" x14ac:dyDescent="0.2">
      <c r="A301" s="65" t="s">
        <v>637</v>
      </c>
      <c r="B301" s="66" t="s">
        <v>119</v>
      </c>
      <c r="C301" s="69" t="s">
        <v>52</v>
      </c>
      <c r="D301" s="67">
        <v>621.41</v>
      </c>
      <c r="E301" s="70"/>
      <c r="F301" s="68"/>
      <c r="G301" s="55">
        <f t="shared" ref="G301:G303" si="27">ROUND(PRODUCT(D301,E301),2)</f>
        <v>621.41</v>
      </c>
    </row>
    <row r="302" spans="1:7" s="64" customFormat="1" ht="33.75" x14ac:dyDescent="0.2">
      <c r="A302" s="65" t="s">
        <v>638</v>
      </c>
      <c r="B302" s="66" t="s">
        <v>38</v>
      </c>
      <c r="C302" s="69" t="s">
        <v>33</v>
      </c>
      <c r="D302" s="67">
        <v>167.57</v>
      </c>
      <c r="E302" s="70"/>
      <c r="F302" s="68"/>
      <c r="G302" s="55">
        <f t="shared" si="27"/>
        <v>167.57</v>
      </c>
    </row>
    <row r="303" spans="1:7" s="64" customFormat="1" ht="33.75" x14ac:dyDescent="0.2">
      <c r="A303" s="65" t="s">
        <v>639</v>
      </c>
      <c r="B303" s="66" t="s">
        <v>36</v>
      </c>
      <c r="C303" s="69" t="s">
        <v>37</v>
      </c>
      <c r="D303" s="67">
        <v>3351.4</v>
      </c>
      <c r="E303" s="70"/>
      <c r="F303" s="68"/>
      <c r="G303" s="55">
        <f t="shared" si="27"/>
        <v>3351.4</v>
      </c>
    </row>
    <row r="304" spans="1:7" s="64" customFormat="1" x14ac:dyDescent="0.2">
      <c r="A304" s="39" t="s">
        <v>334</v>
      </c>
      <c r="B304" s="40" t="s">
        <v>292</v>
      </c>
      <c r="C304" s="41"/>
      <c r="D304" s="42"/>
      <c r="E304" s="43"/>
      <c r="F304" s="44"/>
      <c r="G304" s="43">
        <f>ROUND(SUM(G305:G322),2)</f>
        <v>4327.71</v>
      </c>
    </row>
    <row r="305" spans="1:7" s="64" customFormat="1" ht="45" x14ac:dyDescent="0.2">
      <c r="A305" s="65" t="s">
        <v>640</v>
      </c>
      <c r="B305" s="66" t="s">
        <v>121</v>
      </c>
      <c r="C305" s="69" t="s">
        <v>33</v>
      </c>
      <c r="D305" s="67">
        <v>75.44</v>
      </c>
      <c r="E305" s="70"/>
      <c r="F305" s="68"/>
      <c r="G305" s="55">
        <f t="shared" ref="G305:G313" si="28">ROUND(PRODUCT(D305,E305),2)</f>
        <v>75.44</v>
      </c>
    </row>
    <row r="306" spans="1:7" s="64" customFormat="1" ht="45" x14ac:dyDescent="0.2">
      <c r="A306" s="65" t="s">
        <v>641</v>
      </c>
      <c r="B306" s="66" t="s">
        <v>157</v>
      </c>
      <c r="C306" s="69" t="s">
        <v>33</v>
      </c>
      <c r="D306" s="67">
        <v>13.97</v>
      </c>
      <c r="E306" s="70"/>
      <c r="F306" s="68"/>
      <c r="G306" s="55">
        <f t="shared" si="28"/>
        <v>13.97</v>
      </c>
    </row>
    <row r="307" spans="1:7" s="64" customFormat="1" ht="33.75" x14ac:dyDescent="0.2">
      <c r="A307" s="65" t="s">
        <v>642</v>
      </c>
      <c r="B307" s="66" t="s">
        <v>116</v>
      </c>
      <c r="C307" s="69" t="s">
        <v>32</v>
      </c>
      <c r="D307" s="67">
        <v>41.09</v>
      </c>
      <c r="E307" s="70"/>
      <c r="F307" s="68"/>
      <c r="G307" s="55">
        <f t="shared" si="28"/>
        <v>41.09</v>
      </c>
    </row>
    <row r="308" spans="1:7" s="64" customFormat="1" ht="33.75" x14ac:dyDescent="0.2">
      <c r="A308" s="65" t="s">
        <v>643</v>
      </c>
      <c r="B308" s="66" t="s">
        <v>149</v>
      </c>
      <c r="C308" s="69" t="s">
        <v>33</v>
      </c>
      <c r="D308" s="67">
        <v>12.33</v>
      </c>
      <c r="E308" s="70"/>
      <c r="F308" s="68"/>
      <c r="G308" s="55">
        <f t="shared" si="28"/>
        <v>12.33</v>
      </c>
    </row>
    <row r="309" spans="1:7" s="64" customFormat="1" ht="45" x14ac:dyDescent="0.2">
      <c r="A309" s="65" t="s">
        <v>644</v>
      </c>
      <c r="B309" s="66" t="s">
        <v>296</v>
      </c>
      <c r="C309" s="69" t="s">
        <v>32</v>
      </c>
      <c r="D309" s="67">
        <v>18.48</v>
      </c>
      <c r="E309" s="70"/>
      <c r="F309" s="68"/>
      <c r="G309" s="55">
        <f t="shared" si="28"/>
        <v>18.48</v>
      </c>
    </row>
    <row r="310" spans="1:7" s="64" customFormat="1" ht="22.5" x14ac:dyDescent="0.2">
      <c r="A310" s="65" t="s">
        <v>645</v>
      </c>
      <c r="B310" s="66" t="s">
        <v>117</v>
      </c>
      <c r="C310" s="69" t="s">
        <v>32</v>
      </c>
      <c r="D310" s="67">
        <v>67.06</v>
      </c>
      <c r="E310" s="70"/>
      <c r="F310" s="68"/>
      <c r="G310" s="55">
        <f>ROUND(PRODUCT(D310,E310),2)</f>
        <v>67.06</v>
      </c>
    </row>
    <row r="311" spans="1:7" s="64" customFormat="1" ht="45" x14ac:dyDescent="0.2">
      <c r="A311" s="65" t="s">
        <v>646</v>
      </c>
      <c r="B311" s="66" t="s">
        <v>178</v>
      </c>
      <c r="C311" s="69" t="s">
        <v>32</v>
      </c>
      <c r="D311" s="67">
        <v>67.06</v>
      </c>
      <c r="E311" s="70"/>
      <c r="F311" s="68"/>
      <c r="G311" s="55">
        <f>ROUND(PRODUCT(D311,E311),2)</f>
        <v>67.06</v>
      </c>
    </row>
    <row r="312" spans="1:7" s="64" customFormat="1" ht="33.75" x14ac:dyDescent="0.2">
      <c r="A312" s="65" t="s">
        <v>647</v>
      </c>
      <c r="B312" s="66" t="s">
        <v>144</v>
      </c>
      <c r="C312" s="69" t="s">
        <v>32</v>
      </c>
      <c r="D312" s="67">
        <v>85.54</v>
      </c>
      <c r="E312" s="70"/>
      <c r="F312" s="68"/>
      <c r="G312" s="55">
        <f t="shared" si="28"/>
        <v>85.54</v>
      </c>
    </row>
    <row r="313" spans="1:7" s="64" customFormat="1" ht="33.75" x14ac:dyDescent="0.2">
      <c r="A313" s="65" t="s">
        <v>648</v>
      </c>
      <c r="B313" s="66" t="s">
        <v>137</v>
      </c>
      <c r="C313" s="69" t="s">
        <v>52</v>
      </c>
      <c r="D313" s="67">
        <v>1665.99</v>
      </c>
      <c r="E313" s="70"/>
      <c r="F313" s="68"/>
      <c r="G313" s="55">
        <f t="shared" si="28"/>
        <v>1665.99</v>
      </c>
    </row>
    <row r="314" spans="1:7" s="64" customFormat="1" ht="22.5" x14ac:dyDescent="0.2">
      <c r="A314" s="65" t="s">
        <v>649</v>
      </c>
      <c r="B314" s="66" t="s">
        <v>145</v>
      </c>
      <c r="C314" s="69" t="s">
        <v>33</v>
      </c>
      <c r="D314" s="67">
        <v>15.06</v>
      </c>
      <c r="E314" s="70"/>
      <c r="F314" s="68"/>
      <c r="G314" s="55">
        <f>ROUND(PRODUCT(D314,E314),2)</f>
        <v>15.06</v>
      </c>
    </row>
    <row r="315" spans="1:7" s="64" customFormat="1" ht="33.75" x14ac:dyDescent="0.2">
      <c r="A315" s="65" t="s">
        <v>650</v>
      </c>
      <c r="B315" s="66" t="s">
        <v>151</v>
      </c>
      <c r="C315" s="69" t="s">
        <v>32</v>
      </c>
      <c r="D315" s="67">
        <v>23.38</v>
      </c>
      <c r="E315" s="70"/>
      <c r="F315" s="68"/>
      <c r="G315" s="55">
        <f>ROUND(PRODUCT(D315,E315),2)</f>
        <v>23.38</v>
      </c>
    </row>
    <row r="316" spans="1:7" s="64" customFormat="1" ht="33.75" x14ac:dyDescent="0.2">
      <c r="A316" s="65" t="s">
        <v>651</v>
      </c>
      <c r="B316" s="66" t="s">
        <v>43</v>
      </c>
      <c r="C316" s="69" t="s">
        <v>32</v>
      </c>
      <c r="D316" s="67">
        <v>40.96</v>
      </c>
      <c r="E316" s="70"/>
      <c r="F316" s="68"/>
      <c r="G316" s="55">
        <f>ROUND(PRODUCT(D316,E316),2)</f>
        <v>40.96</v>
      </c>
    </row>
    <row r="317" spans="1:7" s="64" customFormat="1" ht="33.75" x14ac:dyDescent="0.2">
      <c r="A317" s="65" t="s">
        <v>652</v>
      </c>
      <c r="B317" s="66" t="s">
        <v>299</v>
      </c>
      <c r="C317" s="69" t="s">
        <v>32</v>
      </c>
      <c r="D317" s="67">
        <v>40.96</v>
      </c>
      <c r="E317" s="70"/>
      <c r="F317" s="68"/>
      <c r="G317" s="55">
        <f t="shared" ref="G317" si="29">ROUND(PRODUCT(D317,E317),2)</f>
        <v>40.96</v>
      </c>
    </row>
    <row r="318" spans="1:7" s="64" customFormat="1" ht="33.75" x14ac:dyDescent="0.2">
      <c r="A318" s="65" t="s">
        <v>653</v>
      </c>
      <c r="B318" s="66" t="s">
        <v>297</v>
      </c>
      <c r="C318" s="69" t="s">
        <v>52</v>
      </c>
      <c r="D318" s="67">
        <v>282.85000000000002</v>
      </c>
      <c r="E318" s="70"/>
      <c r="F318" s="68"/>
      <c r="G318" s="55">
        <f>ROUND(PRODUCT(D318,E318),2)</f>
        <v>282.85000000000002</v>
      </c>
    </row>
    <row r="319" spans="1:7" s="64" customFormat="1" ht="33.75" x14ac:dyDescent="0.2">
      <c r="A319" s="65" t="s">
        <v>654</v>
      </c>
      <c r="B319" s="66" t="s">
        <v>298</v>
      </c>
      <c r="C319" s="69" t="s">
        <v>52</v>
      </c>
      <c r="D319" s="67">
        <v>374.41</v>
      </c>
      <c r="E319" s="70"/>
      <c r="F319" s="68"/>
      <c r="G319" s="55">
        <f>ROUND(PRODUCT(D319,E319),2)</f>
        <v>374.41</v>
      </c>
    </row>
    <row r="320" spans="1:7" s="64" customFormat="1" ht="45" x14ac:dyDescent="0.2">
      <c r="A320" s="65" t="s">
        <v>655</v>
      </c>
      <c r="B320" s="66" t="s">
        <v>354</v>
      </c>
      <c r="C320" s="69" t="s">
        <v>52</v>
      </c>
      <c r="D320" s="67">
        <v>212.26</v>
      </c>
      <c r="E320" s="70"/>
      <c r="F320" s="68"/>
      <c r="G320" s="55">
        <f t="shared" ref="G320:G322" si="30">ROUND(PRODUCT(D320,E320),2)</f>
        <v>212.26</v>
      </c>
    </row>
    <row r="321" spans="1:7" s="64" customFormat="1" ht="33.75" x14ac:dyDescent="0.2">
      <c r="A321" s="65" t="s">
        <v>656</v>
      </c>
      <c r="B321" s="66" t="s">
        <v>38</v>
      </c>
      <c r="C321" s="69" t="s">
        <v>33</v>
      </c>
      <c r="D321" s="67">
        <v>61.47</v>
      </c>
      <c r="E321" s="70"/>
      <c r="F321" s="68"/>
      <c r="G321" s="55">
        <f t="shared" si="30"/>
        <v>61.47</v>
      </c>
    </row>
    <row r="322" spans="1:7" s="64" customFormat="1" ht="33.75" x14ac:dyDescent="0.2">
      <c r="A322" s="65" t="s">
        <v>657</v>
      </c>
      <c r="B322" s="66" t="s">
        <v>36</v>
      </c>
      <c r="C322" s="69" t="s">
        <v>37</v>
      </c>
      <c r="D322" s="67">
        <v>1229.4000000000001</v>
      </c>
      <c r="E322" s="70"/>
      <c r="F322" s="68"/>
      <c r="G322" s="55">
        <f t="shared" si="30"/>
        <v>1229.4000000000001</v>
      </c>
    </row>
    <row r="323" spans="1:7" x14ac:dyDescent="0.2">
      <c r="A323" s="38" t="s">
        <v>245</v>
      </c>
      <c r="B323" s="72" t="s">
        <v>60</v>
      </c>
      <c r="C323" s="72"/>
      <c r="D323" s="72"/>
      <c r="E323" s="72"/>
      <c r="F323" s="72"/>
      <c r="G323" s="58">
        <f>ROUND(SUM(G324,G336,G351,G363),2)</f>
        <v>169869.05</v>
      </c>
    </row>
    <row r="324" spans="1:7" s="64" customFormat="1" x14ac:dyDescent="0.2">
      <c r="A324" s="39" t="s">
        <v>271</v>
      </c>
      <c r="B324" s="40" t="s">
        <v>58</v>
      </c>
      <c r="C324" s="41"/>
      <c r="D324" s="42"/>
      <c r="E324" s="43"/>
      <c r="F324" s="44"/>
      <c r="G324" s="43">
        <f>ROUND(SUM(G325:G335),2)</f>
        <v>144816.84</v>
      </c>
    </row>
    <row r="325" spans="1:7" s="64" customFormat="1" ht="22.5" x14ac:dyDescent="0.2">
      <c r="A325" s="65" t="s">
        <v>658</v>
      </c>
      <c r="B325" s="66" t="s">
        <v>188</v>
      </c>
      <c r="C325" s="69" t="s">
        <v>40</v>
      </c>
      <c r="D325" s="67">
        <v>7332.18</v>
      </c>
      <c r="E325" s="70"/>
      <c r="F325" s="68"/>
      <c r="G325" s="55">
        <f t="shared" ref="G325:G335" si="31">ROUND(PRODUCT(D325,E325),2)</f>
        <v>7332.18</v>
      </c>
    </row>
    <row r="326" spans="1:7" s="64" customFormat="1" ht="45" x14ac:dyDescent="0.2">
      <c r="A326" s="65" t="s">
        <v>659</v>
      </c>
      <c r="B326" s="66" t="s">
        <v>121</v>
      </c>
      <c r="C326" s="69" t="s">
        <v>33</v>
      </c>
      <c r="D326" s="67">
        <v>7918.8</v>
      </c>
      <c r="E326" s="70"/>
      <c r="F326" s="68"/>
      <c r="G326" s="55">
        <f t="shared" si="31"/>
        <v>7918.8</v>
      </c>
    </row>
    <row r="327" spans="1:7" s="64" customFormat="1" ht="33.75" x14ac:dyDescent="0.2">
      <c r="A327" s="65" t="s">
        <v>660</v>
      </c>
      <c r="B327" s="66" t="s">
        <v>73</v>
      </c>
      <c r="C327" s="69" t="s">
        <v>40</v>
      </c>
      <c r="D327" s="67">
        <v>53.91</v>
      </c>
      <c r="E327" s="70"/>
      <c r="F327" s="68"/>
      <c r="G327" s="55">
        <f t="shared" si="31"/>
        <v>53.91</v>
      </c>
    </row>
    <row r="328" spans="1:7" s="64" customFormat="1" ht="33.75" x14ac:dyDescent="0.2">
      <c r="A328" s="65" t="s">
        <v>661</v>
      </c>
      <c r="B328" s="66" t="s">
        <v>71</v>
      </c>
      <c r="C328" s="69" t="s">
        <v>40</v>
      </c>
      <c r="D328" s="67">
        <v>3595.38</v>
      </c>
      <c r="E328" s="70"/>
      <c r="F328" s="68"/>
      <c r="G328" s="55">
        <f t="shared" si="31"/>
        <v>3595.38</v>
      </c>
    </row>
    <row r="329" spans="1:7" s="64" customFormat="1" ht="33.75" x14ac:dyDescent="0.2">
      <c r="A329" s="65" t="s">
        <v>662</v>
      </c>
      <c r="B329" s="66" t="s">
        <v>218</v>
      </c>
      <c r="C329" s="69" t="s">
        <v>40</v>
      </c>
      <c r="D329" s="67">
        <v>3682.89</v>
      </c>
      <c r="E329" s="70"/>
      <c r="F329" s="68"/>
      <c r="G329" s="55">
        <f t="shared" si="31"/>
        <v>3682.89</v>
      </c>
    </row>
    <row r="330" spans="1:7" s="64" customFormat="1" ht="22.5" x14ac:dyDescent="0.2">
      <c r="A330" s="65" t="s">
        <v>663</v>
      </c>
      <c r="B330" s="66" t="s">
        <v>64</v>
      </c>
      <c r="C330" s="69" t="s">
        <v>33</v>
      </c>
      <c r="D330" s="67">
        <v>631.98</v>
      </c>
      <c r="E330" s="70"/>
      <c r="F330" s="68"/>
      <c r="G330" s="55">
        <f t="shared" si="31"/>
        <v>631.98</v>
      </c>
    </row>
    <row r="331" spans="1:7" s="64" customFormat="1" ht="33.75" x14ac:dyDescent="0.2">
      <c r="A331" s="65" t="s">
        <v>664</v>
      </c>
      <c r="B331" s="66" t="s">
        <v>65</v>
      </c>
      <c r="C331" s="69" t="s">
        <v>33</v>
      </c>
      <c r="D331" s="67">
        <v>2936.11</v>
      </c>
      <c r="E331" s="70"/>
      <c r="F331" s="68"/>
      <c r="G331" s="55">
        <f t="shared" si="31"/>
        <v>2936.11</v>
      </c>
    </row>
    <row r="332" spans="1:7" s="64" customFormat="1" ht="45" x14ac:dyDescent="0.2">
      <c r="A332" s="65" t="s">
        <v>665</v>
      </c>
      <c r="B332" s="66" t="s">
        <v>264</v>
      </c>
      <c r="C332" s="69" t="s">
        <v>33</v>
      </c>
      <c r="D332" s="67">
        <v>2463.58</v>
      </c>
      <c r="E332" s="70"/>
      <c r="F332" s="68"/>
      <c r="G332" s="55">
        <f t="shared" si="31"/>
        <v>2463.58</v>
      </c>
    </row>
    <row r="333" spans="1:7" s="64" customFormat="1" ht="45" x14ac:dyDescent="0.2">
      <c r="A333" s="65" t="s">
        <v>666</v>
      </c>
      <c r="B333" s="66" t="s">
        <v>265</v>
      </c>
      <c r="C333" s="69" t="s">
        <v>33</v>
      </c>
      <c r="D333" s="67">
        <v>1642.39</v>
      </c>
      <c r="E333" s="70"/>
      <c r="F333" s="68"/>
      <c r="G333" s="55">
        <f t="shared" si="31"/>
        <v>1642.39</v>
      </c>
    </row>
    <row r="334" spans="1:7" s="64" customFormat="1" ht="33.75" x14ac:dyDescent="0.2">
      <c r="A334" s="65" t="s">
        <v>667</v>
      </c>
      <c r="B334" s="66" t="s">
        <v>38</v>
      </c>
      <c r="C334" s="69" t="s">
        <v>33</v>
      </c>
      <c r="D334" s="67">
        <v>5455.22</v>
      </c>
      <c r="E334" s="70"/>
      <c r="F334" s="68"/>
      <c r="G334" s="55">
        <f t="shared" si="31"/>
        <v>5455.22</v>
      </c>
    </row>
    <row r="335" spans="1:7" s="64" customFormat="1" ht="33.75" x14ac:dyDescent="0.2">
      <c r="A335" s="65" t="s">
        <v>668</v>
      </c>
      <c r="B335" s="66" t="s">
        <v>36</v>
      </c>
      <c r="C335" s="69" t="s">
        <v>37</v>
      </c>
      <c r="D335" s="67">
        <v>109104.4</v>
      </c>
      <c r="E335" s="70"/>
      <c r="F335" s="68"/>
      <c r="G335" s="55">
        <f t="shared" si="31"/>
        <v>109104.4</v>
      </c>
    </row>
    <row r="336" spans="1:7" s="64" customFormat="1" x14ac:dyDescent="0.2">
      <c r="A336" s="39" t="s">
        <v>272</v>
      </c>
      <c r="B336" s="40" t="s">
        <v>61</v>
      </c>
      <c r="C336" s="41"/>
      <c r="D336" s="42"/>
      <c r="E336" s="43"/>
      <c r="F336" s="44"/>
      <c r="G336" s="43">
        <f>ROUND(SUM(G337:G350),2)</f>
        <v>5823.88</v>
      </c>
    </row>
    <row r="337" spans="1:7" s="64" customFormat="1" ht="22.5" x14ac:dyDescent="0.2">
      <c r="A337" s="65" t="s">
        <v>669</v>
      </c>
      <c r="B337" s="66" t="s">
        <v>188</v>
      </c>
      <c r="C337" s="69" t="s">
        <v>40</v>
      </c>
      <c r="D337" s="67">
        <v>1540.5</v>
      </c>
      <c r="E337" s="70"/>
      <c r="F337" s="68"/>
      <c r="G337" s="55">
        <f>ROUND(PRODUCT(D337,E337),2)</f>
        <v>1540.5</v>
      </c>
    </row>
    <row r="338" spans="1:7" s="64" customFormat="1" ht="45" x14ac:dyDescent="0.2">
      <c r="A338" s="65" t="s">
        <v>670</v>
      </c>
      <c r="B338" s="66" t="s">
        <v>121</v>
      </c>
      <c r="C338" s="69" t="s">
        <v>33</v>
      </c>
      <c r="D338" s="67">
        <v>739.44</v>
      </c>
      <c r="E338" s="70"/>
      <c r="F338" s="68"/>
      <c r="G338" s="55">
        <f t="shared" ref="G338:G350" si="32">ROUND(PRODUCT(D338,E338),2)</f>
        <v>739.44</v>
      </c>
    </row>
    <row r="339" spans="1:7" s="64" customFormat="1" ht="45" x14ac:dyDescent="0.2">
      <c r="A339" s="65" t="s">
        <v>671</v>
      </c>
      <c r="B339" s="66" t="s">
        <v>264</v>
      </c>
      <c r="C339" s="69" t="s">
        <v>33</v>
      </c>
      <c r="D339" s="67">
        <v>739.44</v>
      </c>
      <c r="E339" s="70"/>
      <c r="F339" s="68"/>
      <c r="G339" s="55">
        <f t="shared" si="32"/>
        <v>739.44</v>
      </c>
    </row>
    <row r="340" spans="1:7" s="64" customFormat="1" ht="22.5" x14ac:dyDescent="0.2">
      <c r="A340" s="65" t="s">
        <v>672</v>
      </c>
      <c r="B340" s="66" t="s">
        <v>72</v>
      </c>
      <c r="C340" s="69" t="s">
        <v>34</v>
      </c>
      <c r="D340" s="67">
        <v>3</v>
      </c>
      <c r="E340" s="70"/>
      <c r="F340" s="68"/>
      <c r="G340" s="55">
        <f t="shared" si="32"/>
        <v>3</v>
      </c>
    </row>
    <row r="341" spans="1:7" s="64" customFormat="1" ht="22.5" x14ac:dyDescent="0.2">
      <c r="A341" s="65" t="s">
        <v>673</v>
      </c>
      <c r="B341" s="66" t="s">
        <v>128</v>
      </c>
      <c r="C341" s="69" t="s">
        <v>34</v>
      </c>
      <c r="D341" s="67">
        <v>153</v>
      </c>
      <c r="E341" s="70"/>
      <c r="F341" s="68"/>
      <c r="G341" s="55">
        <f t="shared" si="32"/>
        <v>153</v>
      </c>
    </row>
    <row r="342" spans="1:7" s="64" customFormat="1" ht="22.5" x14ac:dyDescent="0.2">
      <c r="A342" s="65" t="s">
        <v>674</v>
      </c>
      <c r="B342" s="66" t="s">
        <v>214</v>
      </c>
      <c r="C342" s="69" t="s">
        <v>34</v>
      </c>
      <c r="D342" s="67">
        <v>2</v>
      </c>
      <c r="E342" s="70"/>
      <c r="F342" s="68"/>
      <c r="G342" s="55">
        <f t="shared" si="32"/>
        <v>2</v>
      </c>
    </row>
    <row r="343" spans="1:7" s="64" customFormat="1" ht="22.5" x14ac:dyDescent="0.2">
      <c r="A343" s="65" t="s">
        <v>675</v>
      </c>
      <c r="B343" s="66" t="s">
        <v>85</v>
      </c>
      <c r="C343" s="69" t="s">
        <v>34</v>
      </c>
      <c r="D343" s="67">
        <v>158</v>
      </c>
      <c r="E343" s="70"/>
      <c r="F343" s="68"/>
      <c r="G343" s="55">
        <f t="shared" si="32"/>
        <v>158</v>
      </c>
    </row>
    <row r="344" spans="1:7" s="64" customFormat="1" ht="22.5" x14ac:dyDescent="0.2">
      <c r="A344" s="65" t="s">
        <v>676</v>
      </c>
      <c r="B344" s="66" t="s">
        <v>74</v>
      </c>
      <c r="C344" s="69" t="s">
        <v>34</v>
      </c>
      <c r="D344" s="67">
        <v>158</v>
      </c>
      <c r="E344" s="70"/>
      <c r="F344" s="68"/>
      <c r="G344" s="55">
        <f t="shared" si="32"/>
        <v>158</v>
      </c>
    </row>
    <row r="345" spans="1:7" s="64" customFormat="1" ht="22.5" x14ac:dyDescent="0.2">
      <c r="A345" s="65" t="s">
        <v>677</v>
      </c>
      <c r="B345" s="66" t="s">
        <v>109</v>
      </c>
      <c r="C345" s="69" t="s">
        <v>34</v>
      </c>
      <c r="D345" s="67">
        <v>158</v>
      </c>
      <c r="E345" s="70"/>
      <c r="F345" s="68"/>
      <c r="G345" s="55">
        <f t="shared" si="32"/>
        <v>158</v>
      </c>
    </row>
    <row r="346" spans="1:7" s="64" customFormat="1" ht="22.5" x14ac:dyDescent="0.2">
      <c r="A346" s="65" t="s">
        <v>678</v>
      </c>
      <c r="B346" s="66" t="s">
        <v>75</v>
      </c>
      <c r="C346" s="69" t="s">
        <v>40</v>
      </c>
      <c r="D346" s="67">
        <v>1540.5</v>
      </c>
      <c r="E346" s="70"/>
      <c r="F346" s="68"/>
      <c r="G346" s="55">
        <f t="shared" si="32"/>
        <v>1540.5</v>
      </c>
    </row>
    <row r="347" spans="1:7" s="64" customFormat="1" ht="22.5" x14ac:dyDescent="0.2">
      <c r="A347" s="65" t="s">
        <v>679</v>
      </c>
      <c r="B347" s="66" t="s">
        <v>797</v>
      </c>
      <c r="C347" s="69" t="s">
        <v>34</v>
      </c>
      <c r="D347" s="67">
        <v>158</v>
      </c>
      <c r="E347" s="70"/>
      <c r="F347" s="68"/>
      <c r="G347" s="55">
        <f t="shared" si="32"/>
        <v>158</v>
      </c>
    </row>
    <row r="348" spans="1:7" s="64" customFormat="1" ht="22.5" x14ac:dyDescent="0.2">
      <c r="A348" s="65" t="s">
        <v>680</v>
      </c>
      <c r="B348" s="66" t="s">
        <v>77</v>
      </c>
      <c r="C348" s="69" t="s">
        <v>34</v>
      </c>
      <c r="D348" s="67">
        <v>158</v>
      </c>
      <c r="E348" s="70"/>
      <c r="F348" s="68"/>
      <c r="G348" s="55">
        <f t="shared" si="32"/>
        <v>158</v>
      </c>
    </row>
    <row r="349" spans="1:7" s="64" customFormat="1" ht="22.5" x14ac:dyDescent="0.2">
      <c r="A349" s="65" t="s">
        <v>681</v>
      </c>
      <c r="B349" s="66" t="s">
        <v>76</v>
      </c>
      <c r="C349" s="69" t="s">
        <v>34</v>
      </c>
      <c r="D349" s="67">
        <v>158</v>
      </c>
      <c r="E349" s="70"/>
      <c r="F349" s="68"/>
      <c r="G349" s="55">
        <f t="shared" si="32"/>
        <v>158</v>
      </c>
    </row>
    <row r="350" spans="1:7" s="64" customFormat="1" ht="90" x14ac:dyDescent="0.2">
      <c r="A350" s="65" t="s">
        <v>682</v>
      </c>
      <c r="B350" s="66" t="s">
        <v>156</v>
      </c>
      <c r="C350" s="69" t="s">
        <v>34</v>
      </c>
      <c r="D350" s="67">
        <v>158</v>
      </c>
      <c r="E350" s="70"/>
      <c r="F350" s="68"/>
      <c r="G350" s="55">
        <f t="shared" si="32"/>
        <v>158</v>
      </c>
    </row>
    <row r="351" spans="1:7" s="64" customFormat="1" x14ac:dyDescent="0.2">
      <c r="A351" s="39" t="s">
        <v>335</v>
      </c>
      <c r="B351" s="40" t="s">
        <v>62</v>
      </c>
      <c r="C351" s="41"/>
      <c r="D351" s="42"/>
      <c r="E351" s="43"/>
      <c r="F351" s="44"/>
      <c r="G351" s="43">
        <f>ROUND(SUM(G352:G362),2)</f>
        <v>14717.88</v>
      </c>
    </row>
    <row r="352" spans="1:7" s="64" customFormat="1" ht="45" x14ac:dyDescent="0.2">
      <c r="A352" s="65" t="s">
        <v>683</v>
      </c>
      <c r="B352" s="66" t="s">
        <v>121</v>
      </c>
      <c r="C352" s="69" t="s">
        <v>33</v>
      </c>
      <c r="D352" s="67">
        <v>457.75</v>
      </c>
      <c r="E352" s="70"/>
      <c r="F352" s="68"/>
      <c r="G352" s="55">
        <f t="shared" ref="G352:G362" si="33">ROUND(PRODUCT(D352,E352),2)</f>
        <v>457.75</v>
      </c>
    </row>
    <row r="353" spans="1:7" s="64" customFormat="1" ht="45" x14ac:dyDescent="0.2">
      <c r="A353" s="65" t="s">
        <v>684</v>
      </c>
      <c r="B353" s="66" t="s">
        <v>157</v>
      </c>
      <c r="C353" s="69" t="s">
        <v>33</v>
      </c>
      <c r="D353" s="67">
        <v>80.540000000000006</v>
      </c>
      <c r="E353" s="70"/>
      <c r="F353" s="68"/>
      <c r="G353" s="55">
        <f t="shared" si="33"/>
        <v>80.540000000000006</v>
      </c>
    </row>
    <row r="354" spans="1:7" s="64" customFormat="1" ht="33.75" x14ac:dyDescent="0.2">
      <c r="A354" s="65" t="s">
        <v>685</v>
      </c>
      <c r="B354" s="66" t="s">
        <v>114</v>
      </c>
      <c r="C354" s="69" t="s">
        <v>32</v>
      </c>
      <c r="D354" s="67">
        <v>227.44</v>
      </c>
      <c r="E354" s="70"/>
      <c r="F354" s="68"/>
      <c r="G354" s="55">
        <f t="shared" si="33"/>
        <v>227.44</v>
      </c>
    </row>
    <row r="355" spans="1:7" s="64" customFormat="1" ht="33.75" x14ac:dyDescent="0.2">
      <c r="A355" s="65" t="s">
        <v>686</v>
      </c>
      <c r="B355" s="66" t="s">
        <v>144</v>
      </c>
      <c r="C355" s="69" t="s">
        <v>32</v>
      </c>
      <c r="D355" s="67">
        <v>279.44</v>
      </c>
      <c r="E355" s="70"/>
      <c r="F355" s="68"/>
      <c r="G355" s="55">
        <f t="shared" si="33"/>
        <v>279.44</v>
      </c>
    </row>
    <row r="356" spans="1:7" s="64" customFormat="1" ht="33.75" x14ac:dyDescent="0.2">
      <c r="A356" s="65" t="s">
        <v>687</v>
      </c>
      <c r="B356" s="66" t="s">
        <v>151</v>
      </c>
      <c r="C356" s="69" t="s">
        <v>32</v>
      </c>
      <c r="D356" s="67">
        <v>121.73</v>
      </c>
      <c r="E356" s="70"/>
      <c r="F356" s="68"/>
      <c r="G356" s="55">
        <f t="shared" si="33"/>
        <v>121.73</v>
      </c>
    </row>
    <row r="357" spans="1:7" s="64" customFormat="1" ht="33.75" x14ac:dyDescent="0.2">
      <c r="A357" s="65" t="s">
        <v>688</v>
      </c>
      <c r="B357" s="66" t="s">
        <v>137</v>
      </c>
      <c r="C357" s="69" t="s">
        <v>52</v>
      </c>
      <c r="D357" s="67">
        <v>4670.8500000000004</v>
      </c>
      <c r="E357" s="70"/>
      <c r="F357" s="68"/>
      <c r="G357" s="55">
        <f t="shared" si="33"/>
        <v>4670.8500000000004</v>
      </c>
    </row>
    <row r="358" spans="1:7" s="64" customFormat="1" ht="22.5" x14ac:dyDescent="0.2">
      <c r="A358" s="65" t="s">
        <v>689</v>
      </c>
      <c r="B358" s="66" t="s">
        <v>145</v>
      </c>
      <c r="C358" s="69" t="s">
        <v>33</v>
      </c>
      <c r="D358" s="67">
        <v>96.52</v>
      </c>
      <c r="E358" s="70"/>
      <c r="F358" s="68"/>
      <c r="G358" s="55">
        <f t="shared" si="33"/>
        <v>96.52</v>
      </c>
    </row>
    <row r="359" spans="1:7" s="64" customFormat="1" ht="22.5" x14ac:dyDescent="0.2">
      <c r="A359" s="65" t="s">
        <v>690</v>
      </c>
      <c r="B359" s="66" t="s">
        <v>117</v>
      </c>
      <c r="C359" s="69" t="s">
        <v>32</v>
      </c>
      <c r="D359" s="67">
        <v>431.1</v>
      </c>
      <c r="E359" s="70"/>
      <c r="F359" s="68"/>
      <c r="G359" s="55">
        <f t="shared" si="33"/>
        <v>431.1</v>
      </c>
    </row>
    <row r="360" spans="1:7" s="64" customFormat="1" ht="33.75" x14ac:dyDescent="0.2">
      <c r="A360" s="65" t="s">
        <v>691</v>
      </c>
      <c r="B360" s="66" t="s">
        <v>152</v>
      </c>
      <c r="C360" s="69" t="s">
        <v>32</v>
      </c>
      <c r="D360" s="67">
        <v>431.1</v>
      </c>
      <c r="E360" s="70"/>
      <c r="F360" s="68"/>
      <c r="G360" s="55">
        <f t="shared" si="33"/>
        <v>431.1</v>
      </c>
    </row>
    <row r="361" spans="1:7" s="64" customFormat="1" ht="33.75" x14ac:dyDescent="0.2">
      <c r="A361" s="65" t="s">
        <v>692</v>
      </c>
      <c r="B361" s="66" t="s">
        <v>38</v>
      </c>
      <c r="C361" s="69" t="s">
        <v>33</v>
      </c>
      <c r="D361" s="67">
        <v>377.21</v>
      </c>
      <c r="E361" s="70"/>
      <c r="F361" s="68"/>
      <c r="G361" s="55">
        <f t="shared" si="33"/>
        <v>377.21</v>
      </c>
    </row>
    <row r="362" spans="1:7" s="64" customFormat="1" ht="33.75" x14ac:dyDescent="0.2">
      <c r="A362" s="65" t="s">
        <v>693</v>
      </c>
      <c r="B362" s="66" t="s">
        <v>36</v>
      </c>
      <c r="C362" s="69" t="s">
        <v>37</v>
      </c>
      <c r="D362" s="67">
        <v>7544.2</v>
      </c>
      <c r="E362" s="70"/>
      <c r="F362" s="68"/>
      <c r="G362" s="55">
        <f t="shared" si="33"/>
        <v>7544.2</v>
      </c>
    </row>
    <row r="363" spans="1:7" s="64" customFormat="1" x14ac:dyDescent="0.2">
      <c r="A363" s="39" t="s">
        <v>336</v>
      </c>
      <c r="B363" s="40" t="s">
        <v>63</v>
      </c>
      <c r="C363" s="41"/>
      <c r="D363" s="42"/>
      <c r="E363" s="43"/>
      <c r="F363" s="44"/>
      <c r="G363" s="43">
        <f>ROUND(SUM(G364:G416),2)</f>
        <v>4510.45</v>
      </c>
    </row>
    <row r="364" spans="1:7" s="64" customFormat="1" ht="22.5" x14ac:dyDescent="0.2">
      <c r="A364" s="65" t="s">
        <v>694</v>
      </c>
      <c r="B364" s="66" t="s">
        <v>365</v>
      </c>
      <c r="C364" s="69" t="s">
        <v>34</v>
      </c>
      <c r="D364" s="67">
        <v>12</v>
      </c>
      <c r="E364" s="70"/>
      <c r="F364" s="68"/>
      <c r="G364" s="55">
        <f t="shared" ref="G364:G416" si="34">ROUND(PRODUCT(D364,E364),2)</f>
        <v>12</v>
      </c>
    </row>
    <row r="365" spans="1:7" s="64" customFormat="1" ht="22.5" x14ac:dyDescent="0.2">
      <c r="A365" s="65" t="s">
        <v>695</v>
      </c>
      <c r="B365" s="66" t="s">
        <v>366</v>
      </c>
      <c r="C365" s="69" t="s">
        <v>34</v>
      </c>
      <c r="D365" s="67">
        <v>49</v>
      </c>
      <c r="E365" s="70"/>
      <c r="F365" s="68"/>
      <c r="G365" s="55">
        <f t="shared" si="34"/>
        <v>49</v>
      </c>
    </row>
    <row r="366" spans="1:7" s="64" customFormat="1" ht="22.5" x14ac:dyDescent="0.2">
      <c r="A366" s="65" t="s">
        <v>696</v>
      </c>
      <c r="B366" s="66" t="s">
        <v>215</v>
      </c>
      <c r="C366" s="69" t="s">
        <v>34</v>
      </c>
      <c r="D366" s="67">
        <v>48</v>
      </c>
      <c r="E366" s="70"/>
      <c r="F366" s="68"/>
      <c r="G366" s="55">
        <f t="shared" si="34"/>
        <v>48</v>
      </c>
    </row>
    <row r="367" spans="1:7" s="64" customFormat="1" ht="22.5" x14ac:dyDescent="0.2">
      <c r="A367" s="65" t="s">
        <v>697</v>
      </c>
      <c r="B367" s="66" t="s">
        <v>78</v>
      </c>
      <c r="C367" s="69" t="s">
        <v>34</v>
      </c>
      <c r="D367" s="67">
        <v>12</v>
      </c>
      <c r="E367" s="70"/>
      <c r="F367" s="68"/>
      <c r="G367" s="55">
        <f t="shared" si="34"/>
        <v>12</v>
      </c>
    </row>
    <row r="368" spans="1:7" s="64" customFormat="1" ht="22.5" x14ac:dyDescent="0.2">
      <c r="A368" s="65" t="s">
        <v>698</v>
      </c>
      <c r="B368" s="66" t="s">
        <v>231</v>
      </c>
      <c r="C368" s="69" t="s">
        <v>34</v>
      </c>
      <c r="D368" s="67">
        <v>11</v>
      </c>
      <c r="E368" s="70"/>
      <c r="F368" s="74"/>
      <c r="G368" s="55">
        <f t="shared" si="34"/>
        <v>11</v>
      </c>
    </row>
    <row r="369" spans="1:7" s="64" customFormat="1" ht="22.5" x14ac:dyDescent="0.2">
      <c r="A369" s="65" t="s">
        <v>699</v>
      </c>
      <c r="B369" s="66" t="s">
        <v>79</v>
      </c>
      <c r="C369" s="69" t="s">
        <v>34</v>
      </c>
      <c r="D369" s="67">
        <v>49</v>
      </c>
      <c r="E369" s="70"/>
      <c r="F369" s="68"/>
      <c r="G369" s="55">
        <f t="shared" si="34"/>
        <v>49</v>
      </c>
    </row>
    <row r="370" spans="1:7" s="64" customFormat="1" ht="22.5" x14ac:dyDescent="0.2">
      <c r="A370" s="65" t="s">
        <v>700</v>
      </c>
      <c r="B370" s="66" t="s">
        <v>232</v>
      </c>
      <c r="C370" s="69" t="s">
        <v>34</v>
      </c>
      <c r="D370" s="67">
        <v>2</v>
      </c>
      <c r="E370" s="70"/>
      <c r="F370" s="74"/>
      <c r="G370" s="55">
        <f t="shared" si="34"/>
        <v>2</v>
      </c>
    </row>
    <row r="371" spans="1:7" s="64" customFormat="1" ht="22.5" x14ac:dyDescent="0.2">
      <c r="A371" s="65" t="s">
        <v>701</v>
      </c>
      <c r="B371" s="66" t="s">
        <v>216</v>
      </c>
      <c r="C371" s="69" t="s">
        <v>34</v>
      </c>
      <c r="D371" s="67">
        <v>48</v>
      </c>
      <c r="E371" s="70"/>
      <c r="F371" s="68"/>
      <c r="G371" s="55">
        <f t="shared" si="34"/>
        <v>48</v>
      </c>
    </row>
    <row r="372" spans="1:7" s="64" customFormat="1" ht="22.5" x14ac:dyDescent="0.2">
      <c r="A372" s="65" t="s">
        <v>702</v>
      </c>
      <c r="B372" s="66" t="s">
        <v>233</v>
      </c>
      <c r="C372" s="69" t="s">
        <v>34</v>
      </c>
      <c r="D372" s="67">
        <v>1</v>
      </c>
      <c r="E372" s="70"/>
      <c r="F372" s="74"/>
      <c r="G372" s="55">
        <f t="shared" si="34"/>
        <v>1</v>
      </c>
    </row>
    <row r="373" spans="1:7" s="64" customFormat="1" ht="45" x14ac:dyDescent="0.2">
      <c r="A373" s="65" t="s">
        <v>703</v>
      </c>
      <c r="B373" s="66" t="s">
        <v>219</v>
      </c>
      <c r="C373" s="69" t="s">
        <v>34</v>
      </c>
      <c r="D373" s="67">
        <v>8</v>
      </c>
      <c r="E373" s="70"/>
      <c r="F373" s="74"/>
      <c r="G373" s="55">
        <f t="shared" si="34"/>
        <v>8</v>
      </c>
    </row>
    <row r="374" spans="1:7" s="64" customFormat="1" ht="33.75" x14ac:dyDescent="0.2">
      <c r="A374" s="65" t="s">
        <v>704</v>
      </c>
      <c r="B374" s="66" t="s">
        <v>80</v>
      </c>
      <c r="C374" s="69" t="s">
        <v>34</v>
      </c>
      <c r="D374" s="67">
        <v>4</v>
      </c>
      <c r="E374" s="70"/>
      <c r="F374" s="68"/>
      <c r="G374" s="55">
        <f t="shared" si="34"/>
        <v>4</v>
      </c>
    </row>
    <row r="375" spans="1:7" s="64" customFormat="1" ht="33.75" x14ac:dyDescent="0.2">
      <c r="A375" s="65" t="s">
        <v>705</v>
      </c>
      <c r="B375" s="66" t="s">
        <v>220</v>
      </c>
      <c r="C375" s="69" t="s">
        <v>34</v>
      </c>
      <c r="D375" s="67">
        <v>21</v>
      </c>
      <c r="E375" s="70"/>
      <c r="F375" s="68"/>
      <c r="G375" s="55">
        <f t="shared" si="34"/>
        <v>21</v>
      </c>
    </row>
    <row r="376" spans="1:7" s="64" customFormat="1" ht="22.5" x14ac:dyDescent="0.2">
      <c r="A376" s="65" t="s">
        <v>706</v>
      </c>
      <c r="B376" s="66" t="s">
        <v>81</v>
      </c>
      <c r="C376" s="69" t="s">
        <v>34</v>
      </c>
      <c r="D376" s="67">
        <v>16</v>
      </c>
      <c r="E376" s="70"/>
      <c r="F376" s="68"/>
      <c r="G376" s="55">
        <f t="shared" si="34"/>
        <v>16</v>
      </c>
    </row>
    <row r="377" spans="1:7" s="64" customFormat="1" ht="22.5" x14ac:dyDescent="0.2">
      <c r="A377" s="65" t="s">
        <v>707</v>
      </c>
      <c r="B377" s="66" t="s">
        <v>796</v>
      </c>
      <c r="C377" s="69" t="s">
        <v>34</v>
      </c>
      <c r="D377" s="67">
        <v>2</v>
      </c>
      <c r="E377" s="70"/>
      <c r="F377" s="68"/>
      <c r="G377" s="55">
        <f t="shared" si="34"/>
        <v>2</v>
      </c>
    </row>
    <row r="378" spans="1:7" s="64" customFormat="1" ht="22.5" x14ac:dyDescent="0.2">
      <c r="A378" s="65" t="s">
        <v>708</v>
      </c>
      <c r="B378" s="66" t="s">
        <v>221</v>
      </c>
      <c r="C378" s="69" t="s">
        <v>34</v>
      </c>
      <c r="D378" s="67">
        <v>8</v>
      </c>
      <c r="E378" s="70"/>
      <c r="F378" s="68"/>
      <c r="G378" s="55">
        <f t="shared" si="34"/>
        <v>8</v>
      </c>
    </row>
    <row r="379" spans="1:7" s="64" customFormat="1" ht="22.5" x14ac:dyDescent="0.2">
      <c r="A379" s="65" t="s">
        <v>709</v>
      </c>
      <c r="B379" s="66" t="s">
        <v>236</v>
      </c>
      <c r="C379" s="69" t="s">
        <v>34</v>
      </c>
      <c r="D379" s="67">
        <v>4</v>
      </c>
      <c r="E379" s="70"/>
      <c r="F379" s="68"/>
      <c r="G379" s="55">
        <f t="shared" si="34"/>
        <v>4</v>
      </c>
    </row>
    <row r="380" spans="1:7" s="64" customFormat="1" ht="22.5" x14ac:dyDescent="0.2">
      <c r="A380" s="65" t="s">
        <v>710</v>
      </c>
      <c r="B380" s="66" t="s">
        <v>237</v>
      </c>
      <c r="C380" s="69" t="s">
        <v>34</v>
      </c>
      <c r="D380" s="67">
        <v>6</v>
      </c>
      <c r="E380" s="70"/>
      <c r="F380" s="68"/>
      <c r="G380" s="55">
        <f t="shared" si="34"/>
        <v>6</v>
      </c>
    </row>
    <row r="381" spans="1:7" s="64" customFormat="1" ht="22.5" x14ac:dyDescent="0.2">
      <c r="A381" s="65" t="s">
        <v>711</v>
      </c>
      <c r="B381" s="66" t="s">
        <v>235</v>
      </c>
      <c r="C381" s="69" t="s">
        <v>34</v>
      </c>
      <c r="D381" s="67">
        <v>1</v>
      </c>
      <c r="E381" s="70"/>
      <c r="F381" s="68"/>
      <c r="G381" s="55">
        <f t="shared" si="34"/>
        <v>1</v>
      </c>
    </row>
    <row r="382" spans="1:7" s="64" customFormat="1" ht="22.5" x14ac:dyDescent="0.2">
      <c r="A382" s="65" t="s">
        <v>712</v>
      </c>
      <c r="B382" s="66" t="s">
        <v>367</v>
      </c>
      <c r="C382" s="69" t="s">
        <v>34</v>
      </c>
      <c r="D382" s="67">
        <v>1</v>
      </c>
      <c r="E382" s="70"/>
      <c r="F382" s="68"/>
      <c r="G382" s="55">
        <f t="shared" si="34"/>
        <v>1</v>
      </c>
    </row>
    <row r="383" spans="1:7" s="64" customFormat="1" ht="22.5" x14ac:dyDescent="0.2">
      <c r="A383" s="65" t="s">
        <v>713</v>
      </c>
      <c r="B383" s="66" t="s">
        <v>368</v>
      </c>
      <c r="C383" s="69" t="s">
        <v>34</v>
      </c>
      <c r="D383" s="67">
        <v>1</v>
      </c>
      <c r="E383" s="70"/>
      <c r="F383" s="68"/>
      <c r="G383" s="55">
        <f t="shared" si="34"/>
        <v>1</v>
      </c>
    </row>
    <row r="384" spans="1:7" s="64" customFormat="1" ht="33.75" x14ac:dyDescent="0.2">
      <c r="A384" s="65" t="s">
        <v>714</v>
      </c>
      <c r="B384" s="66" t="s">
        <v>82</v>
      </c>
      <c r="C384" s="69" t="s">
        <v>34</v>
      </c>
      <c r="D384" s="67">
        <v>23</v>
      </c>
      <c r="E384" s="70"/>
      <c r="F384" s="68"/>
      <c r="G384" s="55">
        <f t="shared" si="34"/>
        <v>23</v>
      </c>
    </row>
    <row r="385" spans="1:7" s="64" customFormat="1" ht="33.75" x14ac:dyDescent="0.2">
      <c r="A385" s="65" t="s">
        <v>715</v>
      </c>
      <c r="B385" s="66" t="s">
        <v>795</v>
      </c>
      <c r="C385" s="69" t="s">
        <v>34</v>
      </c>
      <c r="D385" s="67">
        <v>14</v>
      </c>
      <c r="E385" s="70"/>
      <c r="F385" s="68"/>
      <c r="G385" s="55">
        <f t="shared" si="34"/>
        <v>14</v>
      </c>
    </row>
    <row r="386" spans="1:7" s="64" customFormat="1" ht="33.75" x14ac:dyDescent="0.2">
      <c r="A386" s="65" t="s">
        <v>716</v>
      </c>
      <c r="B386" s="66" t="s">
        <v>217</v>
      </c>
      <c r="C386" s="69" t="s">
        <v>34</v>
      </c>
      <c r="D386" s="67">
        <v>1</v>
      </c>
      <c r="E386" s="70"/>
      <c r="F386" s="68"/>
      <c r="G386" s="55">
        <f t="shared" si="34"/>
        <v>1</v>
      </c>
    </row>
    <row r="387" spans="1:7" s="64" customFormat="1" ht="56.25" x14ac:dyDescent="0.2">
      <c r="A387" s="65" t="s">
        <v>717</v>
      </c>
      <c r="B387" s="66" t="s">
        <v>262</v>
      </c>
      <c r="C387" s="69" t="s">
        <v>34</v>
      </c>
      <c r="D387" s="67">
        <v>12</v>
      </c>
      <c r="E387" s="70"/>
      <c r="F387" s="68"/>
      <c r="G387" s="55">
        <f t="shared" si="34"/>
        <v>12</v>
      </c>
    </row>
    <row r="388" spans="1:7" s="64" customFormat="1" ht="22.5" x14ac:dyDescent="0.2">
      <c r="A388" s="65" t="s">
        <v>718</v>
      </c>
      <c r="B388" s="66" t="s">
        <v>223</v>
      </c>
      <c r="C388" s="69" t="s">
        <v>34</v>
      </c>
      <c r="D388" s="67">
        <v>4</v>
      </c>
      <c r="E388" s="70"/>
      <c r="F388" s="68"/>
      <c r="G388" s="55">
        <f t="shared" si="34"/>
        <v>4</v>
      </c>
    </row>
    <row r="389" spans="1:7" s="64" customFormat="1" ht="33.75" x14ac:dyDescent="0.2">
      <c r="A389" s="65" t="s">
        <v>719</v>
      </c>
      <c r="B389" s="66" t="s">
        <v>225</v>
      </c>
      <c r="C389" s="69" t="s">
        <v>34</v>
      </c>
      <c r="D389" s="67">
        <v>4</v>
      </c>
      <c r="E389" s="70"/>
      <c r="F389" s="68"/>
      <c r="G389" s="55">
        <f t="shared" si="34"/>
        <v>4</v>
      </c>
    </row>
    <row r="390" spans="1:7" s="64" customFormat="1" ht="33.75" x14ac:dyDescent="0.2">
      <c r="A390" s="65" t="s">
        <v>720</v>
      </c>
      <c r="B390" s="66" t="s">
        <v>224</v>
      </c>
      <c r="C390" s="69" t="s">
        <v>34</v>
      </c>
      <c r="D390" s="67">
        <v>2</v>
      </c>
      <c r="E390" s="70"/>
      <c r="F390" s="68"/>
      <c r="G390" s="55">
        <f t="shared" si="34"/>
        <v>2</v>
      </c>
    </row>
    <row r="391" spans="1:7" s="64" customFormat="1" ht="45" x14ac:dyDescent="0.2">
      <c r="A391" s="65" t="s">
        <v>721</v>
      </c>
      <c r="B391" s="66" t="s">
        <v>129</v>
      </c>
      <c r="C391" s="69" t="s">
        <v>34</v>
      </c>
      <c r="D391" s="67">
        <v>11</v>
      </c>
      <c r="E391" s="70"/>
      <c r="F391" s="68"/>
      <c r="G391" s="55">
        <f t="shared" si="34"/>
        <v>11</v>
      </c>
    </row>
    <row r="392" spans="1:7" s="64" customFormat="1" ht="22.5" x14ac:dyDescent="0.2">
      <c r="A392" s="65" t="s">
        <v>722</v>
      </c>
      <c r="B392" s="66" t="s">
        <v>222</v>
      </c>
      <c r="C392" s="69" t="s">
        <v>34</v>
      </c>
      <c r="D392" s="67">
        <v>4</v>
      </c>
      <c r="E392" s="70"/>
      <c r="F392" s="68"/>
      <c r="G392" s="55">
        <f t="shared" si="34"/>
        <v>4</v>
      </c>
    </row>
    <row r="393" spans="1:7" s="64" customFormat="1" ht="22.5" x14ac:dyDescent="0.2">
      <c r="A393" s="65" t="s">
        <v>723</v>
      </c>
      <c r="B393" s="66" t="s">
        <v>132</v>
      </c>
      <c r="C393" s="69" t="s">
        <v>34</v>
      </c>
      <c r="D393" s="67">
        <v>1</v>
      </c>
      <c r="E393" s="70"/>
      <c r="F393" s="68"/>
      <c r="G393" s="55">
        <f t="shared" si="34"/>
        <v>1</v>
      </c>
    </row>
    <row r="394" spans="1:7" s="64" customFormat="1" ht="22.5" x14ac:dyDescent="0.2">
      <c r="A394" s="65" t="s">
        <v>724</v>
      </c>
      <c r="B394" s="66" t="s">
        <v>234</v>
      </c>
      <c r="C394" s="69" t="s">
        <v>34</v>
      </c>
      <c r="D394" s="67">
        <v>1</v>
      </c>
      <c r="E394" s="70"/>
      <c r="F394" s="68"/>
      <c r="G394" s="55">
        <f t="shared" si="34"/>
        <v>1</v>
      </c>
    </row>
    <row r="395" spans="1:7" s="64" customFormat="1" ht="22.5" x14ac:dyDescent="0.2">
      <c r="A395" s="65" t="s">
        <v>725</v>
      </c>
      <c r="B395" s="66" t="s">
        <v>794</v>
      </c>
      <c r="C395" s="69" t="s">
        <v>34</v>
      </c>
      <c r="D395" s="67">
        <v>4</v>
      </c>
      <c r="E395" s="70"/>
      <c r="F395" s="68"/>
      <c r="G395" s="55">
        <f t="shared" si="34"/>
        <v>4</v>
      </c>
    </row>
    <row r="396" spans="1:7" s="64" customFormat="1" ht="22.5" x14ac:dyDescent="0.2">
      <c r="A396" s="65" t="s">
        <v>726</v>
      </c>
      <c r="B396" s="66" t="s">
        <v>213</v>
      </c>
      <c r="C396" s="69" t="s">
        <v>34</v>
      </c>
      <c r="D396" s="67">
        <v>1</v>
      </c>
      <c r="E396" s="70"/>
      <c r="F396" s="68"/>
      <c r="G396" s="55">
        <f t="shared" si="34"/>
        <v>1</v>
      </c>
    </row>
    <row r="397" spans="1:7" s="64" customFormat="1" ht="22.5" x14ac:dyDescent="0.2">
      <c r="A397" s="65" t="s">
        <v>727</v>
      </c>
      <c r="B397" s="66" t="s">
        <v>230</v>
      </c>
      <c r="C397" s="69" t="s">
        <v>34</v>
      </c>
      <c r="D397" s="67">
        <v>6</v>
      </c>
      <c r="E397" s="70"/>
      <c r="F397" s="68"/>
      <c r="G397" s="55">
        <f t="shared" si="34"/>
        <v>6</v>
      </c>
    </row>
    <row r="398" spans="1:7" s="64" customFormat="1" ht="33.75" x14ac:dyDescent="0.2">
      <c r="A398" s="65" t="s">
        <v>728</v>
      </c>
      <c r="B398" s="66" t="s">
        <v>238</v>
      </c>
      <c r="C398" s="69" t="s">
        <v>34</v>
      </c>
      <c r="D398" s="67">
        <v>4</v>
      </c>
      <c r="E398" s="70"/>
      <c r="F398" s="68"/>
      <c r="G398" s="55">
        <f t="shared" si="34"/>
        <v>4</v>
      </c>
    </row>
    <row r="399" spans="1:7" s="64" customFormat="1" ht="56.25" x14ac:dyDescent="0.2">
      <c r="A399" s="65" t="s">
        <v>729</v>
      </c>
      <c r="B399" s="66" t="s">
        <v>369</v>
      </c>
      <c r="C399" s="69" t="s">
        <v>34</v>
      </c>
      <c r="D399" s="67">
        <v>4</v>
      </c>
      <c r="E399" s="70"/>
      <c r="F399" s="68"/>
      <c r="G399" s="55">
        <f t="shared" si="34"/>
        <v>4</v>
      </c>
    </row>
    <row r="400" spans="1:7" s="64" customFormat="1" ht="45" x14ac:dyDescent="0.2">
      <c r="A400" s="65" t="s">
        <v>730</v>
      </c>
      <c r="B400" s="66" t="s">
        <v>370</v>
      </c>
      <c r="C400" s="69" t="s">
        <v>52</v>
      </c>
      <c r="D400" s="67">
        <v>2814.53</v>
      </c>
      <c r="E400" s="70"/>
      <c r="F400" s="68"/>
      <c r="G400" s="55">
        <f t="shared" si="34"/>
        <v>2814.53</v>
      </c>
    </row>
    <row r="401" spans="1:7" s="64" customFormat="1" ht="22.5" x14ac:dyDescent="0.2">
      <c r="A401" s="65" t="s">
        <v>731</v>
      </c>
      <c r="B401" s="66" t="s">
        <v>371</v>
      </c>
      <c r="C401" s="69" t="s">
        <v>34</v>
      </c>
      <c r="D401" s="67">
        <v>14</v>
      </c>
      <c r="E401" s="70"/>
      <c r="F401" s="68"/>
      <c r="G401" s="55">
        <f t="shared" ref="G401" si="35">ROUND(PRODUCT(D401,E401),2)</f>
        <v>14</v>
      </c>
    </row>
    <row r="402" spans="1:7" s="64" customFormat="1" ht="22.5" x14ac:dyDescent="0.2">
      <c r="A402" s="65" t="s">
        <v>732</v>
      </c>
      <c r="B402" s="66" t="s">
        <v>226</v>
      </c>
      <c r="C402" s="69" t="s">
        <v>34</v>
      </c>
      <c r="D402" s="67">
        <v>4</v>
      </c>
      <c r="E402" s="70"/>
      <c r="F402" s="68"/>
      <c r="G402" s="55">
        <f t="shared" si="34"/>
        <v>4</v>
      </c>
    </row>
    <row r="403" spans="1:7" s="64" customFormat="1" ht="22.5" x14ac:dyDescent="0.2">
      <c r="A403" s="65" t="s">
        <v>733</v>
      </c>
      <c r="B403" s="66" t="s">
        <v>227</v>
      </c>
      <c r="C403" s="69" t="s">
        <v>34</v>
      </c>
      <c r="D403" s="67">
        <v>4</v>
      </c>
      <c r="E403" s="70"/>
      <c r="F403" s="68"/>
      <c r="G403" s="55">
        <f t="shared" si="34"/>
        <v>4</v>
      </c>
    </row>
    <row r="404" spans="1:7" s="64" customFormat="1" ht="22.5" x14ac:dyDescent="0.2">
      <c r="A404" s="65" t="s">
        <v>734</v>
      </c>
      <c r="B404" s="66" t="s">
        <v>228</v>
      </c>
      <c r="C404" s="69" t="s">
        <v>34</v>
      </c>
      <c r="D404" s="67">
        <v>4</v>
      </c>
      <c r="E404" s="70"/>
      <c r="F404" s="68"/>
      <c r="G404" s="55">
        <f t="shared" si="34"/>
        <v>4</v>
      </c>
    </row>
    <row r="405" spans="1:7" s="64" customFormat="1" ht="33.75" x14ac:dyDescent="0.2">
      <c r="A405" s="65" t="s">
        <v>735</v>
      </c>
      <c r="B405" s="66" t="s">
        <v>229</v>
      </c>
      <c r="C405" s="69" t="s">
        <v>34</v>
      </c>
      <c r="D405" s="67">
        <v>4</v>
      </c>
      <c r="E405" s="70"/>
      <c r="F405" s="68"/>
      <c r="G405" s="55">
        <f t="shared" si="34"/>
        <v>4</v>
      </c>
    </row>
    <row r="406" spans="1:7" s="64" customFormat="1" ht="33.75" x14ac:dyDescent="0.2">
      <c r="A406" s="65" t="s">
        <v>736</v>
      </c>
      <c r="B406" s="66" t="s">
        <v>130</v>
      </c>
      <c r="C406" s="69" t="s">
        <v>34</v>
      </c>
      <c r="D406" s="67">
        <v>13</v>
      </c>
      <c r="E406" s="70"/>
      <c r="F406" s="68"/>
      <c r="G406" s="55">
        <f t="shared" si="34"/>
        <v>13</v>
      </c>
    </row>
    <row r="407" spans="1:7" s="64" customFormat="1" ht="22.5" x14ac:dyDescent="0.2">
      <c r="A407" s="65" t="s">
        <v>737</v>
      </c>
      <c r="B407" s="66" t="s">
        <v>67</v>
      </c>
      <c r="C407" s="69" t="s">
        <v>40</v>
      </c>
      <c r="D407" s="67">
        <v>78</v>
      </c>
      <c r="E407" s="70"/>
      <c r="F407" s="68"/>
      <c r="G407" s="55">
        <f t="shared" si="34"/>
        <v>78</v>
      </c>
    </row>
    <row r="408" spans="1:7" s="73" customFormat="1" ht="22.5" x14ac:dyDescent="0.2">
      <c r="A408" s="65" t="s">
        <v>738</v>
      </c>
      <c r="B408" s="66" t="s">
        <v>163</v>
      </c>
      <c r="C408" s="69" t="s">
        <v>34</v>
      </c>
      <c r="D408" s="67">
        <v>13</v>
      </c>
      <c r="E408" s="70"/>
      <c r="F408" s="68"/>
      <c r="G408" s="55">
        <f t="shared" si="34"/>
        <v>13</v>
      </c>
    </row>
    <row r="409" spans="1:7" s="64" customFormat="1" ht="33.75" x14ac:dyDescent="0.2">
      <c r="A409" s="65" t="s">
        <v>739</v>
      </c>
      <c r="B409" s="66" t="s">
        <v>153</v>
      </c>
      <c r="C409" s="69" t="s">
        <v>33</v>
      </c>
      <c r="D409" s="67">
        <v>4.4400000000000004</v>
      </c>
      <c r="E409" s="70"/>
      <c r="F409" s="68"/>
      <c r="G409" s="55">
        <f t="shared" si="34"/>
        <v>4.4400000000000004</v>
      </c>
    </row>
    <row r="410" spans="1:7" s="64" customFormat="1" ht="33.75" x14ac:dyDescent="0.2">
      <c r="A410" s="65" t="s">
        <v>740</v>
      </c>
      <c r="B410" s="66" t="s">
        <v>83</v>
      </c>
      <c r="C410" s="69" t="s">
        <v>34</v>
      </c>
      <c r="D410" s="67">
        <v>50</v>
      </c>
      <c r="E410" s="70"/>
      <c r="F410" s="68"/>
      <c r="G410" s="55">
        <f t="shared" si="34"/>
        <v>50</v>
      </c>
    </row>
    <row r="411" spans="1:7" s="64" customFormat="1" ht="22.5" x14ac:dyDescent="0.2">
      <c r="A411" s="65" t="s">
        <v>741</v>
      </c>
      <c r="B411" s="66" t="s">
        <v>84</v>
      </c>
      <c r="C411" s="69" t="s">
        <v>34</v>
      </c>
      <c r="D411" s="67">
        <v>29</v>
      </c>
      <c r="E411" s="70"/>
      <c r="F411" s="68"/>
      <c r="G411" s="55">
        <f t="shared" ref="G411:G412" si="36">ROUND(PRODUCT(D411,E411),2)</f>
        <v>29</v>
      </c>
    </row>
    <row r="412" spans="1:7" s="64" customFormat="1" ht="22.5" x14ac:dyDescent="0.2">
      <c r="A412" s="65" t="s">
        <v>742</v>
      </c>
      <c r="B412" s="66" t="s">
        <v>348</v>
      </c>
      <c r="C412" s="69" t="s">
        <v>34</v>
      </c>
      <c r="D412" s="67">
        <v>4</v>
      </c>
      <c r="E412" s="70"/>
      <c r="F412" s="68"/>
      <c r="G412" s="55">
        <f t="shared" si="36"/>
        <v>4</v>
      </c>
    </row>
    <row r="413" spans="1:7" s="64" customFormat="1" ht="22.5" x14ac:dyDescent="0.2">
      <c r="A413" s="65" t="s">
        <v>743</v>
      </c>
      <c r="B413" s="66" t="s">
        <v>349</v>
      </c>
      <c r="C413" s="69" t="s">
        <v>34</v>
      </c>
      <c r="D413" s="67">
        <v>2</v>
      </c>
      <c r="E413" s="70"/>
      <c r="F413" s="68"/>
      <c r="G413" s="55">
        <f t="shared" si="34"/>
        <v>2</v>
      </c>
    </row>
    <row r="414" spans="1:7" s="64" customFormat="1" ht="22.5" x14ac:dyDescent="0.2">
      <c r="A414" s="65" t="s">
        <v>744</v>
      </c>
      <c r="B414" s="66" t="s">
        <v>133</v>
      </c>
      <c r="C414" s="69" t="s">
        <v>34</v>
      </c>
      <c r="D414" s="67">
        <v>13</v>
      </c>
      <c r="E414" s="70"/>
      <c r="F414" s="68"/>
      <c r="G414" s="55">
        <f t="shared" ref="G414" si="37">ROUND(PRODUCT(D414,E414),2)</f>
        <v>13</v>
      </c>
    </row>
    <row r="415" spans="1:7" s="64" customFormat="1" ht="22.5" x14ac:dyDescent="0.2">
      <c r="A415" s="65" t="s">
        <v>745</v>
      </c>
      <c r="B415" s="66" t="s">
        <v>347</v>
      </c>
      <c r="C415" s="69" t="s">
        <v>34</v>
      </c>
      <c r="D415" s="67">
        <v>2</v>
      </c>
      <c r="E415" s="70"/>
      <c r="F415" s="68"/>
      <c r="G415" s="55">
        <f t="shared" si="34"/>
        <v>2</v>
      </c>
    </row>
    <row r="416" spans="1:7" s="64" customFormat="1" ht="78.75" x14ac:dyDescent="0.2">
      <c r="A416" s="65" t="s">
        <v>746</v>
      </c>
      <c r="B416" s="66" t="s">
        <v>793</v>
      </c>
      <c r="C416" s="69" t="s">
        <v>52</v>
      </c>
      <c r="D416" s="67">
        <v>1057.48</v>
      </c>
      <c r="E416" s="70"/>
      <c r="F416" s="68"/>
      <c r="G416" s="55">
        <f t="shared" si="34"/>
        <v>1057.48</v>
      </c>
    </row>
    <row r="417" spans="1:7" x14ac:dyDescent="0.2">
      <c r="A417" s="38" t="s">
        <v>273</v>
      </c>
      <c r="B417" s="72" t="s">
        <v>90</v>
      </c>
      <c r="C417" s="72"/>
      <c r="D417" s="72"/>
      <c r="E417" s="72"/>
      <c r="F417" s="72"/>
      <c r="G417" s="58">
        <f>ROUND(SUM(G418,G432),2)</f>
        <v>17914.59</v>
      </c>
    </row>
    <row r="418" spans="1:7" s="64" customFormat="1" x14ac:dyDescent="0.2">
      <c r="A418" s="39" t="s">
        <v>337</v>
      </c>
      <c r="B418" s="40" t="s">
        <v>91</v>
      </c>
      <c r="C418" s="41"/>
      <c r="D418" s="42"/>
      <c r="E418" s="43"/>
      <c r="F418" s="44"/>
      <c r="G418" s="43">
        <f>ROUND(SUM(G419:G431),2)</f>
        <v>5259.29</v>
      </c>
    </row>
    <row r="419" spans="1:7" s="64" customFormat="1" ht="45" x14ac:dyDescent="0.2">
      <c r="A419" s="65" t="s">
        <v>747</v>
      </c>
      <c r="B419" s="66" t="s">
        <v>350</v>
      </c>
      <c r="C419" s="69" t="s">
        <v>34</v>
      </c>
      <c r="D419" s="67">
        <v>60</v>
      </c>
      <c r="E419" s="70"/>
      <c r="F419" s="68"/>
      <c r="G419" s="55">
        <f t="shared" ref="G419:G459" si="38">ROUND(PRODUCT(D419,E419),2)</f>
        <v>60</v>
      </c>
    </row>
    <row r="420" spans="1:7" s="64" customFormat="1" ht="45" x14ac:dyDescent="0.2">
      <c r="A420" s="65" t="s">
        <v>748</v>
      </c>
      <c r="B420" s="66" t="s">
        <v>351</v>
      </c>
      <c r="C420" s="69" t="s">
        <v>34</v>
      </c>
      <c r="D420" s="67">
        <v>32</v>
      </c>
      <c r="E420" s="70"/>
      <c r="F420" s="68"/>
      <c r="G420" s="55">
        <f t="shared" si="38"/>
        <v>32</v>
      </c>
    </row>
    <row r="421" spans="1:7" s="64" customFormat="1" ht="45" x14ac:dyDescent="0.2">
      <c r="A421" s="65" t="s">
        <v>749</v>
      </c>
      <c r="B421" s="66" t="s">
        <v>302</v>
      </c>
      <c r="C421" s="69" t="s">
        <v>34</v>
      </c>
      <c r="D421" s="67">
        <v>4</v>
      </c>
      <c r="E421" s="70"/>
      <c r="F421" s="68"/>
      <c r="G421" s="55">
        <f t="shared" si="38"/>
        <v>4</v>
      </c>
    </row>
    <row r="422" spans="1:7" s="64" customFormat="1" ht="45" x14ac:dyDescent="0.2">
      <c r="A422" s="65" t="s">
        <v>750</v>
      </c>
      <c r="B422" s="66" t="s">
        <v>301</v>
      </c>
      <c r="C422" s="69" t="s">
        <v>34</v>
      </c>
      <c r="D422" s="67">
        <v>9</v>
      </c>
      <c r="E422" s="70"/>
      <c r="F422" s="68"/>
      <c r="G422" s="55">
        <f t="shared" si="38"/>
        <v>9</v>
      </c>
    </row>
    <row r="423" spans="1:7" s="64" customFormat="1" ht="22.5" x14ac:dyDescent="0.2">
      <c r="A423" s="65" t="s">
        <v>751</v>
      </c>
      <c r="B423" s="66" t="s">
        <v>134</v>
      </c>
      <c r="C423" s="69" t="s">
        <v>33</v>
      </c>
      <c r="D423" s="67">
        <v>2.25</v>
      </c>
      <c r="E423" s="70"/>
      <c r="F423" s="68"/>
      <c r="G423" s="55">
        <f t="shared" si="38"/>
        <v>2.25</v>
      </c>
    </row>
    <row r="424" spans="1:7" s="64" customFormat="1" ht="78.75" x14ac:dyDescent="0.2">
      <c r="A424" s="65" t="s">
        <v>752</v>
      </c>
      <c r="B424" s="66" t="s">
        <v>792</v>
      </c>
      <c r="C424" s="69" t="s">
        <v>34</v>
      </c>
      <c r="D424" s="67">
        <v>2</v>
      </c>
      <c r="E424" s="70"/>
      <c r="F424" s="68"/>
      <c r="G424" s="55">
        <f t="shared" ref="G424" si="39">ROUND(PRODUCT(D424,E424),2)</f>
        <v>2</v>
      </c>
    </row>
    <row r="425" spans="1:7" s="64" customFormat="1" ht="78.75" x14ac:dyDescent="0.2">
      <c r="A425" s="65" t="s">
        <v>753</v>
      </c>
      <c r="B425" s="66" t="s">
        <v>791</v>
      </c>
      <c r="C425" s="69" t="s">
        <v>34</v>
      </c>
      <c r="D425" s="67">
        <v>92</v>
      </c>
      <c r="E425" s="70"/>
      <c r="F425" s="68"/>
      <c r="G425" s="55">
        <f t="shared" si="38"/>
        <v>92</v>
      </c>
    </row>
    <row r="426" spans="1:7" s="64" customFormat="1" ht="45" x14ac:dyDescent="0.2">
      <c r="A426" s="65" t="s">
        <v>754</v>
      </c>
      <c r="B426" s="66" t="s">
        <v>185</v>
      </c>
      <c r="C426" s="69" t="s">
        <v>33</v>
      </c>
      <c r="D426" s="67">
        <v>329.12</v>
      </c>
      <c r="E426" s="70"/>
      <c r="F426" s="68"/>
      <c r="G426" s="55">
        <f t="shared" si="38"/>
        <v>329.12</v>
      </c>
    </row>
    <row r="427" spans="1:7" s="64" customFormat="1" ht="22.5" x14ac:dyDescent="0.2">
      <c r="A427" s="65" t="s">
        <v>755</v>
      </c>
      <c r="B427" s="66" t="s">
        <v>86</v>
      </c>
      <c r="C427" s="69" t="s">
        <v>40</v>
      </c>
      <c r="D427" s="67">
        <v>4194</v>
      </c>
      <c r="E427" s="70"/>
      <c r="F427" s="68"/>
      <c r="G427" s="55">
        <f t="shared" si="38"/>
        <v>4194</v>
      </c>
    </row>
    <row r="428" spans="1:7" s="64" customFormat="1" ht="22.5" x14ac:dyDescent="0.2">
      <c r="A428" s="65" t="s">
        <v>756</v>
      </c>
      <c r="B428" s="66" t="s">
        <v>87</v>
      </c>
      <c r="C428" s="69" t="s">
        <v>40</v>
      </c>
      <c r="D428" s="67">
        <v>112.8</v>
      </c>
      <c r="E428" s="70"/>
      <c r="F428" s="68"/>
      <c r="G428" s="55">
        <f t="shared" si="38"/>
        <v>112.8</v>
      </c>
    </row>
    <row r="429" spans="1:7" s="64" customFormat="1" ht="22.5" x14ac:dyDescent="0.2">
      <c r="A429" s="65" t="s">
        <v>757</v>
      </c>
      <c r="B429" s="66" t="s">
        <v>88</v>
      </c>
      <c r="C429" s="69" t="s">
        <v>40</v>
      </c>
      <c r="D429" s="67">
        <v>47</v>
      </c>
      <c r="E429" s="70"/>
      <c r="F429" s="68"/>
      <c r="G429" s="55">
        <f t="shared" si="38"/>
        <v>47</v>
      </c>
    </row>
    <row r="430" spans="1:7" s="64" customFormat="1" ht="22.5" x14ac:dyDescent="0.2">
      <c r="A430" s="65" t="s">
        <v>758</v>
      </c>
      <c r="B430" s="66" t="s">
        <v>89</v>
      </c>
      <c r="C430" s="69" t="s">
        <v>34</v>
      </c>
      <c r="D430" s="67">
        <v>46</v>
      </c>
      <c r="E430" s="70"/>
      <c r="F430" s="68"/>
      <c r="G430" s="55">
        <f t="shared" si="38"/>
        <v>46</v>
      </c>
    </row>
    <row r="431" spans="1:7" s="64" customFormat="1" ht="45" x14ac:dyDescent="0.2">
      <c r="A431" s="65" t="s">
        <v>759</v>
      </c>
      <c r="B431" s="66" t="s">
        <v>264</v>
      </c>
      <c r="C431" s="69" t="s">
        <v>33</v>
      </c>
      <c r="D431" s="67">
        <v>329.12</v>
      </c>
      <c r="E431" s="70"/>
      <c r="F431" s="68"/>
      <c r="G431" s="55">
        <f t="shared" si="38"/>
        <v>329.12</v>
      </c>
    </row>
    <row r="432" spans="1:7" s="64" customFormat="1" x14ac:dyDescent="0.2">
      <c r="A432" s="39" t="s">
        <v>338</v>
      </c>
      <c r="B432" s="40" t="s">
        <v>122</v>
      </c>
      <c r="C432" s="41"/>
      <c r="D432" s="42"/>
      <c r="E432" s="43"/>
      <c r="F432" s="44"/>
      <c r="G432" s="43">
        <f>ROUND(SUM(G433:G460),2)</f>
        <v>12655.3</v>
      </c>
    </row>
    <row r="433" spans="1:7" s="64" customFormat="1" ht="135" x14ac:dyDescent="0.2">
      <c r="A433" s="65" t="s">
        <v>760</v>
      </c>
      <c r="B433" s="66" t="s">
        <v>355</v>
      </c>
      <c r="C433" s="69" t="s">
        <v>34</v>
      </c>
      <c r="D433" s="67">
        <v>94</v>
      </c>
      <c r="E433" s="70"/>
      <c r="F433" s="68"/>
      <c r="G433" s="55">
        <f t="shared" si="38"/>
        <v>94</v>
      </c>
    </row>
    <row r="434" spans="1:7" s="64" customFormat="1" ht="135" x14ac:dyDescent="0.2">
      <c r="A434" s="65" t="s">
        <v>761</v>
      </c>
      <c r="B434" s="66" t="s">
        <v>356</v>
      </c>
      <c r="C434" s="69" t="s">
        <v>34</v>
      </c>
      <c r="D434" s="67">
        <v>94</v>
      </c>
      <c r="E434" s="70"/>
      <c r="F434" s="68"/>
      <c r="G434" s="55">
        <f t="shared" si="38"/>
        <v>94</v>
      </c>
    </row>
    <row r="435" spans="1:7" s="64" customFormat="1" ht="112.5" x14ac:dyDescent="0.2">
      <c r="A435" s="65" t="s">
        <v>762</v>
      </c>
      <c r="B435" s="66" t="s">
        <v>303</v>
      </c>
      <c r="C435" s="69" t="s">
        <v>34</v>
      </c>
      <c r="D435" s="67">
        <v>92</v>
      </c>
      <c r="E435" s="70"/>
      <c r="F435" s="68"/>
      <c r="G435" s="55">
        <f t="shared" si="38"/>
        <v>92</v>
      </c>
    </row>
    <row r="436" spans="1:7" s="64" customFormat="1" ht="112.5" x14ac:dyDescent="0.2">
      <c r="A436" s="65" t="s">
        <v>763</v>
      </c>
      <c r="B436" s="66" t="s">
        <v>304</v>
      </c>
      <c r="C436" s="69" t="s">
        <v>34</v>
      </c>
      <c r="D436" s="67">
        <v>2</v>
      </c>
      <c r="E436" s="70"/>
      <c r="F436" s="68"/>
      <c r="G436" s="55">
        <f t="shared" si="38"/>
        <v>2</v>
      </c>
    </row>
    <row r="437" spans="1:7" s="64" customFormat="1" ht="45" x14ac:dyDescent="0.2">
      <c r="A437" s="65" t="s">
        <v>764</v>
      </c>
      <c r="B437" s="66" t="s">
        <v>305</v>
      </c>
      <c r="C437" s="69" t="s">
        <v>34</v>
      </c>
      <c r="D437" s="67">
        <v>188</v>
      </c>
      <c r="E437" s="70"/>
      <c r="F437" s="68"/>
      <c r="G437" s="55">
        <f t="shared" si="38"/>
        <v>188</v>
      </c>
    </row>
    <row r="438" spans="1:7" s="64" customFormat="1" ht="33.75" x14ac:dyDescent="0.2">
      <c r="A438" s="65" t="s">
        <v>765</v>
      </c>
      <c r="B438" s="66" t="s">
        <v>92</v>
      </c>
      <c r="C438" s="69" t="s">
        <v>40</v>
      </c>
      <c r="D438" s="67">
        <v>2006</v>
      </c>
      <c r="E438" s="70"/>
      <c r="F438" s="68"/>
      <c r="G438" s="55">
        <f t="shared" si="38"/>
        <v>2006</v>
      </c>
    </row>
    <row r="439" spans="1:7" s="64" customFormat="1" ht="33.75" x14ac:dyDescent="0.2">
      <c r="A439" s="65" t="s">
        <v>766</v>
      </c>
      <c r="B439" s="66" t="s">
        <v>306</v>
      </c>
      <c r="C439" s="69" t="s">
        <v>40</v>
      </c>
      <c r="D439" s="67">
        <v>1240</v>
      </c>
      <c r="E439" s="70"/>
      <c r="F439" s="68"/>
      <c r="G439" s="55">
        <f t="shared" si="38"/>
        <v>1240</v>
      </c>
    </row>
    <row r="440" spans="1:7" s="64" customFormat="1" ht="33.75" x14ac:dyDescent="0.2">
      <c r="A440" s="65" t="s">
        <v>767</v>
      </c>
      <c r="B440" s="66" t="s">
        <v>307</v>
      </c>
      <c r="C440" s="69" t="s">
        <v>40</v>
      </c>
      <c r="D440" s="67">
        <v>368</v>
      </c>
      <c r="E440" s="70"/>
      <c r="F440" s="68"/>
      <c r="G440" s="55">
        <f t="shared" si="38"/>
        <v>368</v>
      </c>
    </row>
    <row r="441" spans="1:7" s="64" customFormat="1" ht="33.75" x14ac:dyDescent="0.2">
      <c r="A441" s="65" t="s">
        <v>768</v>
      </c>
      <c r="B441" s="66" t="s">
        <v>308</v>
      </c>
      <c r="C441" s="69" t="s">
        <v>40</v>
      </c>
      <c r="D441" s="67">
        <v>18.5</v>
      </c>
      <c r="E441" s="70"/>
      <c r="F441" s="68"/>
      <c r="G441" s="55">
        <f t="shared" si="38"/>
        <v>18.5</v>
      </c>
    </row>
    <row r="442" spans="1:7" s="64" customFormat="1" ht="33.75" x14ac:dyDescent="0.2">
      <c r="A442" s="65" t="s">
        <v>769</v>
      </c>
      <c r="B442" s="66" t="s">
        <v>93</v>
      </c>
      <c r="C442" s="69" t="s">
        <v>40</v>
      </c>
      <c r="D442" s="67">
        <v>6744</v>
      </c>
      <c r="E442" s="70"/>
      <c r="F442" s="68"/>
      <c r="G442" s="55">
        <f t="shared" si="38"/>
        <v>6744</v>
      </c>
    </row>
    <row r="443" spans="1:7" s="64" customFormat="1" ht="56.25" x14ac:dyDescent="0.2">
      <c r="A443" s="65" t="s">
        <v>770</v>
      </c>
      <c r="B443" s="66" t="s">
        <v>159</v>
      </c>
      <c r="C443" s="69" t="s">
        <v>40</v>
      </c>
      <c r="D443" s="67">
        <v>36</v>
      </c>
      <c r="E443" s="70"/>
      <c r="F443" s="68"/>
      <c r="G443" s="55">
        <f t="shared" si="38"/>
        <v>36</v>
      </c>
    </row>
    <row r="444" spans="1:7" s="64" customFormat="1" ht="22.5" x14ac:dyDescent="0.2">
      <c r="A444" s="65" t="s">
        <v>771</v>
      </c>
      <c r="B444" s="66" t="s">
        <v>94</v>
      </c>
      <c r="C444" s="69" t="s">
        <v>34</v>
      </c>
      <c r="D444" s="67">
        <v>282</v>
      </c>
      <c r="E444" s="70"/>
      <c r="F444" s="68"/>
      <c r="G444" s="55">
        <f t="shared" si="38"/>
        <v>282</v>
      </c>
    </row>
    <row r="445" spans="1:7" s="64" customFormat="1" ht="22.5" x14ac:dyDescent="0.2">
      <c r="A445" s="65" t="s">
        <v>772</v>
      </c>
      <c r="B445" s="66" t="s">
        <v>312</v>
      </c>
      <c r="C445" s="69" t="s">
        <v>34</v>
      </c>
      <c r="D445" s="67">
        <v>6</v>
      </c>
      <c r="E445" s="70"/>
      <c r="F445" s="68"/>
      <c r="G445" s="55">
        <f t="shared" ref="G445" si="40">ROUND(PRODUCT(D445,E445),2)</f>
        <v>6</v>
      </c>
    </row>
    <row r="446" spans="1:7" s="64" customFormat="1" ht="22.5" x14ac:dyDescent="0.2">
      <c r="A446" s="65" t="s">
        <v>773</v>
      </c>
      <c r="B446" s="66" t="s">
        <v>95</v>
      </c>
      <c r="C446" s="69" t="s">
        <v>34</v>
      </c>
      <c r="D446" s="67">
        <v>165</v>
      </c>
      <c r="E446" s="70"/>
      <c r="F446" s="68"/>
      <c r="G446" s="55">
        <f t="shared" si="38"/>
        <v>165</v>
      </c>
    </row>
    <row r="447" spans="1:7" s="64" customFormat="1" ht="45" x14ac:dyDescent="0.2">
      <c r="A447" s="65" t="s">
        <v>774</v>
      </c>
      <c r="B447" s="66" t="s">
        <v>96</v>
      </c>
      <c r="C447" s="69" t="s">
        <v>34</v>
      </c>
      <c r="D447" s="67">
        <v>282</v>
      </c>
      <c r="E447" s="70"/>
      <c r="F447" s="68"/>
      <c r="G447" s="55">
        <f t="shared" si="38"/>
        <v>282</v>
      </c>
    </row>
    <row r="448" spans="1:7" s="64" customFormat="1" ht="33.75" x14ac:dyDescent="0.2">
      <c r="A448" s="65" t="s">
        <v>775</v>
      </c>
      <c r="B448" s="66" t="s">
        <v>160</v>
      </c>
      <c r="C448" s="69" t="s">
        <v>34</v>
      </c>
      <c r="D448" s="67">
        <v>6</v>
      </c>
      <c r="E448" s="70"/>
      <c r="F448" s="68"/>
      <c r="G448" s="55">
        <f t="shared" si="38"/>
        <v>6</v>
      </c>
    </row>
    <row r="449" spans="1:7" s="64" customFormat="1" ht="33.75" x14ac:dyDescent="0.2">
      <c r="A449" s="65" t="s">
        <v>776</v>
      </c>
      <c r="B449" s="66" t="s">
        <v>311</v>
      </c>
      <c r="C449" s="69" t="s">
        <v>98</v>
      </c>
      <c r="D449" s="67">
        <v>3</v>
      </c>
      <c r="E449" s="70"/>
      <c r="F449" s="68"/>
      <c r="G449" s="55">
        <f t="shared" ref="G449" si="41">ROUND(PRODUCT(D449,E449),2)</f>
        <v>3</v>
      </c>
    </row>
    <row r="450" spans="1:7" s="64" customFormat="1" ht="33.75" x14ac:dyDescent="0.2">
      <c r="A450" s="65" t="s">
        <v>777</v>
      </c>
      <c r="B450" s="66" t="s">
        <v>310</v>
      </c>
      <c r="C450" s="69" t="s">
        <v>98</v>
      </c>
      <c r="D450" s="67">
        <v>66</v>
      </c>
      <c r="E450" s="70"/>
      <c r="F450" s="68"/>
      <c r="G450" s="55">
        <f t="shared" si="38"/>
        <v>66</v>
      </c>
    </row>
    <row r="451" spans="1:7" s="64" customFormat="1" ht="33.75" x14ac:dyDescent="0.2">
      <c r="A451" s="65" t="s">
        <v>778</v>
      </c>
      <c r="B451" s="66" t="s">
        <v>309</v>
      </c>
      <c r="C451" s="69" t="s">
        <v>98</v>
      </c>
      <c r="D451" s="67">
        <v>106</v>
      </c>
      <c r="E451" s="70"/>
      <c r="F451" s="68"/>
      <c r="G451" s="55">
        <f t="shared" ref="G451" si="42">ROUND(PRODUCT(D451,E451),2)</f>
        <v>106</v>
      </c>
    </row>
    <row r="452" spans="1:7" s="64" customFormat="1" ht="33.75" x14ac:dyDescent="0.2">
      <c r="A452" s="65" t="s">
        <v>779</v>
      </c>
      <c r="B452" s="66" t="s">
        <v>97</v>
      </c>
      <c r="C452" s="69" t="s">
        <v>98</v>
      </c>
      <c r="D452" s="67">
        <v>168</v>
      </c>
      <c r="E452" s="70"/>
      <c r="F452" s="68"/>
      <c r="G452" s="55">
        <f t="shared" si="38"/>
        <v>168</v>
      </c>
    </row>
    <row r="453" spans="1:7" s="64" customFormat="1" ht="33.75" x14ac:dyDescent="0.2">
      <c r="A453" s="65" t="s">
        <v>780</v>
      </c>
      <c r="B453" s="66" t="s">
        <v>102</v>
      </c>
      <c r="C453" s="69" t="s">
        <v>98</v>
      </c>
      <c r="D453" s="67">
        <v>336</v>
      </c>
      <c r="E453" s="70"/>
      <c r="F453" s="68"/>
      <c r="G453" s="55">
        <f t="shared" si="38"/>
        <v>336</v>
      </c>
    </row>
    <row r="454" spans="1:7" s="64" customFormat="1" ht="33.75" x14ac:dyDescent="0.2">
      <c r="A454" s="65" t="s">
        <v>781</v>
      </c>
      <c r="B454" s="66" t="s">
        <v>99</v>
      </c>
      <c r="C454" s="69" t="s">
        <v>34</v>
      </c>
      <c r="D454" s="67">
        <v>8</v>
      </c>
      <c r="E454" s="70"/>
      <c r="F454" s="68"/>
      <c r="G454" s="55">
        <f t="shared" si="38"/>
        <v>8</v>
      </c>
    </row>
    <row r="455" spans="1:7" s="64" customFormat="1" ht="33.75" x14ac:dyDescent="0.2">
      <c r="A455" s="65" t="s">
        <v>782</v>
      </c>
      <c r="B455" s="66" t="s">
        <v>154</v>
      </c>
      <c r="C455" s="69" t="s">
        <v>34</v>
      </c>
      <c r="D455" s="67">
        <v>210</v>
      </c>
      <c r="E455" s="70"/>
      <c r="F455" s="68"/>
      <c r="G455" s="55">
        <f t="shared" si="38"/>
        <v>210</v>
      </c>
    </row>
    <row r="456" spans="1:7" s="64" customFormat="1" ht="33.75" x14ac:dyDescent="0.2">
      <c r="A456" s="65" t="s">
        <v>783</v>
      </c>
      <c r="B456" s="66" t="s">
        <v>155</v>
      </c>
      <c r="C456" s="69" t="s">
        <v>34</v>
      </c>
      <c r="D456" s="67">
        <v>108</v>
      </c>
      <c r="E456" s="70"/>
      <c r="F456" s="68"/>
      <c r="G456" s="55">
        <f t="shared" si="38"/>
        <v>108</v>
      </c>
    </row>
    <row r="457" spans="1:7" s="64" customFormat="1" ht="56.25" x14ac:dyDescent="0.2">
      <c r="A457" s="65" t="s">
        <v>784</v>
      </c>
      <c r="B457" s="66" t="s">
        <v>101</v>
      </c>
      <c r="C457" s="69" t="s">
        <v>34</v>
      </c>
      <c r="D457" s="67">
        <v>2</v>
      </c>
      <c r="E457" s="70"/>
      <c r="F457" s="68"/>
      <c r="G457" s="55">
        <f t="shared" si="38"/>
        <v>2</v>
      </c>
    </row>
    <row r="458" spans="1:7" s="64" customFormat="1" ht="33.75" x14ac:dyDescent="0.2">
      <c r="A458" s="65" t="s">
        <v>785</v>
      </c>
      <c r="B458" s="66" t="s">
        <v>100</v>
      </c>
      <c r="C458" s="69" t="s">
        <v>40</v>
      </c>
      <c r="D458" s="67">
        <v>20.8</v>
      </c>
      <c r="E458" s="70"/>
      <c r="F458" s="68"/>
      <c r="G458" s="55">
        <f t="shared" si="38"/>
        <v>20.8</v>
      </c>
    </row>
    <row r="459" spans="1:7" s="64" customFormat="1" ht="236.25" x14ac:dyDescent="0.2">
      <c r="A459" s="65" t="s">
        <v>786</v>
      </c>
      <c r="B459" s="66" t="s">
        <v>120</v>
      </c>
      <c r="C459" s="69" t="s">
        <v>34</v>
      </c>
      <c r="D459" s="67">
        <v>2</v>
      </c>
      <c r="E459" s="70"/>
      <c r="F459" s="68"/>
      <c r="G459" s="55">
        <f t="shared" si="38"/>
        <v>2</v>
      </c>
    </row>
    <row r="460" spans="1:7" s="64" customFormat="1" ht="78.75" x14ac:dyDescent="0.2">
      <c r="A460" s="65" t="s">
        <v>787</v>
      </c>
      <c r="B460" s="66" t="s">
        <v>790</v>
      </c>
      <c r="C460" s="69" t="s">
        <v>34</v>
      </c>
      <c r="D460" s="67">
        <v>2</v>
      </c>
      <c r="E460" s="70"/>
      <c r="F460" s="68"/>
      <c r="G460" s="55">
        <f>ROUND(PRODUCT(D460,E460),2)</f>
        <v>2</v>
      </c>
    </row>
    <row r="461" spans="1:7" s="71" customFormat="1" x14ac:dyDescent="0.2">
      <c r="A461" s="38" t="s">
        <v>339</v>
      </c>
      <c r="B461" s="72" t="s">
        <v>30</v>
      </c>
      <c r="C461" s="72"/>
      <c r="D461" s="72"/>
      <c r="E461" s="72"/>
      <c r="F461" s="72"/>
      <c r="G461" s="58">
        <f>ROUND(SUM(G462),2)</f>
        <v>53583.92</v>
      </c>
    </row>
    <row r="462" spans="1:7" s="6" customFormat="1" ht="22.5" x14ac:dyDescent="0.2">
      <c r="A462" s="65" t="s">
        <v>788</v>
      </c>
      <c r="B462" s="66" t="s">
        <v>46</v>
      </c>
      <c r="C462" s="69" t="s">
        <v>32</v>
      </c>
      <c r="D462" s="67">
        <v>53583.92</v>
      </c>
      <c r="E462" s="70"/>
      <c r="F462" s="68"/>
      <c r="G462" s="55">
        <f t="shared" ref="G462" si="43">ROUND(PRODUCT(D462,E462),2)</f>
        <v>53583.92</v>
      </c>
    </row>
    <row r="463" spans="1:7" ht="6" customHeight="1" x14ac:dyDescent="0.2">
      <c r="A463" s="96"/>
      <c r="B463" s="96"/>
      <c r="C463" s="96"/>
      <c r="D463" s="96"/>
      <c r="E463" s="96"/>
      <c r="F463" s="96"/>
      <c r="G463" s="96"/>
    </row>
    <row r="464" spans="1:7" s="64" customFormat="1" x14ac:dyDescent="0.2">
      <c r="A464" s="65"/>
      <c r="B464" s="66"/>
      <c r="C464" s="69"/>
      <c r="D464" s="67"/>
      <c r="E464" s="70"/>
      <c r="F464" s="68"/>
      <c r="G464" s="55"/>
    </row>
    <row r="465" spans="1:7" s="64" customFormat="1" x14ac:dyDescent="0.2">
      <c r="A465" s="65"/>
      <c r="B465" s="66"/>
      <c r="C465" s="69"/>
      <c r="D465" s="67"/>
      <c r="E465" s="70"/>
      <c r="F465" s="68"/>
      <c r="G465" s="55"/>
    </row>
    <row r="466" spans="1:7" s="64" customFormat="1" x14ac:dyDescent="0.2">
      <c r="A466" s="65"/>
      <c r="B466" s="66"/>
      <c r="C466" s="69"/>
      <c r="D466" s="67"/>
      <c r="E466" s="70"/>
      <c r="F466" s="68"/>
      <c r="G466" s="55"/>
    </row>
    <row r="467" spans="1:7" s="64" customFormat="1" x14ac:dyDescent="0.2">
      <c r="A467" s="65"/>
      <c r="B467" s="66"/>
      <c r="C467" s="69"/>
      <c r="D467" s="67"/>
      <c r="E467" s="70"/>
      <c r="F467" s="68"/>
      <c r="G467" s="55"/>
    </row>
    <row r="468" spans="1:7" s="64" customFormat="1" x14ac:dyDescent="0.2">
      <c r="A468" s="65"/>
      <c r="B468" s="66"/>
      <c r="C468" s="69"/>
      <c r="D468" s="67"/>
      <c r="E468" s="70"/>
      <c r="F468" s="68"/>
      <c r="G468" s="55"/>
    </row>
    <row r="469" spans="1:7" s="6" customFormat="1" x14ac:dyDescent="0.2">
      <c r="A469" s="35" t="s">
        <v>15</v>
      </c>
      <c r="B469" s="86" t="str">
        <f>B16</f>
        <v>PAVIMENTACIÓN</v>
      </c>
      <c r="C469" s="86"/>
      <c r="D469" s="86"/>
      <c r="E469" s="86"/>
      <c r="F469" s="37"/>
      <c r="G469" s="111">
        <f>G16</f>
        <v>1049434.48</v>
      </c>
    </row>
    <row r="470" spans="1:7" s="6" customFormat="1" x14ac:dyDescent="0.2">
      <c r="A470" s="56" t="s">
        <v>22</v>
      </c>
      <c r="B470" s="57" t="str">
        <f>B17</f>
        <v>PRELIMINARES</v>
      </c>
      <c r="C470" s="36"/>
      <c r="D470" s="46"/>
      <c r="E470" s="37"/>
      <c r="F470" s="37"/>
      <c r="G470" s="59">
        <f>G17</f>
        <v>115131.82</v>
      </c>
    </row>
    <row r="471" spans="1:7" s="6" customFormat="1" x14ac:dyDescent="0.2">
      <c r="A471" s="56" t="s">
        <v>23</v>
      </c>
      <c r="B471" s="57" t="str">
        <f>B53</f>
        <v>TERRACERÍAS</v>
      </c>
      <c r="C471" s="36"/>
      <c r="D471" s="46"/>
      <c r="E471" s="37"/>
      <c r="F471" s="37"/>
      <c r="G471" s="59">
        <f>G53</f>
        <v>815673.64</v>
      </c>
    </row>
    <row r="472" spans="1:7" s="6" customFormat="1" x14ac:dyDescent="0.2">
      <c r="A472" s="56" t="s">
        <v>48</v>
      </c>
      <c r="B472" s="57" t="str">
        <f>B65</f>
        <v>PAVIMENTO HIDRÁULICO</v>
      </c>
      <c r="C472" s="36"/>
      <c r="D472" s="46"/>
      <c r="E472" s="37"/>
      <c r="F472" s="37"/>
      <c r="G472" s="59">
        <f>G65</f>
        <v>118629.02</v>
      </c>
    </row>
    <row r="473" spans="1:7" s="6" customFormat="1" x14ac:dyDescent="0.2">
      <c r="A473" s="35" t="s">
        <v>25</v>
      </c>
      <c r="B473" s="86" t="str">
        <f>B74</f>
        <v>CICLOVÍAS</v>
      </c>
      <c r="C473" s="86"/>
      <c r="D473" s="86"/>
      <c r="E473" s="86"/>
      <c r="F473" s="37"/>
      <c r="G473" s="111">
        <f>G74</f>
        <v>5517.74</v>
      </c>
    </row>
    <row r="474" spans="1:7" s="6" customFormat="1" x14ac:dyDescent="0.2">
      <c r="A474" s="35" t="s">
        <v>27</v>
      </c>
      <c r="B474" s="86" t="str">
        <f>B85</f>
        <v>BANQUETAS, CRUCES PEATONALES Y ACCESIBILIDAD UNIVERSAL</v>
      </c>
      <c r="C474" s="86"/>
      <c r="D474" s="86"/>
      <c r="E474" s="86"/>
      <c r="F474" s="37"/>
      <c r="G474" s="111">
        <f>G85</f>
        <v>75243.7</v>
      </c>
    </row>
    <row r="475" spans="1:7" s="6" customFormat="1" x14ac:dyDescent="0.2">
      <c r="A475" s="35" t="s">
        <v>28</v>
      </c>
      <c r="B475" s="86" t="str">
        <f>B113</f>
        <v>MURO DE CONTENCIÓN Y PARAPETO DE ACERO</v>
      </c>
      <c r="C475" s="86"/>
      <c r="D475" s="86"/>
      <c r="E475" s="86"/>
      <c r="F475" s="37"/>
      <c r="G475" s="111">
        <f>G113</f>
        <v>11212.25</v>
      </c>
    </row>
    <row r="476" spans="1:7" s="6" customFormat="1" x14ac:dyDescent="0.2">
      <c r="A476" s="35" t="s">
        <v>29</v>
      </c>
      <c r="B476" s="86" t="str">
        <f>B131</f>
        <v>ÁREAS VERDES</v>
      </c>
      <c r="C476" s="86"/>
      <c r="D476" s="86"/>
      <c r="E476" s="86"/>
      <c r="F476" s="37"/>
      <c r="G476" s="111">
        <f>G131</f>
        <v>1163.2</v>
      </c>
    </row>
    <row r="477" spans="1:7" s="6" customFormat="1" x14ac:dyDescent="0.2">
      <c r="A477" s="35" t="s">
        <v>103</v>
      </c>
      <c r="B477" s="86" t="str">
        <f>B139</f>
        <v>SEÑALAMIENTO HORIZONTAL Y VERTICAL</v>
      </c>
      <c r="C477" s="86"/>
      <c r="D477" s="86"/>
      <c r="E477" s="86"/>
      <c r="F477" s="37"/>
      <c r="G477" s="111">
        <f>G139</f>
        <v>16307.83</v>
      </c>
    </row>
    <row r="478" spans="1:7" s="6" customFormat="1" x14ac:dyDescent="0.2">
      <c r="A478" s="56" t="s">
        <v>104</v>
      </c>
      <c r="B478" s="57" t="str">
        <f>B140</f>
        <v>SEÑALAMIENTO HORIZONTAL</v>
      </c>
      <c r="C478" s="36"/>
      <c r="D478" s="46"/>
      <c r="E478" s="37"/>
      <c r="F478" s="37"/>
      <c r="G478" s="59">
        <f>G140</f>
        <v>16228.83</v>
      </c>
    </row>
    <row r="479" spans="1:7" s="6" customFormat="1" x14ac:dyDescent="0.2">
      <c r="A479" s="56" t="s">
        <v>105</v>
      </c>
      <c r="B479" s="57" t="str">
        <f>B161</f>
        <v>SEÑALAMIENTO VERTICAL</v>
      </c>
      <c r="C479" s="36"/>
      <c r="D479" s="46"/>
      <c r="E479" s="37"/>
      <c r="F479" s="37"/>
      <c r="G479" s="59">
        <f>G161</f>
        <v>79</v>
      </c>
    </row>
    <row r="480" spans="1:7" s="6" customFormat="1" x14ac:dyDescent="0.2">
      <c r="A480" s="35" t="s">
        <v>111</v>
      </c>
      <c r="B480" s="86" t="str">
        <f>B167</f>
        <v>ALCANTARILLADO SANITARIO</v>
      </c>
      <c r="C480" s="86"/>
      <c r="D480" s="86"/>
      <c r="E480" s="86"/>
      <c r="F480" s="37"/>
      <c r="G480" s="111">
        <f>G167</f>
        <v>170134.29</v>
      </c>
    </row>
    <row r="481" spans="1:7" s="6" customFormat="1" x14ac:dyDescent="0.2">
      <c r="A481" s="56" t="s">
        <v>125</v>
      </c>
      <c r="B481" s="57" t="str">
        <f>B168</f>
        <v>LÍNEA PRINCIPAL</v>
      </c>
      <c r="C481" s="36"/>
      <c r="D481" s="46"/>
      <c r="E481" s="37"/>
      <c r="F481" s="37"/>
      <c r="G481" s="59">
        <f>G168</f>
        <v>111962.12</v>
      </c>
    </row>
    <row r="482" spans="1:7" s="6" customFormat="1" x14ac:dyDescent="0.2">
      <c r="A482" s="56" t="s">
        <v>126</v>
      </c>
      <c r="B482" s="57" t="str">
        <f>B189</f>
        <v>POZOS DE VISITA</v>
      </c>
      <c r="C482" s="36"/>
      <c r="D482" s="46"/>
      <c r="E482" s="37"/>
      <c r="F482" s="37"/>
      <c r="G482" s="59">
        <f>G189</f>
        <v>17782.650000000001</v>
      </c>
    </row>
    <row r="483" spans="1:7" s="6" customFormat="1" x14ac:dyDescent="0.2">
      <c r="A483" s="56" t="s">
        <v>242</v>
      </c>
      <c r="B483" s="57" t="str">
        <f>B205</f>
        <v>DESCARGAS DOMICILIARIAS</v>
      </c>
      <c r="C483" s="36"/>
      <c r="D483" s="46"/>
      <c r="E483" s="37"/>
      <c r="F483" s="37"/>
      <c r="G483" s="59">
        <f>G205</f>
        <v>40389.519999999997</v>
      </c>
    </row>
    <row r="484" spans="1:7" s="6" customFormat="1" x14ac:dyDescent="0.2">
      <c r="A484" s="35" t="s">
        <v>127</v>
      </c>
      <c r="B484" s="86" t="str">
        <f>B221</f>
        <v>COLECTOR PLUVIAL</v>
      </c>
      <c r="C484" s="86"/>
      <c r="D484" s="86"/>
      <c r="E484" s="86"/>
      <c r="F484" s="37"/>
      <c r="G484" s="111">
        <f>G221</f>
        <v>211412.35</v>
      </c>
    </row>
    <row r="485" spans="1:7" s="6" customFormat="1" x14ac:dyDescent="0.2">
      <c r="A485" s="56" t="s">
        <v>243</v>
      </c>
      <c r="B485" s="47" t="str">
        <f>B222</f>
        <v>LÍNEA PRINCIPAL</v>
      </c>
      <c r="C485" s="36"/>
      <c r="D485" s="46"/>
      <c r="E485" s="37"/>
      <c r="F485" s="37"/>
      <c r="G485" s="59">
        <f>G222</f>
        <v>160401.32</v>
      </c>
    </row>
    <row r="486" spans="1:7" s="6" customFormat="1" x14ac:dyDescent="0.2">
      <c r="A486" s="56" t="s">
        <v>244</v>
      </c>
      <c r="B486" s="57" t="str">
        <f>B243</f>
        <v>POZOS DE VISITA</v>
      </c>
      <c r="C486" s="36"/>
      <c r="D486" s="46"/>
      <c r="E486" s="37"/>
      <c r="F486" s="37"/>
      <c r="G486" s="59">
        <f>G243</f>
        <v>5700.13</v>
      </c>
    </row>
    <row r="487" spans="1:7" s="6" customFormat="1" x14ac:dyDescent="0.2">
      <c r="A487" s="56" t="s">
        <v>269</v>
      </c>
      <c r="B487" s="57" t="str">
        <f>B259</f>
        <v>POZOS CAJA</v>
      </c>
      <c r="C487" s="36"/>
      <c r="D487" s="46"/>
      <c r="E487" s="37"/>
      <c r="F487" s="37"/>
      <c r="G487" s="59">
        <f>G259</f>
        <v>1613.03</v>
      </c>
    </row>
    <row r="488" spans="1:7" s="6" customFormat="1" x14ac:dyDescent="0.2">
      <c r="A488" s="56" t="s">
        <v>270</v>
      </c>
      <c r="B488" s="57" t="str">
        <f>B269</f>
        <v>CAJAS DE CONCRETO ARMADO</v>
      </c>
      <c r="C488" s="36"/>
      <c r="D488" s="46"/>
      <c r="E488" s="37"/>
      <c r="F488" s="37"/>
      <c r="G488" s="59">
        <f>G269</f>
        <v>17494.22</v>
      </c>
    </row>
    <row r="489" spans="1:7" s="6" customFormat="1" x14ac:dyDescent="0.2">
      <c r="A489" s="56" t="s">
        <v>333</v>
      </c>
      <c r="B489" s="57" t="str">
        <f>B287</f>
        <v>BOCAS DE TORMENTA EN ARROYO</v>
      </c>
      <c r="C489" s="36"/>
      <c r="D489" s="46"/>
      <c r="E489" s="37"/>
      <c r="F489" s="37"/>
      <c r="G489" s="59">
        <f>G287</f>
        <v>21875.94</v>
      </c>
    </row>
    <row r="490" spans="1:7" s="6" customFormat="1" x14ac:dyDescent="0.2">
      <c r="A490" s="56" t="s">
        <v>334</v>
      </c>
      <c r="B490" s="57" t="str">
        <f>B304</f>
        <v>BOCAS DE TORMENTA DE BANQUETA</v>
      </c>
      <c r="C490" s="36"/>
      <c r="D490" s="46"/>
      <c r="E490" s="37"/>
      <c r="F490" s="37"/>
      <c r="G490" s="59">
        <f>G304</f>
        <v>4327.71</v>
      </c>
    </row>
    <row r="491" spans="1:7" s="6" customFormat="1" x14ac:dyDescent="0.2">
      <c r="A491" s="35" t="s">
        <v>245</v>
      </c>
      <c r="B491" s="86" t="str">
        <f>B323</f>
        <v>AGUA POTABLE</v>
      </c>
      <c r="C491" s="86"/>
      <c r="D491" s="86"/>
      <c r="E491" s="86"/>
      <c r="F491" s="37"/>
      <c r="G491" s="111">
        <f>G323</f>
        <v>169869.05</v>
      </c>
    </row>
    <row r="492" spans="1:7" s="6" customFormat="1" x14ac:dyDescent="0.2">
      <c r="A492" s="56" t="s">
        <v>271</v>
      </c>
      <c r="B492" s="57" t="str">
        <f>B324</f>
        <v>LÍNEA PRINCIPAL</v>
      </c>
      <c r="C492" s="36"/>
      <c r="D492" s="46"/>
      <c r="E492" s="37"/>
      <c r="F492" s="37"/>
      <c r="G492" s="59">
        <f>G324</f>
        <v>144816.84</v>
      </c>
    </row>
    <row r="493" spans="1:7" s="6" customFormat="1" x14ac:dyDescent="0.2">
      <c r="A493" s="56" t="s">
        <v>272</v>
      </c>
      <c r="B493" s="57" t="str">
        <f>B336</f>
        <v>TOMAS DOMICILIARIAS</v>
      </c>
      <c r="C493" s="36"/>
      <c r="D493" s="46"/>
      <c r="E493" s="37"/>
      <c r="F493" s="37"/>
      <c r="G493" s="59">
        <f>G336</f>
        <v>5823.88</v>
      </c>
    </row>
    <row r="494" spans="1:7" s="6" customFormat="1" x14ac:dyDescent="0.2">
      <c r="A494" s="56" t="s">
        <v>335</v>
      </c>
      <c r="B494" s="57" t="str">
        <f>B351</f>
        <v>CAJA DE VÁLVULAS</v>
      </c>
      <c r="C494" s="36"/>
      <c r="D494" s="46"/>
      <c r="E494" s="37"/>
      <c r="F494" s="37"/>
      <c r="G494" s="59">
        <f>G351</f>
        <v>14717.88</v>
      </c>
    </row>
    <row r="495" spans="1:7" s="6" customFormat="1" x14ac:dyDescent="0.2">
      <c r="A495" s="56" t="s">
        <v>336</v>
      </c>
      <c r="B495" s="57" t="str">
        <f>B363</f>
        <v>PIEZAS ESPECIALES</v>
      </c>
      <c r="C495" s="36"/>
      <c r="D495" s="46"/>
      <c r="E495" s="37"/>
      <c r="F495" s="37"/>
      <c r="G495" s="59">
        <f>G363</f>
        <v>4510.45</v>
      </c>
    </row>
    <row r="496" spans="1:7" s="6" customFormat="1" x14ac:dyDescent="0.2">
      <c r="A496" s="35" t="s">
        <v>273</v>
      </c>
      <c r="B496" s="86" t="str">
        <f>B417</f>
        <v>RED DE ALUMBRADO PÚBLICO</v>
      </c>
      <c r="C496" s="86"/>
      <c r="D496" s="86"/>
      <c r="E496" s="86"/>
      <c r="F496" s="37"/>
      <c r="G496" s="111">
        <f>G417</f>
        <v>17914.59</v>
      </c>
    </row>
    <row r="497" spans="1:7" s="6" customFormat="1" x14ac:dyDescent="0.2">
      <c r="A497" s="56" t="s">
        <v>337</v>
      </c>
      <c r="B497" s="57" t="str">
        <f>B418</f>
        <v>OBRA CIVIL</v>
      </c>
      <c r="C497" s="36"/>
      <c r="D497" s="46"/>
      <c r="E497" s="37"/>
      <c r="F497" s="37"/>
      <c r="G497" s="59">
        <f>G418</f>
        <v>5259.29</v>
      </c>
    </row>
    <row r="498" spans="1:7" s="6" customFormat="1" x14ac:dyDescent="0.2">
      <c r="A498" s="56" t="s">
        <v>338</v>
      </c>
      <c r="B498" s="57" t="str">
        <f>B432</f>
        <v>ALUMBRADO PÚBLICO</v>
      </c>
      <c r="C498" s="36"/>
      <c r="D498" s="46"/>
      <c r="E498" s="37"/>
      <c r="F498" s="37"/>
      <c r="G498" s="59">
        <f>G432</f>
        <v>12655.3</v>
      </c>
    </row>
    <row r="499" spans="1:7" s="6" customFormat="1" x14ac:dyDescent="0.2">
      <c r="A499" s="35" t="s">
        <v>339</v>
      </c>
      <c r="B499" s="86" t="str">
        <f>B461</f>
        <v>LIMPIEZA</v>
      </c>
      <c r="C499" s="86"/>
      <c r="D499" s="86"/>
      <c r="E499" s="86"/>
      <c r="F499" s="37"/>
      <c r="G499" s="111">
        <f>G461</f>
        <v>53583.92</v>
      </c>
    </row>
    <row r="500" spans="1:7" s="6" customFormat="1" x14ac:dyDescent="0.2">
      <c r="A500" s="56"/>
      <c r="B500" s="57"/>
      <c r="C500" s="36"/>
      <c r="D500" s="46"/>
      <c r="E500" s="37"/>
      <c r="F500" s="37"/>
      <c r="G500" s="59"/>
    </row>
    <row r="501" spans="1:7" s="6" customFormat="1" x14ac:dyDescent="0.2">
      <c r="A501" s="56"/>
      <c r="B501" s="57"/>
      <c r="C501" s="36"/>
      <c r="D501" s="46"/>
      <c r="E501" s="37"/>
      <c r="F501" s="37"/>
      <c r="G501" s="59"/>
    </row>
    <row r="502" spans="1:7" s="6" customFormat="1" x14ac:dyDescent="0.2">
      <c r="A502" s="56"/>
      <c r="B502" s="57"/>
      <c r="C502" s="36"/>
      <c r="D502" s="46"/>
      <c r="E502" s="37"/>
      <c r="F502" s="37"/>
      <c r="G502" s="59"/>
    </row>
    <row r="503" spans="1:7" s="7" customFormat="1" x14ac:dyDescent="0.2">
      <c r="A503" s="48"/>
      <c r="B503" s="47"/>
      <c r="C503" s="36"/>
      <c r="D503" s="46"/>
      <c r="E503" s="37"/>
      <c r="G503" s="49"/>
    </row>
    <row r="504" spans="1:7" s="7" customFormat="1" ht="15" x14ac:dyDescent="0.2">
      <c r="A504" s="95" t="s">
        <v>24</v>
      </c>
      <c r="B504" s="95"/>
      <c r="C504" s="50"/>
      <c r="D504" s="50"/>
      <c r="E504" s="51"/>
      <c r="F504" s="110" t="s">
        <v>16</v>
      </c>
      <c r="G504" s="52">
        <f>ROUND(SUM(G469,G473:G477,G480,G484,G491,G496,G499),2)</f>
        <v>1781793.4</v>
      </c>
    </row>
    <row r="505" spans="1:7" s="7" customFormat="1" ht="15" x14ac:dyDescent="0.2">
      <c r="A505" s="85"/>
      <c r="B505" s="85"/>
      <c r="C505" s="85"/>
      <c r="D505" s="85"/>
      <c r="E505" s="51"/>
      <c r="F505" s="110" t="s">
        <v>17</v>
      </c>
      <c r="G505" s="53">
        <f>ROUND(PRODUCT(G504,0.16),2)</f>
        <v>285086.94</v>
      </c>
    </row>
    <row r="506" spans="1:7" s="7" customFormat="1" ht="15.75" x14ac:dyDescent="0.2">
      <c r="A506" s="85"/>
      <c r="B506" s="85"/>
      <c r="C506" s="85"/>
      <c r="D506" s="85"/>
      <c r="E506" s="51"/>
      <c r="F506" s="110" t="s">
        <v>18</v>
      </c>
      <c r="G506" s="54">
        <f>ROUND(SUM(G504,G505),2)</f>
        <v>2066880.34</v>
      </c>
    </row>
  </sheetData>
  <protectedRanges>
    <protectedRange sqref="B9:C9 B5" name="DATOS_3"/>
    <protectedRange sqref="C1" name="DATOS_1_2"/>
    <protectedRange sqref="F4:F7" name="DATOS_3_1_1"/>
  </protectedRanges>
  <mergeCells count="22">
    <mergeCell ref="B475:E475"/>
    <mergeCell ref="C1:F1"/>
    <mergeCell ref="G9:G10"/>
    <mergeCell ref="A12:G12"/>
    <mergeCell ref="A504:B504"/>
    <mergeCell ref="B473:E473"/>
    <mergeCell ref="B477:E477"/>
    <mergeCell ref="B474:E474"/>
    <mergeCell ref="B469:E469"/>
    <mergeCell ref="A463:G463"/>
    <mergeCell ref="B476:E476"/>
    <mergeCell ref="B484:E484"/>
    <mergeCell ref="C2:F3"/>
    <mergeCell ref="B5:B7"/>
    <mergeCell ref="C8:E8"/>
    <mergeCell ref="B9:B10"/>
    <mergeCell ref="C9:E10"/>
    <mergeCell ref="A505:D506"/>
    <mergeCell ref="B499:E499"/>
    <mergeCell ref="B496:E496"/>
    <mergeCell ref="B491:E491"/>
    <mergeCell ref="B480:E480"/>
  </mergeCells>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YO</cp:lastModifiedBy>
  <cp:lastPrinted>2022-09-13T22:20:34Z</cp:lastPrinted>
  <dcterms:created xsi:type="dcterms:W3CDTF">2019-08-15T17:13:54Z</dcterms:created>
  <dcterms:modified xsi:type="dcterms:W3CDTF">2022-10-24T22:55:03Z</dcterms:modified>
</cp:coreProperties>
</file>