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10.20.47.239\Presupuesto Base\CONVOCATORIA 011-2022\CATALOGOS\"/>
    </mc:Choice>
  </mc:AlternateContent>
  <xr:revisionPtr revIDLastSave="0" documentId="13_ncr:1_{2E91F0CD-0702-4E30-BD42-A98235ADC219}" xr6:coauthVersionLast="36" xr6:coauthVersionMax="47" xr10:uidLastSave="{00000000-0000-0000-0000-000000000000}"/>
  <bookViews>
    <workbookView xWindow="0" yWindow="0" windowWidth="28800" windowHeight="11205" xr2:uid="{00000000-000D-0000-FFFF-FFFF00000000}"/>
  </bookViews>
  <sheets>
    <sheet name="CATÁLOGO" sheetId="3" r:id="rId1"/>
  </sheets>
  <externalReferences>
    <externalReference r:id="rId2"/>
    <externalReference r:id="rId3"/>
  </externalReferences>
  <definedNames>
    <definedName name="_xlnm._FilterDatabase" localSheetId="0" hidden="1">CATÁLOGO!$A$15:$G$15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CATÁLOGO!$A$1:$G$506</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G58" i="3" l="1"/>
  <c r="G57" i="3" l="1"/>
  <c r="G84" i="3" l="1"/>
  <c r="G83" i="3"/>
  <c r="G82" i="3"/>
  <c r="G81" i="3"/>
  <c r="G80" i="3"/>
  <c r="G79" i="3"/>
  <c r="G43" i="3" l="1"/>
  <c r="G424" i="3" l="1"/>
  <c r="G412" i="3" l="1"/>
  <c r="G411" i="3"/>
  <c r="G414" i="3"/>
  <c r="G93" i="3" l="1"/>
  <c r="G92" i="3" l="1"/>
  <c r="B475" i="3" l="1"/>
  <c r="G56" i="3" l="1"/>
  <c r="G114" i="3" l="1"/>
  <c r="G126" i="3"/>
  <c r="G123" i="3"/>
  <c r="G118" i="3"/>
  <c r="G128" i="3" l="1"/>
  <c r="G127" i="3"/>
  <c r="G125" i="3"/>
  <c r="G124" i="3"/>
  <c r="G121" i="3"/>
  <c r="G120" i="3"/>
  <c r="G119" i="3"/>
  <c r="G115" i="3"/>
  <c r="G130" i="3" l="1"/>
  <c r="G129" i="3"/>
  <c r="G122" i="3"/>
  <c r="G117" i="3"/>
  <c r="G116" i="3"/>
  <c r="G113" i="3" l="1"/>
  <c r="G475" i="3" s="1"/>
  <c r="G78" i="3"/>
  <c r="G460" i="3" l="1"/>
  <c r="G169" i="3" l="1"/>
  <c r="G401" i="3"/>
  <c r="G42" i="3"/>
  <c r="G445" i="3" l="1"/>
  <c r="G449" i="3"/>
  <c r="G450" i="3"/>
  <c r="G451" i="3"/>
  <c r="G165" i="3" l="1"/>
  <c r="G230" i="3" l="1"/>
  <c r="G322" i="3" l="1"/>
  <c r="G321" i="3"/>
  <c r="G320" i="3"/>
  <c r="G319" i="3"/>
  <c r="G318" i="3"/>
  <c r="G317" i="3"/>
  <c r="G316" i="3"/>
  <c r="G315" i="3"/>
  <c r="G314" i="3"/>
  <c r="G313" i="3"/>
  <c r="G312" i="3"/>
  <c r="G311" i="3"/>
  <c r="G310" i="3"/>
  <c r="G309" i="3"/>
  <c r="G308" i="3"/>
  <c r="G307" i="3"/>
  <c r="G306" i="3"/>
  <c r="G305" i="3"/>
  <c r="G304" i="3" l="1"/>
  <c r="G303" i="3"/>
  <c r="G302" i="3"/>
  <c r="G301" i="3"/>
  <c r="G300" i="3"/>
  <c r="G299" i="3"/>
  <c r="G298" i="3"/>
  <c r="G297" i="3"/>
  <c r="G296" i="3"/>
  <c r="G295" i="3"/>
  <c r="G294" i="3"/>
  <c r="G293" i="3"/>
  <c r="G292" i="3"/>
  <c r="G291" i="3"/>
  <c r="G290" i="3"/>
  <c r="G289" i="3"/>
  <c r="G288" i="3"/>
  <c r="G287" i="3" l="1"/>
  <c r="G490" i="3"/>
  <c r="B490" i="3"/>
  <c r="G434" i="3" l="1"/>
  <c r="G435" i="3"/>
  <c r="G436" i="3"/>
  <c r="G437" i="3"/>
  <c r="G438" i="3"/>
  <c r="G439" i="3"/>
  <c r="G440" i="3"/>
  <c r="G441" i="3"/>
  <c r="G442" i="3"/>
  <c r="G443" i="3"/>
  <c r="G444" i="3"/>
  <c r="G446" i="3"/>
  <c r="G447" i="3"/>
  <c r="G448" i="3"/>
  <c r="G452" i="3"/>
  <c r="G453" i="3"/>
  <c r="G454" i="3"/>
  <c r="G455" i="3"/>
  <c r="G456" i="3"/>
  <c r="G457" i="3"/>
  <c r="G458" i="3"/>
  <c r="G459" i="3"/>
  <c r="G420" i="3"/>
  <c r="G421" i="3"/>
  <c r="G422" i="3"/>
  <c r="G423" i="3"/>
  <c r="G425" i="3"/>
  <c r="G426" i="3"/>
  <c r="G427" i="3"/>
  <c r="G428" i="3"/>
  <c r="G429" i="3"/>
  <c r="G430" i="3"/>
  <c r="G431"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2" i="3"/>
  <c r="G403" i="3"/>
  <c r="G404" i="3"/>
  <c r="G405" i="3"/>
  <c r="G406" i="3"/>
  <c r="G407" i="3"/>
  <c r="G408" i="3"/>
  <c r="G409" i="3"/>
  <c r="G410" i="3"/>
  <c r="G413" i="3"/>
  <c r="G415" i="3"/>
  <c r="G416" i="3"/>
  <c r="G353" i="3"/>
  <c r="G354" i="3"/>
  <c r="G355" i="3"/>
  <c r="G356" i="3"/>
  <c r="G357" i="3"/>
  <c r="G358" i="3"/>
  <c r="G359" i="3"/>
  <c r="G360" i="3"/>
  <c r="G361" i="3"/>
  <c r="G362" i="3"/>
  <c r="G338" i="3"/>
  <c r="G339" i="3"/>
  <c r="G340" i="3"/>
  <c r="G341" i="3"/>
  <c r="G342" i="3"/>
  <c r="G343" i="3"/>
  <c r="G344" i="3"/>
  <c r="G345" i="3"/>
  <c r="G346" i="3"/>
  <c r="G347" i="3"/>
  <c r="G348" i="3"/>
  <c r="G349" i="3"/>
  <c r="G350" i="3"/>
  <c r="G326" i="3"/>
  <c r="G327" i="3"/>
  <c r="G328" i="3"/>
  <c r="G329" i="3"/>
  <c r="G330" i="3"/>
  <c r="G331" i="3"/>
  <c r="G332" i="3"/>
  <c r="G333" i="3"/>
  <c r="G334" i="3"/>
  <c r="G335" i="3"/>
  <c r="G271" i="3"/>
  <c r="G272" i="3"/>
  <c r="G273" i="3"/>
  <c r="G274" i="3"/>
  <c r="G275" i="3"/>
  <c r="G276" i="3"/>
  <c r="G277" i="3"/>
  <c r="G278" i="3"/>
  <c r="G279" i="3"/>
  <c r="G280" i="3"/>
  <c r="G281" i="3"/>
  <c r="G282" i="3"/>
  <c r="G283" i="3"/>
  <c r="G284" i="3"/>
  <c r="G285" i="3"/>
  <c r="G286" i="3"/>
  <c r="G261" i="3"/>
  <c r="G262" i="3"/>
  <c r="G263" i="3"/>
  <c r="G264" i="3"/>
  <c r="G265" i="3"/>
  <c r="G266" i="3"/>
  <c r="G267" i="3"/>
  <c r="G268" i="3"/>
  <c r="G245" i="3"/>
  <c r="G246" i="3"/>
  <c r="G247" i="3"/>
  <c r="G248" i="3"/>
  <c r="G249" i="3"/>
  <c r="G250" i="3"/>
  <c r="G251" i="3"/>
  <c r="G252" i="3"/>
  <c r="G253" i="3"/>
  <c r="G254" i="3"/>
  <c r="G255" i="3"/>
  <c r="G256" i="3"/>
  <c r="G257" i="3"/>
  <c r="G258" i="3"/>
  <c r="G224" i="3"/>
  <c r="G225" i="3"/>
  <c r="G226" i="3"/>
  <c r="G227" i="3"/>
  <c r="G228" i="3"/>
  <c r="G229" i="3"/>
  <c r="G231" i="3"/>
  <c r="G232" i="3"/>
  <c r="G233" i="3"/>
  <c r="G234" i="3"/>
  <c r="G235" i="3"/>
  <c r="G236" i="3"/>
  <c r="G237" i="3"/>
  <c r="G238" i="3"/>
  <c r="G239" i="3"/>
  <c r="G240" i="3"/>
  <c r="G241" i="3"/>
  <c r="G242" i="3"/>
  <c r="G207" i="3"/>
  <c r="G208" i="3"/>
  <c r="G209" i="3"/>
  <c r="G210" i="3"/>
  <c r="G211" i="3"/>
  <c r="G212" i="3"/>
  <c r="G213" i="3"/>
  <c r="G214" i="3"/>
  <c r="G215" i="3"/>
  <c r="G216" i="3"/>
  <c r="G217" i="3"/>
  <c r="G218" i="3"/>
  <c r="G219" i="3"/>
  <c r="G220" i="3"/>
  <c r="G191" i="3"/>
  <c r="G192" i="3"/>
  <c r="G193" i="3"/>
  <c r="G194" i="3"/>
  <c r="G195" i="3"/>
  <c r="G196" i="3"/>
  <c r="G197" i="3"/>
  <c r="G198" i="3"/>
  <c r="G199" i="3"/>
  <c r="G200" i="3"/>
  <c r="G201" i="3"/>
  <c r="G202" i="3"/>
  <c r="G203" i="3"/>
  <c r="G204" i="3"/>
  <c r="G170" i="3"/>
  <c r="G171" i="3"/>
  <c r="G172" i="3"/>
  <c r="G173" i="3"/>
  <c r="G174" i="3"/>
  <c r="G175" i="3"/>
  <c r="G176" i="3"/>
  <c r="G177" i="3"/>
  <c r="G178" i="3"/>
  <c r="G179" i="3"/>
  <c r="G180" i="3"/>
  <c r="G181" i="3"/>
  <c r="G182" i="3"/>
  <c r="G183" i="3"/>
  <c r="G184" i="3"/>
  <c r="G185" i="3"/>
  <c r="G186" i="3"/>
  <c r="G187" i="3"/>
  <c r="G188" i="3"/>
  <c r="G142" i="3"/>
  <c r="G143" i="3"/>
  <c r="G144" i="3"/>
  <c r="G145" i="3"/>
  <c r="G146" i="3"/>
  <c r="G147" i="3"/>
  <c r="G148" i="3"/>
  <c r="G149" i="3"/>
  <c r="G150" i="3"/>
  <c r="G151" i="3"/>
  <c r="G152" i="3"/>
  <c r="G153" i="3"/>
  <c r="G154" i="3"/>
  <c r="G155" i="3"/>
  <c r="G156" i="3"/>
  <c r="G157" i="3"/>
  <c r="G158" i="3"/>
  <c r="G159" i="3"/>
  <c r="G160" i="3"/>
  <c r="G87" i="3"/>
  <c r="G88" i="3"/>
  <c r="G89" i="3"/>
  <c r="G90" i="3"/>
  <c r="G91" i="3"/>
  <c r="G94" i="3"/>
  <c r="G95" i="3"/>
  <c r="G96" i="3"/>
  <c r="G97" i="3"/>
  <c r="G98" i="3"/>
  <c r="G99" i="3"/>
  <c r="G100" i="3"/>
  <c r="G101" i="3"/>
  <c r="G102" i="3"/>
  <c r="G103" i="3"/>
  <c r="G104" i="3"/>
  <c r="G105" i="3"/>
  <c r="G106" i="3"/>
  <c r="G107" i="3"/>
  <c r="G108" i="3"/>
  <c r="G109" i="3"/>
  <c r="G110" i="3"/>
  <c r="G111" i="3"/>
  <c r="G112" i="3"/>
  <c r="G76" i="3"/>
  <c r="G77" i="3"/>
  <c r="G67" i="3"/>
  <c r="G68" i="3"/>
  <c r="G69" i="3"/>
  <c r="G70" i="3"/>
  <c r="G71" i="3"/>
  <c r="G72" i="3"/>
  <c r="G73" i="3"/>
  <c r="G55" i="3"/>
  <c r="G59" i="3"/>
  <c r="G60" i="3"/>
  <c r="G61" i="3"/>
  <c r="G62" i="3"/>
  <c r="G63" i="3"/>
  <c r="G64" i="3"/>
  <c r="G32" i="3"/>
  <c r="G33" i="3"/>
  <c r="G34" i="3"/>
  <c r="G35" i="3"/>
  <c r="G36" i="3"/>
  <c r="G37" i="3"/>
  <c r="G38" i="3"/>
  <c r="G39" i="3"/>
  <c r="G40" i="3"/>
  <c r="G41" i="3"/>
  <c r="G44" i="3"/>
  <c r="G45" i="3"/>
  <c r="G46" i="3"/>
  <c r="G47" i="3"/>
  <c r="G48" i="3"/>
  <c r="G49" i="3"/>
  <c r="G50" i="3"/>
  <c r="G19" i="3"/>
  <c r="G20" i="3"/>
  <c r="G21" i="3"/>
  <c r="G22" i="3"/>
  <c r="G23" i="3"/>
  <c r="G24" i="3"/>
  <c r="G25" i="3"/>
  <c r="G26" i="3"/>
  <c r="G27" i="3"/>
  <c r="G28" i="3"/>
  <c r="G29" i="3"/>
  <c r="G30" i="3"/>
  <c r="G31" i="3"/>
  <c r="G51" i="3"/>
  <c r="G52" i="3"/>
  <c r="B489" i="3" l="1"/>
  <c r="B488" i="3"/>
  <c r="B487" i="3"/>
  <c r="B486" i="3"/>
  <c r="B485" i="3"/>
  <c r="B484" i="3"/>
  <c r="B480" i="3"/>
  <c r="B477" i="3"/>
  <c r="B476" i="3"/>
  <c r="B474" i="3"/>
  <c r="B473" i="3"/>
  <c r="B472" i="3"/>
  <c r="B469" i="3"/>
  <c r="G75" i="3"/>
  <c r="G74" i="3" s="1"/>
  <c r="G244" i="3" l="1"/>
  <c r="G243" i="3" l="1"/>
  <c r="G486" i="3" l="1"/>
  <c r="G163" i="3"/>
  <c r="G164" i="3"/>
  <c r="G166" i="3"/>
  <c r="G133" i="3"/>
  <c r="G134" i="3"/>
  <c r="G135" i="3"/>
  <c r="G136" i="3"/>
  <c r="G137" i="3"/>
  <c r="G138" i="3"/>
  <c r="G473" i="3" l="1"/>
  <c r="G260" i="3" l="1"/>
  <c r="G270" i="3"/>
  <c r="G259" i="3" l="1"/>
  <c r="G487" i="3" s="1"/>
  <c r="G269" i="3"/>
  <c r="G488" i="3" s="1"/>
  <c r="G489" i="3"/>
  <c r="G223" i="3" l="1"/>
  <c r="G222" i="3" s="1"/>
  <c r="G221" i="3" s="1"/>
  <c r="G484" i="3" l="1"/>
  <c r="G485" i="3"/>
  <c r="G364" i="3" l="1"/>
  <c r="G363" i="3" s="1"/>
  <c r="G18" i="3" l="1"/>
  <c r="G17" i="3" s="1"/>
  <c r="B482" i="3" l="1"/>
  <c r="B499" i="3" l="1"/>
  <c r="B498" i="3"/>
  <c r="B497" i="3"/>
  <c r="B496" i="3"/>
  <c r="B495" i="3"/>
  <c r="B494" i="3"/>
  <c r="B493" i="3"/>
  <c r="B492" i="3"/>
  <c r="B491" i="3"/>
  <c r="B483" i="3"/>
  <c r="B481" i="3"/>
  <c r="B479" i="3"/>
  <c r="B478" i="3"/>
  <c r="B471" i="3"/>
  <c r="B470" i="3"/>
  <c r="G495" i="3" l="1"/>
  <c r="G433" i="3" l="1"/>
  <c r="G432" i="3" s="1"/>
  <c r="G419" i="3"/>
  <c r="G418" i="3" s="1"/>
  <c r="G417" i="3" l="1"/>
  <c r="G497" i="3"/>
  <c r="G498" i="3" l="1"/>
  <c r="G496" i="3"/>
  <c r="G206" i="3" l="1"/>
  <c r="G205" i="3" s="1"/>
  <c r="G190" i="3" l="1"/>
  <c r="G189" i="3" s="1"/>
  <c r="G482" i="3" l="1"/>
  <c r="G352" i="3"/>
  <c r="G351" i="3" s="1"/>
  <c r="G168" i="3"/>
  <c r="G337" i="3"/>
  <c r="G336" i="3" s="1"/>
  <c r="G167" i="3" l="1"/>
  <c r="G493" i="3"/>
  <c r="G494" i="3"/>
  <c r="G325" i="3"/>
  <c r="G324" i="3" s="1"/>
  <c r="G323" i="3" s="1"/>
  <c r="G480" i="3" l="1"/>
  <c r="G483" i="3"/>
  <c r="G491" i="3"/>
  <c r="G481" i="3"/>
  <c r="G492" i="3" l="1"/>
  <c r="G462" i="3" l="1"/>
  <c r="G461" i="3" s="1"/>
  <c r="G499" i="3" s="1"/>
  <c r="G162" i="3"/>
  <c r="G161" i="3" s="1"/>
  <c r="G141" i="3"/>
  <c r="G140" i="3" s="1"/>
  <c r="G132" i="3"/>
  <c r="G131" i="3" s="1"/>
  <c r="G86" i="3"/>
  <c r="G66" i="3"/>
  <c r="G65" i="3" s="1"/>
  <c r="G54" i="3"/>
  <c r="G53" i="3" s="1"/>
  <c r="G16" i="3" l="1"/>
  <c r="G139" i="3"/>
  <c r="G85" i="3"/>
  <c r="G474" i="3" s="1"/>
  <c r="G476" i="3"/>
  <c r="G472" i="3"/>
  <c r="G479" i="3"/>
  <c r="G471" i="3"/>
  <c r="G469" i="3" l="1"/>
  <c r="G470" i="3"/>
  <c r="G477" i="3"/>
  <c r="G478" i="3"/>
  <c r="G504" i="3" l="1"/>
  <c r="G505" i="3" s="1"/>
  <c r="G506" i="3" s="1"/>
</calcChain>
</file>

<file path=xl/sharedStrings.xml><?xml version="1.0" encoding="utf-8"?>
<sst xmlns="http://schemas.openxmlformats.org/spreadsheetml/2006/main" count="1367" uniqueCount="801">
  <si>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</si>
  <si>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</si>
  <si>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</si>
  <si>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</si>
  <si>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</si>
  <si>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</si>
  <si>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</si>
  <si>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</si>
  <si>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</si>
  <si>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</si>
  <si>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</si>
  <si>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</si>
  <si>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</si>
  <si>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</si>
  <si>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</si>
  <si>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</si>
  <si>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</si>
  <si>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</si>
  <si>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</si>
  <si>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</si>
  <si>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</si>
  <si>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</si>
  <si>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</si>
  <si>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</si>
  <si>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</si>
  <si>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</si>
  <si>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</si>
  <si>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</si>
  <si>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</si>
  <si>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</si>
  <si>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</si>
  <si>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</si>
  <si>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</si>
  <si>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</si>
  <si>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</si>
  <si>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</si>
  <si>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</si>
  <si>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</si>
  <si>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</si>
  <si>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</si>
  <si>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</si>
  <si>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BANQUETA DE 10 CM DE ESPESOR DE CONCRETO PREMEZCLADO F'C= 200  KG/CM2., R.N., T.M.A. 19 MM, CON ACABADO ESCOBILLADO, INCLUYE: CIMBRA, DESCIMBRA, COLADO, CURADO, MATERIALES,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</si>
  <si>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</si>
  <si>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</si>
  <si>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</si>
  <si>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SEÑALAMIENTO HORIZONTAL</t>
  </si>
  <si>
    <t>LIMPIEZA GRUESA DE OBRA, INCLUYE: ACARREO A BANCO DE OBRA,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</si>
  <si>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</si>
  <si>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</si>
  <si>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</si>
  <si>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</si>
  <si>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</si>
  <si>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</si>
  <si>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</si>
  <si>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</si>
  <si>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SUMINISTRO Y PLANTACIÓN DE PLANTA DEDO-MORO A RAZÓN DE 20 PZAS POR M2 DE 12 CM DE LARGO PROMEDIO, INCLUYE:  EXCAVACIÓN, CAPA  DE TIERRA VEGETAL, AGUA PARA RIEGO, HERRAMIENTA, MANO DE OBRA Y CUIDADOS POR 30 DÍAS.</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</si>
  <si>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</si>
  <si>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</si>
  <si>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</si>
  <si>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</si>
  <si>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</si>
  <si>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</si>
  <si>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</si>
  <si>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</si>
  <si>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</si>
  <si>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RELLENO ACOSTILLADO EN CEPAS O MESETAS CON MATERIAL DE BANCO, COMPACTADO MANUALMENTE EN CAPAS NO MAYORES DE 20 CM, INCLUYE: INCORPORACIÓN DE AGUA NECESARIA, MANO DE OBRA, HERRAMIENTAS Y ACARREOS.</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</si>
  <si>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</si>
  <si>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</si>
  <si>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</si>
  <si>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TUBERÍA DE P.V.C. PARA ALCANTARILLADO DIÁMETRO DE 12" SERIE 20, INCLUYE: MATERIALES NECESARIOS, EQUIPO, MANO DE OBRA Y PRUEBA HIDROSTÁTICA.</t>
  </si>
  <si>
    <t>SUMINISTRO E INSTALACIÓN DE SILLETA PVC DE 12"X 6" SANITARIO, INCLUYE: MANO DE OBRA, EQUIPO Y HERRAMIENTA.</t>
  </si>
  <si>
    <t>SUMINISTRO, INSTALACIÓN Y JUNTEO DE TUBO DE P.V.C. HIDRÁULICO RD-26 DE 6" DE DIÁMETRO, INCLUYE: MATERIAL, ACARREO AL SITIO DE COLOCACIÓN, PRUEBAS NECESARIAS, MANO DE OBRA, EQUIPO Y HERRAMIENTA.</t>
  </si>
  <si>
    <t>SUMINISTRO E INSTALACIÓN DE ABRAZADERA DE BRONCE DE 4" X 1/2", INCLUYE: MATERIAL, MANO DE OBRA, EQUIPO Y HERRAMIENTA.</t>
  </si>
  <si>
    <t>SUMINISTRO, INSTALACIÓN Y JUNTEO DE TUBO DE P.V.C. HIDRÁULICO RD-26 DE 4" DE DIÁMETRO, INCLUYE: MATERIAL, ACARREO AL SITIO DE COLOCACIÓN, PRUEBAS NECESARIAS,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</si>
  <si>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</si>
  <si>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</si>
  <si>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</si>
  <si>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</si>
  <si>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DE JUNTA GIBAULT COMPLETA DE 100 MM (4") DE DIÁMETRO DE FO.FO., INCLUYE: MATERIAL, ACARREOS, MANO DE OBRA, EQUIPO Y HERRAMIENTA.</t>
  </si>
  <si>
    <t>SUMINISTRO E INSTALACIÓN DE JUNTA GIBAULT COMPLETA DE 152 MM (6") DE DIÁMETRO DE FO.FO., INCLUYE: MATERIAL, ACARREOS, MANO DE OBRA, EQUIPO Y HERRAMIENTA.</t>
  </si>
  <si>
    <t>SUMINISTRO E INSTALACIÓN DE CODOS DE 45°, 22° Ó 11° X 152 MM (6") DE DIÁMETRO DE FO.FO., INCLUYE: 50 % DE TORNILLOS Y EMPAQUES, MATERIAL, ACARREOS,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</si>
  <si>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</si>
  <si>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</si>
  <si>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</si>
  <si>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</si>
  <si>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</si>
  <si>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</si>
  <si>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</si>
  <si>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</si>
  <si>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</si>
  <si>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</si>
  <si>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OBRA CIVIL</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</si>
  <si>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</si>
  <si>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</si>
  <si>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</si>
  <si>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</si>
  <si>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</si>
  <si>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</si>
  <si>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</si>
  <si>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</si>
  <si>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</si>
  <si>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</si>
  <si>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</si>
  <si>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</si>
  <si>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</si>
  <si>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</si>
  <si>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</si>
  <si>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</si>
  <si>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</si>
  <si>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</si>
  <si>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</si>
  <si>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</si>
  <si>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</si>
  <si>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SUMINISTRO Y COLOCACIÓN DE BOYA METÁLICA DE TRÁNSITO AMARILLA DE 23 X 23 CM, INCLUYE: MATERIALES, MANO DE OBRA, EQUIPO Y HERRAMIENTA.</t>
  </si>
  <si>
    <t>PLANTILLA DE 10 CM DE ESPESOR DE CONCRETO HECHO EN OBRA DE F´C=100 KG/CM2, INCLUYE: PREPARACIÓN DE LA SUPERFICIE, NIVELACIÓN, MAESTREADO, COLADO, MANO DE OBRA, EQUIPO Y HERRAMIENTA.</t>
  </si>
  <si>
    <t>SUMINISTRO Y COLOCACIÓN DE BARRAS DE AMARRE CON VARILLA CORRUGADA DE 1/2" DE DIÁMETRO, FY= 2800 KG/CM2, Y 75 CM DE DESARROLLO A CADA 60 CM DE SEPARACIÓN. INCLUYE: HERRAMIENTA, MATERIAL, DESPERDICIO, CORTES, COLOCACIÓN, ACARREOS Y MANO DE OBRA.</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</si>
  <si>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</si>
  <si>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</si>
  <si>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HUELLA DE 30 CM DE ANCHO Y 5 CM DE ESPESOR A BASE DE CONCRETO PREMEZCLADO F'C= 200  KG/CM2., R.N., T.M.A. 19 MM, CON ACABADO ESCOBILLADO, INCLUYE: HERRAMIENTA, CIMBRA PERIMETRAL, ACARREOS, COLADO, CURADO, MATERIAL, EQUIPO Y MANO DE OBRA.</t>
  </si>
  <si>
    <t>SUMINISTRO Y COLOCACIÓN DE HERRERÍA ESTRUCTURAL A BASE DE PERFILES IPR, IPS, PARA UTILIZAR EN BOCAS DE TORMENTA, INCLUYE, HERRAMIENTA, HABILITADO, ACARREOS, CORTES, DESPERDICIOS, SOLDADURAS, PINTURA ANTICORROSIVA (PRIMER), MATERIALES,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</si>
  <si>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</si>
  <si>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EXCAVACIÓN POR MEDIOS MECÁNICOS EN MATERIAL TIPO II, DE 0.00 A -2.00 M DE PROFUNDIDAD, INCLUYE: AFINE DE  PLANTILLA Y TALUDES, ACARREO DEL MATERIAL A BANCO DE OBRA PARA SU POSTERIOR RETIRO, MANO DE OBRA, EQUIPO Y HERRAMIENTA. (MEDIDO EN TERRENO NATURAL POR SECCIÓN).</t>
  </si>
  <si>
    <t>ALUMBRADO PÚBLICO</t>
  </si>
  <si>
    <t>AFINE Y CONFORMACIÓN DE TERRENO NATURAL COMPACTADO EN CAPAS NO MAYORES DE 20 CM DE ESPESOR CON EQUIPO DE IMPACTO, COMPACTADO AL 90% ± 2 DE SU P.V.S.M., PRUEBA AASHTO ESTANDAR, CBR DEL 5% MÍNIMO, INCLUYE: CONFORMACIÓN, MANO DE OBRA, EQUIPO Y HERRAMIENTA.</t>
  </si>
  <si>
    <t>BANQUETAS, CRUCES PEATONALES Y ACCESIBILIDAD UNIVERSAL</t>
  </si>
  <si>
    <t>G1</t>
  </si>
  <si>
    <t>G2</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</si>
  <si>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</si>
  <si>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</si>
  <si>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</si>
  <si>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</si>
  <si>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</si>
  <si>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E INSTALACIÓN DE REDUCCIÓN DE 6" A 4" DE DIÁMETRO DE FO.FO., INCLUYE: 50 % DE TORNILLOS Y EMPAQUES, MATERIAL, ACARREOS, MANO DE OBRA, EQUIPO Y HERRAMIENTA.</t>
  </si>
  <si>
    <t>SUMINISTRO Y COLOCACIÓN DE CONTRAMARCO DE CANAL SENCILLO DE 6" DE 2.15 M DE LONGITUD, INCLUYE: HERRAMIENTA, NIVELACIÓN, MATERIALES, EQUIPO Y MANO DE OBRA.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</si>
  <si>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</si>
  <si>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</si>
  <si>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</si>
  <si>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</si>
  <si>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DEMOLICIÓN  DE ADOQUÍN SIN RECUPERACIÓN POR MEDIOS MECÁNICOS DE 8 CM A 10 CM DE ESPESOR, INCLUYE: ACARREO DEL MATERIAL A BANCO DE OBRA PARA SU POSTERIOR RETIRO, MANO DE OBRA, EQUIPO Y HERRAMIENTA.</t>
  </si>
  <si>
    <t>DEMOLICIÓN  DE CARPETA ASFÁLTICA SOBRE BASE DE EMPEDRADO TRADICIONAL, POR MEDIOS MECÁNICOS, INCLUYE: DEMOLICIÓN DE ASFALTO Y EMPEDRADO TRADICIONAL, ACARREO LIBRE AL BANCO UBICADO EN OBRA PARA SU POSTERIOR RETIRO, MANO DE OBRA, EQUIPO Y HERRAMIENTA.</t>
  </si>
  <si>
    <t>RIEGO DE IMPREGNACIÓN EN SUPERFICIE DE BASE HIDRÁULICA CON EMULSIONES ASFÁLTICAS CATIÓNICAS RR-2K A RAZÓN DE 1.5 L/M2 CON POREO DE ARENA, INCLUYE: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</si>
  <si>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</si>
  <si>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</si>
  <si>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EXCAVACIÓN POR MEDIOS MECÁNICOS EN MATERIAL TIPO II, DE -2.00 A -4.00 M DE PROFUNDIDAD, INCLUYE: AFINE DE  PLANTILLA Y TALUDES, ACARREO DEL MATERIAL A BANCO DE OBRA PARA SU POSTERIOR RETIRO, MANO DE OBRA, EQUIPO Y HERRAMIENTA. (MEDIDO EN TERRENO NATURAL POR SECCIÓN).</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</si>
  <si>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</si>
  <si>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</si>
  <si>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</si>
  <si>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</si>
  <si>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</si>
  <si>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</si>
  <si>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</si>
  <si>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</si>
  <si>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</si>
  <si>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</si>
  <si>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</si>
  <si>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</si>
  <si>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</si>
  <si>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</si>
  <si>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</si>
  <si>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</si>
  <si>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(3) CONECTORES DERIVADOR DE ALUMINIO A COMPRESIÓN TIPO "H" CAL. 6- 2 AWG BIMETÁLICO CAT. YHO100 BURNDY, INCLUYE: HERRAMIENTA, MATERIAL, EQUIPO Y MANO DE OBRA.</t>
  </si>
  <si>
    <t>EXCAVACIÓN POR MEDIOS MECÁNICOS EN MATERIAL TIPO II, DE -4.00 A -6.00 M DE PROFUNDIDAD, INCLUYE: AFINE DE  PLANTILLA Y TALUDES, ACARREO DEL MATERIAL A BANCO DE OBRA PARA SU POSTERIOR RETIRO, MANO DE OBRA, EQUIPO Y HERRAMIENTA. (MEDIDO EN TERRENO NATURAL POR SECCIÓN).</t>
  </si>
  <si>
    <t>SUMINISTRO Y APLICACIÓN DE PINTURA VINÍLICA LÍNEA VINIMEX PREMIUM DE COMEX A DOS MANOS DE 0.00 M A 3.00 M, EN CUALQUIER COLOR, LIMPIANDO Y PREPARANDO LA SUPERFICIE CON SELLADOR, INCLUYE: MATERIALES, ANDAMIOS, MANO DE OBRA, EQUIPO Y HERRAMIENTA.</t>
  </si>
  <si>
    <t>SUMINISTRO E INSTALACIÓN DE MANGA DE EMPOTRAMIENTO DE  P.V.C. DE 6" DE DIÁMETRO SERIE 20,  INCLUYE: MATERIAL, ACARREOS, MANO  DE OBRA Y HERRAMIENTA.</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</si>
  <si>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</si>
  <si>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</si>
  <si>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</si>
  <si>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</si>
  <si>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</si>
  <si>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</si>
  <si>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</si>
  <si>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</si>
  <si>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</si>
  <si>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</si>
  <si>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</si>
  <si>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</si>
  <si>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</si>
  <si>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</si>
  <si>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</si>
  <si>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</si>
  <si>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</si>
  <si>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</si>
  <si>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DEMOLICIÓN POR MEDIOS MECÁNICOS DE EMPEDRADO TRADICIONAL, INCLUYE: HERRAMIENTA, ACARREOS HASTA EL LUGAR DE ACOPIO DENTRO DE LA OBRA, MATERIALES, EQUIPO Y MANO DE OBRA.</t>
  </si>
  <si>
    <t>DEMOLICIÓN POR MEDIOS MECÁNICOS DE PAVIMENTO DE CONCRETO EXISTENTE, INCLUYE: ACARREO DEL MATERIAL A BANCO DE OBRA PARA SU POSTERIOR RETIRO, MANO DE OBRA, EQUIPO Y HERRAMIENTA.</t>
  </si>
  <si>
    <t>DEMOLICIÓN POR MEDIOS MECÁNICOS DE PAVIMENTO DE EMPEDRADO ZAMPEADO, INCLUYE: HERRAMIENTA, ACARREOS DEL MATERIAL PRODUCTO DE LA DEMOLICIÓN A BANCO DE OBRA PARA SU POSTERIOR RETIRO,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</si>
  <si>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</si>
  <si>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</si>
  <si>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</si>
  <si>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</si>
  <si>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CICLOVÍAS</t>
  </si>
  <si>
    <t>DESMONTAJE Y RETIRO DE BROCAL CON TAPA DE CONCRETO, SIN RECUPERACIÓN, INCLUYE: HERRAMIENTA, DEMOLICIÓN PERIMETRAL DE BASE DE CONCRETO, RETIRO DE MATERIAL PRODUCTO DE LA DEMOLICIÓN DENTRO Y FUERA DE LA OBRA A TIRADERO AUTORIZADO, ACARREO, EQUIPO Y MANO DE OBRA.</t>
  </si>
  <si>
    <t>DEMOLICIÓN  DE CARPETA ASFÁLTICA POR MEDIOS MECÁNICOS, INCLUYE: ACARREO DEL MATERIAL A BANCO DE OBRA PARA SU POSTERIOR RETIRO, MANO DE OBRA, EQUIPO Y HERRAMIENTA.</t>
  </si>
  <si>
    <t>DEMOLICIÓN MECÁNICA DE ELEMENTOS ESTRUCTURALES DE CONCRETO ARMADO, INCLUYE: CORTE DE ACERO, ACARREO DEL MATERIAL A BANCO DE OBRA PARA SU POSTERIOR RETIRO Y LIMPIEZA DEL ÁREA DE LOS TRABAJOS, HERRAMIENTA, EQUIPO Y MANO DE OBRA.</t>
  </si>
  <si>
    <t xml:space="preserve">DEMOLICIÓN DE MURO DE MAMPOSTERÍA POR MEDIOS MECÁNICOS DE HASTA 3.00 M DE ALTURA, INCLUYE: ACOPIO DE LOS MATERIALES PARA SU POSTERIOR RETIRO, EQUIPO, MANO DE OBRA Y HERRAMIENTA. </t>
  </si>
  <si>
    <t>DEMOLICIÓN DE CIMENTACIÓN DE MAMPOSTERÍA POR MEDIOS MECÁNICOS DE HASTA 1.50 M DE PROFUNDIDAD, INCLUYE: HERRAMIENTA, ACOPIO DE LOS MATERIALES PARA SU POSTERIOR RETIRO, EQUIPO, MANO DE OBRA.</t>
  </si>
  <si>
    <t>DESMONTAJE DE BARANDAL DE HERRERÍA EXISTENTE DE 0.50 A 1.50 M DE ALTURA SIN RECUPERACIÓN, INCLUYE: CORTES, DEMOLICIÓN DE ANCLAS, ACARREOS A DONDE INDIQUE LA ESCUELA, MANO DE OBRA Y HERRAMIENTA.</t>
  </si>
  <si>
    <t>DESMONTAJE DE BOLARDO DE ACERO EXISTENTE SIN RECUPERACION, INCLUYE: HERRAMIENTA, DEMOLICIÓN DE BASE DE CONCRETO, RETIRO DE MATERIAL PRODUCTO DE LA DEMOLICIÓN A BANCO DE OBRA, ACARREO Y ALMACENAMIENTO DEL BOLARDO AL SITIO QUE DETERMINE LA SUPERVISIÓN, EQUIPO Y MANO DE OBRA.</t>
  </si>
  <si>
    <t>DESMONTAJE DE BARANDAL DE HERRERÍA EXISTENTE DE 0.50 A 1.50 M DE ALTURA CON RECUPERACIÓN, INCLUYE: CORTES, DEMOLICIÓN DE ANCLAS, ACARREOS A DONDE INDIQUE LA ESCUELA, MANO DE OBRA Y HERRAMIENTA.</t>
  </si>
  <si>
    <t xml:space="preserve">DESMONTAJE Y RETIRO DE BROCAL CON TAPA DE HIERRO DÚCTIL, INCLUYE: RECUPERACIÓN DEL BROCAL Y TAPA, DEMOLICIÓN PERIMETRAL DE BASE DE CONCRETO, RETIRO DE MATERIAL PRODUCTO DE LA DEMOLICIÓN DENTRO Y FUERA DE LA OBRA A TIRADERO AUTORIZADO, ACARREO, ALMACENAMIENTO DEL BROCAL Y TAPA AL SITIO QUE DETERMINE LA SUPERVISIÓN, MANO DE OBRA Y HERRAMIENTA. </t>
  </si>
  <si>
    <t>DESMONTAJE SIN RECUPERACIÓN DE CUBIERTA A BASE DE LÁMINA (GALVANIZADA, PVC, FIBROCEMENTO, CARTÓN PETROLIFICADO, POLICARBONATO Y/O MATERIALES SIMILARES) CON ESTRUCTURA DE PTR DE DISTINTAS MEDIDAS Y CALIBRES, INCLUYE: HERRAMIENTA, ACARREOS, A CUALQUIER ALTURA Y APILE DE MATERIAL A BODEGA DONDE INDIQUE SUPERVISIÓN DENTRO Y FUERA DE LA OBRA, EQUIPO Y MANO DE OBRA.</t>
  </si>
  <si>
    <t>DESMONTAJE CON RECUPERACIÓN DE ESTRUCTURA METÁLICA A UNA ALTURA DE HASTA 5.00 M, A BASE DE PERFILES PTR DE DISTINTAS MEDIDAS Y CALIBRES, TUBO ESTRUCTURAL DE DISTINTOS DIÁMETROS Y CALIBRES, INCLUYE: HERRAMIENTA, ACARREO A CUALQUIER ALTURA Y APILE DE MATERIAL A BODEGA DONDE INDIQUE SUPERVISIÓN DENTRO Y FUERA DE LA OBRA, EQUIPO Y MANO DE OBRA.</t>
  </si>
  <si>
    <t>DESMANTELAMIENTO SIN RECUPERACIÓN DE MALLA CICLÓN EXISTENTE, POSTES VERTICALES Y HORIZONTALES, ACARREOS A LUGAR INDICADO POR SUPERVISIÓN DENTRO Y FUERA DE LA OBRA, INCLUYE: HERRAMIENTA, DESMONTAJE DE PUERTAS, DEMOLICIÓN DE CONCRETO EN LAS BASES DE LOS POSTES, CON SECCIÓN PROMEDIO DE 20 X 20 X 30 CM, EQUIPO Y MANO DE OBRA.</t>
  </si>
  <si>
    <t>DESMANTELAMIENTO CON RECUPERACIÓN DE MALLA CICLÓN EXISTENTE, POSTES VERTICALES Y HORIZONTALES, ACARREOS A LUGAR INDICADO POR SUPERVISIÓN DENTRO Y FUERA DE LA OBRA, INCLUYE: HERRAMIENTA, DESMONTAJE DE PUERTAS, DEMOLICIÓN DE CONCRETO EN LAS BASES DE LOS POSTES, CON SECCIÓN PROMEDIO DE 20 X 20 X 30 CM, EQUIPO Y MANO DE OBRA.</t>
  </si>
  <si>
    <t>DESMONTAJE Y RETIRO CON RECUPERACIÓN DE LETRERO Y/O SEÑALAMIENTO DE HASTA 4 M DE ALTURA, A BASE DE PTR DE DISTINTAS MEDIDAS Y CALIBRES CON FORRO DE LÁMINAS Y/O LONAS, INCLUYE: HERRAMIENTA, DEMOLICIÓN DE BASE DE CONCRETO, RETIRO DE MATERIAL PRODUCTO DE LA DEMOLICIÓN A BANCO DE OBRA, ACARREO Y ALMACENAMIENTO AL SITIO QUE DETERMINE LA SUPERVISIÓN, EQUIPO Y MANO DE OBRA.</t>
  </si>
  <si>
    <t>SUMINISTRO E INSTALACIÓN DE TUBERÍA DE P.V.C. PARA ALCANTARILLADO DIÁMETRO DE 18" SERIE 20, INCLUYE: MATERIALES NECESARIOS, EQUIPO, MANO DE OBRA Y PRUEBA HIDROSTÁTICA.</t>
  </si>
  <si>
    <t>SUMINISTRO E INSTALACIÓN DE CODO DE P.V.C. SANITARIO DE 90° X 12" DE DIÁMETRO SERIE 20, INCLUYE: HERRAMIENTA, MATERIAL, ACARREOS, EQUIPO Y MANO DE OBRA.</t>
  </si>
  <si>
    <t>SUMINISTRO E INSTALACIÓN DE TEE DE P.V.C. SANITARIO DE 12" X 12" DE DIÁMETRO SERIE 20, INCLUYE: HERRAMIENTA, MATERIAL, ACARREOS, EQUIPO Y MANO DE OBRA.</t>
  </si>
  <si>
    <t>SUMINISTRO E INSTALACIÓN DE CODO DE P.V.C. SANITARIO DE 90° X 18" DE DIÁMETRO SERIE 20, INCLUYE: HERRAMIENTA, MATERIAL, ACARREOS, EQUIPO Y MANO DE OBRA.</t>
  </si>
  <si>
    <t>SUMINISTRO E INSTALACIÓN DE TEE DE P.V.C. SANITARIO DE 18" X 18" DE DIÁMETRO SERIE 20, INCLUYE: HERRAMIENTA, MATERIAL, ACARREOS, EQUIPO Y MANO DE OBRA.</t>
  </si>
  <si>
    <t>SUMINISTRO E INSTALACIÓN DE MANGA DE EMPOTRAMIENTO DE  P.V.C. DE 18" DE DIÁMETRO,  INCLUYE: MATERIAL, ACARREOS, MANO  DE OBRA Y HERRAMIENTA.</t>
  </si>
  <si>
    <t>SUMINISTRO E INSTALACIÓN DE SILLETA PVC DE 18"X 6" SANITARIO, INCLUYE: MANO DE OBRA, EQUIPO Y HERRAMIENTA.</t>
  </si>
  <si>
    <t xml:space="preserve">MURO DE MAMPOSTERÍA DE PIEDRA BRAZA, ACABADO A DOS CARAS APARENTE, ASENTADO CON MORTERO CEMENTO-ARENA PROPORCIÓN 1:3, A UNA ALTURA DE 0.00 M A 3.00 M, INCLUYE: HERRAMIENTA, ACARREOS, SELECCIÓN Y ACOMODO DE LA PIEDRA, ELABORACIÓN DE MORTERO, MATERIALES, EQUIPO Y MANO DE OBRA. </t>
  </si>
  <si>
    <t xml:space="preserve">MURO DE MAMPOSTERÍA DE PIEDRA BRAZA, ACABADO A UNA CARA APARENTE, ASENTADO CON MORTERO CEMENTO-ARENA PROPORCIÓN 1:3, A UNA ALTURA DE 0.00 M A 3.00 M, INCLUYE: HERRAMIENTA, ACARREOS, SELECCIÓN Y ACOMODO DE LA PIEDRA, ELABORACIÓN DE MORTERO, MATERIALES, EQUIPO Y MANO DE OBRA. </t>
  </si>
  <si>
    <t>SUMINISTRO E INSTALACIÓN DE TAPA CIEGA DE 102 MM (4") DE DIÁMETRO DE FO.FO., INCLUYE: PRUEBAS HIDROSTÁTICAS, ACARREOS, HERRAMIENTA Y MANO DE OBRA.</t>
  </si>
  <si>
    <t>SUMINISTRO E INSTALACIÓN DE ABRAZADERA DE FO.FO. DE 10" X 1/2", INCLUYE: MATERIAL, MANO DE OBRA, EQUIPO Y HERRAMIENTA.</t>
  </si>
  <si>
    <t>SUMINISTRO E INSTALACIÓN DE EXTREMIDAD DE 10" DE DIÁMETRO DE FO.FO., INCLUYE: 50 % DE TORNILLOS Y EMPAQUES, MATERIAL, ACARREOS, MANO DE OBRA, EQUIPO Y HERRAMIENTA.</t>
  </si>
  <si>
    <t>SUMINISTRO E INSTALACIÓN DE JUNTA GIBAULT COMPLETA DE 255 MM (10") DE DIÁMETRO DE FO.FO., INCLUYE: MATERIAL, ACARREOS, MANO DE OBRA, EQUIPO Y HERRAMIENTA.</t>
  </si>
  <si>
    <t>SUMINISTRO E INSTALACIÓN DE VÁLVULA DE COMPUERTA RESILENTE DE 10" VÁSTAGO FIJO HIDROSTÁTICA, INCLUYE: 50 % DE TORNILLOS Y EMPAQUES, MATERIAL, ACARREOS, MANO DE OBRA, EQUIPO Y HERRAMIENTA.</t>
  </si>
  <si>
    <t>SUMINISTRO, INSTALACIÓN Y JUNTEO DE TUBO DE P.V.C. HIDRÁULICO CLASE 10, DE 10" DE DIÁMETRO, INCLUYE: MATERIAL, ACARREO AL SITIO DE COLOCACIÓN, PRUEBAS NECESARIAS, MANO DE OBRA, EQUIPO Y HERRAMIENTA.</t>
  </si>
  <si>
    <t>SUMINISTRO E INSTALACIÓN DE JUNTA DRESSER DE ACERO AL CARBÓN DE 10" DE DIÁMETRO PARA ACOPLAMIENTO HERMÉTICO EN 360° DE TUBERÍA DE EXTREMO LISO (ACERO - ACERO, ASBESTO - ASBESTO, ACERO - ASBESTO), INCLUYE: MATERIAL, ACARREOS, MANO DE OBRA, EQUIPO Y HERRAMIENTA.</t>
  </si>
  <si>
    <t>SUMINISTRO E INSTALACIÓN DE CODOS DE 45°, 22° Ó 11° X 255 MM (10") DE DIÁMETRO DE FO.FO., INCLUYE: 50 % DE TORNILLOS Y EMPAQUES, MATERIAL, ACARREOS, MANO DE OBRA, EQUIPO Y HERRAMIENTA.</t>
  </si>
  <si>
    <t>SUMINISTRO E INSTALACIÓN DE TEE DE 10" X 4" DE DIÁMETRO DE FO.FO., INCLUYE: 50 % DE TORNILLOS Y EMPAQUES, MATERIAL, ACARREOS, MANO DE OBRA, EQUIPO Y HERRAMIENTA.</t>
  </si>
  <si>
    <t>SUMINISTRO E INSTALACIÓN DE REDUCCIÓN DE 4" A 3" DE DIÁMETRO DE FO.FO., INCLUYE: 50 % DE TORNILLOS Y EMPAQUES, MATERIAL, ACARREOS, MANO DE OBRA, EQUIPO Y HERRAMIENTA.</t>
  </si>
  <si>
    <t>SUMINISTRO E INSTALACIÓN DE VÁLVULA DE MARIPOSA DE 3" HIDROSTÁTICA, INCLUYE: 50 % DE TORNILLOS Y EMPAQUES, MATERIAL, ACARREOS, MANO DE OBRA, EQUIPO Y HERRAMIENTA.</t>
  </si>
  <si>
    <t>SUMINISTRO E INSTALACIÓN DE FILTRO "Y" DE 10" DE DIÁMETRO PARA REMOCIÓN DE SÓLIDOS, INCLUYE: HERRAMIENTA, 50 % DE TORNILLOS Y EMPAQUES, MATERIAL, ACARREOS, MANIOBRAS, EQUIPO Y MANO DE OBRA.</t>
  </si>
  <si>
    <t>SUMINISTRO E INSTALACIÓN DE VÁLVULA REDUCTORA DE PRESIÓN DE 10" HIDROSTÁTICA, INCLUYE: HERRAMIENTA, 50 % DE TORNILLOS Y EMPAQUES, MATERIAL, ACARREOS, MANIOBRAS, EQUIPO Y MANO DE OBRA.</t>
  </si>
  <si>
    <t>SUMINISTRO E INSTALACIÓN DE NIPLE DE FO.GO. DE 1/2" DE DIÁMETRO Y 20 CM DE LONGITUD, INCLUYE: HERRAMIENTA, MATERIALES, ACARREOS, EQUIPO Y MANO DE OBRA.</t>
  </si>
  <si>
    <t>SUMINISTRO E INSTALACIÓN DE VÁLVULA DE GLOBO ROSCADA DE 1/2" DE DIÁMETRO., INCLUYE: HERRAMIENTA, MATERIALES, ACARREOS, EQUIPO Y MANO DE OBRA.</t>
  </si>
  <si>
    <t>SUMINISTRO E INSTALACIÓN DE REDUCCIÓN BUSHING DE FO.GO. DE 1/2" X 1/4", INCLUYE: HERRAMIENTA, MATERIALES, ACARREOS, EQUIPO Y MANO DE OBRA.</t>
  </si>
  <si>
    <t>SUMINISTRO E INSTALACIÓN DE MANÓMETRO TIPO BOURDON CON CUERPO DE ACERO INOXIDABLE Y RELLENO DE GLICERINA, RANGO DE 0 A 14 KG/CM2, INCLUYE: HERRAMIENTA, MATERIALES, ACARREOS, EQUIPO Y MANO DE OBRA.</t>
  </si>
  <si>
    <t>SUMINISTRO E INSTALACIÓN DE TAPA CIEGA DE 152 MM (6") DE DIÁMETRO DE FO.FO., INCLUYE: PRUEBAS HIDROSTÁTICAS, ACARREOS, HERRAMIENTA Y MANO DE OBRA.</t>
  </si>
  <si>
    <t>SUMINISTRO E INSTALACIÓN DE JUNTA ESPECIAL DE 4" DE DIÁMETRO DE FO.FO. PARA ASBESTO-P.V.C., INCLUYE: MATERIAL, ACARREOS, MANO DE OBRA, EQUIPO Y HERRAMIENTA.</t>
  </si>
  <si>
    <t>SUMINISTRO E INSTALACIÓN DE JUNTA ESPECIAL DE 6" DE DIÁMETRO DE FO.FO. PARA ASBESTO-P.V.C., INCLUYE: MATERIAL, ACARREOS, MANO DE OBRA, EQUIPO Y HERRAMIENTA.</t>
  </si>
  <si>
    <t>SUMINISTRO E INSTALACIÓN DE JUNTA ESPECIAL DE 10" DE DIÁMETRO DE FO.FO. PARA ASBESTO-P.V.C., INCLUYE: MATERIAL, ACARREOS, MANO DE OBRA, EQUIPO Y HERRAMIENTA.</t>
  </si>
  <si>
    <t>SUMINISTRO E INSTALACIÓN DE REDUCCIÓN DE 20" X 10" DE DIÁMETRO DE FO.FO., INCLUYE: 50 % DE TORNILLOS Y EMPAQUES, MATERIAL, ACARREOS, MANO DE OBRA, EQUIPO Y HERRAMIENTA.</t>
  </si>
  <si>
    <t>SUMINISTRO E INSTALACIÓN DE TEE DE 24" X 10" DE DIÁMETRO DE FO.FO., INCLUYE: 50 % DE TORNILLOS Y EMPAQUES, MATERIAL, ACARREOS, MANO DE OBRA, EQUIPO Y HERRAMIENTA.</t>
  </si>
  <si>
    <t>SUMINISTRO E INSTALACIÓN DE TEE DE 10" X 6" DE DIÁMETRO DE FO.FO., INCLUYE: 50 % DE TORNILLOS Y EMPAQUES, MATERIAL, ACARREOS, MANO DE OBRA, EQUIPO Y HERRAMIENTA.</t>
  </si>
  <si>
    <t>SUMINISTRO E INSTALACIÓN DE TEE DE 10" X 10" DE DIÁMETRO DE FO.FO., INCLUYE: 50 % DE TORNILLOS Y EMPAQUES, MATERIAL, ACARREOS, MANO DE OBRA, EQUIPO Y HERRAMIENTA.</t>
  </si>
  <si>
    <t>SUMINISTRO E INSTALACIÓN DE CARRETE CORTO (25 CM) DE 3" DE DIÁMETRO DE FO.FO., INCLUYE: HERRAMIENTA, 50 % DE TORNILLOS Y EMPAQUES, MATERIAL, ACARREOS, EQUIPO Y MANO DE OBRA.</t>
  </si>
  <si>
    <t>EXCAVACIÓN POR MEDIOS MECÁNICOS EN MATERIAL TIPO II, DE -2.00 A -4.00 M DE PROFUNDIDAD, INCLUYE: ACARREO DEL MATERIAL A BANCO DE OBRA PARA SU POSTERIOR RETIRO, MANO DE OBRA, EQUIPO Y HERRAMIENTA. (MEDIDO EN TERRENO NATURAL POR SECCIÓN).</t>
  </si>
  <si>
    <t>SUMINISTRO E INSTALACIÓN DE TUBERÍA DE P.V.C. PARA ALCANTARILLADO DIÁMETRO DE 10" SERIE 20, INCLUYE: MATERIALES NECESARIOS, EQUIPO, MANO DE OBRA Y PRUEBA HIDROSTÁTICA.</t>
  </si>
  <si>
    <t>ALCANTARILLADO SANITARIO</t>
  </si>
  <si>
    <t>G3</t>
  </si>
  <si>
    <t>H1</t>
  </si>
  <si>
    <t>H2</t>
  </si>
  <si>
    <t>I</t>
  </si>
  <si>
    <t>COLECTOR PLUVIAL</t>
  </si>
  <si>
    <t>POZOS CAJA</t>
  </si>
  <si>
    <t>CAJAS DE CONCRETO ARMADO</t>
  </si>
  <si>
    <t xml:space="preserve">CIMBRA PARA MUROS DE CONCRETO, ACABADO COMÚN, INCLUYE: SUMINISTRO DE MATERIALES, ACARREOS, CORTES, HABILITADO, CIMBRADO, DESCIMBRADO, MANO DE OBRA, LIMPIEZA, EQUIPO Y HERRAMIENTA. </t>
  </si>
  <si>
    <t>SUMINISTRO Y COLOCACIÓN DE CONCRETO PREMEZCLADO DE F'C=150 KG/CM2, T.M.A. 19 MM, R. N. INCLUYE: MATERIALES, COLADO, VIBRADO, DESCIMBRA, CURADO,  MANO DE OBRA, EQUIPO Y HERRAMIENTA.</t>
  </si>
  <si>
    <t>SUMINISTRO Y COLOCACIÓN DE CONCRETO PREMEZCLADO F'C= 250 KG/CM2, A 7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</si>
  <si>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A 14 DÍAS, T.M.A. 19 MM REV. 14, TIRO DIRECTO, ADICIONANDO IMPERMEABILIZANTE INTEGRAL AL 4% FESTEGRAL O SIMILAR (2 KG POR CADA SACO DE CEMENTO DE 50 KG), INCLUYE: HERRAMIENTA, MATERIALES, COLADO, VIBRADO, DESCIMBRA, CURADO, EQUIPO Y MANO DE OBRA.</t>
  </si>
  <si>
    <t>SUMINISTRO Y COLOCACIÓN DE CONCRETO PREMEZCLADO F'C= 250 KG/CM2, A 28 DÍAS, T.M.A. 19 MM REV. 14, TIRO DIRECTO, ADICIONANDO IMPERMEABILIZANTE INTEGRAL AL 4% FESTEGRAL O SIMILAR (2 KG POR CADA SACO DE CEMENTO DE 50 KG), INCLUYE: HERRAMIENTA, MATERIALES, COLADO, VIBRADO, DESCIMBRA, CURADO, EQUIPO Y MANO DE OBRA.</t>
  </si>
  <si>
    <t>SUMINISTRO Y COLOCACIÓN DE BANDA OJILLADA DE PVC DE 9" DE ANCHO PARA JUNTA CONSTRUCTIVA, INCLUYE: HERRAMIENTA, FIJACIÓN DE BANDA OJILLADA, MATERIALES MENORES Y DE CONSUMO, DESPERDICIOS Y MANO DE OBRA.</t>
  </si>
  <si>
    <t>REPELLADO EN MURO EXTERIOR DE POZO DE VISITA CON MORTERO CEMENTO-ARENA EN PROPORCIÓN 1:3 ACABADO APALILLADO, DE 2 CM DE ESPESOR PROMEDIO, INCLUYE: HERRAMIENTA, ANDAMIOS, SUMINISTRO DE LOS MATERIALES, ACARREOS Y MANIOBRAS LOCALES, EQUIPO Y MANO DE OBRA.</t>
  </si>
  <si>
    <t>APLANADO DE 2.50 CM DE ESPESOR EN MURO CON MORTERO CEMENTO-ARENA 1:3, ACABADO PULIDO, INCLUYE: MATERIALES, ACARREOS, DESPERDICIOS, MANO DE OBRA, PLOMEADO, NIVELADO, REGLEADO, RECORTES, MANO DE OBRA, EQUIPO Y HERRAMIENTA.</t>
  </si>
  <si>
    <t>SUMINISTRO Y COLOCACIÓN DE CONCRETO PREMEZCLADO BOMBEABLE  F'C=250 KG/CM2, T.M.A.19 MM, REV. 16 CM, R.N., INCLUYE: SUMINISTRO Y COLOCACIÓN, COLADO, EXTENDIDO, NIVELADO, MATERIALES, MANIOBRAS, BOMBA, VIBRADO, DESPERDICIO, MANO DE OBRA, HERRAMIENTA Y EQUIPO.</t>
  </si>
  <si>
    <t>SUMINISTRO E INSTALACIÓN DE MANGA DE EMPOTRAMIENTO DE  P.V.C. DE 16" DE DIÁMETRO,  INCLUYE: MATERIAL, ACARREOS, MANO  DE OBRA Y HERRAMIENTA.</t>
  </si>
  <si>
    <t>SUMINISTRO E INSTALACIÓN DE CODO DE P.V.C. SANITARIO DE 90° X 10" DE DIÁMETRO SERIE 20, INCLUYE: HERRAMIENTA, MATERIAL, ACARREOS, EQUIPO Y MANO DE OBRA.</t>
  </si>
  <si>
    <t>SUMINISTRO E INSTALACIÓN DE TEE DE P.V.C. SANITARIO DE 10" X 10" DE DIÁMETRO SERIE 20, INCLUYE: HERRAMIENTA, MATERIAL, ACARREOS, EQUIPO Y MANO DE OBRA.</t>
  </si>
  <si>
    <t>SUMINISTRO E INSTALACIÓN DE TUBERÍA DE P.V.C. PARA ALCANTARILLADO DIÁMETRO DE 16" SERIE 20, INCLUYE: MATERIALES NECESARIOS, EQUIPO, MANO DE OBRA Y PRUEBA HIDROSTÁTICA.</t>
  </si>
  <si>
    <t>SUMINISTRO E INSTALACIÓN DE VÁLVULA MARIPOSA CON ACCIÓN DE ENGRANES DE 10”, CUERPO DE HIERRO FUNDIDO TIPO WAFER DE UNA SOLA PIEZA CON CUELLO EXTENDIDO DE 2" PARA AISLAMIENTO A LA TUBERÍA Y BRIDA DE MONTAJE PARA AUTOMATIZACIÓN, PARA UNA PRESIÓN DE TRABAJO DE 150PSI (10.5KG/CM2), INCLUYE: 50% DE LOS TORNILLOS Y EMPAQUES DE NEOPRENO NECESARIOS, OPERADOR DE ENGRANES CON RELACIÓN DE ENGRANES 30:1 Y VOLANTE.</t>
  </si>
  <si>
    <t>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 INCLUYE: DADO DE CONCRETO F´C= 150 KG/CM2 HECHO EN OBRA DE 40X40X40 CM, ACARREOS, MATERIALES, MANO DE OBRA, EQUIPO Y HERRAMIENTA.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</si>
  <si>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</si>
  <si>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</si>
  <si>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</si>
  <si>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CIMIENTO DE PIEDRA BRAZA ACOMODADA PIEDRA POR PIEDRA, ASENTADA CON MORTERO CEMENTO-ARENA  EN PROPORCIÓN 1:3, INCLUYE: MATERIALES, DESPERDICIOS, HERRAMIENTAS, LIMPIEZA, MANO DE OBRA Y ACARREO DE MATERIALES AL SITIO DE SU UTILIZACIÓN.</t>
  </si>
  <si>
    <t>MURO DE BLOCK DE JALCRETO SÓLIDO, DE 14 CM DE ESPESOR PROMEDIO, A SOGA, CON BLOCK 11 X 14 X 28 CM, ACABADO COMÚN, ASENTADO CON MORTERO CEMENTO-ARENA EN PROPORCIÓN 1:3, DE 0.00 M A 3.00 M DE ALTURA, INCLUYE: TRAZO, NIVELACIÓN, PLOMEO, MATERIALES, DESPERDICIOS, MANO DE OBRA, LIMPIEZA, ACARREO DE MATERIALES AL SITIO DE SU UTILIZACIÓN A CUALQUIER ALTURA Y HERRAMIENTA.</t>
  </si>
  <si>
    <t>H3</t>
  </si>
  <si>
    <t>H4</t>
  </si>
  <si>
    <t>I1</t>
  </si>
  <si>
    <t>I2</t>
  </si>
  <si>
    <t>J</t>
  </si>
  <si>
    <t>SUMINISTRO Y APLICACIÓN DE PINTURA TERMOPLÁSTICA BLANCA, EN PICTOGRAMA DE BICICLETA DE HASTA 2.10 M X 3.15 M,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</si>
  <si>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</si>
  <si>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</si>
  <si>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</si>
  <si>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</si>
  <si>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</si>
  <si>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GUARNICIÓN TIPO "L" EN SECCIÓN 37-22X45 Y CORONA DE 15 CM DE ALTURA POR 12X15 CM, DE CONCRETO PREMEZCLADO F'C= 250 KG/CM2., T.M.A. 19 MM., R.N., INCLUYE: CIMBRA, DESCIMBRA, COLADO, MATERIALES, CURADO, MANO DE OBRA, EQUIPO Y HERRAMIENTA.</t>
  </si>
  <si>
    <t>LOSA DE AJUSTE EN SECCIÓN 45 X 22 CM DE CONCRETO F'C= 250 KG/CM2, T.M.A. 19 MM, R.N, PREMEZCLADO, INCLUYE: CIMBRA, DESCIMBRA, COLADO, MATERIALES, DESPERDICIOS, CURADO, MANO DE OBRA, EQUIPO Y HERRAMIENTA.</t>
  </si>
  <si>
    <t>SUMINISTRO Y COLOCACIÓN DE CANASTILLA PASAJUNTAS A BASE 5 BARRAS DE 1" X 46 CM @ 30 CM DE SEPARACIÓN PARA LOSA DE 22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</si>
  <si>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r>
      <t xml:space="preserve">PAVIMENTO DE </t>
    </r>
    <r>
      <rPr>
        <b/>
        <sz val="8"/>
        <rFont val="Arial"/>
        <family val="2"/>
      </rPr>
      <t>22 CM</t>
    </r>
    <r>
      <rPr>
        <sz val="8"/>
        <rFont val="Arial"/>
        <family val="2"/>
      </rPr>
      <t xml:space="preserve"> DE ESPESOR DE CONCRETO HIDRÁULICO PREMEZCLADO </t>
    </r>
    <r>
      <rPr>
        <b/>
        <sz val="8"/>
        <rFont val="Arial"/>
        <family val="2"/>
      </rPr>
      <t>MR-48,</t>
    </r>
    <r>
      <rPr>
        <sz val="8"/>
        <rFont val="Arial"/>
        <family val="2"/>
      </rPr>
      <t xml:space="preserve"> R.R., T.M.A. 38 MM A 7 DÍAS, ACABADO ESCOBILLADO Y/O TEXTURIZADO, INCLUYE: CIMBRA, DESCIMBRA, MATERIALES, ACARREOS, VOLTEADO, VIBRADO, CURADO, MANO DE OBRA, EQUIPO Y HERRAMIENTA.</t>
    </r>
  </si>
  <si>
    <r>
      <t xml:space="preserve">PAVIMENTO DE </t>
    </r>
    <r>
      <rPr>
        <b/>
        <sz val="8"/>
        <rFont val="Arial"/>
        <family val="2"/>
      </rPr>
      <t>22 CM</t>
    </r>
    <r>
      <rPr>
        <sz val="8"/>
        <rFont val="Arial"/>
        <family val="2"/>
      </rPr>
      <t xml:space="preserve"> DE ESPESOR DE CONCRETO HIDRÁULICO PREMEZCLADO </t>
    </r>
    <r>
      <rPr>
        <b/>
        <sz val="8"/>
        <rFont val="Arial"/>
        <family val="2"/>
      </rPr>
      <t>MR-48,</t>
    </r>
    <r>
      <rPr>
        <sz val="8"/>
        <rFont val="Arial"/>
        <family val="2"/>
      </rPr>
      <t xml:space="preserve"> R.N., T.M.A. 38 MM A 28 DÍAS, ACABADO ESCOBILLADO Y/O TEXTURIZADO, INCLUYE: CIMBRA, DESCIMBRA, MATERIALES, ACARREOS, VOLTEADO, VIBRADO, CURADO, MANO DE OBRA, EQUIPO Y HERRAMIENTA.</t>
    </r>
  </si>
  <si>
    <r>
      <t>PAVIMENTO DE</t>
    </r>
    <r>
      <rPr>
        <b/>
        <sz val="8"/>
        <rFont val="Arial"/>
        <family val="2"/>
      </rPr>
      <t xml:space="preserve"> 22 CM</t>
    </r>
    <r>
      <rPr>
        <sz val="8"/>
        <rFont val="Arial"/>
        <family val="2"/>
      </rPr>
      <t xml:space="preserve"> DE ESPESOR DE CONCRETO HIDRÁULICO PREMEZCLADO </t>
    </r>
    <r>
      <rPr>
        <b/>
        <sz val="8"/>
        <rFont val="Arial"/>
        <family val="2"/>
      </rPr>
      <t>MR-48,</t>
    </r>
    <r>
      <rPr>
        <sz val="8"/>
        <rFont val="Arial"/>
        <family val="2"/>
      </rPr>
      <t xml:space="preserve"> R.R., T.M.A. 38 MM A 14 DÍAS, ACABADO ESCOBILLADO Y/O TEXTURIZADO, INCLUYE: CIMBRA, DESCIMBRA, MATERIALES, ACARREOS, VOLTEADO, VIBRADO, CURADO, MANO DE OBRA, EQUIPO Y HERRAMIENTA.</t>
    </r>
  </si>
  <si>
    <r>
      <t xml:space="preserve">PAVIMENTO DE </t>
    </r>
    <r>
      <rPr>
        <b/>
        <sz val="8"/>
        <rFont val="Arial"/>
        <family val="2"/>
      </rPr>
      <t>22 CM</t>
    </r>
    <r>
      <rPr>
        <sz val="8"/>
        <rFont val="Arial"/>
        <family val="2"/>
      </rPr>
      <t xml:space="preserve"> DE ESPESOR DE CONCRETO HIDRÁULICO PREMEZCLADO </t>
    </r>
    <r>
      <rPr>
        <b/>
        <sz val="8"/>
        <rFont val="Arial"/>
        <family val="2"/>
      </rPr>
      <t>MR-48,</t>
    </r>
    <r>
      <rPr>
        <sz val="8"/>
        <rFont val="Arial"/>
        <family val="2"/>
      </rPr>
      <t xml:space="preserve"> R.R., T.M.A. 38 MM A 3 DÍAS, ACABADO ESCOBILLADO Y/O TEXTURIZADO, INCLUYE: CIMBRA, DESCIMBRA, MATERIALES, ACARREOS, VOLTEADO, VIBRADO, CURADO, MANO DE OBRA, EQUIPO Y HERRAMIENTA.</t>
    </r>
  </si>
  <si>
    <t>SUMINISTRO Y APLICACIÓN DE PINTURA TERMOPLÁSTICA PARA ELABORACIÓN DE CRUCE DE CICLOVÍA DOS SENTIDOS, EN CUADROS DE 40X40 CM Y/O 50X50 CM, CON APLICACIÓN DE PRIMARIO PARA ASEGURAR EL CORRECTO ANCLAJE DE LA PINTURA Y DE MICROESFERA REFLEJANTE 330 GR/M2 SOBRE PAVIMENTO, APLICADA CON MAQUINA, INCLUYE: TRAZO, SEÑALAMIENTOS, MANO DE OBRA, PREPARACIÓN Y LIMPIEZA AL FINAL DE LA OBRA.</t>
  </si>
  <si>
    <t>DESPALME DE TERRENO NATURAL POR MEDIOS MECÁNICOS, CON ESPESOR PROMEDIO DE 15 CM, INCLUYE: HERRAMIENTA, CARGA Y ACARREO DEL PRODUCTO DENTRO DE LA OBRA PARA SU POSTERIOR RETIRO FUERA DE LA OBRA, EQUIPO Y MANO DE OBRA.</t>
  </si>
  <si>
    <t>RELLENO EN CEPAS O MESETAS CON MATERIAL DE BANCO (TEPETATE), COMPACTADO CON EQUIPO DE IMPACTO AL 95% ± 2 DE SU P.V.S.M., PRUEBA AASHTO ESTÁNDAR, CBR DEL 20% MÍNIMO, EN CAPAS NO MAYORES DE 20 CM, INCLUYE: INCORPORACIÓN DE AGUA NECESARIA, MANO DE OBRA, EQUIPO Y HERRAMIENTA, MEDIDO EN TERRENO NATURAL POR SECCIÓN SEGÚN PROYECTOS.</t>
  </si>
  <si>
    <t>SUMINISTRO Y COLOCACIÓN DE VIALETÓN CIRCULAR DE 25 CM DE DIÁMETRO Y 5 CM DE ALTURA, COMPUESTO ESPECIAL ELASTÓMERO BASE POLIURETANO REFORZADO EN COLOR AMARILLO TRÁFICO Y/O VERDE, INCLUYE: HERRAMIENTA, FIJACIÓN CON 4 TAQUETES EXPANSIVOS DE 3/8" X 3 3/4", LOGO DE BICICLETA EN ALTO RELIEVE, ACARREOS Y MANO DE OBRA.</t>
  </si>
  <si>
    <t>BOCAS DE TORMENTA EN ARROYO</t>
  </si>
  <si>
    <t>BOCAS DE TORMENTA DE BANQUETA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</si>
  <si>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</si>
  <si>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</si>
  <si>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</si>
  <si>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REVESTIMIENTO DE 10 CM DE ESPESOR EN BOCA DE TORMENTA A BASE DE CONCRETO HECHO EN OBRA F'C= 250 KG/CM2, R.N., T.M.A. 19 MM R.N., INCLUYE: HERRAMIENTA, PREPARACIÓN DE LA SUPERFICIE, SUMINISTRO DE MATERIALES, NIVELACIÓN, MAESTREADO, COLADO, EQUIPO Y MANO DE OBRA.</t>
  </si>
  <si>
    <t>SUMINISTRO Y COLOCACIÓN DE ÁNGULO DE 2" X 1/4" PARA CONTRAMARCO Y ÁNGULO DE 1" X 3/4" X 3/16" PARA MARCO DE TAPA EN ENTRADA HOMBRE, INCLUYE: HERRAMIENTA, MATERIALES, ACARREOS, RECORTES, SOLDADURAS, DESPERDICIOS, EQUIPO Y MANO DE OBRA.</t>
  </si>
  <si>
    <t>SUMINISTRO Y COLOCACIÓN DE REFUERZO EN ESQUINAS DE BOCA DE TORMENTA DE BANQUETA SEGÚN PROYECTO, A BASE DE ÁNGULO DE ACERO DE 4", INCLUYE: HERRAMIENTA, MATERIALES, ACARREOS, RECORTES, SOLDADURAS, DESPERDICIOS, EQUIPO Y MANO DE OBRA.</t>
  </si>
  <si>
    <t>LOSA DE 10 CM DE ESPESOR DE CONCRETO HECHO EN OBRA F´C= 250 KG/CM2 T.M.A. 19 MM R.N., ACABADO ESCOBILLADO, INCLUYE: CIMBRA EN FRONTERAS, COLADO, CURADO, DESCIMBRADO, MANO DE OBRA, EQUIPO Y HERRAMIENTA.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</si>
  <si>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</si>
  <si>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REGISTRO PREFABRICADO DE CONCRETO PARA  BAJA TENSIÓN, NORMA CFE-RBTBCC1 DE 50X80X90 CM CON TAPA, MARCO Y CONTRAMARCO DE FIERRO ÁNGULO GALVANIZADO POR INMERSIÓN EN CALIENTE, MARCA CENMEX O SIMILAR, INCLUYE: HERRAMIENTA, SUMINISTRO, FLETES, MANIOBRAS DE CARGA Y DESCARGA, EQUIPO Y MANO DE OBRA.</t>
  </si>
  <si>
    <t>SUMINISTRO E INSTALACIÓN DE REGISTRO PREFABRICADO DE CONCRETO PARA  BAJA TENSIÓN, NORMA CFE-RBTB1 DE 50X80X65 CM CON TAPA, MARCO Y CONTRAMARCO DE FIERRO ÁNGULO GALVANIZADO POR INMERSIÓN EN CALIENTE, MARCA CENMEX O SIMILAR, INCLUYE: HERRAMIENTA, SUMINISTRO, FLETES, MANIOBRAS DE CARGA Y DESCARGA, EQUIPO Y MANO DE OBRA.</t>
  </si>
  <si>
    <t>SUMINISTRO Y COLOCACIÓN DE POSTE DE SECCIÓN CIRCULAR  TIPO BÍFIDO PARA ALUMBRADO PÚBLICO DE 10.00 M DE ALTURA, LAMINA CAL. 11, CON PERCHA PARA MONTAJE DE BRAZO A 9.00 M DE ALTURA,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</si>
  <si>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POSTE DE SECCIÓN CIRCULAR  TIPO BÍFIDO PARA ALUMBRADO PÚBLICO DE 8.00 M DE ALTURA, LAMINA CAL. 11, CON PERCHA PARA MONTAJE DE BRAZO A 7.00 M DE ALTURA,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</si>
  <si>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BRAZO TIPO "I" DE 1.00 M, CON TUBULAR DE 2-3/8", PARA PERCHA EN POSTE METÁLICO, RECTO, PINTURA PRAIMER ANTICORROSIVA ROJO OXIDO Y PINTURA PARA ACABADO SEGÚN COLOR ACORDADO CON LA SUPERVISIÓN DE OBRA, INCLUYE: HERRAMIENTA, SUMINISTRO, FLETES, ACARREOS, ELEVACIÓN, PLOMEADO, EQUIPO Y MANO DE OBRA.</t>
  </si>
  <si>
    <t>SUMINISTRO E INSTALACIÓN DE CABLE DE ALUMINIO XLP - DRS, 600 V, CONFIGURACIÓN TRIPLEX  2+1, CAL. 2 AWG  (F)  +  CAL. 2 AWG (T)  MARCA CONDUMEX O SIMILAR, INCLUYE: HERRAMIENTA, MATERIALES, CONEXIÓN,  PRUEBAS, EQUIPO Y MANO DE OBRA.</t>
  </si>
  <si>
    <t>SUMINISTRO E INSTALACIÓN DE CABLE DE ALUMINIO XLP - DRS, 600 V, CONFIGURACIÓN TRIPLEX  2+1, CAL. 1/0 AWG  (F)  +  CAL. 1/0 AWG (T)  MARCA CONDUMEX O SIMILAR, INCLUYE: HERRAMIENTA, MATERIALES, CONEXIÓN,  PRUEBAS, EQUIPO Y MANO DE OBRA.</t>
  </si>
  <si>
    <t>SUMINISTRO E INSTALACIÓN DE CABLE DE ALUMINIO XLP - DRS, 600 V, CONFIGURACIÓN TRIPLEX  2+1, CAL. 3/0 AWG  (F)  +  CAL. 3/0 AWG (T)  MARCA CONDUMEX O SIMILAR, INCLUYE: HERRAMIENTA, MATERIALES, CONEXIÓN,  PRUEBAS, EQUIPO Y MANO DE OBRA.</t>
  </si>
  <si>
    <t>SUMINISTRO Y COLOCACIÓN DE CONECTOR  TIPO  ZAPATA  DE  ALUMINIO  CAL. 2 AWG, 1 BARRENO, CON TORNILLO   Y   MANGA   TERMO CONTRÁCTIL  PARA  CONECTOR  MÚLTIPLE BAJA  TENSIÓN,  INCLUYE: HERRAMIENTA,  MATERIAL, EQUIPO Y MANO  DE  OBRA.</t>
  </si>
  <si>
    <t>SUMINISTRO Y COLOCACIÓN DE CONECTOR  TIPO  ZAPATA  DE  ALUMINIO  CAL. 1/0 AWG, 1 BARRENO, CON TORNILLO   Y   MANGA   TERMO CONTRÁCTIL  PARA  CONECTOR  MÚLTIPLE BAJA  TENSIÓN,  INCLUYE: HERRAMIENTA,  MATERIAL, EQUIPO Y MANO  DE  OBRA.</t>
  </si>
  <si>
    <t>SUMINISTRO Y COLOCACIÓN DE CONECTOR  TIPO  ZAPATA  DE  ALUMINIO  CAL. 3/0 AWG, 1 BARRENO, CON TORNILLO   Y   MANGA   TERMO CONTRÁCTIL  PARA  CONECTOR  MÚLTIPLE BAJA  TENSIÓN,  INCLUYE: HERRAMIENTA,  MATERIAL, EQUIPO Y MANO  DE  OBRA.</t>
  </si>
  <si>
    <t>SUMINISTRO Y COLOCACIÓN DE CONECTOR MÚLTIPLE EN BAJA TENSIÓN 600 (6V), INCLUYE: HERRAMIENTA, MATERIAL, EQUIPO Y MANO DE OBRA.</t>
  </si>
  <si>
    <t>SUMINISTRO E INSTALACIÓN DE TUBERÍA DE CONCRETO CON RECUBRIMIENTO INTERIOR A BASE DE POLIETILENO DE ALTA DENSIDAD DE 30" (75 CM) DE DIÁMETRO PARA ALCANTARILLADO PLUVIAL, INCLUYE: HERRAMIENTA, EQUIPO, MATERIALES NECESARIOS, ACARREOS, MANIOBRAS, PRUEBA HIDROSTÁTICA Y MANO DE OBRA.</t>
  </si>
  <si>
    <t>SUMINISTRO E INSTALACIÓN DE TUBERÍA DE CONCRETO CON RECUBRIMIENTO INTERIOR A BASE DE POLIETILENO DE ALTA DENSIDAD DE 36" (91 CM) DE DIÁMETRO PARA ALCANTARILLADO PLUVIAL, INCLUYE: HERRAMIENTA, EQUIPO, MATERIALES NECESARIOS, ACARREOS, MANIOBRAS, PRUEBA HIDROSTÁTICA Y MANO DE OBRA.</t>
  </si>
  <si>
    <t>SUMINISTRO E INSTALACIÓN DE TUBERÍA DE CONCRETO CON RECUBRIMIENTO INTERIOR A BASE DE POLIETILENO DE ALTA DENSIDAD DE 42" (106 CM) DE DIÁMETRO PARA ALCANTARILLADO PLUVIAL, INCLUYE: HERRAMIENTA, EQUIPO, MATERIALES NECESARIOS, ACARREOS, MANIOBRAS, PRUEBA HIDROSTÁTICA Y MANO DE OBRA.</t>
  </si>
  <si>
    <t>RELLENO CON MATERIAL DE CALIDAD SUBRASANTE DE ACUERDO A LA NORMATIVA S.I.C.T. (MATERIAL DE BANCO), EN CAPAS NO MAYORES DE 20 CM DE ESPESOR, COMPACTADA AL 100% ± 2% DE SU P.V.S.M., PRUEBA AASHTO ESTÁNDAR, INCLUYE: HERRAMIENTA, MATERIALES, AGUA, MANO DE OBRA, EXTENDIDO, CONFORMACIÓN, COMPACTACIÓN, DESPERDICIOS, EQUIPO Y MANO DE OBRA.</t>
  </si>
  <si>
    <t>TALA, DERRIBO Y RETIRO DE ÁRBOL, CON ALTURA DE HASTA 12 M, INCLUYE: HERRAMIENTA, TRAMITE DE PERMISOS, PERMISOS DE PARQUES Y JARDINES DEL GOBIERNO DE ZAPOPAN,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</si>
  <si>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16 M, INCLUYE: HERRAMIENTA, TRAMITE DE PERMISOS, PERMISOS DE PARQUES Y JARDINES DEL GOBIERNO DE ZAPOPAN,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</si>
  <si>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20 M, INCLUYE: HERRAMIENTA, TRAMITE DE PERMISOS, PERMISOS DE PARQUES Y JARDINES DEL GOBIERNO DE ZAPOPAN,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</si>
  <si>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24 M, INCLUYE: HERRAMIENTA, TRAMITE DE PERMISOS, PERMISOS DE PARQUES Y JARDINES DEL GOBIERNO DE ZAPOPAN, CORTE DE FOLLAJE EN SECCIONES, DESRAMAR, APILE DE RAMAS Y TRONCOS, RETIRO DE RAÍZ, EQUIPO DE SEGURIDAD Y SEÑALIZACIÓN, ABUNDAMIENTO, RETIRO DE MATERIALES DE DESECHO DENTRO Y FUERA DE LA OBRA A LUGAR INDICADO POR SUPERVISIÓN, ACARREOS, EQUIPO Y MANO DE OBRA ESPECIALIZADA.</t>
  </si>
  <si>
    <t>SUMINISTRO Y COLOCACIÓN DE VIALETA COLOR VERDE/BLANCA/AMARILLA REFLEJANTE A DOS CARAS DELIMITADORA DE CARRILES PARA AUTOMÓVILES Y CICLISTAS, DE 11.6X8.1X1.7 CM, INCLUYE: HERRAMIENTA, MATERIALES, EQUIPO, Y MANO DE OBRA.</t>
  </si>
  <si>
    <t>SUMINISTRO Y APLICACIÓN DE PINTURA TERMOPLÁSTICA BLANCA, EN PICTOGRAMA DE "SOLO BICI", CON FLECHA DE SENTIDO DE HASTA 3.24 M, PICTOGRAMA DE BICICLETA DE HASTA 0.65 M X 1.30 M. Y TEXTO "SOLO" DE HASTA 1.30 M X 0.85 M., CON APLICACIÓN DE PRIMARIO PARA ASEGURAR EL CORRECTO ANCLAJE DE LA PINTURA Y DE MICROESFERA REFLEJANTE 330 GR/LT, INCLUYE: HERRAMIENTA, TRAZO, SEÑALAMIENTOS, PREPARACIÓN, LIMPIEZA AL FINAL DE LA OBRA, EQUIPO Y MANO DE OBRA.</t>
  </si>
  <si>
    <t>SUMINISTRO E INSTALACIÓN DE HITO ABATIBLE COLOR VERDE DE POLIETILENO DE ALTA FLEXIBILIDAD Y RESISTENCIA CON CINTAS REFLEJANTES DE ALTA INTENSIDAD DE 10 CM DE ALTURA EN COLOR BLANCO, 106.00 CM DE ALTURA, DIÁMETRO DEL CUERPO DE 6.50 CM, DEBE CUMPLIR CON FUNCIÓN DE RETRACTILIDAD DE 180°, INCLUYE: HERRAMIENTA, 4 TORNILLOS DE 3/8” ANCLADOS A 4 TAQUETES DE 3/8”, MÁS PEGAMENTO EPÓXICO EN CADA UNO DE SUS BARRENOS, EQUIPO Y MANO DE OBRA.</t>
  </si>
  <si>
    <t>CONSTRUCCIÓN DE CANALETA DE CONCRETO HECHO EN OBRA F´C= 150 KG/CM2 CON FIBRA DE POLIPROPILENO, MEDIDAS INTERIORES PROMEDIO DE CANALETA DE 20 A 23 CM DE ANCHO Y 12 A 15 CM DE ALTURA, ESPESOR DE MUROS DE 7 CM, ESPESOR DE PISO DE CANALETA DE 7 CM CON REJILLA IRVING ESTÁNDAR IS-05 DE 2" X 3/16" (PINTADO EN NEGRO) O SIMILAR, CONTRA MARCO A BASE DE ÁNGULO DE 2" X 1/4", ANCLAS A BASE DE VARILLA DE 1/2"  DE 10 CM DE LARGO @ 60 CM, INCLUYE: HERRAMIENTA, COLADO, VIBRADO, CIMBRA COMÚN, DESCIMBRA, SOLDADURAS, MATERIALES DE CONSUMO, EQUIPO Y MANO DE OBRA.</t>
  </si>
  <si>
    <t>EXCAVACIÓN POR MEDIOS MECÁNICOS EN MATERIAL TIPO II, DE 0.00 A -2.00 M DE PROFUNDIDAD, INCLUYE: ACARREO DEL MATERIAL A BANCO DE OBRA PARA SU POSTERIOR RETIRO, MANO DE OBRA, EQUIPO Y HERRAMIENTA. (MEDIDO EN TERRENO NATURAL POR SECCIÓN).</t>
  </si>
  <si>
    <t>CIMBRA ACABADO COMÚN EN DADOS DE CIMENTACIÓN A BASE DE MADERA DE PINO DE 3A, INCLUYE: HERRAMIENTA, SUMINISTRO DE MATERIALES, ACARREOS, CORTES, HABILITADO, CIMBRADO, DESCIMBRA, EQUIPO Y MANO DE OBRA.</t>
  </si>
  <si>
    <t>SUMINISTRO Y APLICACIÓN DE PINTURA DE ESMALTE 100 MATE COMEX O SIMILAR, COLOR BLANCO Y/O NEGRO, EN ESTRUCTURAS METÁLICAS, INCLUYE: APLICACIÓN DE RECUBRIMIENTO A 4 MILÉSIMAS DE ESPESOR, MATERIALES, MANO DE OBRA, EQUIPO Y HERRAMIENTA.</t>
  </si>
  <si>
    <t>FILTRO A BASE DE GRAVA O PIEDRA TRONADA (3/4" A 2") SIN FINOS, DE 30 CM DE ESPESOR , INCLUYE: HERRAMIENTA, ACARREOS, SUMINISTRO DE MATERIALES, EQUIPO Y MANO DE OBRA.</t>
  </si>
  <si>
    <t>SUMINISTRO Y COLOCACIÓN DE DREN CON TUBO DE PVC SANITARIO DE 4" DE DIÁMETRO MULTIPERFORADO, AHOGADO EN MURO DE MAMPOSTERÍA DE PIEDRA BRAZA, INCLUYE: MATERIALES, MANO DE OBRA, HERRAMIENTAS.</t>
  </si>
  <si>
    <t>SUMINISTRO, HABILITADO Y FABRICACIÓN DE PARAPETO METÁLICO A BASE DE PERFILES OC Y PLACAS DE ACERO A-36 DE DIFERENTES PESOS, SEGÚN PROYECTO, INCLUYE: HERRAMIENTA, FLETES, CORTES, DESPERDICIOS, AJUSTES, SOLDADURA CON EQUIPO ELÉCTRICO, PINTURA PRAIMER ANTICORROSIVA, EQUIPO Y MANO DE OBRA.</t>
  </si>
  <si>
    <t>CONCRETO HECHO EN OBRA DE F'C= 200 KG/CM2, T.MA. 3/4", R.N., ADICIONADO CON FIBRA DE POLIPROPILENO, INCLUYE: HERRAMIENTA, ELABORACIÓN DE CONCRETO, ACARREOS, COLADO, VIBRADO, EQUIPO Y MANO DE OBRA.</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</si>
  <si>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</si>
  <si>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H5</t>
  </si>
  <si>
    <t>H6</t>
  </si>
  <si>
    <t>I3</t>
  </si>
  <si>
    <t>I4</t>
  </si>
  <si>
    <t>J1</t>
  </si>
  <si>
    <t>J2</t>
  </si>
  <si>
    <t>K</t>
  </si>
  <si>
    <t>MURO DE CONTENCIÓN Y PARAPETO DE ACERO</t>
  </si>
  <si>
    <t xml:space="preserve">DESMONTAJE, RETIRO DE POSTE, BRAZO TIPO PERCHA Y LUMINARIA DE HASTA 10 M DE ALTURA EXISTENTE, CON RECUPERACIÓN,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 </t>
  </si>
  <si>
    <t xml:space="preserve">DESMONTAJE, RETIRO DE POSTE, BRAZO TIPO PERCHA (2 PZAS) Y LUMINARIA (DOS PIEZAS) DE HASTA 10 M DE ALTURA EXISTENTE, CON RECUPERACIÓN,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 </t>
  </si>
  <si>
    <t>BANQUETA DE CONCRETO DE 10 CM DE ESPESOR DE CONCRETO PREMEZCLADO F'C=200  KG/CM2., R.N., T.M.A. 19 MM, COLOR ROJO TERRACOTA INTEGRADO AL 6%, ACABADO ESCOBILLADO FINO, INCLUYE: CIMBRA, DESCIMBRA, COLADO, CURADO, MATERIALES,  MANO DE OBRA, EQUIPO Y HERRAMIENTA.</t>
  </si>
  <si>
    <t>SUMINISTRO Y APLICACIÓN DE ANCLAJE QUÍMICO CON EPÓXICO HIT RE-500 DE HILTI Y VARILLA CORRUGADA DE 3/8" PARA FIJACIÓN EN LOSA DE CONCRETO EXISTENTE, LONGITUD DE BARRENACIÓN DE 15 CM A 20 CM, LONGITUD DE VARILLA DE 50 CM A 60 CM, INCLUYE: HERRAMIENTA, TRAZO, BARRENO CON EQUIPO ROTATORIO Y BROCA DE PUNTA DE DIAMANTE, MATERIALES, DESPERDICIOS, EQUIPO Y MANO DE OBRA.</t>
  </si>
  <si>
    <t>GUARNICIÓN TIPO "L" EN SECCIÓN 37-22X45 Y CORONA DE 15 CM DE ALTURA POR 12X15 CM, DE CONCRETO PREMEZCLADO F'C=250 KG/CM2., T.M.A. 19 MM., R.N., INCLUYE: CIMBRA, DESCIMBRA, COLADO, MATERIALES, CURADO, MANO DE OBRA, EQUIPO Y HERRAMIENTA.</t>
  </si>
  <si>
    <t xml:space="preserve">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</si>
  <si>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COLOCACIÓN DE CONTRAMARCO DE CANAL SENCILLO DE 6" DE 2.65 M DE LONGITUD, INCLUYE: HERRAMIENTA, NIVELACIÓN, MATERIALES, EQUIPO Y MANO DE OBRA.</t>
  </si>
  <si>
    <t>SUMINISTRO Y COLOCACIÓN DE CONTRAMARCO DE CANAL SENCILLO DE 4" DE 2.20 M DE LONGITUD, INCLUYE: HERRAMIENTA, NIVELACIÓN, MATERIALES, EQUIPO Y MANO DE OBRA.</t>
  </si>
  <si>
    <t>SUMINISTRO Y COLOCACIÓN DE CONTRAMARCO DE CANAL SENCILLO DE 4" DE 2.45 M DE LONGITUD, INCLUYE: HERRAMIENTA, NIVELACIÓN, MATERIALES, EQUIPO Y MANO DE OBRA.</t>
  </si>
  <si>
    <t>SUMINISTRO E INSTALACIÓN DE REGISTRO PREFABRICADO DE CONCRETO PARA  ALUMBRADO DE 40X40X60 CM CON TAPA, MARCO Y CONTRAMARCO DE ÁNGULO GALVANIZADO, MARCA CENMEX O SIMILAR, INCLUYE: HERRAMIENTA, SUMINISTRO, FLETES, MANIOBRAS DE CARGA Y DESCARGA, EQUIPO Y MANO DE OBRA.</t>
  </si>
  <si>
    <t>SUMINISTRO E INSTALACIÓN DE REGISTRO PREFABRICADO DE CONCRETO PARA  ALUMBRADO DE 40X60X80 CM CON TAPA, MARCO Y CONTRAMARCO DE ÁNGULO GALVANIZADO, MARCA CENMEX O SIMILAR, INCLUYE: HERRAMIENTA, SUMINISTRO, FLETES, MANIOBRAS DE CARGA Y DESCARGA, EQUIPO Y MANO DE OBRA.</t>
  </si>
  <si>
    <r>
      <t xml:space="preserve">REDUCTOR DE VELOCIDAD A BASE DE PAVIMENTO DE CONCRETO HIDRÁULICO PREMEZCLADO </t>
    </r>
    <r>
      <rPr>
        <b/>
        <sz val="8"/>
        <rFont val="Arial"/>
        <family val="2"/>
      </rPr>
      <t>MR-48</t>
    </r>
    <r>
      <rPr>
        <sz val="8"/>
        <rFont val="Arial"/>
        <family val="2"/>
      </rPr>
      <t xml:space="preserve"> KG/CM2, FRAGUADO RÁPIDO 3 DÍAS, T.M.A. 3/4", DE 4.50 M DE ANCHO CON 0.22 M DE ESPESOR, MAS CORONA TRAPEZOIDAL DE 10 CM DE ALTURA CON 1.50 M DE ANCHO Y LARGO VARIABLE DEPENDIENDO EL ANCHO DE VIALIDAD, TERMINADO PULIDO, DISEÑO SEGÚN PROYECTO. INCLUYE: HERRAMIENTA, TRAZO, COLADO, VIBRADO, CURADO, MATERIALES, EQUIPO Y MANO DE OBRA.</t>
    </r>
  </si>
  <si>
    <t>SUMINISTRO, HABILITADO Y FABRICACIÓN DE ANCLAJE DE PARAPETO METÁLICO A BASE DE DOS PLACAS DE ACERO A-36 DE 3/8" DE ESPESOR, CON MEDIDAS DE 30 CM X 21 CM Y UNIDAS ENTRE SI CON 4 PERNOS DE REDONDO LISO DE 1" X 20 CM DE LARGO (SOLDADOS DE UN EXTREMO Y DEL OTRO ROSCADO 5 CM PARA NIVELACIÓN DE PLACA), SEGÚN PROYECTO, INCLUYE: HERRAMIENTA, FLETES, CORTES, DESPERDICIOS, AJUSTES, SOLDADURA CON EQUIPO ELÉCTRICO, PINTURA ANTICORROSIVA, EQUIPO Y MANO DE OBRA.</t>
  </si>
  <si>
    <t>SUMINISTRO Y COLOCACIÓN DE HERRERÍA ESTRUCTURAL A BASE DE PERFILES IPR, IPS Y CPS, PARA UTILIZAR EN BOCAS DE TORMENTA, INCLUYE, HERRAMIENTA, HABILITADO, ACARREOS, CORTES, DESPERDICIOS, SOLDADURAS, PINTURA ANTICORROSIVA (PRIMER), MATERIALES, EQUIPO Y MANO DE OBRA.</t>
  </si>
  <si>
    <t xml:space="preserve">SUMINISTRO Y COLOCACIÓN DE LUMINARIA TECNOLOGÍA LEDG2 54 W, INCLUYENDO PÉRDIDAS, EQUIPADO CON TARJETA TIPO SMD DE 16 CHIPS MÁXIMO, FLUJO LUMINOSO MÍNIMO DE 6,356 LM CON UNA FUENTE ELECTRÓNICA DE 1050 MA, LA EFICACIA MÍNIMA DEBERÁ SER DE 120 (LM/W); DISTRIBUCIÓN FOTOMÉTRICA TIPO II MEDIA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RFS-54W16LED4K-G2-R2M-UNV-DMG-[MX-001-F2S-TYA]-RCD7-GY3, INCLUYE: HERRAMIENTA, SUMINISTRO, BASE PARA FOTO CONTROL  Y SHORTING CAP, FLETES, ACARREOS, ELEVACIÓN, CONEXIONES, PRUEBAS, EQUIPO Y MANO DE OBRA. </t>
  </si>
  <si>
    <t>SUMINISTRO Y COLOCACIÓN DE LUMINARIO TECNOLOGÍA LEDG2 108 W, INCLUYENDO PÉRDIDAS, EQUIPADO CON TARJETA TIPO SMD DE 32 CHIPS MÁXIMO, FLUJO LUMINOSO MÍNIMO DE 13,200 LM CON UNA FUENTE ELECTRÓNICA DE 1050 MA, LA EFICACIA MÍNIMA DEBERÁ SER DE 123 (LM/W); DISTRIBUCIÓN FOTOMÉTRICA TIPO II MEDIA,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INDICANDO NOMBRE DEL PROYECTO, CANTIDAD Y MODELO: RFM-108W32LED4K-G2-R2M-UNV-DMG-[MX-001-F2S-TYA]-RCD7-GY3, INCLUYE: HERRAMIENTA, SUMINISTRO, BASE PARA FOTO CONTROL  Y SHORTING CAP, FLETES, ACARREOS, ELEVACIÓN, CONEXIONES, PRUEBAS, EQUIPO Y MANO DE OBRA.</t>
  </si>
  <si>
    <t>Pavimentación con concreto hidráulico de las laterales de prolongación Mariano Otero, incluye: alcantarillado sanitario, agua potable, banquetas, cruces peatonales, accesibilidad universal, ciclovia, señalética horizontal - vertical y obras complementarias, Municipio de Zapopan, Jalisco</t>
  </si>
  <si>
    <t>DOPI-MUN-RM-PAV-LP-128-2022</t>
  </si>
  <si>
    <t>DESMONTAJE, RETIRO Y REUBICACIÓN DE SEMÁFORO VEHICULAR Y/O PEATONAL DE HASTA 6.00 M DE ALTURA (CON UNO O DOS BRAZOS). INCLUYE: ACARREOS DE HASTA 20 M DE SU LUGAR EXISTENTE, HERRAMIENTA, DESCONEXIÓN, GRÚA, DESMONTAJE, DEMOLICIÓN DE DADO DE CONCRETO, LA SEÑALIZACIÓN PREVENTIVA, INFORMATIVA, RESTRICTIVA DEL ÁREA DE TRABAJO, CONEXIÓN, ASÍ COMO LA LIMPIEZA PARCIAL Y TOTAL AL INICIO Y FINAL DE ESTA ACTIVIDAD, EQUIPO Y MANO DE OBRA.</t>
  </si>
  <si>
    <t xml:space="preserve">RETIRO Y REUBICACIÓN DE POSTE DE CFE DE CONCRETO DE 7 A 10 M DE ALTURA, QUE SOPORTA LÍNEAS ELÉCTRICAS EN BAJA Y MEDIA TENSIÓN, INCLUYE: HERRAMIENTA, DESCONEXIÓN Y SOSTENIMIENTO TEMPORAL DE LOS CABLES, EXTRACCIÓN DE POSTE Y COLOCACIÓN EN SU NUEVO SITIO, ALINEADO Y PLOMEADO, ACOSTILLADO Y RELLENO DE LA CEPA, CONEXIÓN, EQUIPO Y MANO DE OBRA ESPECIALIZADA. </t>
  </si>
  <si>
    <t xml:space="preserve">RETIRO Y REUBICACIÓN DE POSTE DE CFE DE CONCRETO DE 10 A 12 M DE ALTURA, QUE SOPORTA LÍNEAS ELÉCTRICAS EN BAJA Y MEDIA TENSIÓN, INCLUYE: HERRAMIENTA, DESCONEXIÓN Y SOSTENIMIENTO TEMPORAL DE LOS CABLES, EXTRACCIÓN DE POSTE Y COLOCACIÓN EN SU NUEVO SITIO, ALINEADO Y PLOMEADO, ACOSTILLADO Y RELLENO DE LA CEPA, CONEXIÓN, EQUIPO Y MANO DE OBRA ESPECIALIZADA. </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</si>
  <si>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</si>
  <si>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QUESADILLA PREFABRICADA (BARRA DELIMITADORA TIPO TRAPEZOIDAL) DE CONCRETO PREMEZCLADO DE F'C= 300 KG/CM2 CON ARMADO DE VARILLA DE 3/8", ACABADO SEMILISO S.M.A., CON DETALLES PARA UBICACIÓN DE FRANJAS REFLECTANTES, MEDIDAS DE 0.20 M DE ALTO DE UN EXTREMO A REMATAR A 10 CM DEL OTRO EXTREMO, 0.50 M DE ANCHO Y 2.00 M DE LARGO DE ACUERDO A PROYECTO, INCLUYE: HERRAMIENTA, ARMADO CON ACERO DE REFUERZO, DOS GRAPAS Y/O ANCLAS A BASE DE VARILLA DE 3/4", GRÚA HIAB, ACARREOS INTERNOS, EQUIPO Y MANO DE OBRA.</t>
  </si>
  <si>
    <t>DADO DE 40X40X22 CM A BASE DE CONCRETO F´C= 200 KG/CM2 HECHO EN OBRA, PARA ANCLAJE DE QUESADILLA "BARRA DELIMITADORA TIPO TRAPEZOIDAL", INCLUYE: HERRAMIENTA, ACARREO DEL CONCRETO, CIMBRA, COLADO, DESCIMBRA, MATERIAL,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</si>
  <si>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</si>
  <si>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</si>
  <si>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SUMINISTRO E INSTALACIÓN DE CRUZ DE 6" X 6" DE DIÁMETRO DE FO.FO., INCLUYE: 50 % DE TORNILLOS Y EMPAQUES, MATERIAL, ACARREOS, MANO DE OBRA, EQUIPO Y HERRAMIENTA.</t>
  </si>
  <si>
    <t>SUMINISTRO E INSTALACIÓN DE CRUZ DE 10" X 10" DE DIÁMETRO DE FO.FO., INCLUYE: 50 % DE TORNILLOS Y EMPAQUES, MATERIAL, ACARREOS, MANO DE OBRA, EQUIPO Y HERRAMIENTA.</t>
  </si>
  <si>
    <t xml:space="preserve">SUMINISTRO E INSTALACIÓN DE CARRETE LARGO (50 CM) DE TUBO DE ACERO CÉDULA 40 DE 10", CON PREPARACIÓN ROSCADA PARA NIPLE DE 1/2", INCLUYE: HERRAMIENTA, MATERIALES, SOLDADURAS, LIMPIEZA, DESPERDICIOS, FONDO PRIMARIO Y PINTURA DE ESMALTE ANTICORROSIVO, COLOR INDICADO POR SUPERVISOR DE LA DEPENDENCIA CORRESPONDIENTE, ACARREOS, MANIOBRAS, EQUIPO Y MANO DE OBRA. </t>
  </si>
  <si>
    <t xml:space="preserve">SUMINISTRO E INSTALACIÓN DE PAILERÍA DE TUBO DE ACERO CÉDULA 40 DE 10", A BASE DE CARRETES Y CODOS, INCLUYE: HERRAMIENTA, MATERIALES, FONDO PRIMARIO Y PINTURA DE ESMALTE ANTICORROSIVO, COLOR INDICADO POR SUPERVISOR DE LA DEPENDENCIA CORRESPONDIENTE, SOLDADURAS, ACARREOS, MANIOBRAS, EQUIPO Y MANO DE OBRA. </t>
  </si>
  <si>
    <t>SUMINISTRO E INSTALACIÓN DE BRIDA DE 10" DE DIÁMETRO DE ACERO AL CARBÓN, INCLUYE: 50 % DE TORNILLOS Y EMPAQUES, MATERIAL, ACARREOS, MANO DE OBRA, EQUIPO Y HERRAMIENTA.</t>
  </si>
  <si>
    <t>LICITACIÓN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</si>
  <si>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</si>
  <si>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</si>
  <si>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</si>
  <si>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</si>
  <si>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</si>
  <si>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</si>
  <si>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</si>
  <si>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</si>
  <si>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</si>
  <si>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</si>
  <si>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</si>
  <si>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</si>
  <si>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</si>
  <si>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</si>
  <si>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</si>
  <si>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</si>
  <si>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</si>
  <si>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</si>
  <si>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</si>
  <si>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</si>
  <si>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</si>
  <si>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</si>
  <si>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</si>
  <si>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</si>
  <si>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</si>
  <si>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</si>
  <si>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</si>
  <si>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</si>
  <si>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</si>
  <si>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</si>
  <si>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</si>
  <si>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</si>
  <si>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</si>
  <si>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</si>
  <si>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</si>
  <si>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</si>
  <si>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</si>
  <si>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</si>
  <si>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</si>
  <si>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</si>
  <si>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</si>
  <si>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</si>
  <si>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</si>
  <si>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</si>
  <si>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</si>
  <si>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</si>
  <si>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</si>
  <si>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</si>
  <si>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</si>
  <si>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</si>
  <si>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</si>
  <si>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</si>
  <si>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</si>
  <si>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</si>
  <si>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</si>
  <si>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</si>
  <si>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</si>
  <si>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</si>
  <si>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</si>
  <si>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</si>
  <si>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</si>
  <si>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</si>
  <si>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</si>
  <si>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</si>
  <si>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</si>
  <si>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</si>
  <si>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</si>
  <si>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</si>
  <si>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</si>
  <si>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</si>
  <si>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</si>
  <si>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</si>
  <si>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</si>
  <si>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</si>
  <si>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</si>
  <si>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</si>
  <si>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</si>
  <si>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</si>
  <si>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</si>
  <si>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</si>
  <si>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</si>
  <si>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</si>
  <si>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</si>
  <si>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</si>
  <si>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</si>
  <si>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</si>
  <si>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</si>
  <si>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</si>
  <si>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</si>
  <si>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</si>
  <si>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</si>
  <si>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</si>
  <si>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</si>
  <si>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</si>
  <si>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</si>
  <si>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</si>
  <si>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</si>
  <si>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</si>
  <si>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</si>
  <si>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</si>
  <si>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</si>
  <si>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</si>
  <si>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</si>
  <si>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</si>
  <si>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</si>
  <si>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</si>
  <si>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</si>
  <si>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</si>
  <si>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</si>
  <si>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</si>
  <si>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</si>
  <si>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</si>
  <si>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</si>
  <si>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</si>
  <si>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</si>
  <si>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</si>
  <si>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</si>
  <si>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</si>
  <si>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</si>
  <si>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</si>
  <si>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</si>
  <si>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</si>
  <si>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</si>
  <si>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</si>
  <si>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</si>
  <si>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</si>
  <si>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</si>
  <si>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</si>
  <si>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</si>
  <si>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</si>
  <si>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</si>
  <si>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</si>
  <si>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</si>
  <si>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</si>
  <si>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</si>
  <si>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</si>
  <si>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</si>
  <si>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</si>
  <si>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</si>
  <si>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</si>
  <si>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</si>
  <si>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</si>
  <si>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</si>
  <si>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</si>
  <si>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</si>
  <si>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</si>
  <si>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</si>
  <si>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</si>
  <si>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</si>
  <si>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</si>
  <si>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</si>
  <si>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</si>
  <si>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</si>
  <si>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</si>
  <si>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</si>
  <si>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</si>
  <si>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</si>
  <si>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</si>
  <si>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</si>
  <si>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</si>
  <si>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</si>
  <si>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</si>
  <si>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</si>
  <si>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</si>
  <si>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</si>
  <si>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</si>
  <si>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</si>
  <si>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</si>
  <si>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</si>
  <si>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</si>
  <si>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</si>
  <si>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</si>
  <si>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</si>
  <si>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</si>
  <si>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</si>
  <si>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</si>
  <si>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</si>
  <si>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</si>
  <si>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</si>
  <si>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</si>
  <si>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</si>
  <si>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</si>
  <si>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</si>
  <si>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</si>
  <si>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</si>
  <si>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</si>
  <si>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</si>
  <si>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</si>
  <si>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</si>
  <si>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</si>
  <si>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</si>
  <si>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</si>
  <si>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</si>
  <si>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</si>
  <si>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</si>
  <si>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</si>
  <si>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</si>
  <si>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</si>
  <si>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</si>
  <si>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</si>
  <si>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</si>
  <si>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</si>
  <si>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</si>
  <si>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</si>
  <si>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</si>
  <si>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</si>
  <si>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</si>
  <si>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</si>
  <si>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</si>
  <si>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</si>
  <si>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</si>
  <si>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</si>
  <si>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</si>
  <si>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</si>
  <si>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</si>
  <si>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</si>
  <si>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</si>
  <si>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</si>
  <si>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</si>
  <si>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</si>
  <si>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</si>
  <si>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</si>
  <si>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</si>
  <si>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</si>
  <si>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</si>
  <si>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</si>
  <si>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</si>
  <si>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</si>
  <si>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</si>
  <si>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</si>
  <si>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</si>
  <si>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</si>
  <si>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</si>
  <si>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</si>
  <si>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</si>
  <si>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</si>
  <si>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</si>
  <si>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</si>
  <si>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</si>
  <si>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</si>
  <si>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</si>
  <si>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</si>
  <si>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</si>
  <si>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</si>
  <si>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</si>
  <si>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</si>
  <si>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</si>
  <si>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</si>
  <si>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</si>
  <si>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</si>
  <si>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</si>
  <si>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</si>
  <si>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</si>
  <si>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</si>
  <si>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</si>
  <si>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</si>
  <si>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</si>
  <si>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</si>
  <si>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</si>
  <si>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</si>
  <si>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</si>
  <si>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</si>
  <si>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</si>
  <si>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</si>
  <si>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</si>
  <si>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</si>
  <si>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</si>
  <si>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</si>
  <si>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</si>
  <si>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</si>
  <si>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</si>
  <si>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</si>
  <si>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</si>
  <si>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</si>
  <si>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</si>
  <si>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</si>
  <si>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</si>
  <si>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</si>
  <si>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</si>
  <si>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</si>
  <si>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</si>
  <si>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</si>
  <si>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</si>
  <si>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</si>
  <si>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</si>
  <si>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</si>
  <si>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</si>
  <si>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</si>
  <si>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</si>
  <si>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</si>
  <si>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</si>
  <si>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</si>
  <si>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</si>
  <si>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</si>
  <si>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</si>
  <si>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</si>
  <si>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</si>
  <si>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</si>
  <si>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</si>
  <si>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</si>
  <si>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</si>
  <si>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</si>
  <si>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</si>
  <si>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</si>
  <si>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</si>
  <si>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</si>
  <si>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</si>
  <si>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</si>
  <si>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</si>
  <si>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</si>
  <si>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</si>
  <si>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</si>
  <si>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</si>
  <si>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</si>
  <si>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</si>
  <si>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</si>
  <si>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</si>
  <si>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</si>
  <si>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</si>
  <si>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</si>
  <si>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</si>
  <si>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</si>
  <si>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</si>
  <si>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</si>
  <si>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</si>
  <si>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</si>
  <si>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</si>
  <si>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</si>
  <si>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</si>
  <si>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</si>
  <si>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</si>
  <si>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</si>
  <si>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</si>
  <si>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</si>
  <si>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</si>
  <si>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</si>
  <si>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</si>
  <si>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</si>
  <si>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</si>
  <si>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</si>
  <si>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</si>
  <si>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</si>
  <si>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</si>
  <si>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</si>
  <si>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</si>
  <si>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</si>
  <si>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</si>
  <si>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</si>
  <si>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</si>
  <si>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</si>
  <si>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</si>
  <si>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</si>
  <si>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</si>
  <si>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</si>
  <si>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</si>
  <si>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</si>
  <si>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</si>
  <si>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</si>
  <si>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</si>
  <si>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</si>
  <si>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</si>
  <si>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</si>
  <si>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</si>
  <si>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</si>
  <si>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</si>
  <si>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</si>
  <si>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</si>
  <si>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</si>
  <si>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</si>
  <si>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</si>
  <si>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</si>
  <si>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</si>
  <si>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</si>
  <si>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</si>
  <si>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</si>
  <si>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</si>
  <si>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</si>
  <si>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</si>
  <si>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</si>
  <si>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</si>
  <si>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</si>
  <si>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</si>
  <si>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</si>
  <si>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</si>
  <si>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</si>
  <si>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</si>
  <si>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</si>
  <si>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</si>
  <si>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</si>
  <si>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</si>
  <si>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</si>
  <si>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</si>
  <si>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</si>
  <si>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</si>
  <si>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</si>
  <si>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</si>
  <si>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</si>
  <si>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</si>
  <si>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</si>
  <si>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</si>
  <si>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</si>
  <si>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</si>
  <si>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</si>
  <si>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</si>
  <si>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</si>
  <si>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</si>
  <si>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</si>
  <si>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</si>
  <si>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</si>
  <si>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</si>
  <si>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</si>
  <si>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</si>
  <si>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</si>
  <si>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</si>
  <si>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</si>
  <si>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</si>
  <si>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SUMINISTRO E INSTALACIÓN DE MANGA DE EMPOTRAMIENTO DE  P.V.C. DE 10" DE DIÁMETRO,  INCLUYE: MATERIAL, ACARREOS, MANO  DE OBRA Y HERRAMIENTA.</t>
  </si>
  <si>
    <t>SUMINISTRO E INSTALACIÓN DE 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</si>
  <si>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ANCLA PARA POSTE METÁLICO DE 10.00 M DE ALTURA DE 0.40X0.40X1.20 M, A BASE DE CONCRETO HECHO EN OBRA DE F'C = 250 KG/CM2, DISTANCIA ENTRE BASTONES PARA LA SUJECIÓN DE LA BASE DEL POSTE DE 190 MM. INCLUYE: HERRAMIENTA, ESTRIBOS DE ALAMBRÓN DE 1/4"  UNIDOS  CON SOLDADURA ELÉCTRICA @ 15 CM, 4 BASTONES ROSCADOS DE 3/4" X 1.10 M, 4 TUERCAS Y 4 RODANAS GALVANIZADAS, COLADO  DE  CONCRETO, CURVA Y TUBO PVC CONDUIT DE 1 1/4", RETIRO DE EXCEDENTES E INSTALACIÓN DE GUÍA CON ALAMBRE GALVANIZADO, EQUIPO Y MANO DE OBRA.</t>
  </si>
  <si>
    <t>ANCLA PARA POSTE METÁLICO DE 8.00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</si>
  <si>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TAPA ESPECIAL PARA CAJA DE VÁLVULAS, ELABORADA A BASE DE CANAL DE 6" PARA SENTAR TAPA, ÁNGULO DE 2" X 3/8" EN PERÍMETRO Y TRANSVERSALMENTE PARA REFORZAR TAPA, ÁNGULO DE 1" X 3/16" DELIMITANDO EL ÁREA DE LA PLACA CENTRAL Y LAS BISAGRAS, BISAGRAS CORRIDAS DE 3/4" PLACA DE 1" PARA HOJAS DE PUERTAS, JALADERAS DE REDONDO LISO DE 3/4" Y VARILLAS DEL ARMADO DE LOSA SOLDADAS A CANAL DE 6", SEGÚN DISEÑO DE PROYECTO, INCLUYE: HERRAMIENTA, MANIOBRAS, SOLDADURAS, MATERIALES, EQUIPO Y MANO DE OBRA.</t>
  </si>
  <si>
    <t>SUMINISTRO E INSTALACIÓN DE VÁLVULA DE ADMISIÓN Y EXPULSIÓN DE AIRE DE 3" DE DIÁMETRO DE FO.FO., INCLUYE: HERRAMIENTA, PRUEBAS HIDROSTÁTICAS,  ACARREOS Y MANO DE OBRA.</t>
  </si>
  <si>
    <t>SUMINISTRO E INSTALACIÓN DE VÁLVULA DE COMPUERTA RESILENTE DE 6" VÁSTAGO FIJO HIDROSTÁTICA, INCLUYE: 50 % DE TORNILLOS Y EMPAQUES, MATERIAL, ACARREOS, MANO DE OBRA, EQUIPO Y HERRAMIENTA.</t>
  </si>
  <si>
    <t>SUMINISTRO E INSTALACIÓN DE TEE DE 6" X 6" DE DIÁMETRO DE FO.FO., INCLUYE: 50 % DE TORNILLOS Y EMPAQUES, MATERIAL, ACARREOS, MANO DE OBRA, EQUIPO Y HERRAMIENTA.</t>
  </si>
  <si>
    <t>SUMINISTRO E INSTALACIÓN DE ADAPTADOR DE BRONCE DE 1/2", INCLUYE: MATERIAL, MANO DE OBRA, EQUIPO Y HERRAMIENTA.</t>
  </si>
  <si>
    <t>CAJA CIEGA PARA TUBERÍA DE 18" DE 75X75X75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</si>
  <si>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GUARNICIÓN TIPO "I" EN SECCIÓN 15 X 35 CM DE ALTURA A BASE DE CONCRETO PREMEZCLADO F'C= 250 KG/CM2, T.M.A. 19 MM, R.N., ACABADO APARENTE, INCLUYE: CIMBRA, DESCIMBRA, COLADO, MATERIALES, CURADO, MANO DE OBRA, EQUIPO Y HERRAMIENTA.</t>
  </si>
  <si>
    <t>BANQUETA DE CONCRETO DE 10 CM DE ESPESOR DE CONCRETO PREMEZCLADO F'C=200  KG/CM2., R.N., T.M.A. 19 MM, ACABADO ESCOBILLADO FINO, INCLUYE: CIMBRA, DESCIMBRA, COLADO, CURADO, MATERIALES,  MANO DE OBRA, EQUIPO Y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</si>
</sst>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8"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indexed="8"/>
      <name val="Arial"/>
      <family val="2"/>
    </font>
    <font>
      <b/>
      <sz val="8"/>
      <name val="Arial"/>
      <family val="2"/>
    </font>
    <font>
      <sz val="10"/>
      <name val="Arial"/>
      <family val="2"/>
    </font>
    <font>
      <b/>
      <sz val="2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3" fillId="0" borderId="0"/>
    <xf numFmtId="0" fontId="2" fillId="0" borderId="0"/>
    <xf numFmtId="0" fontId="26" fillId="0" borderId="0"/>
    <xf numFmtId="0" fontId="26" fillId="0" borderId="0"/>
    <xf numFmtId="0" fontId="26" fillId="0" borderId="0"/>
  </cellStyleXfs>
  <cellXfs count="112">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1"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0" fontId="5" fillId="2" borderId="0" xfId="5" applyFont="1" applyFill="1" applyBorder="1" applyAlignment="1">
      <alignment horizontal="justify" vertical="top" wrapText="1"/>
    </xf>
    <xf numFmtId="164" fontId="17" fillId="2" borderId="0" xfId="1" applyNumberFormat="1" applyFont="1" applyFill="1" applyBorder="1" applyAlignment="1">
      <alignment horizontal="right" vertical="top" wrapText="1"/>
    </xf>
    <xf numFmtId="164" fontId="17" fillId="2" borderId="0" xfId="3" applyNumberFormat="1" applyFont="1" applyFill="1" applyBorder="1" applyAlignment="1">
      <alignment horizontal="right" vertical="top" wrapText="1"/>
    </xf>
    <xf numFmtId="164" fontId="18" fillId="2" borderId="0" xfId="3" applyNumberFormat="1" applyFont="1" applyFill="1" applyBorder="1" applyAlignment="1">
      <alignment horizontal="right" vertical="top"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164" fontId="15" fillId="0" borderId="0" xfId="1" applyNumberFormat="1" applyFont="1" applyFill="1" applyBorder="1" applyAlignment="1">
      <alignment horizontal="right" vertical="top"/>
    </xf>
    <xf numFmtId="0" fontId="22" fillId="0" borderId="0" xfId="0" applyNumberFormat="1" applyFont="1" applyFill="1" applyBorder="1" applyAlignment="1">
      <alignment horizontal="center" vertical="top" wrapText="1"/>
    </xf>
    <xf numFmtId="0" fontId="4" fillId="0" borderId="3"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21"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2"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0" fontId="21" fillId="0" borderId="0" xfId="3" applyFont="1" applyAlignment="1">
      <alignment wrapText="1"/>
    </xf>
    <xf numFmtId="0" fontId="24" fillId="0" borderId="0" xfId="0" applyNumberFormat="1" applyFont="1" applyFill="1" applyBorder="1" applyAlignment="1">
      <alignment horizontal="center" vertical="top" wrapText="1"/>
    </xf>
    <xf numFmtId="0" fontId="6" fillId="0" borderId="0" xfId="3" applyFill="1" applyAlignment="1"/>
    <xf numFmtId="49" fontId="4" fillId="2" borderId="0" xfId="2" applyNumberFormat="1" applyFont="1" applyFill="1" applyBorder="1" applyAlignment="1">
      <alignment horizontal="center" vertical="center"/>
    </xf>
    <xf numFmtId="0" fontId="6" fillId="0" borderId="0" xfId="3" applyFill="1" applyBorder="1" applyAlignment="1">
      <alignment horizontal="center" vertical="center"/>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0" fontId="18"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3" xfId="2" applyFont="1" applyFill="1" applyBorder="1" applyAlignment="1">
      <alignment horizontal="center" vertical="top" wrapText="1"/>
    </xf>
    <xf numFmtId="0" fontId="19" fillId="0" borderId="5" xfId="5" applyNumberFormat="1" applyFont="1" applyBorder="1" applyAlignment="1">
      <alignment horizontal="center" vertical="center" wrapText="1"/>
    </xf>
    <xf numFmtId="0" fontId="19" fillId="0" borderId="8" xfId="5" applyNumberFormat="1" applyFont="1" applyBorder="1" applyAlignment="1">
      <alignment horizontal="center" vertical="center"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0" fontId="6" fillId="0" borderId="0" xfId="3" applyFill="1" applyAlignment="1">
      <alignment horizontal="center"/>
    </xf>
    <xf numFmtId="0" fontId="27" fillId="0" borderId="4"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12" xfId="2" applyFont="1" applyFill="1" applyBorder="1" applyAlignment="1">
      <alignment horizontal="center" vertical="center" wrapText="1"/>
    </xf>
    <xf numFmtId="2" fontId="20" fillId="0" borderId="5" xfId="4" applyNumberFormat="1" applyFont="1" applyFill="1" applyBorder="1" applyAlignment="1">
      <alignment horizontal="justify" vertical="top" wrapText="1"/>
    </xf>
    <xf numFmtId="2" fontId="20" fillId="0" borderId="8"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5" fillId="2" borderId="0" xfId="5" applyFont="1" applyFill="1" applyBorder="1" applyAlignment="1">
      <alignment horizontal="right" vertical="top" wrapText="1"/>
    </xf>
    <xf numFmtId="164" fontId="5" fillId="0" borderId="0" xfId="1" applyNumberFormat="1" applyFont="1" applyFill="1" applyBorder="1" applyAlignment="1">
      <alignment horizontal="right" vertical="top"/>
    </xf>
  </cellXfs>
  <cellStyles count="15">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2 2" xfId="14" xr:uid="{8EEC1F62-D1B0-4B63-83A1-CE2C7EC8BE35}"/>
    <cellStyle name="Normal 2 3" xfId="13" xr:uid="{F66993BE-6D6C-434A-8AEE-4439D19AB358}"/>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6" xfId="12" xr:uid="{3CDEC081-98D4-461F-9C25-B68B8A11DCF1}"/>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217982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95302</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506"/>
  <sheetViews>
    <sheetView showGridLines="0" showZeros="0" tabSelected="1" view="pageBreakPreview" zoomScale="115" zoomScaleNormal="115" zoomScaleSheetLayoutView="115" workbookViewId="0">
      <selection activeCell="F6" sqref="F6"/>
    </sheetView>
  </sheetViews>
  <sheetFormatPr baseColWidth="10" defaultColWidth="9.140625" defaultRowHeight="12.75" customHeight="1" x14ac:dyDescent="0.25"/>
  <cols>
    <col min="1" max="1" width="15.5703125" style="8" customWidth="1"/>
    <col min="2" max="2" width="74.7109375" style="5" customWidth="1"/>
    <col min="3" max="3" width="9.140625" style="5" customWidth="1"/>
    <col min="4" max="4" width="13.85546875" style="9" customWidth="1"/>
    <col min="5" max="5" width="16" style="5" customWidth="1"/>
    <col min="6" max="6" width="53.85546875" customWidth="1"/>
    <col min="7" max="7" width="19.42578125" style="5" customWidth="1"/>
    <col min="8" max="16384" width="9.140625" style="5"/>
  </cols>
  <sheetData>
    <row r="1" spans="1:7" s="12" customFormat="1" ht="15" customHeight="1" x14ac:dyDescent="0.2">
      <c r="A1" s="10"/>
      <c r="B1" s="1" t="s">
        <v>0</v>
      </c>
      <c r="C1" s="87" t="s">
        <v>372</v>
      </c>
      <c r="D1" s="88"/>
      <c r="E1" s="88"/>
      <c r="F1" s="89"/>
      <c r="G1" s="11"/>
    </row>
    <row r="2" spans="1:7" s="12" customFormat="1" ht="15" customHeight="1" x14ac:dyDescent="0.2">
      <c r="A2" s="13"/>
      <c r="B2" s="2" t="s">
        <v>1</v>
      </c>
      <c r="C2" s="97" t="s">
        <v>358</v>
      </c>
      <c r="D2" s="98"/>
      <c r="E2" s="98"/>
      <c r="F2" s="99"/>
      <c r="G2" s="14"/>
    </row>
    <row r="3" spans="1:7" s="12" customFormat="1" ht="15" customHeight="1" thickBot="1" x14ac:dyDescent="0.25">
      <c r="A3" s="13"/>
      <c r="B3" s="2" t="s">
        <v>2</v>
      </c>
      <c r="C3" s="97"/>
      <c r="D3" s="98"/>
      <c r="E3" s="98"/>
      <c r="F3" s="99"/>
      <c r="G3" s="14"/>
    </row>
    <row r="4" spans="1:7" s="12" customFormat="1" ht="21.75" customHeight="1" x14ac:dyDescent="0.2">
      <c r="A4" s="13"/>
      <c r="B4" s="1" t="s">
        <v>3</v>
      </c>
      <c r="C4" s="78"/>
      <c r="D4" s="79"/>
      <c r="E4" s="80" t="s">
        <v>19</v>
      </c>
      <c r="F4" s="81"/>
      <c r="G4" s="15"/>
    </row>
    <row r="5" spans="1:7" s="12" customFormat="1" ht="21.75" customHeight="1" x14ac:dyDescent="0.2">
      <c r="A5" s="13"/>
      <c r="B5" s="100" t="s">
        <v>357</v>
      </c>
      <c r="C5" s="82"/>
      <c r="D5" s="83"/>
      <c r="E5" s="84" t="s">
        <v>20</v>
      </c>
      <c r="F5" s="20"/>
      <c r="G5" s="19"/>
    </row>
    <row r="6" spans="1:7" s="12" customFormat="1" ht="21.75" customHeight="1" x14ac:dyDescent="0.35">
      <c r="A6" s="13"/>
      <c r="B6" s="100"/>
      <c r="C6" s="16"/>
      <c r="D6" s="17"/>
      <c r="E6" s="18" t="s">
        <v>4</v>
      </c>
      <c r="F6" s="20"/>
      <c r="G6" s="21"/>
    </row>
    <row r="7" spans="1:7" s="12" customFormat="1" ht="21.75" customHeight="1" thickBot="1" x14ac:dyDescent="0.25">
      <c r="A7" s="13"/>
      <c r="B7" s="101"/>
      <c r="C7" s="22"/>
      <c r="D7" s="23"/>
      <c r="E7" s="24" t="s">
        <v>21</v>
      </c>
      <c r="F7" s="25"/>
      <c r="G7" s="26"/>
    </row>
    <row r="8" spans="1:7" s="12" customFormat="1" x14ac:dyDescent="0.2">
      <c r="A8" s="13"/>
      <c r="B8" s="2" t="s">
        <v>5</v>
      </c>
      <c r="C8" s="102" t="s">
        <v>6</v>
      </c>
      <c r="D8" s="103"/>
      <c r="E8" s="103"/>
      <c r="F8" s="61"/>
      <c r="G8" s="27" t="s">
        <v>7</v>
      </c>
    </row>
    <row r="9" spans="1:7" s="12" customFormat="1" x14ac:dyDescent="0.2">
      <c r="A9" s="13"/>
      <c r="B9" s="104"/>
      <c r="C9" s="106"/>
      <c r="D9" s="107"/>
      <c r="E9" s="107"/>
      <c r="F9" s="62"/>
      <c r="G9" s="90"/>
    </row>
    <row r="10" spans="1:7" s="12" customFormat="1" ht="13.5" thickBot="1" x14ac:dyDescent="0.25">
      <c r="A10" s="28"/>
      <c r="B10" s="105"/>
      <c r="C10" s="108"/>
      <c r="D10" s="109"/>
      <c r="E10" s="109"/>
      <c r="F10" s="63"/>
      <c r="G10" s="91"/>
    </row>
    <row r="11" spans="1:7" s="12" customFormat="1" ht="3" customHeight="1" thickBot="1" x14ac:dyDescent="0.25">
      <c r="A11" s="29"/>
      <c r="B11" s="3"/>
      <c r="C11" s="30"/>
      <c r="D11" s="31"/>
      <c r="E11" s="29"/>
      <c r="F11" s="30"/>
      <c r="G11" s="30"/>
    </row>
    <row r="12" spans="1:7" s="12" customFormat="1" ht="15.75" customHeight="1" thickBot="1" x14ac:dyDescent="0.25">
      <c r="A12" s="92" t="s">
        <v>112</v>
      </c>
      <c r="B12" s="93"/>
      <c r="C12" s="93"/>
      <c r="D12" s="93"/>
      <c r="E12" s="93"/>
      <c r="F12" s="93"/>
      <c r="G12" s="94"/>
    </row>
    <row r="13" spans="1:7" s="12" customFormat="1" ht="3" customHeight="1" x14ac:dyDescent="0.2">
      <c r="A13" s="32"/>
      <c r="B13" s="33"/>
      <c r="C13" s="33"/>
      <c r="D13" s="34"/>
    </row>
    <row r="14" spans="1:7" s="77" customFormat="1" ht="24" x14ac:dyDescent="0.25">
      <c r="A14" s="76" t="s">
        <v>8</v>
      </c>
      <c r="B14" s="4" t="s">
        <v>9</v>
      </c>
      <c r="C14" s="76" t="s">
        <v>10</v>
      </c>
      <c r="D14" s="76" t="s">
        <v>11</v>
      </c>
      <c r="E14" s="4" t="s">
        <v>12</v>
      </c>
      <c r="F14" s="4" t="s">
        <v>13</v>
      </c>
      <c r="G14" s="4" t="s">
        <v>14</v>
      </c>
    </row>
    <row r="15" spans="1:7" ht="6" customHeight="1" x14ac:dyDescent="0.2">
      <c r="A15" s="75"/>
      <c r="B15" s="75"/>
      <c r="C15" s="75"/>
      <c r="D15" s="75"/>
      <c r="E15" s="75"/>
      <c r="F15" s="75"/>
      <c r="G15" s="75"/>
    </row>
    <row r="16" spans="1:7" ht="13.5" customHeight="1" x14ac:dyDescent="0.2">
      <c r="A16" s="38" t="s">
        <v>15</v>
      </c>
      <c r="B16" s="72" t="s">
        <v>106</v>
      </c>
      <c r="C16" s="72"/>
      <c r="D16" s="72"/>
      <c r="E16" s="72"/>
      <c r="F16" s="72"/>
      <c r="G16" s="58">
        <f>ROUND(SUM(G17,G53,G65),2)</f>
        <v>1049434.48</v>
      </c>
    </row>
    <row r="17" spans="1:7" s="45" customFormat="1" x14ac:dyDescent="0.2">
      <c r="A17" s="39" t="s">
        <v>22</v>
      </c>
      <c r="B17" s="40" t="s">
        <v>26</v>
      </c>
      <c r="C17" s="41"/>
      <c r="D17" s="42"/>
      <c r="E17" s="43"/>
      <c r="F17" s="44"/>
      <c r="G17" s="43">
        <f>ROUND(SUM(G18:G52),2)</f>
        <v>115131.82</v>
      </c>
    </row>
    <row r="18" spans="1:7" s="64" customFormat="1" ht="22.5" x14ac:dyDescent="0.2">
      <c r="A18" s="65" t="s">
        <v>373</v>
      </c>
      <c r="B18" s="66" t="s">
        <v>39</v>
      </c>
      <c r="C18" s="69" t="s">
        <v>40</v>
      </c>
      <c r="D18" s="67">
        <v>128.6</v>
      </c>
      <c r="E18" s="70"/>
      <c r="F18" s="68"/>
      <c r="G18" s="55">
        <f>ROUND(PRODUCT(D18,E18),2)</f>
        <v>128.6</v>
      </c>
    </row>
    <row r="19" spans="1:7" s="64" customFormat="1" ht="33.75" x14ac:dyDescent="0.2">
      <c r="A19" s="65" t="s">
        <v>374</v>
      </c>
      <c r="B19" s="66" t="s">
        <v>139</v>
      </c>
      <c r="C19" s="69" t="s">
        <v>33</v>
      </c>
      <c r="D19" s="67">
        <v>481.9</v>
      </c>
      <c r="E19" s="70"/>
      <c r="F19" s="68"/>
      <c r="G19" s="55">
        <f t="shared" ref="G19:G52" si="0">ROUND(PRODUCT(D19,E19),2)</f>
        <v>481.9</v>
      </c>
    </row>
    <row r="20" spans="1:7" s="64" customFormat="1" ht="33.75" x14ac:dyDescent="0.2">
      <c r="A20" s="65" t="s">
        <v>375</v>
      </c>
      <c r="B20" s="66" t="s">
        <v>182</v>
      </c>
      <c r="C20" s="69" t="s">
        <v>33</v>
      </c>
      <c r="D20" s="67">
        <v>384.64</v>
      </c>
      <c r="E20" s="70"/>
      <c r="F20" s="68"/>
      <c r="G20" s="55">
        <f t="shared" si="0"/>
        <v>384.64</v>
      </c>
    </row>
    <row r="21" spans="1:7" s="64" customFormat="1" ht="22.5" x14ac:dyDescent="0.2">
      <c r="A21" s="65" t="s">
        <v>376</v>
      </c>
      <c r="B21" s="66" t="s">
        <v>191</v>
      </c>
      <c r="C21" s="69" t="s">
        <v>33</v>
      </c>
      <c r="D21" s="67">
        <v>408.6</v>
      </c>
      <c r="E21" s="70"/>
      <c r="F21" s="68"/>
      <c r="G21" s="55">
        <f t="shared" si="0"/>
        <v>408.6</v>
      </c>
    </row>
    <row r="22" spans="1:7" s="64" customFormat="1" ht="33.75" x14ac:dyDescent="0.2">
      <c r="A22" s="65" t="s">
        <v>377</v>
      </c>
      <c r="B22" s="66" t="s">
        <v>138</v>
      </c>
      <c r="C22" s="69" t="s">
        <v>32</v>
      </c>
      <c r="D22" s="67">
        <v>97.93</v>
      </c>
      <c r="E22" s="70"/>
      <c r="F22" s="68"/>
      <c r="G22" s="55">
        <f t="shared" si="0"/>
        <v>97.93</v>
      </c>
    </row>
    <row r="23" spans="1:7" s="64" customFormat="1" ht="33.75" x14ac:dyDescent="0.2">
      <c r="A23" s="65" t="s">
        <v>378</v>
      </c>
      <c r="B23" s="66" t="s">
        <v>183</v>
      </c>
      <c r="C23" s="69" t="s">
        <v>33</v>
      </c>
      <c r="D23" s="67">
        <v>1408.12</v>
      </c>
      <c r="E23" s="70"/>
      <c r="F23" s="68"/>
      <c r="G23" s="55">
        <f t="shared" si="0"/>
        <v>1408.12</v>
      </c>
    </row>
    <row r="24" spans="1:7" s="45" customFormat="1" ht="33.75" x14ac:dyDescent="0.2">
      <c r="A24" s="65" t="s">
        <v>379</v>
      </c>
      <c r="B24" s="66" t="s">
        <v>184</v>
      </c>
      <c r="C24" s="69" t="s">
        <v>33</v>
      </c>
      <c r="D24" s="67">
        <v>298.67</v>
      </c>
      <c r="E24" s="70"/>
      <c r="F24" s="60"/>
      <c r="G24" s="55">
        <f t="shared" si="0"/>
        <v>298.67</v>
      </c>
    </row>
    <row r="25" spans="1:7" s="64" customFormat="1" ht="33.75" x14ac:dyDescent="0.2">
      <c r="A25" s="65" t="s">
        <v>380</v>
      </c>
      <c r="B25" s="66" t="s">
        <v>192</v>
      </c>
      <c r="C25" s="69" t="s">
        <v>33</v>
      </c>
      <c r="D25" s="67">
        <v>3.2</v>
      </c>
      <c r="E25" s="70"/>
      <c r="F25" s="68"/>
      <c r="G25" s="55">
        <f t="shared" si="0"/>
        <v>3.2</v>
      </c>
    </row>
    <row r="26" spans="1:7" s="45" customFormat="1" ht="33.75" x14ac:dyDescent="0.2">
      <c r="A26" s="65" t="s">
        <v>381</v>
      </c>
      <c r="B26" s="66" t="s">
        <v>56</v>
      </c>
      <c r="C26" s="69" t="s">
        <v>33</v>
      </c>
      <c r="D26" s="67">
        <v>970.44</v>
      </c>
      <c r="E26" s="70"/>
      <c r="F26" s="60"/>
      <c r="G26" s="55">
        <f t="shared" si="0"/>
        <v>970.44</v>
      </c>
    </row>
    <row r="27" spans="1:7" s="64" customFormat="1" ht="33.75" x14ac:dyDescent="0.2">
      <c r="A27" s="65" t="s">
        <v>382</v>
      </c>
      <c r="B27" s="66" t="s">
        <v>35</v>
      </c>
      <c r="C27" s="69" t="s">
        <v>33</v>
      </c>
      <c r="D27" s="67">
        <v>1154</v>
      </c>
      <c r="E27" s="70"/>
      <c r="F27" s="68"/>
      <c r="G27" s="55">
        <f t="shared" si="0"/>
        <v>1154</v>
      </c>
    </row>
    <row r="28" spans="1:7" s="73" customFormat="1" ht="33.75" x14ac:dyDescent="0.2">
      <c r="A28" s="65" t="s">
        <v>383</v>
      </c>
      <c r="B28" s="66" t="s">
        <v>288</v>
      </c>
      <c r="C28" s="69" t="s">
        <v>32</v>
      </c>
      <c r="D28" s="67">
        <v>1067.53</v>
      </c>
      <c r="E28" s="70"/>
      <c r="F28" s="68"/>
      <c r="G28" s="55">
        <f t="shared" si="0"/>
        <v>1067.53</v>
      </c>
    </row>
    <row r="29" spans="1:7" s="45" customFormat="1" ht="45" x14ac:dyDescent="0.2">
      <c r="A29" s="65" t="s">
        <v>384</v>
      </c>
      <c r="B29" s="66" t="s">
        <v>131</v>
      </c>
      <c r="C29" s="69" t="s">
        <v>33</v>
      </c>
      <c r="D29" s="67">
        <v>9.11</v>
      </c>
      <c r="E29" s="70"/>
      <c r="F29" s="60"/>
      <c r="G29" s="55">
        <f t="shared" si="0"/>
        <v>9.11</v>
      </c>
    </row>
    <row r="30" spans="1:7" s="64" customFormat="1" ht="33.75" x14ac:dyDescent="0.2">
      <c r="A30" s="65" t="s">
        <v>385</v>
      </c>
      <c r="B30" s="66" t="s">
        <v>193</v>
      </c>
      <c r="C30" s="69" t="s">
        <v>33</v>
      </c>
      <c r="D30" s="67">
        <v>68.23</v>
      </c>
      <c r="E30" s="70"/>
      <c r="F30" s="68"/>
      <c r="G30" s="55">
        <f t="shared" si="0"/>
        <v>68.23</v>
      </c>
    </row>
    <row r="31" spans="1:7" s="64" customFormat="1" ht="33.75" x14ac:dyDescent="0.2">
      <c r="A31" s="65" t="s">
        <v>386</v>
      </c>
      <c r="B31" s="66" t="s">
        <v>194</v>
      </c>
      <c r="C31" s="69" t="s">
        <v>33</v>
      </c>
      <c r="D31" s="67">
        <v>31.77</v>
      </c>
      <c r="E31" s="70"/>
      <c r="F31" s="68"/>
      <c r="G31" s="55">
        <f t="shared" si="0"/>
        <v>31.77</v>
      </c>
    </row>
    <row r="32" spans="1:7" s="64" customFormat="1" ht="33.75" x14ac:dyDescent="0.2">
      <c r="A32" s="65" t="s">
        <v>387</v>
      </c>
      <c r="B32" s="66" t="s">
        <v>195</v>
      </c>
      <c r="C32" s="69" t="s">
        <v>40</v>
      </c>
      <c r="D32" s="67">
        <v>8.5</v>
      </c>
      <c r="E32" s="70"/>
      <c r="F32" s="68"/>
      <c r="G32" s="55">
        <f t="shared" ref="G32:G41" si="1">ROUND(PRODUCT(D32,E32),2)</f>
        <v>8.5</v>
      </c>
    </row>
    <row r="33" spans="1:7" s="64" customFormat="1" ht="33.75" x14ac:dyDescent="0.2">
      <c r="A33" s="65" t="s">
        <v>388</v>
      </c>
      <c r="B33" s="66" t="s">
        <v>197</v>
      </c>
      <c r="C33" s="69" t="s">
        <v>40</v>
      </c>
      <c r="D33" s="67">
        <v>192.05</v>
      </c>
      <c r="E33" s="70"/>
      <c r="F33" s="68"/>
      <c r="G33" s="55">
        <f t="shared" si="1"/>
        <v>192.05</v>
      </c>
    </row>
    <row r="34" spans="1:7" s="64" customFormat="1" ht="56.25" x14ac:dyDescent="0.2">
      <c r="A34" s="65" t="s">
        <v>389</v>
      </c>
      <c r="B34" s="66" t="s">
        <v>199</v>
      </c>
      <c r="C34" s="69" t="s">
        <v>32</v>
      </c>
      <c r="D34" s="67">
        <v>41.26</v>
      </c>
      <c r="E34" s="70"/>
      <c r="F34" s="68"/>
      <c r="G34" s="55">
        <f t="shared" si="1"/>
        <v>41.26</v>
      </c>
    </row>
    <row r="35" spans="1:7" s="64" customFormat="1" ht="56.25" x14ac:dyDescent="0.2">
      <c r="A35" s="65" t="s">
        <v>390</v>
      </c>
      <c r="B35" s="66" t="s">
        <v>200</v>
      </c>
      <c r="C35" s="69" t="s">
        <v>52</v>
      </c>
      <c r="D35" s="67">
        <v>356.28</v>
      </c>
      <c r="E35" s="70"/>
      <c r="F35" s="68"/>
      <c r="G35" s="55">
        <f t="shared" si="1"/>
        <v>356.28</v>
      </c>
    </row>
    <row r="36" spans="1:7" s="64" customFormat="1" ht="45" x14ac:dyDescent="0.2">
      <c r="A36" s="65" t="s">
        <v>391</v>
      </c>
      <c r="B36" s="66" t="s">
        <v>201</v>
      </c>
      <c r="C36" s="69" t="s">
        <v>32</v>
      </c>
      <c r="D36" s="67">
        <v>148.4</v>
      </c>
      <c r="E36" s="70"/>
      <c r="F36" s="68"/>
      <c r="G36" s="55">
        <f t="shared" si="1"/>
        <v>148.4</v>
      </c>
    </row>
    <row r="37" spans="1:7" s="64" customFormat="1" ht="45" x14ac:dyDescent="0.2">
      <c r="A37" s="65" t="s">
        <v>392</v>
      </c>
      <c r="B37" s="66" t="s">
        <v>202</v>
      </c>
      <c r="C37" s="69" t="s">
        <v>32</v>
      </c>
      <c r="D37" s="67">
        <v>696.86</v>
      </c>
      <c r="E37" s="70"/>
      <c r="F37" s="68"/>
      <c r="G37" s="55">
        <f t="shared" si="1"/>
        <v>696.86</v>
      </c>
    </row>
    <row r="38" spans="1:7" s="64" customFormat="1" ht="56.25" x14ac:dyDescent="0.2">
      <c r="A38" s="65" t="s">
        <v>393</v>
      </c>
      <c r="B38" s="66" t="s">
        <v>203</v>
      </c>
      <c r="C38" s="69" t="s">
        <v>34</v>
      </c>
      <c r="D38" s="67">
        <v>5</v>
      </c>
      <c r="E38" s="70"/>
      <c r="F38" s="68"/>
      <c r="G38" s="55">
        <f t="shared" si="1"/>
        <v>5</v>
      </c>
    </row>
    <row r="39" spans="1:7" s="64" customFormat="1" ht="45" x14ac:dyDescent="0.2">
      <c r="A39" s="65" t="s">
        <v>394</v>
      </c>
      <c r="B39" s="66" t="s">
        <v>196</v>
      </c>
      <c r="C39" s="69" t="s">
        <v>34</v>
      </c>
      <c r="D39" s="67">
        <v>41</v>
      </c>
      <c r="E39" s="70"/>
      <c r="F39" s="68"/>
      <c r="G39" s="55">
        <f t="shared" si="1"/>
        <v>41</v>
      </c>
    </row>
    <row r="40" spans="1:7" s="64" customFormat="1" ht="56.25" x14ac:dyDescent="0.2">
      <c r="A40" s="65" t="s">
        <v>395</v>
      </c>
      <c r="B40" s="66" t="s">
        <v>198</v>
      </c>
      <c r="C40" s="69" t="s">
        <v>34</v>
      </c>
      <c r="D40" s="67">
        <v>32</v>
      </c>
      <c r="E40" s="70"/>
      <c r="F40" s="68"/>
      <c r="G40" s="55">
        <f t="shared" si="1"/>
        <v>32</v>
      </c>
    </row>
    <row r="41" spans="1:7" s="64" customFormat="1" ht="45" x14ac:dyDescent="0.2">
      <c r="A41" s="65" t="s">
        <v>396</v>
      </c>
      <c r="B41" s="66" t="s">
        <v>190</v>
      </c>
      <c r="C41" s="69" t="s">
        <v>34</v>
      </c>
      <c r="D41" s="67">
        <v>24</v>
      </c>
      <c r="E41" s="70"/>
      <c r="F41" s="68"/>
      <c r="G41" s="55">
        <f t="shared" si="1"/>
        <v>24</v>
      </c>
    </row>
    <row r="42" spans="1:7" s="64" customFormat="1" ht="67.5" x14ac:dyDescent="0.2">
      <c r="A42" s="65" t="s">
        <v>397</v>
      </c>
      <c r="B42" s="66" t="s">
        <v>359</v>
      </c>
      <c r="C42" s="69" t="s">
        <v>34</v>
      </c>
      <c r="D42" s="67">
        <v>3</v>
      </c>
      <c r="E42" s="70"/>
      <c r="F42" s="68"/>
      <c r="G42" s="55">
        <f t="shared" ref="G42:G43" si="2">ROUND(PRODUCT(D42,E42),2)</f>
        <v>3</v>
      </c>
    </row>
    <row r="43" spans="1:7" s="64" customFormat="1" ht="56.25" x14ac:dyDescent="0.2">
      <c r="A43" s="65" t="s">
        <v>398</v>
      </c>
      <c r="B43" s="66" t="s">
        <v>360</v>
      </c>
      <c r="C43" s="69" t="s">
        <v>34</v>
      </c>
      <c r="D43" s="67">
        <v>7</v>
      </c>
      <c r="E43" s="70"/>
      <c r="F43" s="68"/>
      <c r="G43" s="55">
        <f t="shared" si="2"/>
        <v>7</v>
      </c>
    </row>
    <row r="44" spans="1:7" s="64" customFormat="1" ht="56.25" x14ac:dyDescent="0.2">
      <c r="A44" s="65" t="s">
        <v>399</v>
      </c>
      <c r="B44" s="66" t="s">
        <v>361</v>
      </c>
      <c r="C44" s="69" t="s">
        <v>34</v>
      </c>
      <c r="D44" s="67">
        <v>6</v>
      </c>
      <c r="E44" s="70"/>
      <c r="F44" s="68"/>
      <c r="G44" s="55">
        <f t="shared" ref="G44:G50" si="3">ROUND(PRODUCT(D44,E44),2)</f>
        <v>6</v>
      </c>
    </row>
    <row r="45" spans="1:7" s="64" customFormat="1" ht="67.5" x14ac:dyDescent="0.2">
      <c r="A45" s="65" t="s">
        <v>400</v>
      </c>
      <c r="B45" s="66" t="s">
        <v>341</v>
      </c>
      <c r="C45" s="69" t="s">
        <v>34</v>
      </c>
      <c r="D45" s="67">
        <v>77</v>
      </c>
      <c r="E45" s="70"/>
      <c r="F45" s="68"/>
      <c r="G45" s="55">
        <f t="shared" si="3"/>
        <v>77</v>
      </c>
    </row>
    <row r="46" spans="1:7" s="64" customFormat="1" ht="67.5" x14ac:dyDescent="0.2">
      <c r="A46" s="65" t="s">
        <v>401</v>
      </c>
      <c r="B46" s="66" t="s">
        <v>342</v>
      </c>
      <c r="C46" s="69" t="s">
        <v>34</v>
      </c>
      <c r="D46" s="67">
        <v>11</v>
      </c>
      <c r="E46" s="70"/>
      <c r="F46" s="68"/>
      <c r="G46" s="55">
        <f t="shared" si="3"/>
        <v>11</v>
      </c>
    </row>
    <row r="47" spans="1:7" s="64" customFormat="1" ht="67.5" x14ac:dyDescent="0.2">
      <c r="A47" s="65" t="s">
        <v>402</v>
      </c>
      <c r="B47" s="66" t="s">
        <v>317</v>
      </c>
      <c r="C47" s="69" t="s">
        <v>34</v>
      </c>
      <c r="D47" s="67">
        <v>57</v>
      </c>
      <c r="E47" s="70"/>
      <c r="F47" s="68"/>
      <c r="G47" s="55">
        <f t="shared" si="3"/>
        <v>57</v>
      </c>
    </row>
    <row r="48" spans="1:7" s="64" customFormat="1" ht="67.5" x14ac:dyDescent="0.2">
      <c r="A48" s="65" t="s">
        <v>403</v>
      </c>
      <c r="B48" s="66" t="s">
        <v>318</v>
      </c>
      <c r="C48" s="69" t="s">
        <v>34</v>
      </c>
      <c r="D48" s="67">
        <v>45</v>
      </c>
      <c r="E48" s="70"/>
      <c r="F48" s="68"/>
      <c r="G48" s="55">
        <f t="shared" si="3"/>
        <v>45</v>
      </c>
    </row>
    <row r="49" spans="1:7" s="64" customFormat="1" ht="67.5" x14ac:dyDescent="0.2">
      <c r="A49" s="65" t="s">
        <v>404</v>
      </c>
      <c r="B49" s="66" t="s">
        <v>319</v>
      </c>
      <c r="C49" s="69" t="s">
        <v>34</v>
      </c>
      <c r="D49" s="67">
        <v>27</v>
      </c>
      <c r="E49" s="70"/>
      <c r="F49" s="68"/>
      <c r="G49" s="55">
        <f t="shared" si="3"/>
        <v>27</v>
      </c>
    </row>
    <row r="50" spans="1:7" s="64" customFormat="1" ht="67.5" x14ac:dyDescent="0.2">
      <c r="A50" s="65" t="s">
        <v>405</v>
      </c>
      <c r="B50" s="66" t="s">
        <v>320</v>
      </c>
      <c r="C50" s="69" t="s">
        <v>34</v>
      </c>
      <c r="D50" s="67">
        <v>11</v>
      </c>
      <c r="E50" s="70"/>
      <c r="F50" s="68"/>
      <c r="G50" s="55">
        <f t="shared" si="3"/>
        <v>11</v>
      </c>
    </row>
    <row r="51" spans="1:7" s="64" customFormat="1" ht="33.75" x14ac:dyDescent="0.2">
      <c r="A51" s="65" t="s">
        <v>406</v>
      </c>
      <c r="B51" s="66" t="s">
        <v>38</v>
      </c>
      <c r="C51" s="69" t="s">
        <v>33</v>
      </c>
      <c r="D51" s="67">
        <v>5087.13</v>
      </c>
      <c r="E51" s="70"/>
      <c r="F51" s="68"/>
      <c r="G51" s="55">
        <f t="shared" si="0"/>
        <v>5087.13</v>
      </c>
    </row>
    <row r="52" spans="1:7" s="64" customFormat="1" ht="33.75" x14ac:dyDescent="0.2">
      <c r="A52" s="65" t="s">
        <v>407</v>
      </c>
      <c r="B52" s="66" t="s">
        <v>36</v>
      </c>
      <c r="C52" s="69" t="s">
        <v>37</v>
      </c>
      <c r="D52" s="67">
        <v>101742.6</v>
      </c>
      <c r="E52" s="70"/>
      <c r="F52" s="68"/>
      <c r="G52" s="55">
        <f t="shared" si="0"/>
        <v>101742.6</v>
      </c>
    </row>
    <row r="53" spans="1:7" s="64" customFormat="1" x14ac:dyDescent="0.2">
      <c r="A53" s="39" t="s">
        <v>23</v>
      </c>
      <c r="B53" s="40" t="s">
        <v>49</v>
      </c>
      <c r="C53" s="41"/>
      <c r="D53" s="42"/>
      <c r="E53" s="43"/>
      <c r="F53" s="44"/>
      <c r="G53" s="43">
        <f>ROUND(SUM(G54:G64),2)</f>
        <v>815673.64</v>
      </c>
    </row>
    <row r="54" spans="1:7" s="64" customFormat="1" ht="33.75" x14ac:dyDescent="0.2">
      <c r="A54" s="65" t="s">
        <v>408</v>
      </c>
      <c r="B54" s="66" t="s">
        <v>31</v>
      </c>
      <c r="C54" s="69" t="s">
        <v>32</v>
      </c>
      <c r="D54" s="67">
        <v>41017.32</v>
      </c>
      <c r="E54" s="70"/>
      <c r="F54" s="68"/>
      <c r="G54" s="55">
        <f>ROUND(PRODUCT(D54,E54),2)</f>
        <v>41017.32</v>
      </c>
    </row>
    <row r="55" spans="1:7" s="64" customFormat="1" ht="45" x14ac:dyDescent="0.2">
      <c r="A55" s="65" t="s">
        <v>409</v>
      </c>
      <c r="B55" s="66" t="s">
        <v>181</v>
      </c>
      <c r="C55" s="69" t="s">
        <v>33</v>
      </c>
      <c r="D55" s="67">
        <v>30754.68</v>
      </c>
      <c r="E55" s="70"/>
      <c r="F55" s="68"/>
      <c r="G55" s="55">
        <f t="shared" ref="G55:G64" si="4">ROUND(PRODUCT(D55,E55),2)</f>
        <v>30754.68</v>
      </c>
    </row>
    <row r="56" spans="1:7" s="64" customFormat="1" ht="45" x14ac:dyDescent="0.2">
      <c r="A56" s="65" t="s">
        <v>410</v>
      </c>
      <c r="B56" s="66" t="s">
        <v>123</v>
      </c>
      <c r="C56" s="69" t="s">
        <v>33</v>
      </c>
      <c r="D56" s="67">
        <v>22051.83</v>
      </c>
      <c r="E56" s="70"/>
      <c r="F56" s="68"/>
      <c r="G56" s="55">
        <f t="shared" ref="G56:G58" si="5">ROUND(PRODUCT(D56,E56),2)</f>
        <v>22051.83</v>
      </c>
    </row>
    <row r="57" spans="1:7" s="64" customFormat="1" ht="45" x14ac:dyDescent="0.2">
      <c r="A57" s="65" t="s">
        <v>411</v>
      </c>
      <c r="B57" s="66" t="s">
        <v>332</v>
      </c>
      <c r="C57" s="69" t="s">
        <v>32</v>
      </c>
      <c r="D57" s="67">
        <v>7586.19</v>
      </c>
      <c r="E57" s="70"/>
      <c r="F57" s="68"/>
      <c r="G57" s="55">
        <f t="shared" si="5"/>
        <v>7586.19</v>
      </c>
    </row>
    <row r="58" spans="1:7" s="64" customFormat="1" ht="56.25" x14ac:dyDescent="0.2">
      <c r="A58" s="65" t="s">
        <v>412</v>
      </c>
      <c r="B58" s="66" t="s">
        <v>362</v>
      </c>
      <c r="C58" s="69" t="s">
        <v>32</v>
      </c>
      <c r="D58" s="67">
        <v>11379.3</v>
      </c>
      <c r="E58" s="70"/>
      <c r="F58" s="68"/>
      <c r="G58" s="55">
        <f t="shared" si="5"/>
        <v>11379.3</v>
      </c>
    </row>
    <row r="59" spans="1:7" s="64" customFormat="1" ht="45" x14ac:dyDescent="0.2">
      <c r="A59" s="65" t="s">
        <v>413</v>
      </c>
      <c r="B59" s="66" t="s">
        <v>289</v>
      </c>
      <c r="C59" s="69" t="s">
        <v>33</v>
      </c>
      <c r="D59" s="67">
        <v>2556.13</v>
      </c>
      <c r="E59" s="70"/>
      <c r="F59" s="68"/>
      <c r="G59" s="55">
        <f t="shared" si="4"/>
        <v>2556.13</v>
      </c>
    </row>
    <row r="60" spans="1:7" s="64" customFormat="1" ht="56.25" x14ac:dyDescent="0.2">
      <c r="A60" s="65" t="s">
        <v>414</v>
      </c>
      <c r="B60" s="66" t="s">
        <v>316</v>
      </c>
      <c r="C60" s="69" t="s">
        <v>33</v>
      </c>
      <c r="D60" s="67">
        <v>4438.78</v>
      </c>
      <c r="E60" s="70"/>
      <c r="F60" s="68"/>
      <c r="G60" s="55">
        <f t="shared" si="4"/>
        <v>4438.78</v>
      </c>
    </row>
    <row r="61" spans="1:7" s="64" customFormat="1" ht="56.25" x14ac:dyDescent="0.2">
      <c r="A61" s="65" t="s">
        <v>415</v>
      </c>
      <c r="B61" s="66" t="s">
        <v>275</v>
      </c>
      <c r="C61" s="69" t="s">
        <v>33</v>
      </c>
      <c r="D61" s="67">
        <v>9023.81</v>
      </c>
      <c r="E61" s="70"/>
      <c r="F61" s="68"/>
      <c r="G61" s="55">
        <f t="shared" si="4"/>
        <v>9023.81</v>
      </c>
    </row>
    <row r="62" spans="1:7" s="64" customFormat="1" ht="33.75" x14ac:dyDescent="0.2">
      <c r="A62" s="65" t="s">
        <v>416</v>
      </c>
      <c r="B62" s="66" t="s">
        <v>140</v>
      </c>
      <c r="C62" s="69" t="s">
        <v>32</v>
      </c>
      <c r="D62" s="67">
        <v>41017.32</v>
      </c>
      <c r="E62" s="70"/>
      <c r="F62" s="68"/>
      <c r="G62" s="55">
        <f t="shared" si="4"/>
        <v>41017.32</v>
      </c>
    </row>
    <row r="63" spans="1:7" s="64" customFormat="1" ht="33.75" x14ac:dyDescent="0.2">
      <c r="A63" s="65" t="s">
        <v>417</v>
      </c>
      <c r="B63" s="66" t="s">
        <v>38</v>
      </c>
      <c r="C63" s="69" t="s">
        <v>33</v>
      </c>
      <c r="D63" s="67">
        <v>30754.68</v>
      </c>
      <c r="E63" s="70"/>
      <c r="F63" s="68"/>
      <c r="G63" s="55">
        <f t="shared" si="4"/>
        <v>30754.68</v>
      </c>
    </row>
    <row r="64" spans="1:7" s="64" customFormat="1" ht="33.75" x14ac:dyDescent="0.2">
      <c r="A64" s="65" t="s">
        <v>418</v>
      </c>
      <c r="B64" s="66" t="s">
        <v>36</v>
      </c>
      <c r="C64" s="69" t="s">
        <v>37</v>
      </c>
      <c r="D64" s="67">
        <v>615093.6</v>
      </c>
      <c r="E64" s="70"/>
      <c r="F64" s="68"/>
      <c r="G64" s="55">
        <f t="shared" si="4"/>
        <v>615093.6</v>
      </c>
    </row>
    <row r="65" spans="1:7" s="64" customFormat="1" x14ac:dyDescent="0.2">
      <c r="A65" s="39" t="s">
        <v>48</v>
      </c>
      <c r="B65" s="40" t="s">
        <v>50</v>
      </c>
      <c r="C65" s="41"/>
      <c r="D65" s="42"/>
      <c r="E65" s="43"/>
      <c r="F65" s="44"/>
      <c r="G65" s="43">
        <f>ROUND(SUM(G66:G73),2)</f>
        <v>118629.02</v>
      </c>
    </row>
    <row r="66" spans="1:7" s="64" customFormat="1" ht="45" x14ac:dyDescent="0.2">
      <c r="A66" s="65" t="s">
        <v>419</v>
      </c>
      <c r="B66" s="66" t="s">
        <v>283</v>
      </c>
      <c r="C66" s="69" t="s">
        <v>32</v>
      </c>
      <c r="D66" s="67">
        <v>5087.96</v>
      </c>
      <c r="E66" s="70"/>
      <c r="F66" s="68"/>
      <c r="G66" s="55">
        <f>ROUND(PRODUCT(D66,E66),2)</f>
        <v>5087.96</v>
      </c>
    </row>
    <row r="67" spans="1:7" s="64" customFormat="1" ht="45" x14ac:dyDescent="0.2">
      <c r="A67" s="65" t="s">
        <v>420</v>
      </c>
      <c r="B67" s="66" t="s">
        <v>285</v>
      </c>
      <c r="C67" s="69" t="s">
        <v>32</v>
      </c>
      <c r="D67" s="67">
        <v>16959.86</v>
      </c>
      <c r="E67" s="70"/>
      <c r="F67" s="68"/>
      <c r="G67" s="55">
        <f t="shared" ref="G67:G73" si="6">ROUND(PRODUCT(D67,E67),2)</f>
        <v>16959.86</v>
      </c>
    </row>
    <row r="68" spans="1:7" s="64" customFormat="1" ht="45" x14ac:dyDescent="0.2">
      <c r="A68" s="65" t="s">
        <v>421</v>
      </c>
      <c r="B68" s="66" t="s">
        <v>284</v>
      </c>
      <c r="C68" s="69" t="s">
        <v>32</v>
      </c>
      <c r="D68" s="67">
        <v>10175.91</v>
      </c>
      <c r="E68" s="70"/>
      <c r="F68" s="68"/>
      <c r="G68" s="55">
        <f t="shared" si="6"/>
        <v>10175.91</v>
      </c>
    </row>
    <row r="69" spans="1:7" s="64" customFormat="1" ht="45" x14ac:dyDescent="0.2">
      <c r="A69" s="65" t="s">
        <v>422</v>
      </c>
      <c r="B69" s="66" t="s">
        <v>286</v>
      </c>
      <c r="C69" s="69" t="s">
        <v>32</v>
      </c>
      <c r="D69" s="67">
        <v>1695.98</v>
      </c>
      <c r="E69" s="70"/>
      <c r="F69" s="68"/>
      <c r="G69" s="55">
        <f t="shared" si="6"/>
        <v>1695.98</v>
      </c>
    </row>
    <row r="70" spans="1:7" s="64" customFormat="1" ht="22.5" x14ac:dyDescent="0.2">
      <c r="A70" s="65" t="s">
        <v>423</v>
      </c>
      <c r="B70" s="66" t="s">
        <v>39</v>
      </c>
      <c r="C70" s="69" t="s">
        <v>40</v>
      </c>
      <c r="D70" s="67">
        <v>28487.11</v>
      </c>
      <c r="E70" s="70"/>
      <c r="F70" s="68"/>
      <c r="G70" s="55">
        <f t="shared" si="6"/>
        <v>28487.11</v>
      </c>
    </row>
    <row r="71" spans="1:7" s="64" customFormat="1" ht="45" x14ac:dyDescent="0.2">
      <c r="A71" s="65" t="s">
        <v>424</v>
      </c>
      <c r="B71" s="66" t="s">
        <v>51</v>
      </c>
      <c r="C71" s="69" t="s">
        <v>40</v>
      </c>
      <c r="D71" s="67">
        <v>28487.11</v>
      </c>
      <c r="E71" s="70"/>
      <c r="F71" s="68"/>
      <c r="G71" s="55">
        <f t="shared" si="6"/>
        <v>28487.11</v>
      </c>
    </row>
    <row r="72" spans="1:7" s="64" customFormat="1" ht="33.75" x14ac:dyDescent="0.2">
      <c r="A72" s="65" t="s">
        <v>425</v>
      </c>
      <c r="B72" s="66" t="s">
        <v>115</v>
      </c>
      <c r="C72" s="69" t="s">
        <v>52</v>
      </c>
      <c r="D72" s="67">
        <v>19891.09</v>
      </c>
      <c r="E72" s="70"/>
      <c r="F72" s="68"/>
      <c r="G72" s="55">
        <f t="shared" si="6"/>
        <v>19891.09</v>
      </c>
    </row>
    <row r="73" spans="1:7" s="64" customFormat="1" ht="78.75" x14ac:dyDescent="0.2">
      <c r="A73" s="65" t="s">
        <v>426</v>
      </c>
      <c r="B73" s="66" t="s">
        <v>282</v>
      </c>
      <c r="C73" s="69" t="s">
        <v>34</v>
      </c>
      <c r="D73" s="67">
        <v>7844</v>
      </c>
      <c r="E73" s="70"/>
      <c r="F73" s="68"/>
      <c r="G73" s="55">
        <f t="shared" si="6"/>
        <v>7844</v>
      </c>
    </row>
    <row r="74" spans="1:7" s="64" customFormat="1" x14ac:dyDescent="0.2">
      <c r="A74" s="38" t="s">
        <v>25</v>
      </c>
      <c r="B74" s="72" t="s">
        <v>189</v>
      </c>
      <c r="C74" s="72"/>
      <c r="D74" s="72"/>
      <c r="E74" s="72"/>
      <c r="F74" s="72"/>
      <c r="G74" s="58">
        <f>ROUND(SUM(G75:G84),2)</f>
        <v>5517.74</v>
      </c>
    </row>
    <row r="75" spans="1:7" s="64" customFormat="1" ht="33.75" x14ac:dyDescent="0.2">
      <c r="A75" s="65" t="s">
        <v>427</v>
      </c>
      <c r="B75" s="66" t="s">
        <v>280</v>
      </c>
      <c r="C75" s="69" t="s">
        <v>40</v>
      </c>
      <c r="D75" s="67">
        <v>183.65</v>
      </c>
      <c r="E75" s="70"/>
      <c r="F75" s="68"/>
      <c r="G75" s="55">
        <f t="shared" ref="G75:G84" si="7">ROUND(PRODUCT(D75,E75),2)</f>
        <v>183.65</v>
      </c>
    </row>
    <row r="76" spans="1:7" s="64" customFormat="1" ht="33.75" x14ac:dyDescent="0.2">
      <c r="A76" s="65" t="s">
        <v>428</v>
      </c>
      <c r="B76" s="66" t="s">
        <v>800</v>
      </c>
      <c r="C76" s="69" t="s">
        <v>32</v>
      </c>
      <c r="D76" s="67">
        <v>64.16</v>
      </c>
      <c r="E76" s="70"/>
      <c r="F76" s="68"/>
      <c r="G76" s="55">
        <f t="shared" si="7"/>
        <v>64.16</v>
      </c>
    </row>
    <row r="77" spans="1:7" s="64" customFormat="1" ht="45" x14ac:dyDescent="0.2">
      <c r="A77" s="65" t="s">
        <v>429</v>
      </c>
      <c r="B77" s="66" t="s">
        <v>343</v>
      </c>
      <c r="C77" s="69" t="s">
        <v>32</v>
      </c>
      <c r="D77" s="67">
        <v>200.02</v>
      </c>
      <c r="E77" s="70"/>
      <c r="F77" s="68"/>
      <c r="G77" s="55">
        <f t="shared" si="7"/>
        <v>200.02</v>
      </c>
    </row>
    <row r="78" spans="1:7" s="64" customFormat="1" ht="78.75" x14ac:dyDescent="0.2">
      <c r="A78" s="65" t="s">
        <v>430</v>
      </c>
      <c r="B78" s="66" t="s">
        <v>324</v>
      </c>
      <c r="C78" s="69" t="s">
        <v>40</v>
      </c>
      <c r="D78" s="67">
        <v>134.03</v>
      </c>
      <c r="E78" s="70"/>
      <c r="F78" s="68"/>
      <c r="G78" s="55">
        <f t="shared" si="7"/>
        <v>134.03</v>
      </c>
    </row>
    <row r="79" spans="1:7" s="64" customFormat="1" ht="22.5" x14ac:dyDescent="0.2">
      <c r="A79" s="65" t="s">
        <v>431</v>
      </c>
      <c r="B79" s="66" t="s">
        <v>39</v>
      </c>
      <c r="C79" s="69" t="s">
        <v>40</v>
      </c>
      <c r="D79" s="67">
        <v>2038.4</v>
      </c>
      <c r="E79" s="70"/>
      <c r="F79" s="68"/>
      <c r="G79" s="55">
        <f t="shared" si="7"/>
        <v>2038.4</v>
      </c>
    </row>
    <row r="80" spans="1:7" s="64" customFormat="1" ht="33.75" x14ac:dyDescent="0.2">
      <c r="A80" s="65" t="s">
        <v>432</v>
      </c>
      <c r="B80" s="66" t="s">
        <v>183</v>
      </c>
      <c r="C80" s="69" t="s">
        <v>33</v>
      </c>
      <c r="D80" s="67">
        <v>44.84</v>
      </c>
      <c r="E80" s="70"/>
      <c r="F80" s="68"/>
      <c r="G80" s="55">
        <f t="shared" si="7"/>
        <v>44.84</v>
      </c>
    </row>
    <row r="81" spans="1:7" s="64" customFormat="1" ht="78.75" x14ac:dyDescent="0.2">
      <c r="A81" s="65" t="s">
        <v>433</v>
      </c>
      <c r="B81" s="66" t="s">
        <v>363</v>
      </c>
      <c r="C81" s="69" t="s">
        <v>34</v>
      </c>
      <c r="D81" s="67">
        <v>637</v>
      </c>
      <c r="E81" s="70"/>
      <c r="F81" s="68"/>
      <c r="G81" s="55">
        <f t="shared" si="7"/>
        <v>637</v>
      </c>
    </row>
    <row r="82" spans="1:7" s="64" customFormat="1" ht="33.75" x14ac:dyDescent="0.2">
      <c r="A82" s="65" t="s">
        <v>434</v>
      </c>
      <c r="B82" s="66" t="s">
        <v>364</v>
      </c>
      <c r="C82" s="69" t="s">
        <v>34</v>
      </c>
      <c r="D82" s="67">
        <v>1274</v>
      </c>
      <c r="E82" s="70"/>
      <c r="F82" s="68"/>
      <c r="G82" s="55">
        <f t="shared" si="7"/>
        <v>1274</v>
      </c>
    </row>
    <row r="83" spans="1:7" s="64" customFormat="1" ht="33.75" x14ac:dyDescent="0.2">
      <c r="A83" s="65" t="s">
        <v>435</v>
      </c>
      <c r="B83" s="66" t="s">
        <v>38</v>
      </c>
      <c r="C83" s="69" t="s">
        <v>33</v>
      </c>
      <c r="D83" s="67">
        <v>44.84</v>
      </c>
      <c r="E83" s="70"/>
      <c r="F83" s="68"/>
      <c r="G83" s="55">
        <f t="shared" si="7"/>
        <v>44.84</v>
      </c>
    </row>
    <row r="84" spans="1:7" s="64" customFormat="1" ht="33.75" x14ac:dyDescent="0.2">
      <c r="A84" s="65" t="s">
        <v>436</v>
      </c>
      <c r="B84" s="66" t="s">
        <v>36</v>
      </c>
      <c r="C84" s="69" t="s">
        <v>37</v>
      </c>
      <c r="D84" s="67">
        <v>896.80000000000007</v>
      </c>
      <c r="E84" s="70"/>
      <c r="F84" s="68"/>
      <c r="G84" s="55">
        <f t="shared" si="7"/>
        <v>896.8</v>
      </c>
    </row>
    <row r="85" spans="1:7" s="64" customFormat="1" x14ac:dyDescent="0.2">
      <c r="A85" s="38" t="s">
        <v>27</v>
      </c>
      <c r="B85" s="72" t="s">
        <v>124</v>
      </c>
      <c r="C85" s="72"/>
      <c r="D85" s="72"/>
      <c r="E85" s="72"/>
      <c r="F85" s="72"/>
      <c r="G85" s="58">
        <f>ROUND(SUM(G86:G112),2)</f>
        <v>75243.7</v>
      </c>
    </row>
    <row r="86" spans="1:7" s="45" customFormat="1" ht="33.75" x14ac:dyDescent="0.2">
      <c r="A86" s="65" t="s">
        <v>437</v>
      </c>
      <c r="B86" s="66" t="s">
        <v>31</v>
      </c>
      <c r="C86" s="69" t="s">
        <v>32</v>
      </c>
      <c r="D86" s="67">
        <v>12566.6</v>
      </c>
      <c r="E86" s="70"/>
      <c r="F86" s="60"/>
      <c r="G86" s="55">
        <f>ROUND(PRODUCT(D86,E86),2)</f>
        <v>12566.6</v>
      </c>
    </row>
    <row r="87" spans="1:7" s="64" customFormat="1" ht="45" x14ac:dyDescent="0.2">
      <c r="A87" s="65" t="s">
        <v>438</v>
      </c>
      <c r="B87" s="66" t="s">
        <v>185</v>
      </c>
      <c r="C87" s="69" t="s">
        <v>33</v>
      </c>
      <c r="D87" s="67">
        <v>565.5</v>
      </c>
      <c r="E87" s="70"/>
      <c r="F87" s="68"/>
      <c r="G87" s="55">
        <f t="shared" ref="G87:G112" si="8">ROUND(PRODUCT(D87,E87),2)</f>
        <v>565.5</v>
      </c>
    </row>
    <row r="88" spans="1:7" s="64" customFormat="1" ht="45" x14ac:dyDescent="0.2">
      <c r="A88" s="65" t="s">
        <v>439</v>
      </c>
      <c r="B88" s="66" t="s">
        <v>123</v>
      </c>
      <c r="C88" s="69" t="s">
        <v>32</v>
      </c>
      <c r="D88" s="67">
        <v>3769.98</v>
      </c>
      <c r="E88" s="70"/>
      <c r="F88" s="68"/>
      <c r="G88" s="55">
        <f t="shared" si="8"/>
        <v>3769.98</v>
      </c>
    </row>
    <row r="89" spans="1:7" s="64" customFormat="1" ht="45" x14ac:dyDescent="0.2">
      <c r="A89" s="65" t="s">
        <v>440</v>
      </c>
      <c r="B89" s="66" t="s">
        <v>266</v>
      </c>
      <c r="C89" s="69" t="s">
        <v>32</v>
      </c>
      <c r="D89" s="67">
        <v>8796.6200000000008</v>
      </c>
      <c r="E89" s="70"/>
      <c r="F89" s="68"/>
      <c r="G89" s="55">
        <f t="shared" si="8"/>
        <v>8796.6200000000008</v>
      </c>
    </row>
    <row r="90" spans="1:7" s="64" customFormat="1" ht="45" x14ac:dyDescent="0.2">
      <c r="A90" s="65" t="s">
        <v>441</v>
      </c>
      <c r="B90" s="66" t="s">
        <v>157</v>
      </c>
      <c r="C90" s="69" t="s">
        <v>33</v>
      </c>
      <c r="D90" s="67">
        <v>226.2</v>
      </c>
      <c r="E90" s="70"/>
      <c r="F90" s="68"/>
      <c r="G90" s="55">
        <f t="shared" si="8"/>
        <v>226.2</v>
      </c>
    </row>
    <row r="91" spans="1:7" s="64" customFormat="1" ht="45" x14ac:dyDescent="0.2">
      <c r="A91" s="65" t="s">
        <v>442</v>
      </c>
      <c r="B91" s="66" t="s">
        <v>186</v>
      </c>
      <c r="C91" s="69" t="s">
        <v>33</v>
      </c>
      <c r="D91" s="67">
        <v>339.3</v>
      </c>
      <c r="E91" s="70"/>
      <c r="F91" s="68"/>
      <c r="G91" s="55">
        <f t="shared" si="8"/>
        <v>339.3</v>
      </c>
    </row>
    <row r="92" spans="1:7" s="64" customFormat="1" ht="56.25" x14ac:dyDescent="0.2">
      <c r="A92" s="65" t="s">
        <v>443</v>
      </c>
      <c r="B92" s="66" t="s">
        <v>344</v>
      </c>
      <c r="C92" s="69" t="s">
        <v>34</v>
      </c>
      <c r="D92" s="67">
        <v>6230</v>
      </c>
      <c r="E92" s="70"/>
      <c r="F92" s="68"/>
      <c r="G92" s="55">
        <f t="shared" si="8"/>
        <v>6230</v>
      </c>
    </row>
    <row r="93" spans="1:7" s="64" customFormat="1" ht="33.75" x14ac:dyDescent="0.2">
      <c r="A93" s="65" t="s">
        <v>444</v>
      </c>
      <c r="B93" s="66" t="s">
        <v>345</v>
      </c>
      <c r="C93" s="69" t="s">
        <v>40</v>
      </c>
      <c r="D93" s="67">
        <v>10563.74</v>
      </c>
      <c r="E93" s="70"/>
      <c r="F93" s="68"/>
      <c r="G93" s="55">
        <f t="shared" si="8"/>
        <v>10563.74</v>
      </c>
    </row>
    <row r="94" spans="1:7" s="64" customFormat="1" ht="33.75" x14ac:dyDescent="0.2">
      <c r="A94" s="65" t="s">
        <v>445</v>
      </c>
      <c r="B94" s="66" t="s">
        <v>281</v>
      </c>
      <c r="C94" s="69" t="s">
        <v>40</v>
      </c>
      <c r="D94" s="67">
        <v>1776.73</v>
      </c>
      <c r="E94" s="70"/>
      <c r="F94" s="68"/>
      <c r="G94" s="55">
        <f t="shared" si="8"/>
        <v>1776.73</v>
      </c>
    </row>
    <row r="95" spans="1:7" s="64" customFormat="1" ht="33.75" x14ac:dyDescent="0.2">
      <c r="A95" s="65" t="s">
        <v>446</v>
      </c>
      <c r="B95" s="66" t="s">
        <v>799</v>
      </c>
      <c r="C95" s="69" t="s">
        <v>40</v>
      </c>
      <c r="D95" s="67">
        <v>56.25</v>
      </c>
      <c r="E95" s="70"/>
      <c r="F95" s="68"/>
      <c r="G95" s="55">
        <f t="shared" si="8"/>
        <v>56.25</v>
      </c>
    </row>
    <row r="96" spans="1:7" s="64" customFormat="1" ht="45" x14ac:dyDescent="0.2">
      <c r="A96" s="65" t="s">
        <v>447</v>
      </c>
      <c r="B96" s="66" t="s">
        <v>42</v>
      </c>
      <c r="C96" s="69" t="s">
        <v>32</v>
      </c>
      <c r="D96" s="67">
        <v>2204.94</v>
      </c>
      <c r="E96" s="70"/>
      <c r="F96" s="68"/>
      <c r="G96" s="55">
        <f t="shared" si="8"/>
        <v>2204.94</v>
      </c>
    </row>
    <row r="97" spans="1:7" s="64" customFormat="1" ht="33.75" x14ac:dyDescent="0.2">
      <c r="A97" s="65" t="s">
        <v>448</v>
      </c>
      <c r="B97" s="66" t="s">
        <v>41</v>
      </c>
      <c r="C97" s="69" t="s">
        <v>32</v>
      </c>
      <c r="D97" s="67">
        <v>10361.66</v>
      </c>
      <c r="E97" s="70"/>
      <c r="F97" s="68"/>
      <c r="G97" s="55">
        <f t="shared" si="8"/>
        <v>10361.66</v>
      </c>
    </row>
    <row r="98" spans="1:7" s="64" customFormat="1" ht="33.75" x14ac:dyDescent="0.2">
      <c r="A98" s="65" t="s">
        <v>449</v>
      </c>
      <c r="B98" s="66" t="s">
        <v>43</v>
      </c>
      <c r="C98" s="69" t="s">
        <v>32</v>
      </c>
      <c r="D98" s="67">
        <v>881.98</v>
      </c>
      <c r="E98" s="70"/>
      <c r="F98" s="68"/>
      <c r="G98" s="55">
        <f t="shared" si="8"/>
        <v>881.98</v>
      </c>
    </row>
    <row r="99" spans="1:7" s="64" customFormat="1" ht="22.5" x14ac:dyDescent="0.2">
      <c r="A99" s="65" t="s">
        <v>450</v>
      </c>
      <c r="B99" s="66" t="s">
        <v>39</v>
      </c>
      <c r="C99" s="69" t="s">
        <v>40</v>
      </c>
      <c r="D99" s="67">
        <v>7248.13</v>
      </c>
      <c r="E99" s="70"/>
      <c r="F99" s="68"/>
      <c r="G99" s="55">
        <f t="shared" si="8"/>
        <v>7248.13</v>
      </c>
    </row>
    <row r="100" spans="1:7" s="64" customFormat="1" ht="45" x14ac:dyDescent="0.2">
      <c r="A100" s="65" t="s">
        <v>451</v>
      </c>
      <c r="B100" s="66" t="s">
        <v>47</v>
      </c>
      <c r="C100" s="69" t="s">
        <v>40</v>
      </c>
      <c r="D100" s="67">
        <v>62</v>
      </c>
      <c r="E100" s="70"/>
      <c r="F100" s="68"/>
      <c r="G100" s="55">
        <f t="shared" si="8"/>
        <v>62</v>
      </c>
    </row>
    <row r="101" spans="1:7" s="64" customFormat="1" ht="33.75" x14ac:dyDescent="0.2">
      <c r="A101" s="65" t="s">
        <v>452</v>
      </c>
      <c r="B101" s="66" t="s">
        <v>118</v>
      </c>
      <c r="C101" s="69" t="s">
        <v>40</v>
      </c>
      <c r="D101" s="67">
        <v>62</v>
      </c>
      <c r="E101" s="70"/>
      <c r="F101" s="68"/>
      <c r="G101" s="55">
        <f t="shared" si="8"/>
        <v>62</v>
      </c>
    </row>
    <row r="102" spans="1:7" s="64" customFormat="1" ht="56.25" x14ac:dyDescent="0.2">
      <c r="A102" s="65" t="s">
        <v>453</v>
      </c>
      <c r="B102" s="66" t="s">
        <v>268</v>
      </c>
      <c r="C102" s="69" t="s">
        <v>32</v>
      </c>
      <c r="D102" s="67">
        <v>12.6</v>
      </c>
      <c r="E102" s="70"/>
      <c r="F102" s="68"/>
      <c r="G102" s="55">
        <f t="shared" si="8"/>
        <v>12.6</v>
      </c>
    </row>
    <row r="103" spans="1:7" s="64" customFormat="1" ht="22.5" x14ac:dyDescent="0.2">
      <c r="A103" s="65" t="s">
        <v>454</v>
      </c>
      <c r="B103" s="66" t="s">
        <v>117</v>
      </c>
      <c r="C103" s="69" t="s">
        <v>32</v>
      </c>
      <c r="D103" s="67">
        <v>18.899999999999999</v>
      </c>
      <c r="E103" s="70"/>
      <c r="F103" s="68"/>
      <c r="G103" s="55">
        <f t="shared" si="8"/>
        <v>18.899999999999999</v>
      </c>
    </row>
    <row r="104" spans="1:7" s="64" customFormat="1" ht="33.75" x14ac:dyDescent="0.2">
      <c r="A104" s="65" t="s">
        <v>455</v>
      </c>
      <c r="B104" s="66" t="s">
        <v>267</v>
      </c>
      <c r="C104" s="69" t="s">
        <v>33</v>
      </c>
      <c r="D104" s="67">
        <v>23.87</v>
      </c>
      <c r="E104" s="70"/>
      <c r="F104" s="68"/>
      <c r="G104" s="55">
        <f t="shared" si="8"/>
        <v>23.87</v>
      </c>
    </row>
    <row r="105" spans="1:7" s="64" customFormat="1" ht="45" x14ac:dyDescent="0.2">
      <c r="A105" s="65" t="s">
        <v>456</v>
      </c>
      <c r="B105" s="66" t="s">
        <v>211</v>
      </c>
      <c r="C105" s="69" t="s">
        <v>33</v>
      </c>
      <c r="D105" s="67">
        <v>14.92</v>
      </c>
      <c r="E105" s="70"/>
      <c r="F105" s="68"/>
      <c r="G105" s="55">
        <f t="shared" si="8"/>
        <v>14.92</v>
      </c>
    </row>
    <row r="106" spans="1:7" s="64" customFormat="1" ht="45" x14ac:dyDescent="0.2">
      <c r="A106" s="65" t="s">
        <v>457</v>
      </c>
      <c r="B106" s="66" t="s">
        <v>212</v>
      </c>
      <c r="C106" s="69" t="s">
        <v>33</v>
      </c>
      <c r="D106" s="67">
        <v>74.680000000000007</v>
      </c>
      <c r="E106" s="70"/>
      <c r="F106" s="68"/>
      <c r="G106" s="55">
        <f t="shared" si="8"/>
        <v>74.680000000000007</v>
      </c>
    </row>
    <row r="107" spans="1:7" s="64" customFormat="1" ht="33.75" x14ac:dyDescent="0.2">
      <c r="A107" s="65" t="s">
        <v>458</v>
      </c>
      <c r="B107" s="66" t="s">
        <v>177</v>
      </c>
      <c r="C107" s="69" t="s">
        <v>32</v>
      </c>
      <c r="D107" s="67">
        <v>136.4</v>
      </c>
      <c r="E107" s="70"/>
      <c r="F107" s="68"/>
      <c r="G107" s="55">
        <f t="shared" si="8"/>
        <v>136.4</v>
      </c>
    </row>
    <row r="108" spans="1:7" s="64" customFormat="1" ht="33.75" x14ac:dyDescent="0.2">
      <c r="A108" s="65" t="s">
        <v>459</v>
      </c>
      <c r="B108" s="66" t="s">
        <v>162</v>
      </c>
      <c r="C108" s="69" t="s">
        <v>32</v>
      </c>
      <c r="D108" s="67">
        <v>136.4</v>
      </c>
      <c r="E108" s="70"/>
      <c r="F108" s="68"/>
      <c r="G108" s="55">
        <f t="shared" si="8"/>
        <v>136.4</v>
      </c>
    </row>
    <row r="109" spans="1:7" s="64" customFormat="1" ht="67.5" x14ac:dyDescent="0.2">
      <c r="A109" s="65" t="s">
        <v>460</v>
      </c>
      <c r="B109" s="66" t="s">
        <v>263</v>
      </c>
      <c r="C109" s="69" t="s">
        <v>34</v>
      </c>
      <c r="D109" s="67">
        <v>260</v>
      </c>
      <c r="E109" s="70"/>
      <c r="F109" s="68"/>
      <c r="G109" s="55">
        <f t="shared" si="8"/>
        <v>260</v>
      </c>
    </row>
    <row r="110" spans="1:7" s="64" customFormat="1" ht="90" x14ac:dyDescent="0.2">
      <c r="A110" s="65" t="s">
        <v>461</v>
      </c>
      <c r="B110" s="66" t="s">
        <v>141</v>
      </c>
      <c r="C110" s="69" t="s">
        <v>34</v>
      </c>
      <c r="D110" s="67">
        <v>1729</v>
      </c>
      <c r="E110" s="70"/>
      <c r="F110" s="68"/>
      <c r="G110" s="55">
        <f t="shared" si="8"/>
        <v>1729</v>
      </c>
    </row>
    <row r="111" spans="1:7" s="45" customFormat="1" ht="33.75" x14ac:dyDescent="0.2">
      <c r="A111" s="65" t="s">
        <v>462</v>
      </c>
      <c r="B111" s="66" t="s">
        <v>38</v>
      </c>
      <c r="C111" s="69" t="s">
        <v>33</v>
      </c>
      <c r="D111" s="67">
        <v>339.3</v>
      </c>
      <c r="E111" s="70"/>
      <c r="F111" s="68"/>
      <c r="G111" s="55">
        <f t="shared" si="8"/>
        <v>339.3</v>
      </c>
    </row>
    <row r="112" spans="1:7" s="45" customFormat="1" ht="33.75" x14ac:dyDescent="0.2">
      <c r="A112" s="65" t="s">
        <v>463</v>
      </c>
      <c r="B112" s="66" t="s">
        <v>36</v>
      </c>
      <c r="C112" s="69" t="s">
        <v>37</v>
      </c>
      <c r="D112" s="67">
        <v>6786</v>
      </c>
      <c r="E112" s="70"/>
      <c r="F112" s="60"/>
      <c r="G112" s="55">
        <f t="shared" si="8"/>
        <v>6786</v>
      </c>
    </row>
    <row r="113" spans="1:7" s="64" customFormat="1" x14ac:dyDescent="0.2">
      <c r="A113" s="38" t="s">
        <v>28</v>
      </c>
      <c r="B113" s="72" t="s">
        <v>340</v>
      </c>
      <c r="C113" s="72"/>
      <c r="D113" s="72"/>
      <c r="E113" s="72"/>
      <c r="F113" s="72"/>
      <c r="G113" s="58">
        <f>ROUND(SUM(G114:G130),2)</f>
        <v>11212.25</v>
      </c>
    </row>
    <row r="114" spans="1:7" s="64" customFormat="1" ht="33.75" x14ac:dyDescent="0.2">
      <c r="A114" s="65" t="s">
        <v>464</v>
      </c>
      <c r="B114" s="66" t="s">
        <v>31</v>
      </c>
      <c r="C114" s="69" t="s">
        <v>32</v>
      </c>
      <c r="D114" s="67">
        <v>84.8</v>
      </c>
      <c r="E114" s="70"/>
      <c r="F114" s="68"/>
      <c r="G114" s="55">
        <f t="shared" ref="G114" si="9">ROUND(PRODUCT(D114,E114),2)</f>
        <v>84.8</v>
      </c>
    </row>
    <row r="115" spans="1:7" s="64" customFormat="1" ht="33.75" x14ac:dyDescent="0.2">
      <c r="A115" s="65" t="s">
        <v>465</v>
      </c>
      <c r="B115" s="66" t="s">
        <v>325</v>
      </c>
      <c r="C115" s="69" t="s">
        <v>33</v>
      </c>
      <c r="D115" s="67">
        <v>220.47</v>
      </c>
      <c r="E115" s="70"/>
      <c r="F115" s="68"/>
      <c r="G115" s="55">
        <f t="shared" ref="G115" si="10">ROUND(PRODUCT(D115,E115),2)</f>
        <v>220.47</v>
      </c>
    </row>
    <row r="116" spans="1:7" s="64" customFormat="1" ht="45" x14ac:dyDescent="0.2">
      <c r="A116" s="65" t="s">
        <v>466</v>
      </c>
      <c r="B116" s="66" t="s">
        <v>123</v>
      </c>
      <c r="C116" s="69" t="s">
        <v>32</v>
      </c>
      <c r="D116" s="67">
        <v>84.8</v>
      </c>
      <c r="E116" s="70"/>
      <c r="F116" s="68"/>
      <c r="G116" s="55">
        <f t="shared" ref="G116:G130" si="11">ROUND(PRODUCT(D116,E116),2)</f>
        <v>84.8</v>
      </c>
    </row>
    <row r="117" spans="1:7" s="64" customFormat="1" ht="45" x14ac:dyDescent="0.2">
      <c r="A117" s="65" t="s">
        <v>467</v>
      </c>
      <c r="B117" s="66" t="s">
        <v>265</v>
      </c>
      <c r="C117" s="69" t="s">
        <v>33</v>
      </c>
      <c r="D117" s="67">
        <v>85.93</v>
      </c>
      <c r="E117" s="70"/>
      <c r="F117" s="68"/>
      <c r="G117" s="55">
        <f t="shared" si="11"/>
        <v>85.93</v>
      </c>
    </row>
    <row r="118" spans="1:7" s="64" customFormat="1" ht="22.5" x14ac:dyDescent="0.2">
      <c r="A118" s="65" t="s">
        <v>468</v>
      </c>
      <c r="B118" s="66" t="s">
        <v>328</v>
      </c>
      <c r="C118" s="69" t="s">
        <v>33</v>
      </c>
      <c r="D118" s="67">
        <v>19.79</v>
      </c>
      <c r="E118" s="70"/>
      <c r="F118" s="68"/>
      <c r="G118" s="55">
        <f>ROUND(PRODUCT(D118,E118),2)</f>
        <v>19.79</v>
      </c>
    </row>
    <row r="119" spans="1:7" s="64" customFormat="1" ht="33.75" x14ac:dyDescent="0.2">
      <c r="A119" s="65" t="s">
        <v>469</v>
      </c>
      <c r="B119" s="66" t="s">
        <v>114</v>
      </c>
      <c r="C119" s="69" t="s">
        <v>32</v>
      </c>
      <c r="D119" s="67">
        <v>84.8</v>
      </c>
      <c r="E119" s="70"/>
      <c r="F119" s="68"/>
      <c r="G119" s="55">
        <f>ROUND(PRODUCT(D119,E119),2)</f>
        <v>84.8</v>
      </c>
    </row>
    <row r="120" spans="1:7" s="64" customFormat="1" ht="33.75" x14ac:dyDescent="0.2">
      <c r="A120" s="65" t="s">
        <v>470</v>
      </c>
      <c r="B120" s="66" t="s">
        <v>267</v>
      </c>
      <c r="C120" s="69" t="s">
        <v>33</v>
      </c>
      <c r="D120" s="67">
        <v>50.88</v>
      </c>
      <c r="E120" s="70"/>
      <c r="F120" s="68"/>
      <c r="G120" s="55">
        <f t="shared" ref="G120:G121" si="12">ROUND(PRODUCT(D120,E120),2)</f>
        <v>50.88</v>
      </c>
    </row>
    <row r="121" spans="1:7" s="64" customFormat="1" ht="45" x14ac:dyDescent="0.2">
      <c r="A121" s="65" t="s">
        <v>471</v>
      </c>
      <c r="B121" s="66" t="s">
        <v>212</v>
      </c>
      <c r="C121" s="69" t="s">
        <v>33</v>
      </c>
      <c r="D121" s="67">
        <v>75.180000000000007</v>
      </c>
      <c r="E121" s="70"/>
      <c r="F121" s="68"/>
      <c r="G121" s="55">
        <f t="shared" si="12"/>
        <v>75.180000000000007</v>
      </c>
    </row>
    <row r="122" spans="1:7" s="64" customFormat="1" ht="45" x14ac:dyDescent="0.2">
      <c r="A122" s="65" t="s">
        <v>472</v>
      </c>
      <c r="B122" s="66" t="s">
        <v>211</v>
      </c>
      <c r="C122" s="69" t="s">
        <v>33</v>
      </c>
      <c r="D122" s="67">
        <v>9.0399999999999991</v>
      </c>
      <c r="E122" s="70"/>
      <c r="F122" s="68"/>
      <c r="G122" s="55">
        <f>ROUND(PRODUCT(D122,E122),2)</f>
        <v>9.0399999999999991</v>
      </c>
    </row>
    <row r="123" spans="1:7" s="64" customFormat="1" ht="33.75" x14ac:dyDescent="0.2">
      <c r="A123" s="65" t="s">
        <v>473</v>
      </c>
      <c r="B123" s="66" t="s">
        <v>329</v>
      </c>
      <c r="C123" s="69" t="s">
        <v>40</v>
      </c>
      <c r="D123" s="67">
        <v>21.75</v>
      </c>
      <c r="E123" s="70"/>
      <c r="F123" s="68"/>
      <c r="G123" s="55">
        <f>ROUND(PRODUCT(D123,E123),2)</f>
        <v>21.75</v>
      </c>
    </row>
    <row r="124" spans="1:7" s="64" customFormat="1" ht="33.75" x14ac:dyDescent="0.2">
      <c r="A124" s="65" t="s">
        <v>474</v>
      </c>
      <c r="B124" s="66" t="s">
        <v>326</v>
      </c>
      <c r="C124" s="69" t="s">
        <v>32</v>
      </c>
      <c r="D124" s="67">
        <v>17.28</v>
      </c>
      <c r="E124" s="70"/>
      <c r="F124" s="68"/>
      <c r="G124" s="55">
        <f>ROUND(PRODUCT(D124,E124),2)</f>
        <v>17.28</v>
      </c>
    </row>
    <row r="125" spans="1:7" s="64" customFormat="1" ht="33.75" x14ac:dyDescent="0.2">
      <c r="A125" s="65" t="s">
        <v>475</v>
      </c>
      <c r="B125" s="66" t="s">
        <v>331</v>
      </c>
      <c r="C125" s="69" t="s">
        <v>33</v>
      </c>
      <c r="D125" s="67">
        <v>3.46</v>
      </c>
      <c r="E125" s="70"/>
      <c r="F125" s="68"/>
      <c r="G125" s="55">
        <f t="shared" ref="G125:G128" si="13">ROUND(PRODUCT(D125,E125),2)</f>
        <v>3.46</v>
      </c>
    </row>
    <row r="126" spans="1:7" s="64" customFormat="1" ht="67.5" x14ac:dyDescent="0.2">
      <c r="A126" s="65" t="s">
        <v>476</v>
      </c>
      <c r="B126" s="66" t="s">
        <v>353</v>
      </c>
      <c r="C126" s="69" t="s">
        <v>34</v>
      </c>
      <c r="D126" s="67">
        <v>36</v>
      </c>
      <c r="E126" s="70"/>
      <c r="F126" s="68"/>
      <c r="G126" s="55">
        <f t="shared" ref="G126" si="14">ROUND(PRODUCT(D126,E126),2)</f>
        <v>36</v>
      </c>
    </row>
    <row r="127" spans="1:7" s="64" customFormat="1" ht="45" x14ac:dyDescent="0.2">
      <c r="A127" s="65" t="s">
        <v>477</v>
      </c>
      <c r="B127" s="66" t="s">
        <v>330</v>
      </c>
      <c r="C127" s="69" t="s">
        <v>52</v>
      </c>
      <c r="D127" s="67">
        <v>2894.1</v>
      </c>
      <c r="E127" s="70"/>
      <c r="F127" s="68"/>
      <c r="G127" s="55">
        <f t="shared" si="13"/>
        <v>2894.1</v>
      </c>
    </row>
    <row r="128" spans="1:7" s="64" customFormat="1" ht="33.75" x14ac:dyDescent="0.2">
      <c r="A128" s="65" t="s">
        <v>478</v>
      </c>
      <c r="B128" s="66" t="s">
        <v>327</v>
      </c>
      <c r="C128" s="69" t="s">
        <v>52</v>
      </c>
      <c r="D128" s="67">
        <v>2894.1</v>
      </c>
      <c r="E128" s="70"/>
      <c r="F128" s="68"/>
      <c r="G128" s="55">
        <f t="shared" si="13"/>
        <v>2894.1</v>
      </c>
    </row>
    <row r="129" spans="1:7" s="64" customFormat="1" ht="33.75" x14ac:dyDescent="0.2">
      <c r="A129" s="65" t="s">
        <v>479</v>
      </c>
      <c r="B129" s="66" t="s">
        <v>38</v>
      </c>
      <c r="C129" s="69" t="s">
        <v>33</v>
      </c>
      <c r="D129" s="67">
        <v>220.47</v>
      </c>
      <c r="E129" s="70"/>
      <c r="F129" s="68"/>
      <c r="G129" s="55">
        <f t="shared" si="11"/>
        <v>220.47</v>
      </c>
    </row>
    <row r="130" spans="1:7" s="64" customFormat="1" ht="33.75" x14ac:dyDescent="0.2">
      <c r="A130" s="65" t="s">
        <v>480</v>
      </c>
      <c r="B130" s="66" t="s">
        <v>36</v>
      </c>
      <c r="C130" s="69" t="s">
        <v>37</v>
      </c>
      <c r="D130" s="67">
        <v>4409.3999999999996</v>
      </c>
      <c r="E130" s="70"/>
      <c r="F130" s="68"/>
      <c r="G130" s="55">
        <f t="shared" si="11"/>
        <v>4409.3999999999996</v>
      </c>
    </row>
    <row r="131" spans="1:7" x14ac:dyDescent="0.2">
      <c r="A131" s="38" t="s">
        <v>29</v>
      </c>
      <c r="B131" s="72" t="s">
        <v>107</v>
      </c>
      <c r="C131" s="72"/>
      <c r="D131" s="72"/>
      <c r="E131" s="72"/>
      <c r="F131" s="72"/>
      <c r="G131" s="58">
        <f>ROUND(SUM(G132:G138),2)</f>
        <v>1163.2</v>
      </c>
    </row>
    <row r="132" spans="1:7" s="64" customFormat="1" ht="33.75" x14ac:dyDescent="0.2">
      <c r="A132" s="65" t="s">
        <v>481</v>
      </c>
      <c r="B132" s="66" t="s">
        <v>53</v>
      </c>
      <c r="C132" s="69" t="s">
        <v>34</v>
      </c>
      <c r="D132" s="67">
        <v>96</v>
      </c>
      <c r="E132" s="70"/>
      <c r="F132" s="68"/>
      <c r="G132" s="55">
        <f t="shared" ref="G132:G138" si="15">ROUND(PRODUCT(D132,E132),2)</f>
        <v>96</v>
      </c>
    </row>
    <row r="133" spans="1:7" s="64" customFormat="1" ht="33.75" x14ac:dyDescent="0.2">
      <c r="A133" s="65" t="s">
        <v>482</v>
      </c>
      <c r="B133" s="66" t="s">
        <v>54</v>
      </c>
      <c r="C133" s="69" t="s">
        <v>34</v>
      </c>
      <c r="D133" s="67">
        <v>96</v>
      </c>
      <c r="E133" s="70"/>
      <c r="F133" s="68"/>
      <c r="G133" s="55">
        <f t="shared" si="15"/>
        <v>96</v>
      </c>
    </row>
    <row r="134" spans="1:7" s="64" customFormat="1" ht="33.75" x14ac:dyDescent="0.2">
      <c r="A134" s="65" t="s">
        <v>483</v>
      </c>
      <c r="B134" s="66" t="s">
        <v>57</v>
      </c>
      <c r="C134" s="69" t="s">
        <v>34</v>
      </c>
      <c r="D134" s="67">
        <v>96</v>
      </c>
      <c r="E134" s="70"/>
      <c r="F134" s="68"/>
      <c r="G134" s="55">
        <f t="shared" si="15"/>
        <v>96</v>
      </c>
    </row>
    <row r="135" spans="1:7" s="64" customFormat="1" ht="33.75" x14ac:dyDescent="0.2">
      <c r="A135" s="65" t="s">
        <v>484</v>
      </c>
      <c r="B135" s="66" t="s">
        <v>164</v>
      </c>
      <c r="C135" s="69" t="s">
        <v>34</v>
      </c>
      <c r="D135" s="67">
        <v>92</v>
      </c>
      <c r="E135" s="70"/>
      <c r="F135" s="68"/>
      <c r="G135" s="55">
        <f t="shared" si="15"/>
        <v>92</v>
      </c>
    </row>
    <row r="136" spans="1:7" s="64" customFormat="1" ht="33.75" x14ac:dyDescent="0.2">
      <c r="A136" s="65" t="s">
        <v>485</v>
      </c>
      <c r="B136" s="66" t="s">
        <v>165</v>
      </c>
      <c r="C136" s="69" t="s">
        <v>34</v>
      </c>
      <c r="D136" s="67">
        <v>92</v>
      </c>
      <c r="E136" s="70"/>
      <c r="F136" s="68"/>
      <c r="G136" s="55">
        <f t="shared" si="15"/>
        <v>92</v>
      </c>
    </row>
    <row r="137" spans="1:7" s="64" customFormat="1" ht="33.75" x14ac:dyDescent="0.2">
      <c r="A137" s="65" t="s">
        <v>486</v>
      </c>
      <c r="B137" s="66" t="s">
        <v>55</v>
      </c>
      <c r="C137" s="69" t="s">
        <v>32</v>
      </c>
      <c r="D137" s="67">
        <v>576</v>
      </c>
      <c r="E137" s="70"/>
      <c r="F137" s="68"/>
      <c r="G137" s="55">
        <f t="shared" si="15"/>
        <v>576</v>
      </c>
    </row>
    <row r="138" spans="1:7" s="64" customFormat="1" ht="22.5" x14ac:dyDescent="0.2">
      <c r="A138" s="65" t="s">
        <v>487</v>
      </c>
      <c r="B138" s="66" t="s">
        <v>187</v>
      </c>
      <c r="C138" s="69" t="s">
        <v>33</v>
      </c>
      <c r="D138" s="67">
        <v>115.2</v>
      </c>
      <c r="E138" s="70"/>
      <c r="F138" s="68"/>
      <c r="G138" s="55">
        <f t="shared" si="15"/>
        <v>115.2</v>
      </c>
    </row>
    <row r="139" spans="1:7" s="45" customFormat="1" x14ac:dyDescent="0.2">
      <c r="A139" s="38" t="s">
        <v>103</v>
      </c>
      <c r="B139" s="72" t="s">
        <v>44</v>
      </c>
      <c r="C139" s="72"/>
      <c r="D139" s="72"/>
      <c r="E139" s="72"/>
      <c r="F139" s="72"/>
      <c r="G139" s="58">
        <f>ROUND(SUM(G140,G161),2)</f>
        <v>16307.83</v>
      </c>
    </row>
    <row r="140" spans="1:7" s="45" customFormat="1" x14ac:dyDescent="0.2">
      <c r="A140" s="39" t="s">
        <v>104</v>
      </c>
      <c r="B140" s="40" t="s">
        <v>45</v>
      </c>
      <c r="C140" s="41"/>
      <c r="D140" s="42"/>
      <c r="E140" s="43"/>
      <c r="F140" s="44"/>
      <c r="G140" s="43">
        <f>ROUND(SUM(G141:G160),2)</f>
        <v>16228.83</v>
      </c>
    </row>
    <row r="141" spans="1:7" s="64" customFormat="1" ht="56.25" x14ac:dyDescent="0.2">
      <c r="A141" s="65" t="s">
        <v>488</v>
      </c>
      <c r="B141" s="66" t="s">
        <v>166</v>
      </c>
      <c r="C141" s="69" t="s">
        <v>32</v>
      </c>
      <c r="D141" s="67">
        <v>27.61</v>
      </c>
      <c r="E141" s="70"/>
      <c r="F141" s="68"/>
      <c r="G141" s="55">
        <f t="shared" ref="G141:G160" si="16">ROUND(PRODUCT(D141,E141),2)</f>
        <v>27.61</v>
      </c>
    </row>
    <row r="142" spans="1:7" s="64" customFormat="1" ht="67.5" x14ac:dyDescent="0.2">
      <c r="A142" s="65" t="s">
        <v>489</v>
      </c>
      <c r="B142" s="66" t="s">
        <v>346</v>
      </c>
      <c r="C142" s="69" t="s">
        <v>32</v>
      </c>
      <c r="D142" s="67">
        <v>545.79</v>
      </c>
      <c r="E142" s="70"/>
      <c r="F142" s="68"/>
      <c r="G142" s="55">
        <f t="shared" si="16"/>
        <v>545.79</v>
      </c>
    </row>
    <row r="143" spans="1:7" s="64" customFormat="1" ht="56.25" x14ac:dyDescent="0.2">
      <c r="A143" s="65" t="s">
        <v>490</v>
      </c>
      <c r="B143" s="66" t="s">
        <v>287</v>
      </c>
      <c r="C143" s="69" t="s">
        <v>32</v>
      </c>
      <c r="D143" s="67">
        <v>705.81</v>
      </c>
      <c r="E143" s="70"/>
      <c r="F143" s="68"/>
      <c r="G143" s="55">
        <f t="shared" si="16"/>
        <v>705.81</v>
      </c>
    </row>
    <row r="144" spans="1:7" s="64" customFormat="1" ht="56.25" x14ac:dyDescent="0.2">
      <c r="A144" s="65" t="s">
        <v>491</v>
      </c>
      <c r="B144" s="66" t="s">
        <v>167</v>
      </c>
      <c r="C144" s="69" t="s">
        <v>40</v>
      </c>
      <c r="D144" s="67">
        <v>11194.51</v>
      </c>
      <c r="E144" s="70"/>
      <c r="F144" s="68"/>
      <c r="G144" s="55">
        <f t="shared" si="16"/>
        <v>11194.51</v>
      </c>
    </row>
    <row r="145" spans="1:7" s="64" customFormat="1" ht="56.25" x14ac:dyDescent="0.2">
      <c r="A145" s="65" t="s">
        <v>492</v>
      </c>
      <c r="B145" s="66" t="s">
        <v>168</v>
      </c>
      <c r="C145" s="69" t="s">
        <v>40</v>
      </c>
      <c r="D145" s="67">
        <v>1427.53</v>
      </c>
      <c r="E145" s="70"/>
      <c r="F145" s="68"/>
      <c r="G145" s="55">
        <f t="shared" si="16"/>
        <v>1427.53</v>
      </c>
    </row>
    <row r="146" spans="1:7" s="64" customFormat="1" ht="56.25" x14ac:dyDescent="0.2">
      <c r="A146" s="65" t="s">
        <v>493</v>
      </c>
      <c r="B146" s="66" t="s">
        <v>169</v>
      </c>
      <c r="C146" s="69" t="s">
        <v>40</v>
      </c>
      <c r="D146" s="67">
        <v>36.200000000000003</v>
      </c>
      <c r="E146" s="70"/>
      <c r="F146" s="68"/>
      <c r="G146" s="55">
        <f t="shared" si="16"/>
        <v>36.200000000000003</v>
      </c>
    </row>
    <row r="147" spans="1:7" s="64" customFormat="1" ht="56.25" x14ac:dyDescent="0.2">
      <c r="A147" s="65" t="s">
        <v>494</v>
      </c>
      <c r="B147" s="66" t="s">
        <v>170</v>
      </c>
      <c r="C147" s="69" t="s">
        <v>34</v>
      </c>
      <c r="D147" s="67">
        <v>67</v>
      </c>
      <c r="E147" s="70"/>
      <c r="F147" s="68"/>
      <c r="G147" s="55">
        <f t="shared" si="16"/>
        <v>67</v>
      </c>
    </row>
    <row r="148" spans="1:7" s="64" customFormat="1" ht="56.25" x14ac:dyDescent="0.2">
      <c r="A148" s="65" t="s">
        <v>495</v>
      </c>
      <c r="B148" s="66" t="s">
        <v>171</v>
      </c>
      <c r="C148" s="69" t="s">
        <v>34</v>
      </c>
      <c r="D148" s="67">
        <v>23</v>
      </c>
      <c r="E148" s="70"/>
      <c r="F148" s="68"/>
      <c r="G148" s="55">
        <f t="shared" si="16"/>
        <v>23</v>
      </c>
    </row>
    <row r="149" spans="1:7" s="64" customFormat="1" ht="56.25" x14ac:dyDescent="0.2">
      <c r="A149" s="65" t="s">
        <v>496</v>
      </c>
      <c r="B149" s="66" t="s">
        <v>274</v>
      </c>
      <c r="C149" s="69" t="s">
        <v>34</v>
      </c>
      <c r="D149" s="67">
        <v>9</v>
      </c>
      <c r="E149" s="70"/>
      <c r="F149" s="68"/>
      <c r="G149" s="55">
        <f t="shared" si="16"/>
        <v>9</v>
      </c>
    </row>
    <row r="150" spans="1:7" s="64" customFormat="1" ht="67.5" x14ac:dyDescent="0.2">
      <c r="A150" s="65" t="s">
        <v>497</v>
      </c>
      <c r="B150" s="66" t="s">
        <v>322</v>
      </c>
      <c r="C150" s="69" t="s">
        <v>34</v>
      </c>
      <c r="D150" s="67">
        <v>101</v>
      </c>
      <c r="E150" s="70"/>
      <c r="F150" s="68"/>
      <c r="G150" s="55">
        <f t="shared" si="16"/>
        <v>101</v>
      </c>
    </row>
    <row r="151" spans="1:7" s="64" customFormat="1" ht="45" x14ac:dyDescent="0.2">
      <c r="A151" s="65" t="s">
        <v>498</v>
      </c>
      <c r="B151" s="66" t="s">
        <v>172</v>
      </c>
      <c r="C151" s="69" t="s">
        <v>34</v>
      </c>
      <c r="D151" s="67">
        <v>4</v>
      </c>
      <c r="E151" s="70"/>
      <c r="F151" s="68"/>
      <c r="G151" s="55">
        <f t="shared" si="16"/>
        <v>4</v>
      </c>
    </row>
    <row r="152" spans="1:7" s="64" customFormat="1" ht="45" x14ac:dyDescent="0.2">
      <c r="A152" s="65" t="s">
        <v>499</v>
      </c>
      <c r="B152" s="66" t="s">
        <v>173</v>
      </c>
      <c r="C152" s="69" t="s">
        <v>34</v>
      </c>
      <c r="D152" s="67">
        <v>4</v>
      </c>
      <c r="E152" s="70"/>
      <c r="F152" s="68"/>
      <c r="G152" s="55">
        <f t="shared" si="16"/>
        <v>4</v>
      </c>
    </row>
    <row r="153" spans="1:7" s="64" customFormat="1" ht="56.25" x14ac:dyDescent="0.2">
      <c r="A153" s="65" t="s">
        <v>500</v>
      </c>
      <c r="B153" s="66" t="s">
        <v>174</v>
      </c>
      <c r="C153" s="69" t="s">
        <v>34</v>
      </c>
      <c r="D153" s="67">
        <v>26</v>
      </c>
      <c r="E153" s="70"/>
      <c r="F153" s="68"/>
      <c r="G153" s="55">
        <f t="shared" si="16"/>
        <v>26</v>
      </c>
    </row>
    <row r="154" spans="1:7" s="64" customFormat="1" ht="56.25" x14ac:dyDescent="0.2">
      <c r="A154" s="65" t="s">
        <v>501</v>
      </c>
      <c r="B154" s="66" t="s">
        <v>175</v>
      </c>
      <c r="C154" s="69" t="s">
        <v>32</v>
      </c>
      <c r="D154" s="67">
        <v>194.58</v>
      </c>
      <c r="E154" s="70"/>
      <c r="F154" s="68"/>
      <c r="G154" s="55">
        <f t="shared" si="16"/>
        <v>194.58</v>
      </c>
    </row>
    <row r="155" spans="1:7" s="64" customFormat="1" ht="56.25" x14ac:dyDescent="0.2">
      <c r="A155" s="65" t="s">
        <v>502</v>
      </c>
      <c r="B155" s="66" t="s">
        <v>352</v>
      </c>
      <c r="C155" s="69" t="s">
        <v>32</v>
      </c>
      <c r="D155" s="67">
        <v>77.400000000000006</v>
      </c>
      <c r="E155" s="70"/>
      <c r="F155" s="68"/>
      <c r="G155" s="55">
        <f t="shared" si="16"/>
        <v>77.400000000000006</v>
      </c>
    </row>
    <row r="156" spans="1:7" s="64" customFormat="1" ht="56.25" x14ac:dyDescent="0.2">
      <c r="A156" s="65" t="s">
        <v>503</v>
      </c>
      <c r="B156" s="66" t="s">
        <v>176</v>
      </c>
      <c r="C156" s="69" t="s">
        <v>32</v>
      </c>
      <c r="D156" s="67">
        <v>77.400000000000006</v>
      </c>
      <c r="E156" s="70"/>
      <c r="F156" s="68"/>
      <c r="G156" s="55">
        <f t="shared" si="16"/>
        <v>77.400000000000006</v>
      </c>
    </row>
    <row r="157" spans="1:7" s="64" customFormat="1" ht="67.5" x14ac:dyDescent="0.2">
      <c r="A157" s="65" t="s">
        <v>504</v>
      </c>
      <c r="B157" s="66" t="s">
        <v>323</v>
      </c>
      <c r="C157" s="69" t="s">
        <v>34</v>
      </c>
      <c r="D157" s="67">
        <v>240</v>
      </c>
      <c r="E157" s="70"/>
      <c r="F157" s="68"/>
      <c r="G157" s="55">
        <f t="shared" si="16"/>
        <v>240</v>
      </c>
    </row>
    <row r="158" spans="1:7" s="64" customFormat="1" ht="45" x14ac:dyDescent="0.2">
      <c r="A158" s="65" t="s">
        <v>505</v>
      </c>
      <c r="B158" s="66" t="s">
        <v>290</v>
      </c>
      <c r="C158" s="69" t="s">
        <v>34</v>
      </c>
      <c r="D158" s="67">
        <v>437</v>
      </c>
      <c r="E158" s="70"/>
      <c r="F158" s="68"/>
      <c r="G158" s="55">
        <f t="shared" si="16"/>
        <v>437</v>
      </c>
    </row>
    <row r="159" spans="1:7" s="64" customFormat="1" ht="33.75" x14ac:dyDescent="0.2">
      <c r="A159" s="65" t="s">
        <v>506</v>
      </c>
      <c r="B159" s="66" t="s">
        <v>321</v>
      </c>
      <c r="C159" s="69" t="s">
        <v>34</v>
      </c>
      <c r="D159" s="67">
        <v>267</v>
      </c>
      <c r="E159" s="70"/>
      <c r="F159" s="68"/>
      <c r="G159" s="55">
        <f t="shared" si="16"/>
        <v>267</v>
      </c>
    </row>
    <row r="160" spans="1:7" s="64" customFormat="1" ht="22.5" x14ac:dyDescent="0.2">
      <c r="A160" s="65" t="s">
        <v>507</v>
      </c>
      <c r="B160" s="66" t="s">
        <v>113</v>
      </c>
      <c r="C160" s="69" t="s">
        <v>34</v>
      </c>
      <c r="D160" s="67">
        <v>764</v>
      </c>
      <c r="E160" s="70"/>
      <c r="F160" s="68"/>
      <c r="G160" s="55">
        <f t="shared" si="16"/>
        <v>764</v>
      </c>
    </row>
    <row r="161" spans="1:7" s="45" customFormat="1" x14ac:dyDescent="0.2">
      <c r="A161" s="39" t="s">
        <v>105</v>
      </c>
      <c r="B161" s="40" t="s">
        <v>108</v>
      </c>
      <c r="C161" s="41"/>
      <c r="D161" s="42"/>
      <c r="E161" s="43"/>
      <c r="F161" s="44"/>
      <c r="G161" s="43">
        <f>ROUND(SUM(G162:G166),2)</f>
        <v>79</v>
      </c>
    </row>
    <row r="162" spans="1:7" s="45" customFormat="1" ht="67.5" x14ac:dyDescent="0.2">
      <c r="A162" s="65" t="s">
        <v>508</v>
      </c>
      <c r="B162" s="66" t="s">
        <v>276</v>
      </c>
      <c r="C162" s="69" t="s">
        <v>34</v>
      </c>
      <c r="D162" s="67">
        <v>41</v>
      </c>
      <c r="E162" s="70"/>
      <c r="F162" s="60"/>
      <c r="G162" s="55">
        <f t="shared" ref="G162:G166" si="17">ROUND(PRODUCT(D162,E162),2)</f>
        <v>41</v>
      </c>
    </row>
    <row r="163" spans="1:7" s="64" customFormat="1" ht="90" x14ac:dyDescent="0.2">
      <c r="A163" s="65" t="s">
        <v>509</v>
      </c>
      <c r="B163" s="66" t="s">
        <v>277</v>
      </c>
      <c r="C163" s="69" t="s">
        <v>34</v>
      </c>
      <c r="D163" s="67">
        <v>1</v>
      </c>
      <c r="E163" s="70"/>
      <c r="F163" s="68"/>
      <c r="G163" s="55">
        <f t="shared" si="17"/>
        <v>1</v>
      </c>
    </row>
    <row r="164" spans="1:7" s="64" customFormat="1" ht="78.75" x14ac:dyDescent="0.2">
      <c r="A164" s="65" t="s">
        <v>510</v>
      </c>
      <c r="B164" s="66" t="s">
        <v>278</v>
      </c>
      <c r="C164" s="69" t="s">
        <v>34</v>
      </c>
      <c r="D164" s="67">
        <v>10</v>
      </c>
      <c r="E164" s="70"/>
      <c r="F164" s="68"/>
      <c r="G164" s="55">
        <f t="shared" si="17"/>
        <v>10</v>
      </c>
    </row>
    <row r="165" spans="1:7" s="64" customFormat="1" ht="90" x14ac:dyDescent="0.2">
      <c r="A165" s="65" t="s">
        <v>511</v>
      </c>
      <c r="B165" s="66" t="s">
        <v>300</v>
      </c>
      <c r="C165" s="69" t="s">
        <v>34</v>
      </c>
      <c r="D165" s="67">
        <v>12</v>
      </c>
      <c r="E165" s="70"/>
      <c r="F165" s="68"/>
      <c r="G165" s="55">
        <f t="shared" si="17"/>
        <v>12</v>
      </c>
    </row>
    <row r="166" spans="1:7" s="64" customFormat="1" ht="45" x14ac:dyDescent="0.2">
      <c r="A166" s="65" t="s">
        <v>512</v>
      </c>
      <c r="B166" s="66" t="s">
        <v>279</v>
      </c>
      <c r="C166" s="69" t="s">
        <v>34</v>
      </c>
      <c r="D166" s="67">
        <v>15</v>
      </c>
      <c r="E166" s="70"/>
      <c r="F166" s="68"/>
      <c r="G166" s="55">
        <f t="shared" si="17"/>
        <v>15</v>
      </c>
    </row>
    <row r="167" spans="1:7" x14ac:dyDescent="0.2">
      <c r="A167" s="38" t="s">
        <v>111</v>
      </c>
      <c r="B167" s="72" t="s">
        <v>241</v>
      </c>
      <c r="C167" s="72"/>
      <c r="D167" s="72"/>
      <c r="E167" s="72"/>
      <c r="F167" s="72"/>
      <c r="G167" s="58">
        <f>ROUND(SUM(G168,G189,G205),2)</f>
        <v>170134.29</v>
      </c>
    </row>
    <row r="168" spans="1:7" s="64" customFormat="1" x14ac:dyDescent="0.2">
      <c r="A168" s="39" t="s">
        <v>125</v>
      </c>
      <c r="B168" s="40" t="s">
        <v>58</v>
      </c>
      <c r="C168" s="41"/>
      <c r="D168" s="42"/>
      <c r="E168" s="43"/>
      <c r="F168" s="44"/>
      <c r="G168" s="43">
        <f>ROUND(SUM(G169:G188),2)</f>
        <v>111962.12</v>
      </c>
    </row>
    <row r="169" spans="1:7" s="64" customFormat="1" ht="22.5" x14ac:dyDescent="0.2">
      <c r="A169" s="65" t="s">
        <v>513</v>
      </c>
      <c r="B169" s="66" t="s">
        <v>188</v>
      </c>
      <c r="C169" s="69" t="s">
        <v>40</v>
      </c>
      <c r="D169" s="67">
        <v>3492.81</v>
      </c>
      <c r="E169" s="70"/>
      <c r="F169" s="68"/>
      <c r="G169" s="55">
        <f t="shared" ref="G169" si="18">ROUND(PRODUCT(D169,E169),2)</f>
        <v>3492.81</v>
      </c>
    </row>
    <row r="170" spans="1:7" s="64" customFormat="1" ht="45" x14ac:dyDescent="0.2">
      <c r="A170" s="65" t="s">
        <v>514</v>
      </c>
      <c r="B170" s="66" t="s">
        <v>121</v>
      </c>
      <c r="C170" s="69" t="s">
        <v>33</v>
      </c>
      <c r="D170" s="67">
        <v>6573.1</v>
      </c>
      <c r="E170" s="70"/>
      <c r="F170" s="68"/>
      <c r="G170" s="55">
        <f t="shared" ref="G170:G188" si="19">ROUND(PRODUCT(D170,E170),2)</f>
        <v>6573.1</v>
      </c>
    </row>
    <row r="171" spans="1:7" s="64" customFormat="1" ht="45" x14ac:dyDescent="0.2">
      <c r="A171" s="65" t="s">
        <v>515</v>
      </c>
      <c r="B171" s="66" t="s">
        <v>143</v>
      </c>
      <c r="C171" s="69" t="s">
        <v>33</v>
      </c>
      <c r="D171" s="67">
        <v>465.65</v>
      </c>
      <c r="E171" s="70"/>
      <c r="F171" s="68"/>
      <c r="G171" s="55">
        <f t="shared" si="19"/>
        <v>465.65</v>
      </c>
    </row>
    <row r="172" spans="1:7" s="64" customFormat="1" ht="45" x14ac:dyDescent="0.2">
      <c r="A172" s="65" t="s">
        <v>516</v>
      </c>
      <c r="B172" s="66" t="s">
        <v>161</v>
      </c>
      <c r="C172" s="69" t="s">
        <v>33</v>
      </c>
      <c r="D172" s="67">
        <v>80.7</v>
      </c>
      <c r="E172" s="70"/>
      <c r="F172" s="68"/>
      <c r="G172" s="55">
        <f t="shared" si="19"/>
        <v>80.7</v>
      </c>
    </row>
    <row r="173" spans="1:7" s="64" customFormat="1" ht="22.5" x14ac:dyDescent="0.2">
      <c r="A173" s="65" t="s">
        <v>517</v>
      </c>
      <c r="B173" s="66" t="s">
        <v>64</v>
      </c>
      <c r="C173" s="69" t="s">
        <v>33</v>
      </c>
      <c r="D173" s="67">
        <v>346.27</v>
      </c>
      <c r="E173" s="70"/>
      <c r="F173" s="68"/>
      <c r="G173" s="55">
        <f t="shared" si="19"/>
        <v>346.27</v>
      </c>
    </row>
    <row r="174" spans="1:7" s="64" customFormat="1" ht="22.5" x14ac:dyDescent="0.2">
      <c r="A174" s="65" t="s">
        <v>518</v>
      </c>
      <c r="B174" s="66" t="s">
        <v>69</v>
      </c>
      <c r="C174" s="69" t="s">
        <v>40</v>
      </c>
      <c r="D174" s="67">
        <v>3348.55</v>
      </c>
      <c r="E174" s="70"/>
      <c r="F174" s="68"/>
      <c r="G174" s="55">
        <f t="shared" si="19"/>
        <v>3348.55</v>
      </c>
    </row>
    <row r="175" spans="1:7" s="73" customFormat="1" ht="22.5" x14ac:dyDescent="0.2">
      <c r="A175" s="65" t="s">
        <v>519</v>
      </c>
      <c r="B175" s="66" t="s">
        <v>204</v>
      </c>
      <c r="C175" s="69" t="s">
        <v>40</v>
      </c>
      <c r="D175" s="67">
        <v>171.61</v>
      </c>
      <c r="E175" s="70"/>
      <c r="F175" s="68"/>
      <c r="G175" s="55">
        <f t="shared" si="19"/>
        <v>171.61</v>
      </c>
    </row>
    <row r="176" spans="1:7" s="73" customFormat="1" ht="22.5" x14ac:dyDescent="0.2">
      <c r="A176" s="65" t="s">
        <v>520</v>
      </c>
      <c r="B176" s="66" t="s">
        <v>205</v>
      </c>
      <c r="C176" s="69" t="s">
        <v>34</v>
      </c>
      <c r="D176" s="67">
        <v>7</v>
      </c>
      <c r="E176" s="70"/>
      <c r="F176" s="68"/>
      <c r="G176" s="55">
        <f t="shared" si="19"/>
        <v>7</v>
      </c>
    </row>
    <row r="177" spans="1:7" s="73" customFormat="1" ht="22.5" x14ac:dyDescent="0.2">
      <c r="A177" s="65" t="s">
        <v>521</v>
      </c>
      <c r="B177" s="66" t="s">
        <v>206</v>
      </c>
      <c r="C177" s="69" t="s">
        <v>34</v>
      </c>
      <c r="D177" s="67">
        <v>7</v>
      </c>
      <c r="E177" s="70"/>
      <c r="F177" s="68"/>
      <c r="G177" s="55">
        <f t="shared" si="19"/>
        <v>7</v>
      </c>
    </row>
    <row r="178" spans="1:7" s="73" customFormat="1" ht="22.5" x14ac:dyDescent="0.2">
      <c r="A178" s="65" t="s">
        <v>522</v>
      </c>
      <c r="B178" s="66" t="s">
        <v>207</v>
      </c>
      <c r="C178" s="69" t="s">
        <v>34</v>
      </c>
      <c r="D178" s="67">
        <v>1</v>
      </c>
      <c r="E178" s="70"/>
      <c r="F178" s="68"/>
      <c r="G178" s="55">
        <f t="shared" si="19"/>
        <v>1</v>
      </c>
    </row>
    <row r="179" spans="1:7" s="73" customFormat="1" ht="22.5" x14ac:dyDescent="0.2">
      <c r="A179" s="65" t="s">
        <v>523</v>
      </c>
      <c r="B179" s="66" t="s">
        <v>208</v>
      </c>
      <c r="C179" s="69" t="s">
        <v>34</v>
      </c>
      <c r="D179" s="67">
        <v>1</v>
      </c>
      <c r="E179" s="70"/>
      <c r="F179" s="68"/>
      <c r="G179" s="55">
        <f t="shared" si="19"/>
        <v>1</v>
      </c>
    </row>
    <row r="180" spans="1:7" s="64" customFormat="1" ht="33.75" x14ac:dyDescent="0.2">
      <c r="A180" s="65" t="s">
        <v>524</v>
      </c>
      <c r="B180" s="66" t="s">
        <v>65</v>
      </c>
      <c r="C180" s="69" t="s">
        <v>33</v>
      </c>
      <c r="D180" s="67">
        <v>1934.58</v>
      </c>
      <c r="E180" s="70"/>
      <c r="F180" s="68"/>
      <c r="G180" s="55">
        <f t="shared" si="19"/>
        <v>1934.58</v>
      </c>
    </row>
    <row r="181" spans="1:7" s="64" customFormat="1" ht="45" x14ac:dyDescent="0.2">
      <c r="A181" s="65" t="s">
        <v>525</v>
      </c>
      <c r="B181" s="66" t="s">
        <v>264</v>
      </c>
      <c r="C181" s="69" t="s">
        <v>33</v>
      </c>
      <c r="D181" s="67">
        <v>2798.1</v>
      </c>
      <c r="E181" s="70"/>
      <c r="F181" s="68"/>
      <c r="G181" s="55">
        <f t="shared" si="19"/>
        <v>2798.1</v>
      </c>
    </row>
    <row r="182" spans="1:7" s="64" customFormat="1" ht="45" x14ac:dyDescent="0.2">
      <c r="A182" s="65" t="s">
        <v>526</v>
      </c>
      <c r="B182" s="66" t="s">
        <v>265</v>
      </c>
      <c r="C182" s="69" t="s">
        <v>33</v>
      </c>
      <c r="D182" s="67">
        <v>1865.4</v>
      </c>
      <c r="E182" s="70"/>
      <c r="F182" s="68"/>
      <c r="G182" s="55">
        <f t="shared" si="19"/>
        <v>1865.4</v>
      </c>
    </row>
    <row r="183" spans="1:7" s="64" customFormat="1" ht="135" x14ac:dyDescent="0.2">
      <c r="A183" s="65" t="s">
        <v>527</v>
      </c>
      <c r="B183" s="66" t="s">
        <v>142</v>
      </c>
      <c r="C183" s="69" t="s">
        <v>34</v>
      </c>
      <c r="D183" s="67">
        <v>2</v>
      </c>
      <c r="E183" s="70"/>
      <c r="F183" s="68"/>
      <c r="G183" s="55">
        <f t="shared" si="19"/>
        <v>2</v>
      </c>
    </row>
    <row r="184" spans="1:7" s="73" customFormat="1" ht="135" x14ac:dyDescent="0.2">
      <c r="A184" s="65" t="s">
        <v>528</v>
      </c>
      <c r="B184" s="66" t="s">
        <v>798</v>
      </c>
      <c r="C184" s="69" t="s">
        <v>34</v>
      </c>
      <c r="D184" s="67">
        <v>1</v>
      </c>
      <c r="E184" s="70"/>
      <c r="F184" s="68"/>
      <c r="G184" s="55">
        <f t="shared" si="19"/>
        <v>1</v>
      </c>
    </row>
    <row r="185" spans="1:7" s="64" customFormat="1" ht="22.5" x14ac:dyDescent="0.2">
      <c r="A185" s="65" t="s">
        <v>529</v>
      </c>
      <c r="B185" s="66" t="s">
        <v>110</v>
      </c>
      <c r="C185" s="69" t="s">
        <v>34</v>
      </c>
      <c r="D185" s="67">
        <v>107</v>
      </c>
      <c r="E185" s="70"/>
      <c r="F185" s="68"/>
      <c r="G185" s="55">
        <f t="shared" si="19"/>
        <v>107</v>
      </c>
    </row>
    <row r="186" spans="1:7" s="73" customFormat="1" ht="22.5" x14ac:dyDescent="0.2">
      <c r="A186" s="65" t="s">
        <v>530</v>
      </c>
      <c r="B186" s="66" t="s">
        <v>209</v>
      </c>
      <c r="C186" s="69" t="s">
        <v>34</v>
      </c>
      <c r="D186" s="67">
        <v>11</v>
      </c>
      <c r="E186" s="70"/>
      <c r="F186" s="68"/>
      <c r="G186" s="55">
        <f t="shared" si="19"/>
        <v>11</v>
      </c>
    </row>
    <row r="187" spans="1:7" s="64" customFormat="1" ht="33.75" x14ac:dyDescent="0.2">
      <c r="A187" s="65" t="s">
        <v>531</v>
      </c>
      <c r="B187" s="66" t="s">
        <v>38</v>
      </c>
      <c r="C187" s="69" t="s">
        <v>33</v>
      </c>
      <c r="D187" s="67">
        <v>4321.3500000000004</v>
      </c>
      <c r="E187" s="70"/>
      <c r="F187" s="68"/>
      <c r="G187" s="55">
        <f t="shared" si="19"/>
        <v>4321.3500000000004</v>
      </c>
    </row>
    <row r="188" spans="1:7" s="64" customFormat="1" ht="33.75" x14ac:dyDescent="0.2">
      <c r="A188" s="65" t="s">
        <v>532</v>
      </c>
      <c r="B188" s="66" t="s">
        <v>36</v>
      </c>
      <c r="C188" s="69" t="s">
        <v>37</v>
      </c>
      <c r="D188" s="67">
        <v>86427</v>
      </c>
      <c r="E188" s="70"/>
      <c r="F188" s="68"/>
      <c r="G188" s="55">
        <f t="shared" si="19"/>
        <v>86427</v>
      </c>
    </row>
    <row r="189" spans="1:7" s="64" customFormat="1" x14ac:dyDescent="0.2">
      <c r="A189" s="39" t="s">
        <v>126</v>
      </c>
      <c r="B189" s="40" t="s">
        <v>135</v>
      </c>
      <c r="C189" s="41"/>
      <c r="D189" s="42"/>
      <c r="E189" s="43"/>
      <c r="F189" s="44"/>
      <c r="G189" s="43">
        <f>ROUND(SUM(G190:G204),2)</f>
        <v>17782.650000000001</v>
      </c>
    </row>
    <row r="190" spans="1:7" s="64" customFormat="1" ht="45" x14ac:dyDescent="0.2">
      <c r="A190" s="65" t="s">
        <v>533</v>
      </c>
      <c r="B190" s="66" t="s">
        <v>121</v>
      </c>
      <c r="C190" s="69" t="s">
        <v>33</v>
      </c>
      <c r="D190" s="67">
        <v>406.74</v>
      </c>
      <c r="E190" s="70"/>
      <c r="F190" s="68"/>
      <c r="G190" s="55">
        <f t="shared" ref="G190:G204" si="20">ROUND(PRODUCT(D190,E190),2)</f>
        <v>406.74</v>
      </c>
    </row>
    <row r="191" spans="1:7" s="64" customFormat="1" ht="45" x14ac:dyDescent="0.2">
      <c r="A191" s="65" t="s">
        <v>534</v>
      </c>
      <c r="B191" s="66" t="s">
        <v>143</v>
      </c>
      <c r="C191" s="69" t="s">
        <v>33</v>
      </c>
      <c r="D191" s="67">
        <v>101.69</v>
      </c>
      <c r="E191" s="70"/>
      <c r="F191" s="68"/>
      <c r="G191" s="55">
        <f t="shared" si="20"/>
        <v>101.69</v>
      </c>
    </row>
    <row r="192" spans="1:7" s="64" customFormat="1" ht="22.5" x14ac:dyDescent="0.2">
      <c r="A192" s="65" t="s">
        <v>535</v>
      </c>
      <c r="B192" s="66" t="s">
        <v>136</v>
      </c>
      <c r="C192" s="69" t="s">
        <v>33</v>
      </c>
      <c r="D192" s="67">
        <v>74.930000000000007</v>
      </c>
      <c r="E192" s="70"/>
      <c r="F192" s="68"/>
      <c r="G192" s="55">
        <f t="shared" si="20"/>
        <v>74.930000000000007</v>
      </c>
    </row>
    <row r="193" spans="1:7" s="64" customFormat="1" ht="33.75" x14ac:dyDescent="0.2">
      <c r="A193" s="65" t="s">
        <v>536</v>
      </c>
      <c r="B193" s="66" t="s">
        <v>144</v>
      </c>
      <c r="C193" s="69" t="s">
        <v>32</v>
      </c>
      <c r="D193" s="67">
        <v>154.82</v>
      </c>
      <c r="E193" s="70"/>
      <c r="F193" s="68"/>
      <c r="G193" s="55">
        <f t="shared" si="20"/>
        <v>154.82</v>
      </c>
    </row>
    <row r="194" spans="1:7" s="64" customFormat="1" ht="33.75" x14ac:dyDescent="0.2">
      <c r="A194" s="65" t="s">
        <v>537</v>
      </c>
      <c r="B194" s="66" t="s">
        <v>137</v>
      </c>
      <c r="C194" s="69" t="s">
        <v>52</v>
      </c>
      <c r="D194" s="67">
        <v>4375.5200000000004</v>
      </c>
      <c r="E194" s="70"/>
      <c r="F194" s="68"/>
      <c r="G194" s="55">
        <f t="shared" si="20"/>
        <v>4375.5200000000004</v>
      </c>
    </row>
    <row r="195" spans="1:7" s="64" customFormat="1" ht="22.5" x14ac:dyDescent="0.2">
      <c r="A195" s="65" t="s">
        <v>538</v>
      </c>
      <c r="B195" s="66" t="s">
        <v>145</v>
      </c>
      <c r="C195" s="69" t="s">
        <v>33</v>
      </c>
      <c r="D195" s="67">
        <v>36.29</v>
      </c>
      <c r="E195" s="70"/>
      <c r="F195" s="68"/>
      <c r="G195" s="55">
        <f t="shared" si="20"/>
        <v>36.29</v>
      </c>
    </row>
    <row r="196" spans="1:7" s="64" customFormat="1" ht="33.75" x14ac:dyDescent="0.2">
      <c r="A196" s="65" t="s">
        <v>539</v>
      </c>
      <c r="B196" s="66" t="s">
        <v>180</v>
      </c>
      <c r="C196" s="69" t="s">
        <v>32</v>
      </c>
      <c r="D196" s="67">
        <v>80.64</v>
      </c>
      <c r="E196" s="70"/>
      <c r="F196" s="68"/>
      <c r="G196" s="55">
        <f t="shared" si="20"/>
        <v>80.64</v>
      </c>
    </row>
    <row r="197" spans="1:7" s="64" customFormat="1" ht="22.5" x14ac:dyDescent="0.2">
      <c r="A197" s="65" t="s">
        <v>540</v>
      </c>
      <c r="B197" s="66" t="s">
        <v>117</v>
      </c>
      <c r="C197" s="69" t="s">
        <v>32</v>
      </c>
      <c r="D197" s="67">
        <v>476.36</v>
      </c>
      <c r="E197" s="70"/>
      <c r="F197" s="68"/>
      <c r="G197" s="55">
        <f t="shared" si="20"/>
        <v>476.36</v>
      </c>
    </row>
    <row r="198" spans="1:7" s="64" customFormat="1" ht="45" x14ac:dyDescent="0.2">
      <c r="A198" s="65" t="s">
        <v>541</v>
      </c>
      <c r="B198" s="66" t="s">
        <v>178</v>
      </c>
      <c r="C198" s="69" t="s">
        <v>32</v>
      </c>
      <c r="D198" s="67">
        <v>363.33</v>
      </c>
      <c r="E198" s="70"/>
      <c r="F198" s="68"/>
      <c r="G198" s="55">
        <f t="shared" si="20"/>
        <v>363.33</v>
      </c>
    </row>
    <row r="199" spans="1:7" s="64" customFormat="1" ht="45" x14ac:dyDescent="0.2">
      <c r="A199" s="65" t="s">
        <v>542</v>
      </c>
      <c r="B199" s="66" t="s">
        <v>179</v>
      </c>
      <c r="C199" s="69" t="s">
        <v>32</v>
      </c>
      <c r="D199" s="67">
        <v>589.4</v>
      </c>
      <c r="E199" s="70"/>
      <c r="F199" s="68"/>
      <c r="G199" s="55">
        <f t="shared" si="20"/>
        <v>589.4</v>
      </c>
    </row>
    <row r="200" spans="1:7" s="64" customFormat="1" ht="45" x14ac:dyDescent="0.2">
      <c r="A200" s="65" t="s">
        <v>543</v>
      </c>
      <c r="B200" s="66" t="s">
        <v>264</v>
      </c>
      <c r="C200" s="69" t="s">
        <v>33</v>
      </c>
      <c r="D200" s="67">
        <v>124.9</v>
      </c>
      <c r="E200" s="70"/>
      <c r="F200" s="68"/>
      <c r="G200" s="55">
        <f t="shared" si="20"/>
        <v>124.9</v>
      </c>
    </row>
    <row r="201" spans="1:7" s="64" customFormat="1" ht="45" x14ac:dyDescent="0.2">
      <c r="A201" s="65" t="s">
        <v>544</v>
      </c>
      <c r="B201" s="66" t="s">
        <v>158</v>
      </c>
      <c r="C201" s="69" t="s">
        <v>34</v>
      </c>
      <c r="D201" s="67">
        <v>266</v>
      </c>
      <c r="E201" s="70"/>
      <c r="F201" s="68"/>
      <c r="G201" s="55">
        <f t="shared" si="20"/>
        <v>266</v>
      </c>
    </row>
    <row r="202" spans="1:7" s="64" customFormat="1" ht="45" x14ac:dyDescent="0.2">
      <c r="A202" s="65" t="s">
        <v>545</v>
      </c>
      <c r="B202" s="66" t="s">
        <v>66</v>
      </c>
      <c r="C202" s="69" t="s">
        <v>34</v>
      </c>
      <c r="D202" s="67">
        <v>55</v>
      </c>
      <c r="E202" s="70"/>
      <c r="F202" s="68"/>
      <c r="G202" s="55">
        <f t="shared" si="20"/>
        <v>55</v>
      </c>
    </row>
    <row r="203" spans="1:7" s="64" customFormat="1" ht="33.75" x14ac:dyDescent="0.2">
      <c r="A203" s="65" t="s">
        <v>546</v>
      </c>
      <c r="B203" s="66" t="s">
        <v>38</v>
      </c>
      <c r="C203" s="69" t="s">
        <v>33</v>
      </c>
      <c r="D203" s="67">
        <v>508.43</v>
      </c>
      <c r="E203" s="70"/>
      <c r="F203" s="68"/>
      <c r="G203" s="55">
        <f t="shared" si="20"/>
        <v>508.43</v>
      </c>
    </row>
    <row r="204" spans="1:7" s="64" customFormat="1" ht="33.75" x14ac:dyDescent="0.2">
      <c r="A204" s="65" t="s">
        <v>547</v>
      </c>
      <c r="B204" s="66" t="s">
        <v>36</v>
      </c>
      <c r="C204" s="69" t="s">
        <v>37</v>
      </c>
      <c r="D204" s="67">
        <v>10168.6</v>
      </c>
      <c r="E204" s="70"/>
      <c r="F204" s="68"/>
      <c r="G204" s="55">
        <f t="shared" si="20"/>
        <v>10168.6</v>
      </c>
    </row>
    <row r="205" spans="1:7" s="64" customFormat="1" x14ac:dyDescent="0.2">
      <c r="A205" s="39" t="s">
        <v>242</v>
      </c>
      <c r="B205" s="40" t="s">
        <v>59</v>
      </c>
      <c r="C205" s="41"/>
      <c r="D205" s="42"/>
      <c r="E205" s="43"/>
      <c r="F205" s="44"/>
      <c r="G205" s="43">
        <f>ROUND(SUM(G206:G220),2)</f>
        <v>40389.519999999997</v>
      </c>
    </row>
    <row r="206" spans="1:7" s="64" customFormat="1" ht="22.5" x14ac:dyDescent="0.2">
      <c r="A206" s="65" t="s">
        <v>548</v>
      </c>
      <c r="B206" s="66" t="s">
        <v>188</v>
      </c>
      <c r="C206" s="69" t="s">
        <v>40</v>
      </c>
      <c r="D206" s="67">
        <v>2460.5</v>
      </c>
      <c r="E206" s="70"/>
      <c r="F206" s="68"/>
      <c r="G206" s="55">
        <f t="shared" ref="G206:G220" si="21">ROUND(PRODUCT(D206,E206),2)</f>
        <v>2460.5</v>
      </c>
    </row>
    <row r="207" spans="1:7" s="64" customFormat="1" ht="45" x14ac:dyDescent="0.2">
      <c r="A207" s="65" t="s">
        <v>549</v>
      </c>
      <c r="B207" s="66" t="s">
        <v>121</v>
      </c>
      <c r="C207" s="69" t="s">
        <v>33</v>
      </c>
      <c r="D207" s="67">
        <v>3109.7</v>
      </c>
      <c r="E207" s="70"/>
      <c r="F207" s="68"/>
      <c r="G207" s="55">
        <f t="shared" si="21"/>
        <v>3109.7</v>
      </c>
    </row>
    <row r="208" spans="1:7" s="64" customFormat="1" ht="90" x14ac:dyDescent="0.2">
      <c r="A208" s="65" t="s">
        <v>550</v>
      </c>
      <c r="B208" s="66" t="s">
        <v>146</v>
      </c>
      <c r="C208" s="69" t="s">
        <v>34</v>
      </c>
      <c r="D208" s="67">
        <v>46</v>
      </c>
      <c r="E208" s="70"/>
      <c r="F208" s="68"/>
      <c r="G208" s="55">
        <f t="shared" si="21"/>
        <v>46</v>
      </c>
    </row>
    <row r="209" spans="1:7" s="64" customFormat="1" ht="90" x14ac:dyDescent="0.2">
      <c r="A209" s="65" t="s">
        <v>551</v>
      </c>
      <c r="B209" s="66" t="s">
        <v>147</v>
      </c>
      <c r="C209" s="69" t="s">
        <v>34</v>
      </c>
      <c r="D209" s="67">
        <v>75</v>
      </c>
      <c r="E209" s="70"/>
      <c r="F209" s="68"/>
      <c r="G209" s="55">
        <f t="shared" si="21"/>
        <v>75</v>
      </c>
    </row>
    <row r="210" spans="1:7" s="64" customFormat="1" ht="90" x14ac:dyDescent="0.2">
      <c r="A210" s="65" t="s">
        <v>552</v>
      </c>
      <c r="B210" s="66" t="s">
        <v>148</v>
      </c>
      <c r="C210" s="69" t="s">
        <v>34</v>
      </c>
      <c r="D210" s="67">
        <v>37</v>
      </c>
      <c r="E210" s="70"/>
      <c r="F210" s="68"/>
      <c r="G210" s="55">
        <f t="shared" si="21"/>
        <v>37</v>
      </c>
    </row>
    <row r="211" spans="1:7" s="64" customFormat="1" ht="22.5" x14ac:dyDescent="0.2">
      <c r="A211" s="65" t="s">
        <v>553</v>
      </c>
      <c r="B211" s="66" t="s">
        <v>67</v>
      </c>
      <c r="C211" s="69" t="s">
        <v>40</v>
      </c>
      <c r="D211" s="67">
        <v>2460.5</v>
      </c>
      <c r="E211" s="70"/>
      <c r="F211" s="68"/>
      <c r="G211" s="55">
        <f t="shared" si="21"/>
        <v>2460.5</v>
      </c>
    </row>
    <row r="212" spans="1:7" s="64" customFormat="1" ht="22.5" x14ac:dyDescent="0.2">
      <c r="A212" s="65" t="s">
        <v>554</v>
      </c>
      <c r="B212" s="66" t="s">
        <v>68</v>
      </c>
      <c r="C212" s="69" t="s">
        <v>34</v>
      </c>
      <c r="D212" s="67">
        <v>158</v>
      </c>
      <c r="E212" s="70"/>
      <c r="F212" s="68"/>
      <c r="G212" s="55">
        <f t="shared" si="21"/>
        <v>158</v>
      </c>
    </row>
    <row r="213" spans="1:7" s="64" customFormat="1" ht="22.5" x14ac:dyDescent="0.2">
      <c r="A213" s="65" t="s">
        <v>555</v>
      </c>
      <c r="B213" s="66" t="s">
        <v>70</v>
      </c>
      <c r="C213" s="69" t="s">
        <v>34</v>
      </c>
      <c r="D213" s="67">
        <v>150</v>
      </c>
      <c r="E213" s="70"/>
      <c r="F213" s="68"/>
      <c r="G213" s="55">
        <f t="shared" si="21"/>
        <v>150</v>
      </c>
    </row>
    <row r="214" spans="1:7" s="73" customFormat="1" ht="22.5" x14ac:dyDescent="0.2">
      <c r="A214" s="65" t="s">
        <v>556</v>
      </c>
      <c r="B214" s="66" t="s">
        <v>210</v>
      </c>
      <c r="C214" s="69" t="s">
        <v>34</v>
      </c>
      <c r="D214" s="67">
        <v>8</v>
      </c>
      <c r="E214" s="70"/>
      <c r="F214" s="68"/>
      <c r="G214" s="55">
        <f t="shared" si="21"/>
        <v>8</v>
      </c>
    </row>
    <row r="215" spans="1:7" s="73" customFormat="1" ht="22.5" x14ac:dyDescent="0.2">
      <c r="A215" s="65" t="s">
        <v>557</v>
      </c>
      <c r="B215" s="66" t="s">
        <v>163</v>
      </c>
      <c r="C215" s="69" t="s">
        <v>34</v>
      </c>
      <c r="D215" s="67">
        <v>158</v>
      </c>
      <c r="E215" s="70"/>
      <c r="F215" s="68"/>
      <c r="G215" s="55">
        <f t="shared" si="21"/>
        <v>158</v>
      </c>
    </row>
    <row r="216" spans="1:7" s="64" customFormat="1" ht="22.5" x14ac:dyDescent="0.2">
      <c r="A216" s="65" t="s">
        <v>558</v>
      </c>
      <c r="B216" s="66" t="s">
        <v>64</v>
      </c>
      <c r="C216" s="69" t="s">
        <v>33</v>
      </c>
      <c r="D216" s="67">
        <v>198.07</v>
      </c>
      <c r="E216" s="70"/>
      <c r="F216" s="68"/>
      <c r="G216" s="55">
        <f t="shared" si="21"/>
        <v>198.07</v>
      </c>
    </row>
    <row r="217" spans="1:7" s="64" customFormat="1" ht="45" x14ac:dyDescent="0.2">
      <c r="A217" s="65" t="s">
        <v>559</v>
      </c>
      <c r="B217" s="66" t="s">
        <v>264</v>
      </c>
      <c r="C217" s="69" t="s">
        <v>33</v>
      </c>
      <c r="D217" s="67">
        <v>1746.98</v>
      </c>
      <c r="E217" s="70"/>
      <c r="F217" s="68"/>
      <c r="G217" s="55">
        <f t="shared" si="21"/>
        <v>1746.98</v>
      </c>
    </row>
    <row r="218" spans="1:7" s="64" customFormat="1" ht="45" x14ac:dyDescent="0.2">
      <c r="A218" s="65" t="s">
        <v>560</v>
      </c>
      <c r="B218" s="66" t="s">
        <v>265</v>
      </c>
      <c r="C218" s="69" t="s">
        <v>33</v>
      </c>
      <c r="D218" s="67">
        <v>1164.6500000000001</v>
      </c>
      <c r="E218" s="70"/>
      <c r="F218" s="68"/>
      <c r="G218" s="55">
        <f t="shared" si="21"/>
        <v>1164.6500000000001</v>
      </c>
    </row>
    <row r="219" spans="1:7" s="64" customFormat="1" ht="33.75" x14ac:dyDescent="0.2">
      <c r="A219" s="65" t="s">
        <v>561</v>
      </c>
      <c r="B219" s="66" t="s">
        <v>38</v>
      </c>
      <c r="C219" s="69" t="s">
        <v>33</v>
      </c>
      <c r="D219" s="67">
        <v>1362.72</v>
      </c>
      <c r="E219" s="70"/>
      <c r="F219" s="68"/>
      <c r="G219" s="55">
        <f t="shared" si="21"/>
        <v>1362.72</v>
      </c>
    </row>
    <row r="220" spans="1:7" s="64" customFormat="1" ht="33.75" x14ac:dyDescent="0.2">
      <c r="A220" s="65" t="s">
        <v>562</v>
      </c>
      <c r="B220" s="66" t="s">
        <v>36</v>
      </c>
      <c r="C220" s="69" t="s">
        <v>37</v>
      </c>
      <c r="D220" s="67">
        <v>27254.400000000001</v>
      </c>
      <c r="E220" s="70"/>
      <c r="F220" s="68"/>
      <c r="G220" s="55">
        <f t="shared" si="21"/>
        <v>27254.400000000001</v>
      </c>
    </row>
    <row r="221" spans="1:7" x14ac:dyDescent="0.2">
      <c r="A221" s="38" t="s">
        <v>127</v>
      </c>
      <c r="B221" s="72" t="s">
        <v>246</v>
      </c>
      <c r="C221" s="72"/>
      <c r="D221" s="72"/>
      <c r="E221" s="72"/>
      <c r="F221" s="72"/>
      <c r="G221" s="58">
        <f>ROUND(SUM(G222,G243,G259,G269,G287,G304),2)</f>
        <v>211412.35</v>
      </c>
    </row>
    <row r="222" spans="1:7" s="64" customFormat="1" x14ac:dyDescent="0.2">
      <c r="A222" s="39" t="s">
        <v>243</v>
      </c>
      <c r="B222" s="40" t="s">
        <v>58</v>
      </c>
      <c r="C222" s="41"/>
      <c r="D222" s="42"/>
      <c r="E222" s="43"/>
      <c r="F222" s="44"/>
      <c r="G222" s="43">
        <f>ROUND(SUM(G223:G242),2)</f>
        <v>160401.32</v>
      </c>
    </row>
    <row r="223" spans="1:7" s="64" customFormat="1" ht="22.5" x14ac:dyDescent="0.2">
      <c r="A223" s="65" t="s">
        <v>563</v>
      </c>
      <c r="B223" s="66" t="s">
        <v>188</v>
      </c>
      <c r="C223" s="69" t="s">
        <v>40</v>
      </c>
      <c r="D223" s="67">
        <v>2833.54</v>
      </c>
      <c r="E223" s="70"/>
      <c r="F223" s="68"/>
      <c r="G223" s="55">
        <f t="shared" ref="G223:G242" si="22">ROUND(PRODUCT(D223,E223),2)</f>
        <v>2833.54</v>
      </c>
    </row>
    <row r="224" spans="1:7" s="64" customFormat="1" ht="45" x14ac:dyDescent="0.2">
      <c r="A224" s="65" t="s">
        <v>564</v>
      </c>
      <c r="B224" s="66" t="s">
        <v>121</v>
      </c>
      <c r="C224" s="69" t="s">
        <v>33</v>
      </c>
      <c r="D224" s="67">
        <v>8122.61</v>
      </c>
      <c r="E224" s="70"/>
      <c r="F224" s="68"/>
      <c r="G224" s="55">
        <f t="shared" si="22"/>
        <v>8122.61</v>
      </c>
    </row>
    <row r="225" spans="1:7" s="73" customFormat="1" ht="33.75" x14ac:dyDescent="0.2">
      <c r="A225" s="65" t="s">
        <v>565</v>
      </c>
      <c r="B225" s="66" t="s">
        <v>239</v>
      </c>
      <c r="C225" s="69" t="s">
        <v>33</v>
      </c>
      <c r="D225" s="67">
        <v>1340.68</v>
      </c>
      <c r="E225" s="70"/>
      <c r="F225" s="68"/>
      <c r="G225" s="55">
        <f t="shared" si="22"/>
        <v>1340.68</v>
      </c>
    </row>
    <row r="226" spans="1:7" s="64" customFormat="1" ht="22.5" x14ac:dyDescent="0.2">
      <c r="A226" s="65" t="s">
        <v>566</v>
      </c>
      <c r="B226" s="66" t="s">
        <v>64</v>
      </c>
      <c r="C226" s="69" t="s">
        <v>33</v>
      </c>
      <c r="D226" s="67">
        <v>416.81</v>
      </c>
      <c r="E226" s="70"/>
      <c r="F226" s="68"/>
      <c r="G226" s="55">
        <f t="shared" si="22"/>
        <v>416.81</v>
      </c>
    </row>
    <row r="227" spans="1:7" s="64" customFormat="1" ht="22.5" x14ac:dyDescent="0.2">
      <c r="A227" s="65" t="s">
        <v>567</v>
      </c>
      <c r="B227" s="66" t="s">
        <v>240</v>
      </c>
      <c r="C227" s="69" t="s">
        <v>40</v>
      </c>
      <c r="D227" s="67">
        <v>241.73</v>
      </c>
      <c r="E227" s="70"/>
      <c r="F227" s="68"/>
      <c r="G227" s="55">
        <f t="shared" si="22"/>
        <v>241.73</v>
      </c>
    </row>
    <row r="228" spans="1:7" s="73" customFormat="1" ht="22.5" x14ac:dyDescent="0.2">
      <c r="A228" s="65" t="s">
        <v>568</v>
      </c>
      <c r="B228" s="66" t="s">
        <v>261</v>
      </c>
      <c r="C228" s="69" t="s">
        <v>40</v>
      </c>
      <c r="D228" s="67">
        <v>1459</v>
      </c>
      <c r="E228" s="70"/>
      <c r="F228" s="68"/>
      <c r="G228" s="55">
        <f t="shared" si="22"/>
        <v>1459</v>
      </c>
    </row>
    <row r="229" spans="1:7" s="73" customFormat="1" ht="22.5" x14ac:dyDescent="0.2">
      <c r="A229" s="65" t="s">
        <v>569</v>
      </c>
      <c r="B229" s="66" t="s">
        <v>204</v>
      </c>
      <c r="C229" s="69" t="s">
        <v>40</v>
      </c>
      <c r="D229" s="67">
        <v>99.97</v>
      </c>
      <c r="E229" s="70"/>
      <c r="F229" s="68"/>
      <c r="G229" s="55">
        <f t="shared" si="22"/>
        <v>99.97</v>
      </c>
    </row>
    <row r="230" spans="1:7" s="64" customFormat="1" ht="45" x14ac:dyDescent="0.2">
      <c r="A230" s="65" t="s">
        <v>570</v>
      </c>
      <c r="B230" s="66" t="s">
        <v>313</v>
      </c>
      <c r="C230" s="69" t="s">
        <v>40</v>
      </c>
      <c r="D230" s="67">
        <v>164.9</v>
      </c>
      <c r="E230" s="70"/>
      <c r="F230" s="68"/>
      <c r="G230" s="55">
        <f t="shared" si="22"/>
        <v>164.9</v>
      </c>
    </row>
    <row r="231" spans="1:7" s="73" customFormat="1" ht="45" x14ac:dyDescent="0.2">
      <c r="A231" s="65" t="s">
        <v>571</v>
      </c>
      <c r="B231" s="66" t="s">
        <v>314</v>
      </c>
      <c r="C231" s="69" t="s">
        <v>40</v>
      </c>
      <c r="D231" s="67">
        <v>462.02</v>
      </c>
      <c r="E231" s="70"/>
      <c r="F231" s="68"/>
      <c r="G231" s="55">
        <f t="shared" si="22"/>
        <v>462.02</v>
      </c>
    </row>
    <row r="232" spans="1:7" s="73" customFormat="1" ht="45" x14ac:dyDescent="0.2">
      <c r="A232" s="65" t="s">
        <v>572</v>
      </c>
      <c r="B232" s="66" t="s">
        <v>315</v>
      </c>
      <c r="C232" s="69" t="s">
        <v>40</v>
      </c>
      <c r="D232" s="67">
        <v>438.65</v>
      </c>
      <c r="E232" s="70"/>
      <c r="F232" s="68"/>
      <c r="G232" s="55">
        <f t="shared" si="22"/>
        <v>438.65</v>
      </c>
    </row>
    <row r="233" spans="1:7" s="73" customFormat="1" ht="22.5" x14ac:dyDescent="0.2">
      <c r="A233" s="65" t="s">
        <v>573</v>
      </c>
      <c r="B233" s="66" t="s">
        <v>259</v>
      </c>
      <c r="C233" s="69" t="s">
        <v>34</v>
      </c>
      <c r="D233" s="67">
        <v>31</v>
      </c>
      <c r="E233" s="70"/>
      <c r="F233" s="68"/>
      <c r="G233" s="55">
        <f t="shared" si="22"/>
        <v>31</v>
      </c>
    </row>
    <row r="234" spans="1:7" s="73" customFormat="1" ht="22.5" x14ac:dyDescent="0.2">
      <c r="A234" s="65" t="s">
        <v>574</v>
      </c>
      <c r="B234" s="66" t="s">
        <v>260</v>
      </c>
      <c r="C234" s="69" t="s">
        <v>34</v>
      </c>
      <c r="D234" s="67">
        <v>31</v>
      </c>
      <c r="E234" s="70"/>
      <c r="F234" s="68"/>
      <c r="G234" s="55">
        <f t="shared" si="22"/>
        <v>31</v>
      </c>
    </row>
    <row r="235" spans="1:7" s="73" customFormat="1" ht="22.5" x14ac:dyDescent="0.2">
      <c r="A235" s="65" t="s">
        <v>575</v>
      </c>
      <c r="B235" s="66" t="s">
        <v>789</v>
      </c>
      <c r="C235" s="69" t="s">
        <v>34</v>
      </c>
      <c r="D235" s="67">
        <v>62</v>
      </c>
      <c r="E235" s="70"/>
      <c r="F235" s="68"/>
      <c r="G235" s="55">
        <f t="shared" si="22"/>
        <v>62</v>
      </c>
    </row>
    <row r="236" spans="1:7" s="73" customFormat="1" ht="22.5" x14ac:dyDescent="0.2">
      <c r="A236" s="65" t="s">
        <v>576</v>
      </c>
      <c r="B236" s="66" t="s">
        <v>258</v>
      </c>
      <c r="C236" s="69" t="s">
        <v>34</v>
      </c>
      <c r="D236" s="67">
        <v>38</v>
      </c>
      <c r="E236" s="70"/>
      <c r="F236" s="68"/>
      <c r="G236" s="55">
        <f t="shared" si="22"/>
        <v>38</v>
      </c>
    </row>
    <row r="237" spans="1:7" s="73" customFormat="1" ht="22.5" x14ac:dyDescent="0.2">
      <c r="A237" s="65" t="s">
        <v>577</v>
      </c>
      <c r="B237" s="66" t="s">
        <v>209</v>
      </c>
      <c r="C237" s="69" t="s">
        <v>34</v>
      </c>
      <c r="D237" s="67">
        <v>6</v>
      </c>
      <c r="E237" s="70"/>
      <c r="F237" s="68"/>
      <c r="G237" s="55">
        <f t="shared" si="22"/>
        <v>6</v>
      </c>
    </row>
    <row r="238" spans="1:7" s="64" customFormat="1" ht="33.75" x14ac:dyDescent="0.2">
      <c r="A238" s="65" t="s">
        <v>578</v>
      </c>
      <c r="B238" s="66" t="s">
        <v>65</v>
      </c>
      <c r="C238" s="69" t="s">
        <v>33</v>
      </c>
      <c r="D238" s="67">
        <v>3137.06</v>
      </c>
      <c r="E238" s="70"/>
      <c r="F238" s="68"/>
      <c r="G238" s="55">
        <f t="shared" si="22"/>
        <v>3137.06</v>
      </c>
    </row>
    <row r="239" spans="1:7" s="64" customFormat="1" ht="45" x14ac:dyDescent="0.2">
      <c r="A239" s="65" t="s">
        <v>579</v>
      </c>
      <c r="B239" s="66" t="s">
        <v>264</v>
      </c>
      <c r="C239" s="69" t="s">
        <v>33</v>
      </c>
      <c r="D239" s="67">
        <v>2959.28</v>
      </c>
      <c r="E239" s="70"/>
      <c r="F239" s="68"/>
      <c r="G239" s="55">
        <f t="shared" si="22"/>
        <v>2959.28</v>
      </c>
    </row>
    <row r="240" spans="1:7" s="64" customFormat="1" ht="45" x14ac:dyDescent="0.2">
      <c r="A240" s="65" t="s">
        <v>580</v>
      </c>
      <c r="B240" s="66" t="s">
        <v>265</v>
      </c>
      <c r="C240" s="69" t="s">
        <v>33</v>
      </c>
      <c r="D240" s="67">
        <v>1972.86</v>
      </c>
      <c r="E240" s="70"/>
      <c r="F240" s="68"/>
      <c r="G240" s="55">
        <f t="shared" si="22"/>
        <v>1972.86</v>
      </c>
    </row>
    <row r="241" spans="1:7" s="64" customFormat="1" ht="33.75" x14ac:dyDescent="0.2">
      <c r="A241" s="65" t="s">
        <v>581</v>
      </c>
      <c r="B241" s="66" t="s">
        <v>38</v>
      </c>
      <c r="C241" s="69" t="s">
        <v>33</v>
      </c>
      <c r="D241" s="67">
        <v>6504.01</v>
      </c>
      <c r="E241" s="70"/>
      <c r="F241" s="68"/>
      <c r="G241" s="55">
        <f t="shared" si="22"/>
        <v>6504.01</v>
      </c>
    </row>
    <row r="242" spans="1:7" s="64" customFormat="1" ht="33.75" x14ac:dyDescent="0.2">
      <c r="A242" s="65" t="s">
        <v>582</v>
      </c>
      <c r="B242" s="66" t="s">
        <v>36</v>
      </c>
      <c r="C242" s="69" t="s">
        <v>37</v>
      </c>
      <c r="D242" s="67">
        <v>130080.2</v>
      </c>
      <c r="E242" s="70"/>
      <c r="F242" s="68"/>
      <c r="G242" s="55">
        <f t="shared" si="22"/>
        <v>130080.2</v>
      </c>
    </row>
    <row r="243" spans="1:7" s="64" customFormat="1" x14ac:dyDescent="0.2">
      <c r="A243" s="39" t="s">
        <v>244</v>
      </c>
      <c r="B243" s="40" t="s">
        <v>135</v>
      </c>
      <c r="C243" s="41"/>
      <c r="D243" s="42"/>
      <c r="E243" s="43"/>
      <c r="F243" s="44"/>
      <c r="G243" s="43">
        <f>ROUND(SUM(G244:G258),2)</f>
        <v>5700.13</v>
      </c>
    </row>
    <row r="244" spans="1:7" s="64" customFormat="1" ht="45" x14ac:dyDescent="0.2">
      <c r="A244" s="65" t="s">
        <v>583</v>
      </c>
      <c r="B244" s="66" t="s">
        <v>121</v>
      </c>
      <c r="C244" s="69" t="s">
        <v>33</v>
      </c>
      <c r="D244" s="67">
        <v>182.17</v>
      </c>
      <c r="E244" s="70"/>
      <c r="F244" s="68"/>
      <c r="G244" s="55">
        <f t="shared" ref="G244:G258" si="23">ROUND(PRODUCT(D244,E244),2)</f>
        <v>182.17</v>
      </c>
    </row>
    <row r="245" spans="1:7" s="64" customFormat="1" ht="45" x14ac:dyDescent="0.2">
      <c r="A245" s="65" t="s">
        <v>584</v>
      </c>
      <c r="B245" s="66" t="s">
        <v>143</v>
      </c>
      <c r="C245" s="69" t="s">
        <v>33</v>
      </c>
      <c r="D245" s="67">
        <v>9.59</v>
      </c>
      <c r="E245" s="70"/>
      <c r="F245" s="68"/>
      <c r="G245" s="55">
        <f t="shared" si="23"/>
        <v>9.59</v>
      </c>
    </row>
    <row r="246" spans="1:7" s="64" customFormat="1" ht="22.5" x14ac:dyDescent="0.2">
      <c r="A246" s="65" t="s">
        <v>585</v>
      </c>
      <c r="B246" s="66" t="s">
        <v>136</v>
      </c>
      <c r="C246" s="69" t="s">
        <v>33</v>
      </c>
      <c r="D246" s="67">
        <v>28.1</v>
      </c>
      <c r="E246" s="70"/>
      <c r="F246" s="68"/>
      <c r="G246" s="55">
        <f t="shared" si="23"/>
        <v>28.1</v>
      </c>
    </row>
    <row r="247" spans="1:7" s="64" customFormat="1" ht="33.75" x14ac:dyDescent="0.2">
      <c r="A247" s="65" t="s">
        <v>586</v>
      </c>
      <c r="B247" s="66" t="s">
        <v>144</v>
      </c>
      <c r="C247" s="69" t="s">
        <v>32</v>
      </c>
      <c r="D247" s="67">
        <v>58.06</v>
      </c>
      <c r="E247" s="70"/>
      <c r="F247" s="68"/>
      <c r="G247" s="55">
        <f t="shared" si="23"/>
        <v>58.06</v>
      </c>
    </row>
    <row r="248" spans="1:7" s="64" customFormat="1" ht="33.75" x14ac:dyDescent="0.2">
      <c r="A248" s="65" t="s">
        <v>587</v>
      </c>
      <c r="B248" s="66" t="s">
        <v>137</v>
      </c>
      <c r="C248" s="69" t="s">
        <v>52</v>
      </c>
      <c r="D248" s="67">
        <v>1640.82</v>
      </c>
      <c r="E248" s="70"/>
      <c r="F248" s="68"/>
      <c r="G248" s="55">
        <f t="shared" si="23"/>
        <v>1640.82</v>
      </c>
    </row>
    <row r="249" spans="1:7" s="64" customFormat="1" ht="22.5" x14ac:dyDescent="0.2">
      <c r="A249" s="65" t="s">
        <v>588</v>
      </c>
      <c r="B249" s="66" t="s">
        <v>145</v>
      </c>
      <c r="C249" s="69" t="s">
        <v>33</v>
      </c>
      <c r="D249" s="67">
        <v>13.61</v>
      </c>
      <c r="E249" s="70"/>
      <c r="F249" s="68"/>
      <c r="G249" s="55">
        <f t="shared" si="23"/>
        <v>13.61</v>
      </c>
    </row>
    <row r="250" spans="1:7" s="64" customFormat="1" ht="33.75" x14ac:dyDescent="0.2">
      <c r="A250" s="65" t="s">
        <v>589</v>
      </c>
      <c r="B250" s="66" t="s">
        <v>180</v>
      </c>
      <c r="C250" s="69" t="s">
        <v>32</v>
      </c>
      <c r="D250" s="67">
        <v>30.24</v>
      </c>
      <c r="E250" s="70"/>
      <c r="F250" s="68"/>
      <c r="G250" s="55">
        <f t="shared" si="23"/>
        <v>30.24</v>
      </c>
    </row>
    <row r="251" spans="1:7" s="64" customFormat="1" ht="22.5" x14ac:dyDescent="0.2">
      <c r="A251" s="65" t="s">
        <v>590</v>
      </c>
      <c r="B251" s="66" t="s">
        <v>117</v>
      </c>
      <c r="C251" s="69" t="s">
        <v>32</v>
      </c>
      <c r="D251" s="67">
        <v>179.79</v>
      </c>
      <c r="E251" s="70"/>
      <c r="F251" s="68"/>
      <c r="G251" s="55">
        <f t="shared" si="23"/>
        <v>179.79</v>
      </c>
    </row>
    <row r="252" spans="1:7" ht="45" x14ac:dyDescent="0.2">
      <c r="A252" s="65" t="s">
        <v>591</v>
      </c>
      <c r="B252" s="66" t="s">
        <v>178</v>
      </c>
      <c r="C252" s="69" t="s">
        <v>32</v>
      </c>
      <c r="D252" s="67">
        <v>137.13</v>
      </c>
      <c r="E252" s="70"/>
      <c r="F252" s="68"/>
      <c r="G252" s="55">
        <f t="shared" si="23"/>
        <v>137.13</v>
      </c>
    </row>
    <row r="253" spans="1:7" ht="45" x14ac:dyDescent="0.2">
      <c r="A253" s="65" t="s">
        <v>592</v>
      </c>
      <c r="B253" s="66" t="s">
        <v>179</v>
      </c>
      <c r="C253" s="69" t="s">
        <v>32</v>
      </c>
      <c r="D253" s="67">
        <v>222.46</v>
      </c>
      <c r="E253" s="70"/>
      <c r="F253" s="68"/>
      <c r="G253" s="55">
        <f t="shared" si="23"/>
        <v>222.46</v>
      </c>
    </row>
    <row r="254" spans="1:7" s="64" customFormat="1" ht="45" x14ac:dyDescent="0.2">
      <c r="A254" s="65" t="s">
        <v>593</v>
      </c>
      <c r="B254" s="66" t="s">
        <v>157</v>
      </c>
      <c r="C254" s="69" t="s">
        <v>33</v>
      </c>
      <c r="D254" s="67">
        <v>47.14</v>
      </c>
      <c r="E254" s="70"/>
      <c r="F254" s="68"/>
      <c r="G254" s="55">
        <f t="shared" si="23"/>
        <v>47.14</v>
      </c>
    </row>
    <row r="255" spans="1:7" s="64" customFormat="1" ht="45" x14ac:dyDescent="0.2">
      <c r="A255" s="65" t="s">
        <v>594</v>
      </c>
      <c r="B255" s="66" t="s">
        <v>158</v>
      </c>
      <c r="C255" s="69" t="s">
        <v>34</v>
      </c>
      <c r="D255" s="67">
        <v>93</v>
      </c>
      <c r="E255" s="70"/>
      <c r="F255" s="68"/>
      <c r="G255" s="55">
        <f t="shared" si="23"/>
        <v>93</v>
      </c>
    </row>
    <row r="256" spans="1:7" s="64" customFormat="1" ht="45" x14ac:dyDescent="0.2">
      <c r="A256" s="65" t="s">
        <v>595</v>
      </c>
      <c r="B256" s="66" t="s">
        <v>66</v>
      </c>
      <c r="C256" s="69" t="s">
        <v>34</v>
      </c>
      <c r="D256" s="67">
        <v>21</v>
      </c>
      <c r="E256" s="70"/>
      <c r="F256" s="68"/>
      <c r="G256" s="55">
        <f t="shared" si="23"/>
        <v>21</v>
      </c>
    </row>
    <row r="257" spans="1:7" s="64" customFormat="1" ht="33.75" x14ac:dyDescent="0.2">
      <c r="A257" s="65" t="s">
        <v>596</v>
      </c>
      <c r="B257" s="66" t="s">
        <v>38</v>
      </c>
      <c r="C257" s="69" t="s">
        <v>33</v>
      </c>
      <c r="D257" s="67">
        <v>144.62</v>
      </c>
      <c r="E257" s="70"/>
      <c r="F257" s="68"/>
      <c r="G257" s="55">
        <f t="shared" si="23"/>
        <v>144.62</v>
      </c>
    </row>
    <row r="258" spans="1:7" s="64" customFormat="1" ht="33.75" x14ac:dyDescent="0.2">
      <c r="A258" s="65" t="s">
        <v>597</v>
      </c>
      <c r="B258" s="66" t="s">
        <v>36</v>
      </c>
      <c r="C258" s="69" t="s">
        <v>37</v>
      </c>
      <c r="D258" s="67">
        <v>2892.4</v>
      </c>
      <c r="E258" s="70"/>
      <c r="F258" s="68"/>
      <c r="G258" s="55">
        <f t="shared" si="23"/>
        <v>2892.4</v>
      </c>
    </row>
    <row r="259" spans="1:7" s="64" customFormat="1" x14ac:dyDescent="0.2">
      <c r="A259" s="39" t="s">
        <v>269</v>
      </c>
      <c r="B259" s="40" t="s">
        <v>247</v>
      </c>
      <c r="C259" s="41"/>
      <c r="D259" s="42"/>
      <c r="E259" s="43"/>
      <c r="F259" s="44"/>
      <c r="G259" s="43">
        <f>ROUND(SUM(G260:G268),2)</f>
        <v>1613.03</v>
      </c>
    </row>
    <row r="260" spans="1:7" s="64" customFormat="1" ht="33.75" x14ac:dyDescent="0.2">
      <c r="A260" s="65" t="s">
        <v>598</v>
      </c>
      <c r="B260" s="66" t="s">
        <v>144</v>
      </c>
      <c r="C260" s="69" t="s">
        <v>32</v>
      </c>
      <c r="D260" s="67">
        <v>47</v>
      </c>
      <c r="E260" s="70"/>
      <c r="F260" s="68"/>
      <c r="G260" s="55">
        <f t="shared" ref="G260:G268" si="24">ROUND(PRODUCT(D260,E260),2)</f>
        <v>47</v>
      </c>
    </row>
    <row r="261" spans="1:7" s="64" customFormat="1" ht="33.75" x14ac:dyDescent="0.2">
      <c r="A261" s="65" t="s">
        <v>599</v>
      </c>
      <c r="B261" s="66" t="s">
        <v>137</v>
      </c>
      <c r="C261" s="69" t="s">
        <v>52</v>
      </c>
      <c r="D261" s="67">
        <v>1328.28</v>
      </c>
      <c r="E261" s="70"/>
      <c r="F261" s="68"/>
      <c r="G261" s="55">
        <f t="shared" si="24"/>
        <v>1328.28</v>
      </c>
    </row>
    <row r="262" spans="1:7" s="64" customFormat="1" ht="22.5" x14ac:dyDescent="0.2">
      <c r="A262" s="65" t="s">
        <v>600</v>
      </c>
      <c r="B262" s="66" t="s">
        <v>145</v>
      </c>
      <c r="C262" s="69" t="s">
        <v>33</v>
      </c>
      <c r="D262" s="67">
        <v>11.02</v>
      </c>
      <c r="E262" s="70"/>
      <c r="F262" s="68"/>
      <c r="G262" s="55">
        <f t="shared" si="24"/>
        <v>11.02</v>
      </c>
    </row>
    <row r="263" spans="1:7" s="64" customFormat="1" ht="33.75" x14ac:dyDescent="0.2">
      <c r="A263" s="65" t="s">
        <v>601</v>
      </c>
      <c r="B263" s="66" t="s">
        <v>180</v>
      </c>
      <c r="C263" s="69" t="s">
        <v>32</v>
      </c>
      <c r="D263" s="67">
        <v>24.48</v>
      </c>
      <c r="E263" s="70"/>
      <c r="F263" s="68"/>
      <c r="G263" s="55">
        <f t="shared" si="24"/>
        <v>24.48</v>
      </c>
    </row>
    <row r="264" spans="1:7" s="64" customFormat="1" ht="22.5" x14ac:dyDescent="0.2">
      <c r="A264" s="65" t="s">
        <v>602</v>
      </c>
      <c r="B264" s="66" t="s">
        <v>117</v>
      </c>
      <c r="C264" s="69" t="s">
        <v>32</v>
      </c>
      <c r="D264" s="67">
        <v>50.42</v>
      </c>
      <c r="E264" s="70"/>
      <c r="F264" s="68"/>
      <c r="G264" s="55">
        <f t="shared" si="24"/>
        <v>50.42</v>
      </c>
    </row>
    <row r="265" spans="1:7" ht="33.75" x14ac:dyDescent="0.2">
      <c r="A265" s="65" t="s">
        <v>603</v>
      </c>
      <c r="B265" s="66" t="s">
        <v>256</v>
      </c>
      <c r="C265" s="69" t="s">
        <v>32</v>
      </c>
      <c r="D265" s="67">
        <v>38.450000000000003</v>
      </c>
      <c r="E265" s="70"/>
      <c r="F265" s="68"/>
      <c r="G265" s="55">
        <f t="shared" si="24"/>
        <v>38.450000000000003</v>
      </c>
    </row>
    <row r="266" spans="1:7" ht="45" x14ac:dyDescent="0.2">
      <c r="A266" s="65" t="s">
        <v>604</v>
      </c>
      <c r="B266" s="66" t="s">
        <v>255</v>
      </c>
      <c r="C266" s="69" t="s">
        <v>32</v>
      </c>
      <c r="D266" s="67">
        <v>62.38</v>
      </c>
      <c r="E266" s="70"/>
      <c r="F266" s="68"/>
      <c r="G266" s="55">
        <f t="shared" si="24"/>
        <v>62.38</v>
      </c>
    </row>
    <row r="267" spans="1:7" s="64" customFormat="1" ht="45" x14ac:dyDescent="0.2">
      <c r="A267" s="65" t="s">
        <v>605</v>
      </c>
      <c r="B267" s="66" t="s">
        <v>158</v>
      </c>
      <c r="C267" s="69" t="s">
        <v>34</v>
      </c>
      <c r="D267" s="67">
        <v>34</v>
      </c>
      <c r="E267" s="70"/>
      <c r="F267" s="68"/>
      <c r="G267" s="55">
        <f t="shared" si="24"/>
        <v>34</v>
      </c>
    </row>
    <row r="268" spans="1:7" s="64" customFormat="1" ht="45" x14ac:dyDescent="0.2">
      <c r="A268" s="65" t="s">
        <v>606</v>
      </c>
      <c r="B268" s="66" t="s">
        <v>66</v>
      </c>
      <c r="C268" s="69" t="s">
        <v>34</v>
      </c>
      <c r="D268" s="67">
        <v>17</v>
      </c>
      <c r="E268" s="70"/>
      <c r="F268" s="68"/>
      <c r="G268" s="55">
        <f t="shared" si="24"/>
        <v>17</v>
      </c>
    </row>
    <row r="269" spans="1:7" s="64" customFormat="1" x14ac:dyDescent="0.2">
      <c r="A269" s="39" t="s">
        <v>270</v>
      </c>
      <c r="B269" s="40" t="s">
        <v>248</v>
      </c>
      <c r="C269" s="41"/>
      <c r="D269" s="42"/>
      <c r="E269" s="43"/>
      <c r="F269" s="44"/>
      <c r="G269" s="43">
        <f>ROUND(SUM(G270:G286),2)</f>
        <v>17494.22</v>
      </c>
    </row>
    <row r="270" spans="1:7" s="64" customFormat="1" ht="45" x14ac:dyDescent="0.2">
      <c r="A270" s="65" t="s">
        <v>607</v>
      </c>
      <c r="B270" s="66" t="s">
        <v>121</v>
      </c>
      <c r="C270" s="69" t="s">
        <v>33</v>
      </c>
      <c r="D270" s="67">
        <v>176.57</v>
      </c>
      <c r="E270" s="70"/>
      <c r="F270" s="68"/>
      <c r="G270" s="55">
        <f t="shared" ref="G270:G286" si="25">ROUND(PRODUCT(D270,E270),2)</f>
        <v>176.57</v>
      </c>
    </row>
    <row r="271" spans="1:7" s="73" customFormat="1" ht="33.75" x14ac:dyDescent="0.2">
      <c r="A271" s="65" t="s">
        <v>608</v>
      </c>
      <c r="B271" s="66" t="s">
        <v>239</v>
      </c>
      <c r="C271" s="69" t="s">
        <v>33</v>
      </c>
      <c r="D271" s="67">
        <v>83.08</v>
      </c>
      <c r="E271" s="70"/>
      <c r="F271" s="68"/>
      <c r="G271" s="55">
        <f t="shared" si="25"/>
        <v>83.08</v>
      </c>
    </row>
    <row r="272" spans="1:7" s="64" customFormat="1" ht="45" x14ac:dyDescent="0.2">
      <c r="A272" s="65" t="s">
        <v>609</v>
      </c>
      <c r="B272" s="66" t="s">
        <v>123</v>
      </c>
      <c r="C272" s="69" t="s">
        <v>32</v>
      </c>
      <c r="D272" s="67">
        <v>76.25</v>
      </c>
      <c r="E272" s="70"/>
      <c r="F272" s="68"/>
      <c r="G272" s="55">
        <f t="shared" si="25"/>
        <v>76.25</v>
      </c>
    </row>
    <row r="273" spans="1:7" s="64" customFormat="1" ht="45" x14ac:dyDescent="0.2">
      <c r="A273" s="65" t="s">
        <v>610</v>
      </c>
      <c r="B273" s="66" t="s">
        <v>157</v>
      </c>
      <c r="C273" s="69" t="s">
        <v>33</v>
      </c>
      <c r="D273" s="67">
        <v>26.49</v>
      </c>
      <c r="E273" s="70"/>
      <c r="F273" s="68"/>
      <c r="G273" s="55">
        <f t="shared" si="25"/>
        <v>26.49</v>
      </c>
    </row>
    <row r="274" spans="1:7" s="64" customFormat="1" ht="33.75" x14ac:dyDescent="0.2">
      <c r="A274" s="65" t="s">
        <v>611</v>
      </c>
      <c r="B274" s="66" t="s">
        <v>116</v>
      </c>
      <c r="C274" s="69" t="s">
        <v>32</v>
      </c>
      <c r="D274" s="67">
        <v>76.25</v>
      </c>
      <c r="E274" s="70"/>
      <c r="F274" s="68"/>
      <c r="G274" s="55">
        <f t="shared" si="25"/>
        <v>76.25</v>
      </c>
    </row>
    <row r="275" spans="1:7" s="64" customFormat="1" ht="33.75" x14ac:dyDescent="0.2">
      <c r="A275" s="65" t="s">
        <v>612</v>
      </c>
      <c r="B275" s="66" t="s">
        <v>249</v>
      </c>
      <c r="C275" s="69" t="s">
        <v>32</v>
      </c>
      <c r="D275" s="67">
        <v>645.75</v>
      </c>
      <c r="E275" s="70"/>
      <c r="F275" s="68"/>
      <c r="G275" s="55">
        <f t="shared" si="25"/>
        <v>645.75</v>
      </c>
    </row>
    <row r="276" spans="1:7" s="64" customFormat="1" ht="33.75" x14ac:dyDescent="0.2">
      <c r="A276" s="65" t="s">
        <v>613</v>
      </c>
      <c r="B276" s="66" t="s">
        <v>151</v>
      </c>
      <c r="C276" s="69" t="s">
        <v>32</v>
      </c>
      <c r="D276" s="67">
        <v>111</v>
      </c>
      <c r="E276" s="70"/>
      <c r="F276" s="68"/>
      <c r="G276" s="55">
        <f t="shared" si="25"/>
        <v>111</v>
      </c>
    </row>
    <row r="277" spans="1:7" s="64" customFormat="1" ht="33.75" x14ac:dyDescent="0.2">
      <c r="A277" s="65" t="s">
        <v>614</v>
      </c>
      <c r="B277" s="66" t="s">
        <v>137</v>
      </c>
      <c r="C277" s="69" t="s">
        <v>52</v>
      </c>
      <c r="D277" s="67">
        <v>11122.45</v>
      </c>
      <c r="E277" s="70"/>
      <c r="F277" s="68"/>
      <c r="G277" s="55">
        <f t="shared" si="25"/>
        <v>11122.45</v>
      </c>
    </row>
    <row r="278" spans="1:7" s="64" customFormat="1" ht="33.75" x14ac:dyDescent="0.2">
      <c r="A278" s="65" t="s">
        <v>615</v>
      </c>
      <c r="B278" s="66" t="s">
        <v>250</v>
      </c>
      <c r="C278" s="69" t="s">
        <v>33</v>
      </c>
      <c r="D278" s="67">
        <v>7.59</v>
      </c>
      <c r="E278" s="70"/>
      <c r="F278" s="68"/>
      <c r="G278" s="55">
        <f t="shared" si="25"/>
        <v>7.59</v>
      </c>
    </row>
    <row r="279" spans="1:7" s="64" customFormat="1" ht="45" x14ac:dyDescent="0.2">
      <c r="A279" s="65" t="s">
        <v>616</v>
      </c>
      <c r="B279" s="66" t="s">
        <v>158</v>
      </c>
      <c r="C279" s="69" t="s">
        <v>34</v>
      </c>
      <c r="D279" s="67">
        <v>57</v>
      </c>
      <c r="E279" s="70"/>
      <c r="F279" s="68"/>
      <c r="G279" s="55">
        <f t="shared" si="25"/>
        <v>57</v>
      </c>
    </row>
    <row r="280" spans="1:7" s="64" customFormat="1" ht="45" x14ac:dyDescent="0.2">
      <c r="A280" s="65" t="s">
        <v>617</v>
      </c>
      <c r="B280" s="66" t="s">
        <v>251</v>
      </c>
      <c r="C280" s="69" t="s">
        <v>33</v>
      </c>
      <c r="D280" s="67">
        <v>2.08</v>
      </c>
      <c r="E280" s="70"/>
      <c r="F280" s="68"/>
      <c r="G280" s="55">
        <f t="shared" si="25"/>
        <v>2.08</v>
      </c>
    </row>
    <row r="281" spans="1:7" s="64" customFormat="1" ht="45" x14ac:dyDescent="0.2">
      <c r="A281" s="65" t="s">
        <v>618</v>
      </c>
      <c r="B281" s="66" t="s">
        <v>252</v>
      </c>
      <c r="C281" s="69" t="s">
        <v>33</v>
      </c>
      <c r="D281" s="67">
        <v>6.24</v>
      </c>
      <c r="E281" s="70"/>
      <c r="F281" s="68"/>
      <c r="G281" s="55">
        <f t="shared" si="25"/>
        <v>6.24</v>
      </c>
    </row>
    <row r="282" spans="1:7" s="64" customFormat="1" ht="45" x14ac:dyDescent="0.2">
      <c r="A282" s="65" t="s">
        <v>619</v>
      </c>
      <c r="B282" s="66" t="s">
        <v>253</v>
      </c>
      <c r="C282" s="69" t="s">
        <v>33</v>
      </c>
      <c r="D282" s="67">
        <v>12.48</v>
      </c>
      <c r="E282" s="70"/>
      <c r="F282" s="68"/>
      <c r="G282" s="55">
        <f t="shared" si="25"/>
        <v>12.48</v>
      </c>
    </row>
    <row r="283" spans="1:7" s="64" customFormat="1" ht="33.75" x14ac:dyDescent="0.2">
      <c r="A283" s="65" t="s">
        <v>620</v>
      </c>
      <c r="B283" s="66" t="s">
        <v>254</v>
      </c>
      <c r="C283" s="69" t="s">
        <v>40</v>
      </c>
      <c r="D283" s="67">
        <v>99.04</v>
      </c>
      <c r="E283" s="70"/>
      <c r="F283" s="68"/>
      <c r="G283" s="55">
        <f t="shared" si="25"/>
        <v>99.04</v>
      </c>
    </row>
    <row r="284" spans="1:7" s="64" customFormat="1" ht="45" x14ac:dyDescent="0.2">
      <c r="A284" s="65" t="s">
        <v>621</v>
      </c>
      <c r="B284" s="66" t="s">
        <v>257</v>
      </c>
      <c r="C284" s="69" t="s">
        <v>33</v>
      </c>
      <c r="D284" s="67">
        <v>95.59</v>
      </c>
      <c r="E284" s="70"/>
      <c r="F284" s="68"/>
      <c r="G284" s="55">
        <f t="shared" si="25"/>
        <v>95.59</v>
      </c>
    </row>
    <row r="285" spans="1:7" s="64" customFormat="1" ht="33.75" x14ac:dyDescent="0.2">
      <c r="A285" s="65" t="s">
        <v>622</v>
      </c>
      <c r="B285" s="66" t="s">
        <v>38</v>
      </c>
      <c r="C285" s="69" t="s">
        <v>33</v>
      </c>
      <c r="D285" s="67">
        <v>233.16</v>
      </c>
      <c r="E285" s="70"/>
      <c r="F285" s="68"/>
      <c r="G285" s="55">
        <f t="shared" si="25"/>
        <v>233.16</v>
      </c>
    </row>
    <row r="286" spans="1:7" s="64" customFormat="1" ht="33.75" x14ac:dyDescent="0.2">
      <c r="A286" s="65" t="s">
        <v>623</v>
      </c>
      <c r="B286" s="66" t="s">
        <v>36</v>
      </c>
      <c r="C286" s="69" t="s">
        <v>37</v>
      </c>
      <c r="D286" s="67">
        <v>4663.2</v>
      </c>
      <c r="E286" s="70"/>
      <c r="F286" s="68"/>
      <c r="G286" s="55">
        <f t="shared" si="25"/>
        <v>4663.2</v>
      </c>
    </row>
    <row r="287" spans="1:7" s="64" customFormat="1" x14ac:dyDescent="0.2">
      <c r="A287" s="39" t="s">
        <v>333</v>
      </c>
      <c r="B287" s="40" t="s">
        <v>291</v>
      </c>
      <c r="C287" s="41"/>
      <c r="D287" s="42"/>
      <c r="E287" s="43"/>
      <c r="F287" s="44"/>
      <c r="G287" s="43">
        <f>ROUND(SUM(G288:G303),2)</f>
        <v>21875.94</v>
      </c>
    </row>
    <row r="288" spans="1:7" s="64" customFormat="1" ht="45" x14ac:dyDescent="0.2">
      <c r="A288" s="65" t="s">
        <v>624</v>
      </c>
      <c r="B288" s="66" t="s">
        <v>121</v>
      </c>
      <c r="C288" s="69" t="s">
        <v>33</v>
      </c>
      <c r="D288" s="67">
        <v>205.66</v>
      </c>
      <c r="E288" s="70"/>
      <c r="F288" s="68"/>
      <c r="G288" s="55">
        <f t="shared" ref="G288:G297" si="26">ROUND(PRODUCT(D288,E288),2)</f>
        <v>205.66</v>
      </c>
    </row>
    <row r="289" spans="1:7" s="64" customFormat="1" ht="45" x14ac:dyDescent="0.2">
      <c r="A289" s="65" t="s">
        <v>625</v>
      </c>
      <c r="B289" s="66" t="s">
        <v>157</v>
      </c>
      <c r="C289" s="69" t="s">
        <v>33</v>
      </c>
      <c r="D289" s="67">
        <v>38.090000000000003</v>
      </c>
      <c r="E289" s="70"/>
      <c r="F289" s="68"/>
      <c r="G289" s="55">
        <f t="shared" si="26"/>
        <v>38.090000000000003</v>
      </c>
    </row>
    <row r="290" spans="1:7" s="64" customFormat="1" ht="33.75" x14ac:dyDescent="0.2">
      <c r="A290" s="65" t="s">
        <v>626</v>
      </c>
      <c r="B290" s="66" t="s">
        <v>116</v>
      </c>
      <c r="C290" s="69" t="s">
        <v>32</v>
      </c>
      <c r="D290" s="67">
        <v>121.1</v>
      </c>
      <c r="E290" s="70"/>
      <c r="F290" s="68"/>
      <c r="G290" s="55">
        <f t="shared" si="26"/>
        <v>121.1</v>
      </c>
    </row>
    <row r="291" spans="1:7" s="64" customFormat="1" ht="33.75" x14ac:dyDescent="0.2">
      <c r="A291" s="65" t="s">
        <v>627</v>
      </c>
      <c r="B291" s="66" t="s">
        <v>149</v>
      </c>
      <c r="C291" s="69" t="s">
        <v>33</v>
      </c>
      <c r="D291" s="67">
        <v>36.33</v>
      </c>
      <c r="E291" s="70"/>
      <c r="F291" s="68"/>
      <c r="G291" s="55">
        <f t="shared" si="26"/>
        <v>36.33</v>
      </c>
    </row>
    <row r="292" spans="1:7" s="64" customFormat="1" ht="45" x14ac:dyDescent="0.2">
      <c r="A292" s="65" t="s">
        <v>628</v>
      </c>
      <c r="B292" s="66" t="s">
        <v>150</v>
      </c>
      <c r="C292" s="69" t="s">
        <v>32</v>
      </c>
      <c r="D292" s="67">
        <v>65.3</v>
      </c>
      <c r="E292" s="70"/>
      <c r="F292" s="68"/>
      <c r="G292" s="55">
        <f t="shared" si="26"/>
        <v>65.3</v>
      </c>
    </row>
    <row r="293" spans="1:7" s="64" customFormat="1" ht="33.75" x14ac:dyDescent="0.2">
      <c r="A293" s="65" t="s">
        <v>629</v>
      </c>
      <c r="B293" s="66" t="s">
        <v>144</v>
      </c>
      <c r="C293" s="69" t="s">
        <v>32</v>
      </c>
      <c r="D293" s="67">
        <v>180</v>
      </c>
      <c r="E293" s="70"/>
      <c r="F293" s="68"/>
      <c r="G293" s="55">
        <f t="shared" si="26"/>
        <v>180</v>
      </c>
    </row>
    <row r="294" spans="1:7" s="64" customFormat="1" ht="33.75" x14ac:dyDescent="0.2">
      <c r="A294" s="65" t="s">
        <v>630</v>
      </c>
      <c r="B294" s="66" t="s">
        <v>137</v>
      </c>
      <c r="C294" s="69" t="s">
        <v>52</v>
      </c>
      <c r="D294" s="67">
        <v>2356.9299999999998</v>
      </c>
      <c r="E294" s="70"/>
      <c r="F294" s="68"/>
      <c r="G294" s="55">
        <f t="shared" si="26"/>
        <v>2356.9299999999998</v>
      </c>
    </row>
    <row r="295" spans="1:7" s="64" customFormat="1" ht="22.5" x14ac:dyDescent="0.2">
      <c r="A295" s="65" t="s">
        <v>631</v>
      </c>
      <c r="B295" s="66" t="s">
        <v>145</v>
      </c>
      <c r="C295" s="69" t="s">
        <v>33</v>
      </c>
      <c r="D295" s="67">
        <v>28.58</v>
      </c>
      <c r="E295" s="70"/>
      <c r="F295" s="68"/>
      <c r="G295" s="55">
        <f t="shared" si="26"/>
        <v>28.58</v>
      </c>
    </row>
    <row r="296" spans="1:7" s="64" customFormat="1" ht="22.5" x14ac:dyDescent="0.2">
      <c r="A296" s="65" t="s">
        <v>632</v>
      </c>
      <c r="B296" s="66" t="s">
        <v>117</v>
      </c>
      <c r="C296" s="69" t="s">
        <v>32</v>
      </c>
      <c r="D296" s="67">
        <v>157.97999999999999</v>
      </c>
      <c r="E296" s="70"/>
      <c r="F296" s="68"/>
      <c r="G296" s="55">
        <f t="shared" si="26"/>
        <v>157.97999999999999</v>
      </c>
    </row>
    <row r="297" spans="1:7" s="64" customFormat="1" ht="45" x14ac:dyDescent="0.2">
      <c r="A297" s="65" t="s">
        <v>633</v>
      </c>
      <c r="B297" s="66" t="s">
        <v>178</v>
      </c>
      <c r="C297" s="69" t="s">
        <v>32</v>
      </c>
      <c r="D297" s="67">
        <v>157.97999999999999</v>
      </c>
      <c r="E297" s="70"/>
      <c r="F297" s="68"/>
      <c r="G297" s="55">
        <f t="shared" si="26"/>
        <v>157.97999999999999</v>
      </c>
    </row>
    <row r="298" spans="1:7" s="64" customFormat="1" ht="33.75" x14ac:dyDescent="0.2">
      <c r="A298" s="65" t="s">
        <v>634</v>
      </c>
      <c r="B298" s="66" t="s">
        <v>293</v>
      </c>
      <c r="C298" s="69" t="s">
        <v>52</v>
      </c>
      <c r="D298" s="67">
        <v>9028.26</v>
      </c>
      <c r="E298" s="70"/>
      <c r="F298" s="68"/>
      <c r="G298" s="55">
        <f>ROUND(PRODUCT(D298,E298),2)</f>
        <v>9028.26</v>
      </c>
    </row>
    <row r="299" spans="1:7" s="64" customFormat="1" ht="33.75" x14ac:dyDescent="0.2">
      <c r="A299" s="65" t="s">
        <v>635</v>
      </c>
      <c r="B299" s="66" t="s">
        <v>294</v>
      </c>
      <c r="C299" s="69" t="s">
        <v>52</v>
      </c>
      <c r="D299" s="67">
        <v>840.96</v>
      </c>
      <c r="E299" s="70"/>
      <c r="F299" s="68"/>
      <c r="G299" s="55">
        <f>ROUND(PRODUCT(D299,E299),2)</f>
        <v>840.96</v>
      </c>
    </row>
    <row r="300" spans="1:7" s="64" customFormat="1" ht="33.75" x14ac:dyDescent="0.2">
      <c r="A300" s="65" t="s">
        <v>636</v>
      </c>
      <c r="B300" s="66" t="s">
        <v>295</v>
      </c>
      <c r="C300" s="69" t="s">
        <v>52</v>
      </c>
      <c r="D300" s="67">
        <v>4518.3900000000003</v>
      </c>
      <c r="E300" s="70"/>
      <c r="F300" s="68"/>
      <c r="G300" s="55">
        <f>ROUND(PRODUCT(D300,E300),2)</f>
        <v>4518.3900000000003</v>
      </c>
    </row>
    <row r="301" spans="1:7" s="64" customFormat="1" ht="45" x14ac:dyDescent="0.2">
      <c r="A301" s="65" t="s">
        <v>637</v>
      </c>
      <c r="B301" s="66" t="s">
        <v>119</v>
      </c>
      <c r="C301" s="69" t="s">
        <v>52</v>
      </c>
      <c r="D301" s="67">
        <v>621.41</v>
      </c>
      <c r="E301" s="70"/>
      <c r="F301" s="68"/>
      <c r="G301" s="55">
        <f t="shared" ref="G301:G303" si="27">ROUND(PRODUCT(D301,E301),2)</f>
        <v>621.41</v>
      </c>
    </row>
    <row r="302" spans="1:7" s="64" customFormat="1" ht="33.75" x14ac:dyDescent="0.2">
      <c r="A302" s="65" t="s">
        <v>638</v>
      </c>
      <c r="B302" s="66" t="s">
        <v>38</v>
      </c>
      <c r="C302" s="69" t="s">
        <v>33</v>
      </c>
      <c r="D302" s="67">
        <v>167.57</v>
      </c>
      <c r="E302" s="70"/>
      <c r="F302" s="68"/>
      <c r="G302" s="55">
        <f t="shared" si="27"/>
        <v>167.57</v>
      </c>
    </row>
    <row r="303" spans="1:7" s="64" customFormat="1" ht="33.75" x14ac:dyDescent="0.2">
      <c r="A303" s="65" t="s">
        <v>639</v>
      </c>
      <c r="B303" s="66" t="s">
        <v>36</v>
      </c>
      <c r="C303" s="69" t="s">
        <v>37</v>
      </c>
      <c r="D303" s="67">
        <v>3351.4</v>
      </c>
      <c r="E303" s="70"/>
      <c r="F303" s="68"/>
      <c r="G303" s="55">
        <f t="shared" si="27"/>
        <v>3351.4</v>
      </c>
    </row>
    <row r="304" spans="1:7" s="64" customFormat="1" x14ac:dyDescent="0.2">
      <c r="A304" s="39" t="s">
        <v>334</v>
      </c>
      <c r="B304" s="40" t="s">
        <v>292</v>
      </c>
      <c r="C304" s="41"/>
      <c r="D304" s="42"/>
      <c r="E304" s="43"/>
      <c r="F304" s="44"/>
      <c r="G304" s="43">
        <f>ROUND(SUM(G305:G322),2)</f>
        <v>4327.71</v>
      </c>
    </row>
    <row r="305" spans="1:7" s="64" customFormat="1" ht="45" x14ac:dyDescent="0.2">
      <c r="A305" s="65" t="s">
        <v>640</v>
      </c>
      <c r="B305" s="66" t="s">
        <v>121</v>
      </c>
      <c r="C305" s="69" t="s">
        <v>33</v>
      </c>
      <c r="D305" s="67">
        <v>75.44</v>
      </c>
      <c r="E305" s="70"/>
      <c r="F305" s="68"/>
      <c r="G305" s="55">
        <f t="shared" ref="G305:G313" si="28">ROUND(PRODUCT(D305,E305),2)</f>
        <v>75.44</v>
      </c>
    </row>
    <row r="306" spans="1:7" s="64" customFormat="1" ht="45" x14ac:dyDescent="0.2">
      <c r="A306" s="65" t="s">
        <v>641</v>
      </c>
      <c r="B306" s="66" t="s">
        <v>157</v>
      </c>
      <c r="C306" s="69" t="s">
        <v>33</v>
      </c>
      <c r="D306" s="67">
        <v>13.97</v>
      </c>
      <c r="E306" s="70"/>
      <c r="F306" s="68"/>
      <c r="G306" s="55">
        <f t="shared" si="28"/>
        <v>13.97</v>
      </c>
    </row>
    <row r="307" spans="1:7" s="64" customFormat="1" ht="33.75" x14ac:dyDescent="0.2">
      <c r="A307" s="65" t="s">
        <v>642</v>
      </c>
      <c r="B307" s="66" t="s">
        <v>116</v>
      </c>
      <c r="C307" s="69" t="s">
        <v>32</v>
      </c>
      <c r="D307" s="67">
        <v>41.09</v>
      </c>
      <c r="E307" s="70"/>
      <c r="F307" s="68"/>
      <c r="G307" s="55">
        <f t="shared" si="28"/>
        <v>41.09</v>
      </c>
    </row>
    <row r="308" spans="1:7" s="64" customFormat="1" ht="33.75" x14ac:dyDescent="0.2">
      <c r="A308" s="65" t="s">
        <v>643</v>
      </c>
      <c r="B308" s="66" t="s">
        <v>149</v>
      </c>
      <c r="C308" s="69" t="s">
        <v>33</v>
      </c>
      <c r="D308" s="67">
        <v>12.33</v>
      </c>
      <c r="E308" s="70"/>
      <c r="F308" s="68"/>
      <c r="G308" s="55">
        <f t="shared" si="28"/>
        <v>12.33</v>
      </c>
    </row>
    <row r="309" spans="1:7" s="64" customFormat="1" ht="45" x14ac:dyDescent="0.2">
      <c r="A309" s="65" t="s">
        <v>644</v>
      </c>
      <c r="B309" s="66" t="s">
        <v>296</v>
      </c>
      <c r="C309" s="69" t="s">
        <v>32</v>
      </c>
      <c r="D309" s="67">
        <v>18.48</v>
      </c>
      <c r="E309" s="70"/>
      <c r="F309" s="68"/>
      <c r="G309" s="55">
        <f t="shared" si="28"/>
        <v>18.48</v>
      </c>
    </row>
    <row r="310" spans="1:7" s="64" customFormat="1" ht="22.5" x14ac:dyDescent="0.2">
      <c r="A310" s="65" t="s">
        <v>645</v>
      </c>
      <c r="B310" s="66" t="s">
        <v>117</v>
      </c>
      <c r="C310" s="69" t="s">
        <v>32</v>
      </c>
      <c r="D310" s="67">
        <v>67.06</v>
      </c>
      <c r="E310" s="70"/>
      <c r="F310" s="68"/>
      <c r="G310" s="55">
        <f>ROUND(PRODUCT(D310,E310),2)</f>
        <v>67.06</v>
      </c>
    </row>
    <row r="311" spans="1:7" s="64" customFormat="1" ht="45" x14ac:dyDescent="0.2">
      <c r="A311" s="65" t="s">
        <v>646</v>
      </c>
      <c r="B311" s="66" t="s">
        <v>178</v>
      </c>
      <c r="C311" s="69" t="s">
        <v>32</v>
      </c>
      <c r="D311" s="67">
        <v>67.06</v>
      </c>
      <c r="E311" s="70"/>
      <c r="F311" s="68"/>
      <c r="G311" s="55">
        <f>ROUND(PRODUCT(D311,E311),2)</f>
        <v>67.06</v>
      </c>
    </row>
    <row r="312" spans="1:7" s="64" customFormat="1" ht="33.75" x14ac:dyDescent="0.2">
      <c r="A312" s="65" t="s">
        <v>647</v>
      </c>
      <c r="B312" s="66" t="s">
        <v>144</v>
      </c>
      <c r="C312" s="69" t="s">
        <v>32</v>
      </c>
      <c r="D312" s="67">
        <v>85.54</v>
      </c>
      <c r="E312" s="70"/>
      <c r="F312" s="68"/>
      <c r="G312" s="55">
        <f t="shared" si="28"/>
        <v>85.54</v>
      </c>
    </row>
    <row r="313" spans="1:7" s="64" customFormat="1" ht="33.75" x14ac:dyDescent="0.2">
      <c r="A313" s="65" t="s">
        <v>648</v>
      </c>
      <c r="B313" s="66" t="s">
        <v>137</v>
      </c>
      <c r="C313" s="69" t="s">
        <v>52</v>
      </c>
      <c r="D313" s="67">
        <v>1665.99</v>
      </c>
      <c r="E313" s="70"/>
      <c r="F313" s="68"/>
      <c r="G313" s="55">
        <f t="shared" si="28"/>
        <v>1665.99</v>
      </c>
    </row>
    <row r="314" spans="1:7" s="64" customFormat="1" ht="22.5" x14ac:dyDescent="0.2">
      <c r="A314" s="65" t="s">
        <v>649</v>
      </c>
      <c r="B314" s="66" t="s">
        <v>145</v>
      </c>
      <c r="C314" s="69" t="s">
        <v>33</v>
      </c>
      <c r="D314" s="67">
        <v>15.06</v>
      </c>
      <c r="E314" s="70"/>
      <c r="F314" s="68"/>
      <c r="G314" s="55">
        <f>ROUND(PRODUCT(D314,E314),2)</f>
        <v>15.06</v>
      </c>
    </row>
    <row r="315" spans="1:7" s="64" customFormat="1" ht="33.75" x14ac:dyDescent="0.2">
      <c r="A315" s="65" t="s">
        <v>650</v>
      </c>
      <c r="B315" s="66" t="s">
        <v>151</v>
      </c>
      <c r="C315" s="69" t="s">
        <v>32</v>
      </c>
      <c r="D315" s="67">
        <v>23.38</v>
      </c>
      <c r="E315" s="70"/>
      <c r="F315" s="68"/>
      <c r="G315" s="55">
        <f>ROUND(PRODUCT(D315,E315),2)</f>
        <v>23.38</v>
      </c>
    </row>
    <row r="316" spans="1:7" s="64" customFormat="1" ht="33.75" x14ac:dyDescent="0.2">
      <c r="A316" s="65" t="s">
        <v>651</v>
      </c>
      <c r="B316" s="66" t="s">
        <v>43</v>
      </c>
      <c r="C316" s="69" t="s">
        <v>32</v>
      </c>
      <c r="D316" s="67">
        <v>40.96</v>
      </c>
      <c r="E316" s="70"/>
      <c r="F316" s="68"/>
      <c r="G316" s="55">
        <f>ROUND(PRODUCT(D316,E316),2)</f>
        <v>40.96</v>
      </c>
    </row>
    <row r="317" spans="1:7" s="64" customFormat="1" ht="33.75" x14ac:dyDescent="0.2">
      <c r="A317" s="65" t="s">
        <v>652</v>
      </c>
      <c r="B317" s="66" t="s">
        <v>299</v>
      </c>
      <c r="C317" s="69" t="s">
        <v>32</v>
      </c>
      <c r="D317" s="67">
        <v>40.96</v>
      </c>
      <c r="E317" s="70"/>
      <c r="F317" s="68"/>
      <c r="G317" s="55">
        <f t="shared" ref="G317" si="29">ROUND(PRODUCT(D317,E317),2)</f>
        <v>40.96</v>
      </c>
    </row>
    <row r="318" spans="1:7" s="64" customFormat="1" ht="33.75" x14ac:dyDescent="0.2">
      <c r="A318" s="65" t="s">
        <v>653</v>
      </c>
      <c r="B318" s="66" t="s">
        <v>297</v>
      </c>
      <c r="C318" s="69" t="s">
        <v>52</v>
      </c>
      <c r="D318" s="67">
        <v>282.85000000000002</v>
      </c>
      <c r="E318" s="70"/>
      <c r="F318" s="68"/>
      <c r="G318" s="55">
        <f>ROUND(PRODUCT(D318,E318),2)</f>
        <v>282.85000000000002</v>
      </c>
    </row>
    <row r="319" spans="1:7" s="64" customFormat="1" ht="33.75" x14ac:dyDescent="0.2">
      <c r="A319" s="65" t="s">
        <v>654</v>
      </c>
      <c r="B319" s="66" t="s">
        <v>298</v>
      </c>
      <c r="C319" s="69" t="s">
        <v>52</v>
      </c>
      <c r="D319" s="67">
        <v>374.41</v>
      </c>
      <c r="E319" s="70"/>
      <c r="F319" s="68"/>
      <c r="G319" s="55">
        <f>ROUND(PRODUCT(D319,E319),2)</f>
        <v>374.41</v>
      </c>
    </row>
    <row r="320" spans="1:7" s="64" customFormat="1" ht="45" x14ac:dyDescent="0.2">
      <c r="A320" s="65" t="s">
        <v>655</v>
      </c>
      <c r="B320" s="66" t="s">
        <v>354</v>
      </c>
      <c r="C320" s="69" t="s">
        <v>52</v>
      </c>
      <c r="D320" s="67">
        <v>212.26</v>
      </c>
      <c r="E320" s="70"/>
      <c r="F320" s="68"/>
      <c r="G320" s="55">
        <f t="shared" ref="G320:G322" si="30">ROUND(PRODUCT(D320,E320),2)</f>
        <v>212.26</v>
      </c>
    </row>
    <row r="321" spans="1:7" s="64" customFormat="1" ht="33.75" x14ac:dyDescent="0.2">
      <c r="A321" s="65" t="s">
        <v>656</v>
      </c>
      <c r="B321" s="66" t="s">
        <v>38</v>
      </c>
      <c r="C321" s="69" t="s">
        <v>33</v>
      </c>
      <c r="D321" s="67">
        <v>61.47</v>
      </c>
      <c r="E321" s="70"/>
      <c r="F321" s="68"/>
      <c r="G321" s="55">
        <f t="shared" si="30"/>
        <v>61.47</v>
      </c>
    </row>
    <row r="322" spans="1:7" s="64" customFormat="1" ht="33.75" x14ac:dyDescent="0.2">
      <c r="A322" s="65" t="s">
        <v>657</v>
      </c>
      <c r="B322" s="66" t="s">
        <v>36</v>
      </c>
      <c r="C322" s="69" t="s">
        <v>37</v>
      </c>
      <c r="D322" s="67">
        <v>1229.4000000000001</v>
      </c>
      <c r="E322" s="70"/>
      <c r="F322" s="68"/>
      <c r="G322" s="55">
        <f t="shared" si="30"/>
        <v>1229.4000000000001</v>
      </c>
    </row>
    <row r="323" spans="1:7" x14ac:dyDescent="0.2">
      <c r="A323" s="38" t="s">
        <v>245</v>
      </c>
      <c r="B323" s="72" t="s">
        <v>60</v>
      </c>
      <c r="C323" s="72"/>
      <c r="D323" s="72"/>
      <c r="E323" s="72"/>
      <c r="F323" s="72"/>
      <c r="G323" s="58">
        <f>ROUND(SUM(G324,G336,G351,G363),2)</f>
        <v>169869.05</v>
      </c>
    </row>
    <row r="324" spans="1:7" s="64" customFormat="1" x14ac:dyDescent="0.2">
      <c r="A324" s="39" t="s">
        <v>271</v>
      </c>
      <c r="B324" s="40" t="s">
        <v>58</v>
      </c>
      <c r="C324" s="41"/>
      <c r="D324" s="42"/>
      <c r="E324" s="43"/>
      <c r="F324" s="44"/>
      <c r="G324" s="43">
        <f>ROUND(SUM(G325:G335),2)</f>
        <v>144816.84</v>
      </c>
    </row>
    <row r="325" spans="1:7" s="64" customFormat="1" ht="22.5" x14ac:dyDescent="0.2">
      <c r="A325" s="65" t="s">
        <v>658</v>
      </c>
      <c r="B325" s="66" t="s">
        <v>188</v>
      </c>
      <c r="C325" s="69" t="s">
        <v>40</v>
      </c>
      <c r="D325" s="67">
        <v>7332.18</v>
      </c>
      <c r="E325" s="70"/>
      <c r="F325" s="68"/>
      <c r="G325" s="55">
        <f t="shared" ref="G325:G335" si="31">ROUND(PRODUCT(D325,E325),2)</f>
        <v>7332.18</v>
      </c>
    </row>
    <row r="326" spans="1:7" s="64" customFormat="1" ht="45" x14ac:dyDescent="0.2">
      <c r="A326" s="65" t="s">
        <v>659</v>
      </c>
      <c r="B326" s="66" t="s">
        <v>121</v>
      </c>
      <c r="C326" s="69" t="s">
        <v>33</v>
      </c>
      <c r="D326" s="67">
        <v>7918.8</v>
      </c>
      <c r="E326" s="70"/>
      <c r="F326" s="68"/>
      <c r="G326" s="55">
        <f t="shared" si="31"/>
        <v>7918.8</v>
      </c>
    </row>
    <row r="327" spans="1:7" s="64" customFormat="1" ht="33.75" x14ac:dyDescent="0.2">
      <c r="A327" s="65" t="s">
        <v>660</v>
      </c>
      <c r="B327" s="66" t="s">
        <v>73</v>
      </c>
      <c r="C327" s="69" t="s">
        <v>40</v>
      </c>
      <c r="D327" s="67">
        <v>53.91</v>
      </c>
      <c r="E327" s="70"/>
      <c r="F327" s="68"/>
      <c r="G327" s="55">
        <f t="shared" si="31"/>
        <v>53.91</v>
      </c>
    </row>
    <row r="328" spans="1:7" s="64" customFormat="1" ht="33.75" x14ac:dyDescent="0.2">
      <c r="A328" s="65" t="s">
        <v>661</v>
      </c>
      <c r="B328" s="66" t="s">
        <v>71</v>
      </c>
      <c r="C328" s="69" t="s">
        <v>40</v>
      </c>
      <c r="D328" s="67">
        <v>3595.38</v>
      </c>
      <c r="E328" s="70"/>
      <c r="F328" s="68"/>
      <c r="G328" s="55">
        <f t="shared" si="31"/>
        <v>3595.38</v>
      </c>
    </row>
    <row r="329" spans="1:7" s="64" customFormat="1" ht="33.75" x14ac:dyDescent="0.2">
      <c r="A329" s="65" t="s">
        <v>662</v>
      </c>
      <c r="B329" s="66" t="s">
        <v>218</v>
      </c>
      <c r="C329" s="69" t="s">
        <v>40</v>
      </c>
      <c r="D329" s="67">
        <v>3682.89</v>
      </c>
      <c r="E329" s="70"/>
      <c r="F329" s="68"/>
      <c r="G329" s="55">
        <f t="shared" si="31"/>
        <v>3682.89</v>
      </c>
    </row>
    <row r="330" spans="1:7" s="64" customFormat="1" ht="22.5" x14ac:dyDescent="0.2">
      <c r="A330" s="65" t="s">
        <v>663</v>
      </c>
      <c r="B330" s="66" t="s">
        <v>64</v>
      </c>
      <c r="C330" s="69" t="s">
        <v>33</v>
      </c>
      <c r="D330" s="67">
        <v>631.98</v>
      </c>
      <c r="E330" s="70"/>
      <c r="F330" s="68"/>
      <c r="G330" s="55">
        <f t="shared" si="31"/>
        <v>631.98</v>
      </c>
    </row>
    <row r="331" spans="1:7" s="64" customFormat="1" ht="33.75" x14ac:dyDescent="0.2">
      <c r="A331" s="65" t="s">
        <v>664</v>
      </c>
      <c r="B331" s="66" t="s">
        <v>65</v>
      </c>
      <c r="C331" s="69" t="s">
        <v>33</v>
      </c>
      <c r="D331" s="67">
        <v>2936.11</v>
      </c>
      <c r="E331" s="70"/>
      <c r="F331" s="68"/>
      <c r="G331" s="55">
        <f t="shared" si="31"/>
        <v>2936.11</v>
      </c>
    </row>
    <row r="332" spans="1:7" s="64" customFormat="1" ht="45" x14ac:dyDescent="0.2">
      <c r="A332" s="65" t="s">
        <v>665</v>
      </c>
      <c r="B332" s="66" t="s">
        <v>264</v>
      </c>
      <c r="C332" s="69" t="s">
        <v>33</v>
      </c>
      <c r="D332" s="67">
        <v>2463.58</v>
      </c>
      <c r="E332" s="70"/>
      <c r="F332" s="68"/>
      <c r="G332" s="55">
        <f t="shared" si="31"/>
        <v>2463.58</v>
      </c>
    </row>
    <row r="333" spans="1:7" s="64" customFormat="1" ht="45" x14ac:dyDescent="0.2">
      <c r="A333" s="65" t="s">
        <v>666</v>
      </c>
      <c r="B333" s="66" t="s">
        <v>265</v>
      </c>
      <c r="C333" s="69" t="s">
        <v>33</v>
      </c>
      <c r="D333" s="67">
        <v>1642.39</v>
      </c>
      <c r="E333" s="70"/>
      <c r="F333" s="68"/>
      <c r="G333" s="55">
        <f t="shared" si="31"/>
        <v>1642.39</v>
      </c>
    </row>
    <row r="334" spans="1:7" s="64" customFormat="1" ht="33.75" x14ac:dyDescent="0.2">
      <c r="A334" s="65" t="s">
        <v>667</v>
      </c>
      <c r="B334" s="66" t="s">
        <v>38</v>
      </c>
      <c r="C334" s="69" t="s">
        <v>33</v>
      </c>
      <c r="D334" s="67">
        <v>5455.22</v>
      </c>
      <c r="E334" s="70"/>
      <c r="F334" s="68"/>
      <c r="G334" s="55">
        <f t="shared" si="31"/>
        <v>5455.22</v>
      </c>
    </row>
    <row r="335" spans="1:7" s="64" customFormat="1" ht="33.75" x14ac:dyDescent="0.2">
      <c r="A335" s="65" t="s">
        <v>668</v>
      </c>
      <c r="B335" s="66" t="s">
        <v>36</v>
      </c>
      <c r="C335" s="69" t="s">
        <v>37</v>
      </c>
      <c r="D335" s="67">
        <v>109104.4</v>
      </c>
      <c r="E335" s="70"/>
      <c r="F335" s="68"/>
      <c r="G335" s="55">
        <f t="shared" si="31"/>
        <v>109104.4</v>
      </c>
    </row>
    <row r="336" spans="1:7" s="64" customFormat="1" x14ac:dyDescent="0.2">
      <c r="A336" s="39" t="s">
        <v>272</v>
      </c>
      <c r="B336" s="40" t="s">
        <v>61</v>
      </c>
      <c r="C336" s="41"/>
      <c r="D336" s="42"/>
      <c r="E336" s="43"/>
      <c r="F336" s="44"/>
      <c r="G336" s="43">
        <f>ROUND(SUM(G337:G350),2)</f>
        <v>5823.88</v>
      </c>
    </row>
    <row r="337" spans="1:7" s="64" customFormat="1" ht="22.5" x14ac:dyDescent="0.2">
      <c r="A337" s="65" t="s">
        <v>669</v>
      </c>
      <c r="B337" s="66" t="s">
        <v>188</v>
      </c>
      <c r="C337" s="69" t="s">
        <v>40</v>
      </c>
      <c r="D337" s="67">
        <v>1540.5</v>
      </c>
      <c r="E337" s="70"/>
      <c r="F337" s="68"/>
      <c r="G337" s="55">
        <f>ROUND(PRODUCT(D337,E337),2)</f>
        <v>1540.5</v>
      </c>
    </row>
    <row r="338" spans="1:7" s="64" customFormat="1" ht="45" x14ac:dyDescent="0.2">
      <c r="A338" s="65" t="s">
        <v>670</v>
      </c>
      <c r="B338" s="66" t="s">
        <v>121</v>
      </c>
      <c r="C338" s="69" t="s">
        <v>33</v>
      </c>
      <c r="D338" s="67">
        <v>739.44</v>
      </c>
      <c r="E338" s="70"/>
      <c r="F338" s="68"/>
      <c r="G338" s="55">
        <f t="shared" ref="G338:G350" si="32">ROUND(PRODUCT(D338,E338),2)</f>
        <v>739.44</v>
      </c>
    </row>
    <row r="339" spans="1:7" s="64" customFormat="1" ht="45" x14ac:dyDescent="0.2">
      <c r="A339" s="65" t="s">
        <v>671</v>
      </c>
      <c r="B339" s="66" t="s">
        <v>264</v>
      </c>
      <c r="C339" s="69" t="s">
        <v>33</v>
      </c>
      <c r="D339" s="67">
        <v>739.44</v>
      </c>
      <c r="E339" s="70"/>
      <c r="F339" s="68"/>
      <c r="G339" s="55">
        <f t="shared" si="32"/>
        <v>739.44</v>
      </c>
    </row>
    <row r="340" spans="1:7" s="64" customFormat="1" ht="22.5" x14ac:dyDescent="0.2">
      <c r="A340" s="65" t="s">
        <v>672</v>
      </c>
      <c r="B340" s="66" t="s">
        <v>72</v>
      </c>
      <c r="C340" s="69" t="s">
        <v>34</v>
      </c>
      <c r="D340" s="67">
        <v>3</v>
      </c>
      <c r="E340" s="70"/>
      <c r="F340" s="68"/>
      <c r="G340" s="55">
        <f t="shared" si="32"/>
        <v>3</v>
      </c>
    </row>
    <row r="341" spans="1:7" s="64" customFormat="1" ht="22.5" x14ac:dyDescent="0.2">
      <c r="A341" s="65" t="s">
        <v>673</v>
      </c>
      <c r="B341" s="66" t="s">
        <v>128</v>
      </c>
      <c r="C341" s="69" t="s">
        <v>34</v>
      </c>
      <c r="D341" s="67">
        <v>153</v>
      </c>
      <c r="E341" s="70"/>
      <c r="F341" s="68"/>
      <c r="G341" s="55">
        <f t="shared" si="32"/>
        <v>153</v>
      </c>
    </row>
    <row r="342" spans="1:7" s="64" customFormat="1" ht="22.5" x14ac:dyDescent="0.2">
      <c r="A342" s="65" t="s">
        <v>674</v>
      </c>
      <c r="B342" s="66" t="s">
        <v>214</v>
      </c>
      <c r="C342" s="69" t="s">
        <v>34</v>
      </c>
      <c r="D342" s="67">
        <v>2</v>
      </c>
      <c r="E342" s="70"/>
      <c r="F342" s="68"/>
      <c r="G342" s="55">
        <f t="shared" si="32"/>
        <v>2</v>
      </c>
    </row>
    <row r="343" spans="1:7" s="64" customFormat="1" ht="22.5" x14ac:dyDescent="0.2">
      <c r="A343" s="65" t="s">
        <v>675</v>
      </c>
      <c r="B343" s="66" t="s">
        <v>85</v>
      </c>
      <c r="C343" s="69" t="s">
        <v>34</v>
      </c>
      <c r="D343" s="67">
        <v>158</v>
      </c>
      <c r="E343" s="70"/>
      <c r="F343" s="68"/>
      <c r="G343" s="55">
        <f t="shared" si="32"/>
        <v>158</v>
      </c>
    </row>
    <row r="344" spans="1:7" s="64" customFormat="1" ht="22.5" x14ac:dyDescent="0.2">
      <c r="A344" s="65" t="s">
        <v>676</v>
      </c>
      <c r="B344" s="66" t="s">
        <v>74</v>
      </c>
      <c r="C344" s="69" t="s">
        <v>34</v>
      </c>
      <c r="D344" s="67">
        <v>158</v>
      </c>
      <c r="E344" s="70"/>
      <c r="F344" s="68"/>
      <c r="G344" s="55">
        <f t="shared" si="32"/>
        <v>158</v>
      </c>
    </row>
    <row r="345" spans="1:7" s="64" customFormat="1" ht="22.5" x14ac:dyDescent="0.2">
      <c r="A345" s="65" t="s">
        <v>677</v>
      </c>
      <c r="B345" s="66" t="s">
        <v>109</v>
      </c>
      <c r="C345" s="69" t="s">
        <v>34</v>
      </c>
      <c r="D345" s="67">
        <v>158</v>
      </c>
      <c r="E345" s="70"/>
      <c r="F345" s="68"/>
      <c r="G345" s="55">
        <f t="shared" si="32"/>
        <v>158</v>
      </c>
    </row>
    <row r="346" spans="1:7" s="64" customFormat="1" ht="22.5" x14ac:dyDescent="0.2">
      <c r="A346" s="65" t="s">
        <v>678</v>
      </c>
      <c r="B346" s="66" t="s">
        <v>75</v>
      </c>
      <c r="C346" s="69" t="s">
        <v>40</v>
      </c>
      <c r="D346" s="67">
        <v>1540.5</v>
      </c>
      <c r="E346" s="70"/>
      <c r="F346" s="68"/>
      <c r="G346" s="55">
        <f t="shared" si="32"/>
        <v>1540.5</v>
      </c>
    </row>
    <row r="347" spans="1:7" s="64" customFormat="1" ht="22.5" x14ac:dyDescent="0.2">
      <c r="A347" s="65" t="s">
        <v>679</v>
      </c>
      <c r="B347" s="66" t="s">
        <v>797</v>
      </c>
      <c r="C347" s="69" t="s">
        <v>34</v>
      </c>
      <c r="D347" s="67">
        <v>158</v>
      </c>
      <c r="E347" s="70"/>
      <c r="F347" s="68"/>
      <c r="G347" s="55">
        <f t="shared" si="32"/>
        <v>158</v>
      </c>
    </row>
    <row r="348" spans="1:7" s="64" customFormat="1" ht="22.5" x14ac:dyDescent="0.2">
      <c r="A348" s="65" t="s">
        <v>680</v>
      </c>
      <c r="B348" s="66" t="s">
        <v>77</v>
      </c>
      <c r="C348" s="69" t="s">
        <v>34</v>
      </c>
      <c r="D348" s="67">
        <v>158</v>
      </c>
      <c r="E348" s="70"/>
      <c r="F348" s="68"/>
      <c r="G348" s="55">
        <f t="shared" si="32"/>
        <v>158</v>
      </c>
    </row>
    <row r="349" spans="1:7" s="64" customFormat="1" ht="22.5" x14ac:dyDescent="0.2">
      <c r="A349" s="65" t="s">
        <v>681</v>
      </c>
      <c r="B349" s="66" t="s">
        <v>76</v>
      </c>
      <c r="C349" s="69" t="s">
        <v>34</v>
      </c>
      <c r="D349" s="67">
        <v>158</v>
      </c>
      <c r="E349" s="70"/>
      <c r="F349" s="68"/>
      <c r="G349" s="55">
        <f t="shared" si="32"/>
        <v>158</v>
      </c>
    </row>
    <row r="350" spans="1:7" s="64" customFormat="1" ht="90" x14ac:dyDescent="0.2">
      <c r="A350" s="65" t="s">
        <v>682</v>
      </c>
      <c r="B350" s="66" t="s">
        <v>156</v>
      </c>
      <c r="C350" s="69" t="s">
        <v>34</v>
      </c>
      <c r="D350" s="67">
        <v>158</v>
      </c>
      <c r="E350" s="70"/>
      <c r="F350" s="68"/>
      <c r="G350" s="55">
        <f t="shared" si="32"/>
        <v>158</v>
      </c>
    </row>
    <row r="351" spans="1:7" s="64" customFormat="1" x14ac:dyDescent="0.2">
      <c r="A351" s="39" t="s">
        <v>335</v>
      </c>
      <c r="B351" s="40" t="s">
        <v>62</v>
      </c>
      <c r="C351" s="41"/>
      <c r="D351" s="42"/>
      <c r="E351" s="43"/>
      <c r="F351" s="44"/>
      <c r="G351" s="43">
        <f>ROUND(SUM(G352:G362),2)</f>
        <v>14717.88</v>
      </c>
    </row>
    <row r="352" spans="1:7" s="64" customFormat="1" ht="45" x14ac:dyDescent="0.2">
      <c r="A352" s="65" t="s">
        <v>683</v>
      </c>
      <c r="B352" s="66" t="s">
        <v>121</v>
      </c>
      <c r="C352" s="69" t="s">
        <v>33</v>
      </c>
      <c r="D352" s="67">
        <v>457.75</v>
      </c>
      <c r="E352" s="70"/>
      <c r="F352" s="68"/>
      <c r="G352" s="55">
        <f t="shared" ref="G352:G362" si="33">ROUND(PRODUCT(D352,E352),2)</f>
        <v>457.75</v>
      </c>
    </row>
    <row r="353" spans="1:7" s="64" customFormat="1" ht="45" x14ac:dyDescent="0.2">
      <c r="A353" s="65" t="s">
        <v>684</v>
      </c>
      <c r="B353" s="66" t="s">
        <v>157</v>
      </c>
      <c r="C353" s="69" t="s">
        <v>33</v>
      </c>
      <c r="D353" s="67">
        <v>80.540000000000006</v>
      </c>
      <c r="E353" s="70"/>
      <c r="F353" s="68"/>
      <c r="G353" s="55">
        <f t="shared" si="33"/>
        <v>80.540000000000006</v>
      </c>
    </row>
    <row r="354" spans="1:7" s="64" customFormat="1" ht="33.75" x14ac:dyDescent="0.2">
      <c r="A354" s="65" t="s">
        <v>685</v>
      </c>
      <c r="B354" s="66" t="s">
        <v>114</v>
      </c>
      <c r="C354" s="69" t="s">
        <v>32</v>
      </c>
      <c r="D354" s="67">
        <v>227.44</v>
      </c>
      <c r="E354" s="70"/>
      <c r="F354" s="68"/>
      <c r="G354" s="55">
        <f t="shared" si="33"/>
        <v>227.44</v>
      </c>
    </row>
    <row r="355" spans="1:7" s="64" customFormat="1" ht="33.75" x14ac:dyDescent="0.2">
      <c r="A355" s="65" t="s">
        <v>686</v>
      </c>
      <c r="B355" s="66" t="s">
        <v>144</v>
      </c>
      <c r="C355" s="69" t="s">
        <v>32</v>
      </c>
      <c r="D355" s="67">
        <v>279.44</v>
      </c>
      <c r="E355" s="70"/>
      <c r="F355" s="68"/>
      <c r="G355" s="55">
        <f t="shared" si="33"/>
        <v>279.44</v>
      </c>
    </row>
    <row r="356" spans="1:7" s="64" customFormat="1" ht="33.75" x14ac:dyDescent="0.2">
      <c r="A356" s="65" t="s">
        <v>687</v>
      </c>
      <c r="B356" s="66" t="s">
        <v>151</v>
      </c>
      <c r="C356" s="69" t="s">
        <v>32</v>
      </c>
      <c r="D356" s="67">
        <v>121.73</v>
      </c>
      <c r="E356" s="70"/>
      <c r="F356" s="68"/>
      <c r="G356" s="55">
        <f t="shared" si="33"/>
        <v>121.73</v>
      </c>
    </row>
    <row r="357" spans="1:7" s="64" customFormat="1" ht="33.75" x14ac:dyDescent="0.2">
      <c r="A357" s="65" t="s">
        <v>688</v>
      </c>
      <c r="B357" s="66" t="s">
        <v>137</v>
      </c>
      <c r="C357" s="69" t="s">
        <v>52</v>
      </c>
      <c r="D357" s="67">
        <v>4670.8500000000004</v>
      </c>
      <c r="E357" s="70"/>
      <c r="F357" s="68"/>
      <c r="G357" s="55">
        <f t="shared" si="33"/>
        <v>4670.8500000000004</v>
      </c>
    </row>
    <row r="358" spans="1:7" s="64" customFormat="1" ht="22.5" x14ac:dyDescent="0.2">
      <c r="A358" s="65" t="s">
        <v>689</v>
      </c>
      <c r="B358" s="66" t="s">
        <v>145</v>
      </c>
      <c r="C358" s="69" t="s">
        <v>33</v>
      </c>
      <c r="D358" s="67">
        <v>96.52</v>
      </c>
      <c r="E358" s="70"/>
      <c r="F358" s="68"/>
      <c r="G358" s="55">
        <f t="shared" si="33"/>
        <v>96.52</v>
      </c>
    </row>
    <row r="359" spans="1:7" s="64" customFormat="1" ht="22.5" x14ac:dyDescent="0.2">
      <c r="A359" s="65" t="s">
        <v>690</v>
      </c>
      <c r="B359" s="66" t="s">
        <v>117</v>
      </c>
      <c r="C359" s="69" t="s">
        <v>32</v>
      </c>
      <c r="D359" s="67">
        <v>431.1</v>
      </c>
      <c r="E359" s="70"/>
      <c r="F359" s="68"/>
      <c r="G359" s="55">
        <f t="shared" si="33"/>
        <v>431.1</v>
      </c>
    </row>
    <row r="360" spans="1:7" s="64" customFormat="1" ht="33.75" x14ac:dyDescent="0.2">
      <c r="A360" s="65" t="s">
        <v>691</v>
      </c>
      <c r="B360" s="66" t="s">
        <v>152</v>
      </c>
      <c r="C360" s="69" t="s">
        <v>32</v>
      </c>
      <c r="D360" s="67">
        <v>431.1</v>
      </c>
      <c r="E360" s="70"/>
      <c r="F360" s="68"/>
      <c r="G360" s="55">
        <f t="shared" si="33"/>
        <v>431.1</v>
      </c>
    </row>
    <row r="361" spans="1:7" s="64" customFormat="1" ht="33.75" x14ac:dyDescent="0.2">
      <c r="A361" s="65" t="s">
        <v>692</v>
      </c>
      <c r="B361" s="66" t="s">
        <v>38</v>
      </c>
      <c r="C361" s="69" t="s">
        <v>33</v>
      </c>
      <c r="D361" s="67">
        <v>377.21</v>
      </c>
      <c r="E361" s="70"/>
      <c r="F361" s="68"/>
      <c r="G361" s="55">
        <f t="shared" si="33"/>
        <v>377.21</v>
      </c>
    </row>
    <row r="362" spans="1:7" s="64" customFormat="1" ht="33.75" x14ac:dyDescent="0.2">
      <c r="A362" s="65" t="s">
        <v>693</v>
      </c>
      <c r="B362" s="66" t="s">
        <v>36</v>
      </c>
      <c r="C362" s="69" t="s">
        <v>37</v>
      </c>
      <c r="D362" s="67">
        <v>7544.2</v>
      </c>
      <c r="E362" s="70"/>
      <c r="F362" s="68"/>
      <c r="G362" s="55">
        <f t="shared" si="33"/>
        <v>7544.2</v>
      </c>
    </row>
    <row r="363" spans="1:7" s="64" customFormat="1" x14ac:dyDescent="0.2">
      <c r="A363" s="39" t="s">
        <v>336</v>
      </c>
      <c r="B363" s="40" t="s">
        <v>63</v>
      </c>
      <c r="C363" s="41"/>
      <c r="D363" s="42"/>
      <c r="E363" s="43"/>
      <c r="F363" s="44"/>
      <c r="G363" s="43">
        <f>ROUND(SUM(G364:G416),2)</f>
        <v>4510.45</v>
      </c>
    </row>
    <row r="364" spans="1:7" s="64" customFormat="1" ht="22.5" x14ac:dyDescent="0.2">
      <c r="A364" s="65" t="s">
        <v>694</v>
      </c>
      <c r="B364" s="66" t="s">
        <v>365</v>
      </c>
      <c r="C364" s="69" t="s">
        <v>34</v>
      </c>
      <c r="D364" s="67">
        <v>12</v>
      </c>
      <c r="E364" s="70"/>
      <c r="F364" s="68"/>
      <c r="G364" s="55">
        <f t="shared" ref="G364:G416" si="34">ROUND(PRODUCT(D364,E364),2)</f>
        <v>12</v>
      </c>
    </row>
    <row r="365" spans="1:7" s="64" customFormat="1" ht="22.5" x14ac:dyDescent="0.2">
      <c r="A365" s="65" t="s">
        <v>695</v>
      </c>
      <c r="B365" s="66" t="s">
        <v>366</v>
      </c>
      <c r="C365" s="69" t="s">
        <v>34</v>
      </c>
      <c r="D365" s="67">
        <v>49</v>
      </c>
      <c r="E365" s="70"/>
      <c r="F365" s="68"/>
      <c r="G365" s="55">
        <f t="shared" si="34"/>
        <v>49</v>
      </c>
    </row>
    <row r="366" spans="1:7" s="64" customFormat="1" ht="22.5" x14ac:dyDescent="0.2">
      <c r="A366" s="65" t="s">
        <v>696</v>
      </c>
      <c r="B366" s="66" t="s">
        <v>215</v>
      </c>
      <c r="C366" s="69" t="s">
        <v>34</v>
      </c>
      <c r="D366" s="67">
        <v>48</v>
      </c>
      <c r="E366" s="70"/>
      <c r="F366" s="68"/>
      <c r="G366" s="55">
        <f t="shared" si="34"/>
        <v>48</v>
      </c>
    </row>
    <row r="367" spans="1:7" s="64" customFormat="1" ht="22.5" x14ac:dyDescent="0.2">
      <c r="A367" s="65" t="s">
        <v>697</v>
      </c>
      <c r="B367" s="66" t="s">
        <v>78</v>
      </c>
      <c r="C367" s="69" t="s">
        <v>34</v>
      </c>
      <c r="D367" s="67">
        <v>12</v>
      </c>
      <c r="E367" s="70"/>
      <c r="F367" s="68"/>
      <c r="G367" s="55">
        <f t="shared" si="34"/>
        <v>12</v>
      </c>
    </row>
    <row r="368" spans="1:7" s="64" customFormat="1" ht="22.5" x14ac:dyDescent="0.2">
      <c r="A368" s="65" t="s">
        <v>698</v>
      </c>
      <c r="B368" s="66" t="s">
        <v>231</v>
      </c>
      <c r="C368" s="69" t="s">
        <v>34</v>
      </c>
      <c r="D368" s="67">
        <v>11</v>
      </c>
      <c r="E368" s="70"/>
      <c r="F368" s="74"/>
      <c r="G368" s="55">
        <f t="shared" si="34"/>
        <v>11</v>
      </c>
    </row>
    <row r="369" spans="1:7" s="64" customFormat="1" ht="22.5" x14ac:dyDescent="0.2">
      <c r="A369" s="65" t="s">
        <v>699</v>
      </c>
      <c r="B369" s="66" t="s">
        <v>79</v>
      </c>
      <c r="C369" s="69" t="s">
        <v>34</v>
      </c>
      <c r="D369" s="67">
        <v>49</v>
      </c>
      <c r="E369" s="70"/>
      <c r="F369" s="68"/>
      <c r="G369" s="55">
        <f t="shared" si="34"/>
        <v>49</v>
      </c>
    </row>
    <row r="370" spans="1:7" s="64" customFormat="1" ht="22.5" x14ac:dyDescent="0.2">
      <c r="A370" s="65" t="s">
        <v>700</v>
      </c>
      <c r="B370" s="66" t="s">
        <v>232</v>
      </c>
      <c r="C370" s="69" t="s">
        <v>34</v>
      </c>
      <c r="D370" s="67">
        <v>2</v>
      </c>
      <c r="E370" s="70"/>
      <c r="F370" s="74"/>
      <c r="G370" s="55">
        <f t="shared" si="34"/>
        <v>2</v>
      </c>
    </row>
    <row r="371" spans="1:7" s="64" customFormat="1" ht="22.5" x14ac:dyDescent="0.2">
      <c r="A371" s="65" t="s">
        <v>701</v>
      </c>
      <c r="B371" s="66" t="s">
        <v>216</v>
      </c>
      <c r="C371" s="69" t="s">
        <v>34</v>
      </c>
      <c r="D371" s="67">
        <v>48</v>
      </c>
      <c r="E371" s="70"/>
      <c r="F371" s="68"/>
      <c r="G371" s="55">
        <f t="shared" si="34"/>
        <v>48</v>
      </c>
    </row>
    <row r="372" spans="1:7" s="64" customFormat="1" ht="22.5" x14ac:dyDescent="0.2">
      <c r="A372" s="65" t="s">
        <v>702</v>
      </c>
      <c r="B372" s="66" t="s">
        <v>233</v>
      </c>
      <c r="C372" s="69" t="s">
        <v>34</v>
      </c>
      <c r="D372" s="67">
        <v>1</v>
      </c>
      <c r="E372" s="70"/>
      <c r="F372" s="74"/>
      <c r="G372" s="55">
        <f t="shared" si="34"/>
        <v>1</v>
      </c>
    </row>
    <row r="373" spans="1:7" s="64" customFormat="1" ht="45" x14ac:dyDescent="0.2">
      <c r="A373" s="65" t="s">
        <v>703</v>
      </c>
      <c r="B373" s="66" t="s">
        <v>219</v>
      </c>
      <c r="C373" s="69" t="s">
        <v>34</v>
      </c>
      <c r="D373" s="67">
        <v>8</v>
      </c>
      <c r="E373" s="70"/>
      <c r="F373" s="74"/>
      <c r="G373" s="55">
        <f t="shared" si="34"/>
        <v>8</v>
      </c>
    </row>
    <row r="374" spans="1:7" s="64" customFormat="1" ht="33.75" x14ac:dyDescent="0.2">
      <c r="A374" s="65" t="s">
        <v>704</v>
      </c>
      <c r="B374" s="66" t="s">
        <v>80</v>
      </c>
      <c r="C374" s="69" t="s">
        <v>34</v>
      </c>
      <c r="D374" s="67">
        <v>4</v>
      </c>
      <c r="E374" s="70"/>
      <c r="F374" s="68"/>
      <c r="G374" s="55">
        <f t="shared" si="34"/>
        <v>4</v>
      </c>
    </row>
    <row r="375" spans="1:7" s="64" customFormat="1" ht="33.75" x14ac:dyDescent="0.2">
      <c r="A375" s="65" t="s">
        <v>705</v>
      </c>
      <c r="B375" s="66" t="s">
        <v>220</v>
      </c>
      <c r="C375" s="69" t="s">
        <v>34</v>
      </c>
      <c r="D375" s="67">
        <v>21</v>
      </c>
      <c r="E375" s="70"/>
      <c r="F375" s="68"/>
      <c r="G375" s="55">
        <f t="shared" si="34"/>
        <v>21</v>
      </c>
    </row>
    <row r="376" spans="1:7" s="64" customFormat="1" ht="22.5" x14ac:dyDescent="0.2">
      <c r="A376" s="65" t="s">
        <v>706</v>
      </c>
      <c r="B376" s="66" t="s">
        <v>81</v>
      </c>
      <c r="C376" s="69" t="s">
        <v>34</v>
      </c>
      <c r="D376" s="67">
        <v>16</v>
      </c>
      <c r="E376" s="70"/>
      <c r="F376" s="68"/>
      <c r="G376" s="55">
        <f t="shared" si="34"/>
        <v>16</v>
      </c>
    </row>
    <row r="377" spans="1:7" s="64" customFormat="1" ht="22.5" x14ac:dyDescent="0.2">
      <c r="A377" s="65" t="s">
        <v>707</v>
      </c>
      <c r="B377" s="66" t="s">
        <v>796</v>
      </c>
      <c r="C377" s="69" t="s">
        <v>34</v>
      </c>
      <c r="D377" s="67">
        <v>2</v>
      </c>
      <c r="E377" s="70"/>
      <c r="F377" s="68"/>
      <c r="G377" s="55">
        <f t="shared" si="34"/>
        <v>2</v>
      </c>
    </row>
    <row r="378" spans="1:7" s="64" customFormat="1" ht="22.5" x14ac:dyDescent="0.2">
      <c r="A378" s="65" t="s">
        <v>708</v>
      </c>
      <c r="B378" s="66" t="s">
        <v>221</v>
      </c>
      <c r="C378" s="69" t="s">
        <v>34</v>
      </c>
      <c r="D378" s="67">
        <v>8</v>
      </c>
      <c r="E378" s="70"/>
      <c r="F378" s="68"/>
      <c r="G378" s="55">
        <f t="shared" si="34"/>
        <v>8</v>
      </c>
    </row>
    <row r="379" spans="1:7" s="64" customFormat="1" ht="22.5" x14ac:dyDescent="0.2">
      <c r="A379" s="65" t="s">
        <v>709</v>
      </c>
      <c r="B379" s="66" t="s">
        <v>236</v>
      </c>
      <c r="C379" s="69" t="s">
        <v>34</v>
      </c>
      <c r="D379" s="67">
        <v>4</v>
      </c>
      <c r="E379" s="70"/>
      <c r="F379" s="68"/>
      <c r="G379" s="55">
        <f t="shared" si="34"/>
        <v>4</v>
      </c>
    </row>
    <row r="380" spans="1:7" s="64" customFormat="1" ht="22.5" x14ac:dyDescent="0.2">
      <c r="A380" s="65" t="s">
        <v>710</v>
      </c>
      <c r="B380" s="66" t="s">
        <v>237</v>
      </c>
      <c r="C380" s="69" t="s">
        <v>34</v>
      </c>
      <c r="D380" s="67">
        <v>6</v>
      </c>
      <c r="E380" s="70"/>
      <c r="F380" s="68"/>
      <c r="G380" s="55">
        <f t="shared" si="34"/>
        <v>6</v>
      </c>
    </row>
    <row r="381" spans="1:7" s="64" customFormat="1" ht="22.5" x14ac:dyDescent="0.2">
      <c r="A381" s="65" t="s">
        <v>711</v>
      </c>
      <c r="B381" s="66" t="s">
        <v>235</v>
      </c>
      <c r="C381" s="69" t="s">
        <v>34</v>
      </c>
      <c r="D381" s="67">
        <v>1</v>
      </c>
      <c r="E381" s="70"/>
      <c r="F381" s="68"/>
      <c r="G381" s="55">
        <f t="shared" si="34"/>
        <v>1</v>
      </c>
    </row>
    <row r="382" spans="1:7" s="64" customFormat="1" ht="22.5" x14ac:dyDescent="0.2">
      <c r="A382" s="65" t="s">
        <v>712</v>
      </c>
      <c r="B382" s="66" t="s">
        <v>367</v>
      </c>
      <c r="C382" s="69" t="s">
        <v>34</v>
      </c>
      <c r="D382" s="67">
        <v>1</v>
      </c>
      <c r="E382" s="70"/>
      <c r="F382" s="68"/>
      <c r="G382" s="55">
        <f t="shared" si="34"/>
        <v>1</v>
      </c>
    </row>
    <row r="383" spans="1:7" s="64" customFormat="1" ht="22.5" x14ac:dyDescent="0.2">
      <c r="A383" s="65" t="s">
        <v>713</v>
      </c>
      <c r="B383" s="66" t="s">
        <v>368</v>
      </c>
      <c r="C383" s="69" t="s">
        <v>34</v>
      </c>
      <c r="D383" s="67">
        <v>1</v>
      </c>
      <c r="E383" s="70"/>
      <c r="F383" s="68"/>
      <c r="G383" s="55">
        <f t="shared" si="34"/>
        <v>1</v>
      </c>
    </row>
    <row r="384" spans="1:7" s="64" customFormat="1" ht="33.75" x14ac:dyDescent="0.2">
      <c r="A384" s="65" t="s">
        <v>714</v>
      </c>
      <c r="B384" s="66" t="s">
        <v>82</v>
      </c>
      <c r="C384" s="69" t="s">
        <v>34</v>
      </c>
      <c r="D384" s="67">
        <v>23</v>
      </c>
      <c r="E384" s="70"/>
      <c r="F384" s="68"/>
      <c r="G384" s="55">
        <f t="shared" si="34"/>
        <v>23</v>
      </c>
    </row>
    <row r="385" spans="1:7" s="64" customFormat="1" ht="33.75" x14ac:dyDescent="0.2">
      <c r="A385" s="65" t="s">
        <v>715</v>
      </c>
      <c r="B385" s="66" t="s">
        <v>795</v>
      </c>
      <c r="C385" s="69" t="s">
        <v>34</v>
      </c>
      <c r="D385" s="67">
        <v>14</v>
      </c>
      <c r="E385" s="70"/>
      <c r="F385" s="68"/>
      <c r="G385" s="55">
        <f t="shared" si="34"/>
        <v>14</v>
      </c>
    </row>
    <row r="386" spans="1:7" s="64" customFormat="1" ht="33.75" x14ac:dyDescent="0.2">
      <c r="A386" s="65" t="s">
        <v>716</v>
      </c>
      <c r="B386" s="66" t="s">
        <v>217</v>
      </c>
      <c r="C386" s="69" t="s">
        <v>34</v>
      </c>
      <c r="D386" s="67">
        <v>1</v>
      </c>
      <c r="E386" s="70"/>
      <c r="F386" s="68"/>
      <c r="G386" s="55">
        <f t="shared" si="34"/>
        <v>1</v>
      </c>
    </row>
    <row r="387" spans="1:7" s="64" customFormat="1" ht="56.25" x14ac:dyDescent="0.2">
      <c r="A387" s="65" t="s">
        <v>717</v>
      </c>
      <c r="B387" s="66" t="s">
        <v>262</v>
      </c>
      <c r="C387" s="69" t="s">
        <v>34</v>
      </c>
      <c r="D387" s="67">
        <v>12</v>
      </c>
      <c r="E387" s="70"/>
      <c r="F387" s="68"/>
      <c r="G387" s="55">
        <f t="shared" si="34"/>
        <v>12</v>
      </c>
    </row>
    <row r="388" spans="1:7" s="64" customFormat="1" ht="22.5" x14ac:dyDescent="0.2">
      <c r="A388" s="65" t="s">
        <v>718</v>
      </c>
      <c r="B388" s="66" t="s">
        <v>223</v>
      </c>
      <c r="C388" s="69" t="s">
        <v>34</v>
      </c>
      <c r="D388" s="67">
        <v>4</v>
      </c>
      <c r="E388" s="70"/>
      <c r="F388" s="68"/>
      <c r="G388" s="55">
        <f t="shared" si="34"/>
        <v>4</v>
      </c>
    </row>
    <row r="389" spans="1:7" s="64" customFormat="1" ht="33.75" x14ac:dyDescent="0.2">
      <c r="A389" s="65" t="s">
        <v>719</v>
      </c>
      <c r="B389" s="66" t="s">
        <v>225</v>
      </c>
      <c r="C389" s="69" t="s">
        <v>34</v>
      </c>
      <c r="D389" s="67">
        <v>4</v>
      </c>
      <c r="E389" s="70"/>
      <c r="F389" s="68"/>
      <c r="G389" s="55">
        <f t="shared" si="34"/>
        <v>4</v>
      </c>
    </row>
    <row r="390" spans="1:7" s="64" customFormat="1" ht="33.75" x14ac:dyDescent="0.2">
      <c r="A390" s="65" t="s">
        <v>720</v>
      </c>
      <c r="B390" s="66" t="s">
        <v>224</v>
      </c>
      <c r="C390" s="69" t="s">
        <v>34</v>
      </c>
      <c r="D390" s="67">
        <v>2</v>
      </c>
      <c r="E390" s="70"/>
      <c r="F390" s="68"/>
      <c r="G390" s="55">
        <f t="shared" si="34"/>
        <v>2</v>
      </c>
    </row>
    <row r="391" spans="1:7" s="64" customFormat="1" ht="45" x14ac:dyDescent="0.2">
      <c r="A391" s="65" t="s">
        <v>721</v>
      </c>
      <c r="B391" s="66" t="s">
        <v>129</v>
      </c>
      <c r="C391" s="69" t="s">
        <v>34</v>
      </c>
      <c r="D391" s="67">
        <v>11</v>
      </c>
      <c r="E391" s="70"/>
      <c r="F391" s="68"/>
      <c r="G391" s="55">
        <f t="shared" si="34"/>
        <v>11</v>
      </c>
    </row>
    <row r="392" spans="1:7" s="64" customFormat="1" ht="22.5" x14ac:dyDescent="0.2">
      <c r="A392" s="65" t="s">
        <v>722</v>
      </c>
      <c r="B392" s="66" t="s">
        <v>222</v>
      </c>
      <c r="C392" s="69" t="s">
        <v>34</v>
      </c>
      <c r="D392" s="67">
        <v>4</v>
      </c>
      <c r="E392" s="70"/>
      <c r="F392" s="68"/>
      <c r="G392" s="55">
        <f t="shared" si="34"/>
        <v>4</v>
      </c>
    </row>
    <row r="393" spans="1:7" s="64" customFormat="1" ht="22.5" x14ac:dyDescent="0.2">
      <c r="A393" s="65" t="s">
        <v>723</v>
      </c>
      <c r="B393" s="66" t="s">
        <v>132</v>
      </c>
      <c r="C393" s="69" t="s">
        <v>34</v>
      </c>
      <c r="D393" s="67">
        <v>1</v>
      </c>
      <c r="E393" s="70"/>
      <c r="F393" s="68"/>
      <c r="G393" s="55">
        <f t="shared" si="34"/>
        <v>1</v>
      </c>
    </row>
    <row r="394" spans="1:7" s="64" customFormat="1" ht="22.5" x14ac:dyDescent="0.2">
      <c r="A394" s="65" t="s">
        <v>724</v>
      </c>
      <c r="B394" s="66" t="s">
        <v>234</v>
      </c>
      <c r="C394" s="69" t="s">
        <v>34</v>
      </c>
      <c r="D394" s="67">
        <v>1</v>
      </c>
      <c r="E394" s="70"/>
      <c r="F394" s="68"/>
      <c r="G394" s="55">
        <f t="shared" si="34"/>
        <v>1</v>
      </c>
    </row>
    <row r="395" spans="1:7" s="64" customFormat="1" ht="22.5" x14ac:dyDescent="0.2">
      <c r="A395" s="65" t="s">
        <v>725</v>
      </c>
      <c r="B395" s="66" t="s">
        <v>794</v>
      </c>
      <c r="C395" s="69" t="s">
        <v>34</v>
      </c>
      <c r="D395" s="67">
        <v>4</v>
      </c>
      <c r="E395" s="70"/>
      <c r="F395" s="68"/>
      <c r="G395" s="55">
        <f t="shared" si="34"/>
        <v>4</v>
      </c>
    </row>
    <row r="396" spans="1:7" s="64" customFormat="1" ht="22.5" x14ac:dyDescent="0.2">
      <c r="A396" s="65" t="s">
        <v>726</v>
      </c>
      <c r="B396" s="66" t="s">
        <v>213</v>
      </c>
      <c r="C396" s="69" t="s">
        <v>34</v>
      </c>
      <c r="D396" s="67">
        <v>1</v>
      </c>
      <c r="E396" s="70"/>
      <c r="F396" s="68"/>
      <c r="G396" s="55">
        <f t="shared" si="34"/>
        <v>1</v>
      </c>
    </row>
    <row r="397" spans="1:7" s="64" customFormat="1" ht="22.5" x14ac:dyDescent="0.2">
      <c r="A397" s="65" t="s">
        <v>727</v>
      </c>
      <c r="B397" s="66" t="s">
        <v>230</v>
      </c>
      <c r="C397" s="69" t="s">
        <v>34</v>
      </c>
      <c r="D397" s="67">
        <v>6</v>
      </c>
      <c r="E397" s="70"/>
      <c r="F397" s="68"/>
      <c r="G397" s="55">
        <f t="shared" si="34"/>
        <v>6</v>
      </c>
    </row>
    <row r="398" spans="1:7" s="64" customFormat="1" ht="33.75" x14ac:dyDescent="0.2">
      <c r="A398" s="65" t="s">
        <v>728</v>
      </c>
      <c r="B398" s="66" t="s">
        <v>238</v>
      </c>
      <c r="C398" s="69" t="s">
        <v>34</v>
      </c>
      <c r="D398" s="67">
        <v>4</v>
      </c>
      <c r="E398" s="70"/>
      <c r="F398" s="68"/>
      <c r="G398" s="55">
        <f t="shared" si="34"/>
        <v>4</v>
      </c>
    </row>
    <row r="399" spans="1:7" s="64" customFormat="1" ht="56.25" x14ac:dyDescent="0.2">
      <c r="A399" s="65" t="s">
        <v>729</v>
      </c>
      <c r="B399" s="66" t="s">
        <v>369</v>
      </c>
      <c r="C399" s="69" t="s">
        <v>34</v>
      </c>
      <c r="D399" s="67">
        <v>4</v>
      </c>
      <c r="E399" s="70"/>
      <c r="F399" s="68"/>
      <c r="G399" s="55">
        <f t="shared" si="34"/>
        <v>4</v>
      </c>
    </row>
    <row r="400" spans="1:7" s="64" customFormat="1" ht="45" x14ac:dyDescent="0.2">
      <c r="A400" s="65" t="s">
        <v>730</v>
      </c>
      <c r="B400" s="66" t="s">
        <v>370</v>
      </c>
      <c r="C400" s="69" t="s">
        <v>52</v>
      </c>
      <c r="D400" s="67">
        <v>2814.53</v>
      </c>
      <c r="E400" s="70"/>
      <c r="F400" s="68"/>
      <c r="G400" s="55">
        <f t="shared" si="34"/>
        <v>2814.53</v>
      </c>
    </row>
    <row r="401" spans="1:7" s="64" customFormat="1" ht="22.5" x14ac:dyDescent="0.2">
      <c r="A401" s="65" t="s">
        <v>731</v>
      </c>
      <c r="B401" s="66" t="s">
        <v>371</v>
      </c>
      <c r="C401" s="69" t="s">
        <v>34</v>
      </c>
      <c r="D401" s="67">
        <v>14</v>
      </c>
      <c r="E401" s="70"/>
      <c r="F401" s="68"/>
      <c r="G401" s="55">
        <f t="shared" ref="G401" si="35">ROUND(PRODUCT(D401,E401),2)</f>
        <v>14</v>
      </c>
    </row>
    <row r="402" spans="1:7" s="64" customFormat="1" ht="22.5" x14ac:dyDescent="0.2">
      <c r="A402" s="65" t="s">
        <v>732</v>
      </c>
      <c r="B402" s="66" t="s">
        <v>226</v>
      </c>
      <c r="C402" s="69" t="s">
        <v>34</v>
      </c>
      <c r="D402" s="67">
        <v>4</v>
      </c>
      <c r="E402" s="70"/>
      <c r="F402" s="68"/>
      <c r="G402" s="55">
        <f t="shared" si="34"/>
        <v>4</v>
      </c>
    </row>
    <row r="403" spans="1:7" s="64" customFormat="1" ht="22.5" x14ac:dyDescent="0.2">
      <c r="A403" s="65" t="s">
        <v>733</v>
      </c>
      <c r="B403" s="66" t="s">
        <v>227</v>
      </c>
      <c r="C403" s="69" t="s">
        <v>34</v>
      </c>
      <c r="D403" s="67">
        <v>4</v>
      </c>
      <c r="E403" s="70"/>
      <c r="F403" s="68"/>
      <c r="G403" s="55">
        <f t="shared" si="34"/>
        <v>4</v>
      </c>
    </row>
    <row r="404" spans="1:7" s="64" customFormat="1" ht="22.5" x14ac:dyDescent="0.2">
      <c r="A404" s="65" t="s">
        <v>734</v>
      </c>
      <c r="B404" s="66" t="s">
        <v>228</v>
      </c>
      <c r="C404" s="69" t="s">
        <v>34</v>
      </c>
      <c r="D404" s="67">
        <v>4</v>
      </c>
      <c r="E404" s="70"/>
      <c r="F404" s="68"/>
      <c r="G404" s="55">
        <f t="shared" si="34"/>
        <v>4</v>
      </c>
    </row>
    <row r="405" spans="1:7" s="64" customFormat="1" ht="33.75" x14ac:dyDescent="0.2">
      <c r="A405" s="65" t="s">
        <v>735</v>
      </c>
      <c r="B405" s="66" t="s">
        <v>229</v>
      </c>
      <c r="C405" s="69" t="s">
        <v>34</v>
      </c>
      <c r="D405" s="67">
        <v>4</v>
      </c>
      <c r="E405" s="70"/>
      <c r="F405" s="68"/>
      <c r="G405" s="55">
        <f t="shared" si="34"/>
        <v>4</v>
      </c>
    </row>
    <row r="406" spans="1:7" s="64" customFormat="1" ht="33.75" x14ac:dyDescent="0.2">
      <c r="A406" s="65" t="s">
        <v>736</v>
      </c>
      <c r="B406" s="66" t="s">
        <v>130</v>
      </c>
      <c r="C406" s="69" t="s">
        <v>34</v>
      </c>
      <c r="D406" s="67">
        <v>13</v>
      </c>
      <c r="E406" s="70"/>
      <c r="F406" s="68"/>
      <c r="G406" s="55">
        <f t="shared" si="34"/>
        <v>13</v>
      </c>
    </row>
    <row r="407" spans="1:7" s="64" customFormat="1" ht="22.5" x14ac:dyDescent="0.2">
      <c r="A407" s="65" t="s">
        <v>737</v>
      </c>
      <c r="B407" s="66" t="s">
        <v>67</v>
      </c>
      <c r="C407" s="69" t="s">
        <v>40</v>
      </c>
      <c r="D407" s="67">
        <v>78</v>
      </c>
      <c r="E407" s="70"/>
      <c r="F407" s="68"/>
      <c r="G407" s="55">
        <f t="shared" si="34"/>
        <v>78</v>
      </c>
    </row>
    <row r="408" spans="1:7" s="73" customFormat="1" ht="22.5" x14ac:dyDescent="0.2">
      <c r="A408" s="65" t="s">
        <v>738</v>
      </c>
      <c r="B408" s="66" t="s">
        <v>163</v>
      </c>
      <c r="C408" s="69" t="s">
        <v>34</v>
      </c>
      <c r="D408" s="67">
        <v>13</v>
      </c>
      <c r="E408" s="70"/>
      <c r="F408" s="68"/>
      <c r="G408" s="55">
        <f t="shared" si="34"/>
        <v>13</v>
      </c>
    </row>
    <row r="409" spans="1:7" s="64" customFormat="1" ht="33.75" x14ac:dyDescent="0.2">
      <c r="A409" s="65" t="s">
        <v>739</v>
      </c>
      <c r="B409" s="66" t="s">
        <v>153</v>
      </c>
      <c r="C409" s="69" t="s">
        <v>33</v>
      </c>
      <c r="D409" s="67">
        <v>4.4400000000000004</v>
      </c>
      <c r="E409" s="70"/>
      <c r="F409" s="68"/>
      <c r="G409" s="55">
        <f t="shared" si="34"/>
        <v>4.4400000000000004</v>
      </c>
    </row>
    <row r="410" spans="1:7" s="64" customFormat="1" ht="33.75" x14ac:dyDescent="0.2">
      <c r="A410" s="65" t="s">
        <v>740</v>
      </c>
      <c r="B410" s="66" t="s">
        <v>83</v>
      </c>
      <c r="C410" s="69" t="s">
        <v>34</v>
      </c>
      <c r="D410" s="67">
        <v>50</v>
      </c>
      <c r="E410" s="70"/>
      <c r="F410" s="68"/>
      <c r="G410" s="55">
        <f t="shared" si="34"/>
        <v>50</v>
      </c>
    </row>
    <row r="411" spans="1:7" s="64" customFormat="1" ht="22.5" x14ac:dyDescent="0.2">
      <c r="A411" s="65" t="s">
        <v>741</v>
      </c>
      <c r="B411" s="66" t="s">
        <v>84</v>
      </c>
      <c r="C411" s="69" t="s">
        <v>34</v>
      </c>
      <c r="D411" s="67">
        <v>29</v>
      </c>
      <c r="E411" s="70"/>
      <c r="F411" s="68"/>
      <c r="G411" s="55">
        <f t="shared" ref="G411:G412" si="36">ROUND(PRODUCT(D411,E411),2)</f>
        <v>29</v>
      </c>
    </row>
    <row r="412" spans="1:7" s="64" customFormat="1" ht="22.5" x14ac:dyDescent="0.2">
      <c r="A412" s="65" t="s">
        <v>742</v>
      </c>
      <c r="B412" s="66" t="s">
        <v>348</v>
      </c>
      <c r="C412" s="69" t="s">
        <v>34</v>
      </c>
      <c r="D412" s="67">
        <v>4</v>
      </c>
      <c r="E412" s="70"/>
      <c r="F412" s="68"/>
      <c r="G412" s="55">
        <f t="shared" si="36"/>
        <v>4</v>
      </c>
    </row>
    <row r="413" spans="1:7" s="64" customFormat="1" ht="22.5" x14ac:dyDescent="0.2">
      <c r="A413" s="65" t="s">
        <v>743</v>
      </c>
      <c r="B413" s="66" t="s">
        <v>349</v>
      </c>
      <c r="C413" s="69" t="s">
        <v>34</v>
      </c>
      <c r="D413" s="67">
        <v>2</v>
      </c>
      <c r="E413" s="70"/>
      <c r="F413" s="68"/>
      <c r="G413" s="55">
        <f t="shared" si="34"/>
        <v>2</v>
      </c>
    </row>
    <row r="414" spans="1:7" s="64" customFormat="1" ht="22.5" x14ac:dyDescent="0.2">
      <c r="A414" s="65" t="s">
        <v>744</v>
      </c>
      <c r="B414" s="66" t="s">
        <v>133</v>
      </c>
      <c r="C414" s="69" t="s">
        <v>34</v>
      </c>
      <c r="D414" s="67">
        <v>13</v>
      </c>
      <c r="E414" s="70"/>
      <c r="F414" s="68"/>
      <c r="G414" s="55">
        <f t="shared" ref="G414" si="37">ROUND(PRODUCT(D414,E414),2)</f>
        <v>13</v>
      </c>
    </row>
    <row r="415" spans="1:7" s="64" customFormat="1" ht="22.5" x14ac:dyDescent="0.2">
      <c r="A415" s="65" t="s">
        <v>745</v>
      </c>
      <c r="B415" s="66" t="s">
        <v>347</v>
      </c>
      <c r="C415" s="69" t="s">
        <v>34</v>
      </c>
      <c r="D415" s="67">
        <v>2</v>
      </c>
      <c r="E415" s="70"/>
      <c r="F415" s="68"/>
      <c r="G415" s="55">
        <f t="shared" si="34"/>
        <v>2</v>
      </c>
    </row>
    <row r="416" spans="1:7" s="64" customFormat="1" ht="78.75" x14ac:dyDescent="0.2">
      <c r="A416" s="65" t="s">
        <v>746</v>
      </c>
      <c r="B416" s="66" t="s">
        <v>793</v>
      </c>
      <c r="C416" s="69" t="s">
        <v>52</v>
      </c>
      <c r="D416" s="67">
        <v>1057.48</v>
      </c>
      <c r="E416" s="70"/>
      <c r="F416" s="68"/>
      <c r="G416" s="55">
        <f t="shared" si="34"/>
        <v>1057.48</v>
      </c>
    </row>
    <row r="417" spans="1:7" x14ac:dyDescent="0.2">
      <c r="A417" s="38" t="s">
        <v>273</v>
      </c>
      <c r="B417" s="72" t="s">
        <v>90</v>
      </c>
      <c r="C417" s="72"/>
      <c r="D417" s="72"/>
      <c r="E417" s="72"/>
      <c r="F417" s="72"/>
      <c r="G417" s="58">
        <f>ROUND(SUM(G418,G432),2)</f>
        <v>17914.59</v>
      </c>
    </row>
    <row r="418" spans="1:7" s="64" customFormat="1" x14ac:dyDescent="0.2">
      <c r="A418" s="39" t="s">
        <v>337</v>
      </c>
      <c r="B418" s="40" t="s">
        <v>91</v>
      </c>
      <c r="C418" s="41"/>
      <c r="D418" s="42"/>
      <c r="E418" s="43"/>
      <c r="F418" s="44"/>
      <c r="G418" s="43">
        <f>ROUND(SUM(G419:G431),2)</f>
        <v>5259.29</v>
      </c>
    </row>
    <row r="419" spans="1:7" s="64" customFormat="1" ht="45" x14ac:dyDescent="0.2">
      <c r="A419" s="65" t="s">
        <v>747</v>
      </c>
      <c r="B419" s="66" t="s">
        <v>350</v>
      </c>
      <c r="C419" s="69" t="s">
        <v>34</v>
      </c>
      <c r="D419" s="67">
        <v>60</v>
      </c>
      <c r="E419" s="70"/>
      <c r="F419" s="68"/>
      <c r="G419" s="55">
        <f t="shared" ref="G419:G459" si="38">ROUND(PRODUCT(D419,E419),2)</f>
        <v>60</v>
      </c>
    </row>
    <row r="420" spans="1:7" s="64" customFormat="1" ht="45" x14ac:dyDescent="0.2">
      <c r="A420" s="65" t="s">
        <v>748</v>
      </c>
      <c r="B420" s="66" t="s">
        <v>351</v>
      </c>
      <c r="C420" s="69" t="s">
        <v>34</v>
      </c>
      <c r="D420" s="67">
        <v>32</v>
      </c>
      <c r="E420" s="70"/>
      <c r="F420" s="68"/>
      <c r="G420" s="55">
        <f t="shared" si="38"/>
        <v>32</v>
      </c>
    </row>
    <row r="421" spans="1:7" s="64" customFormat="1" ht="45" x14ac:dyDescent="0.2">
      <c r="A421" s="65" t="s">
        <v>749</v>
      </c>
      <c r="B421" s="66" t="s">
        <v>302</v>
      </c>
      <c r="C421" s="69" t="s">
        <v>34</v>
      </c>
      <c r="D421" s="67">
        <v>4</v>
      </c>
      <c r="E421" s="70"/>
      <c r="F421" s="68"/>
      <c r="G421" s="55">
        <f t="shared" si="38"/>
        <v>4</v>
      </c>
    </row>
    <row r="422" spans="1:7" s="64" customFormat="1" ht="45" x14ac:dyDescent="0.2">
      <c r="A422" s="65" t="s">
        <v>750</v>
      </c>
      <c r="B422" s="66" t="s">
        <v>301</v>
      </c>
      <c r="C422" s="69" t="s">
        <v>34</v>
      </c>
      <c r="D422" s="67">
        <v>9</v>
      </c>
      <c r="E422" s="70"/>
      <c r="F422" s="68"/>
      <c r="G422" s="55">
        <f t="shared" si="38"/>
        <v>9</v>
      </c>
    </row>
    <row r="423" spans="1:7" s="64" customFormat="1" ht="22.5" x14ac:dyDescent="0.2">
      <c r="A423" s="65" t="s">
        <v>751</v>
      </c>
      <c r="B423" s="66" t="s">
        <v>134</v>
      </c>
      <c r="C423" s="69" t="s">
        <v>33</v>
      </c>
      <c r="D423" s="67">
        <v>2.25</v>
      </c>
      <c r="E423" s="70"/>
      <c r="F423" s="68"/>
      <c r="G423" s="55">
        <f t="shared" si="38"/>
        <v>2.25</v>
      </c>
    </row>
    <row r="424" spans="1:7" s="64" customFormat="1" ht="78.75" x14ac:dyDescent="0.2">
      <c r="A424" s="65" t="s">
        <v>752</v>
      </c>
      <c r="B424" s="66" t="s">
        <v>792</v>
      </c>
      <c r="C424" s="69" t="s">
        <v>34</v>
      </c>
      <c r="D424" s="67">
        <v>2</v>
      </c>
      <c r="E424" s="70"/>
      <c r="F424" s="68"/>
      <c r="G424" s="55">
        <f t="shared" ref="G424" si="39">ROUND(PRODUCT(D424,E424),2)</f>
        <v>2</v>
      </c>
    </row>
    <row r="425" spans="1:7" s="64" customFormat="1" ht="78.75" x14ac:dyDescent="0.2">
      <c r="A425" s="65" t="s">
        <v>753</v>
      </c>
      <c r="B425" s="66" t="s">
        <v>791</v>
      </c>
      <c r="C425" s="69" t="s">
        <v>34</v>
      </c>
      <c r="D425" s="67">
        <v>92</v>
      </c>
      <c r="E425" s="70"/>
      <c r="F425" s="68"/>
      <c r="G425" s="55">
        <f t="shared" si="38"/>
        <v>92</v>
      </c>
    </row>
    <row r="426" spans="1:7" s="64" customFormat="1" ht="45" x14ac:dyDescent="0.2">
      <c r="A426" s="65" t="s">
        <v>754</v>
      </c>
      <c r="B426" s="66" t="s">
        <v>185</v>
      </c>
      <c r="C426" s="69" t="s">
        <v>33</v>
      </c>
      <c r="D426" s="67">
        <v>329.12</v>
      </c>
      <c r="E426" s="70"/>
      <c r="F426" s="68"/>
      <c r="G426" s="55">
        <f t="shared" si="38"/>
        <v>329.12</v>
      </c>
    </row>
    <row r="427" spans="1:7" s="64" customFormat="1" ht="22.5" x14ac:dyDescent="0.2">
      <c r="A427" s="65" t="s">
        <v>755</v>
      </c>
      <c r="B427" s="66" t="s">
        <v>86</v>
      </c>
      <c r="C427" s="69" t="s">
        <v>40</v>
      </c>
      <c r="D427" s="67">
        <v>4194</v>
      </c>
      <c r="E427" s="70"/>
      <c r="F427" s="68"/>
      <c r="G427" s="55">
        <f t="shared" si="38"/>
        <v>4194</v>
      </c>
    </row>
    <row r="428" spans="1:7" s="64" customFormat="1" ht="22.5" x14ac:dyDescent="0.2">
      <c r="A428" s="65" t="s">
        <v>756</v>
      </c>
      <c r="B428" s="66" t="s">
        <v>87</v>
      </c>
      <c r="C428" s="69" t="s">
        <v>40</v>
      </c>
      <c r="D428" s="67">
        <v>112.8</v>
      </c>
      <c r="E428" s="70"/>
      <c r="F428" s="68"/>
      <c r="G428" s="55">
        <f t="shared" si="38"/>
        <v>112.8</v>
      </c>
    </row>
    <row r="429" spans="1:7" s="64" customFormat="1" ht="22.5" x14ac:dyDescent="0.2">
      <c r="A429" s="65" t="s">
        <v>757</v>
      </c>
      <c r="B429" s="66" t="s">
        <v>88</v>
      </c>
      <c r="C429" s="69" t="s">
        <v>40</v>
      </c>
      <c r="D429" s="67">
        <v>47</v>
      </c>
      <c r="E429" s="70"/>
      <c r="F429" s="68"/>
      <c r="G429" s="55">
        <f t="shared" si="38"/>
        <v>47</v>
      </c>
    </row>
    <row r="430" spans="1:7" s="64" customFormat="1" ht="22.5" x14ac:dyDescent="0.2">
      <c r="A430" s="65" t="s">
        <v>758</v>
      </c>
      <c r="B430" s="66" t="s">
        <v>89</v>
      </c>
      <c r="C430" s="69" t="s">
        <v>34</v>
      </c>
      <c r="D430" s="67">
        <v>46</v>
      </c>
      <c r="E430" s="70"/>
      <c r="F430" s="68"/>
      <c r="G430" s="55">
        <f t="shared" si="38"/>
        <v>46</v>
      </c>
    </row>
    <row r="431" spans="1:7" s="64" customFormat="1" ht="45" x14ac:dyDescent="0.2">
      <c r="A431" s="65" t="s">
        <v>759</v>
      </c>
      <c r="B431" s="66" t="s">
        <v>264</v>
      </c>
      <c r="C431" s="69" t="s">
        <v>33</v>
      </c>
      <c r="D431" s="67">
        <v>329.12</v>
      </c>
      <c r="E431" s="70"/>
      <c r="F431" s="68"/>
      <c r="G431" s="55">
        <f t="shared" si="38"/>
        <v>329.12</v>
      </c>
    </row>
    <row r="432" spans="1:7" s="64" customFormat="1" x14ac:dyDescent="0.2">
      <c r="A432" s="39" t="s">
        <v>338</v>
      </c>
      <c r="B432" s="40" t="s">
        <v>122</v>
      </c>
      <c r="C432" s="41"/>
      <c r="D432" s="42"/>
      <c r="E432" s="43"/>
      <c r="F432" s="44"/>
      <c r="G432" s="43">
        <f>ROUND(SUM(G433:G460),2)</f>
        <v>12655.3</v>
      </c>
    </row>
    <row r="433" spans="1:7" s="64" customFormat="1" ht="135" x14ac:dyDescent="0.2">
      <c r="A433" s="65" t="s">
        <v>760</v>
      </c>
      <c r="B433" s="66" t="s">
        <v>355</v>
      </c>
      <c r="C433" s="69" t="s">
        <v>34</v>
      </c>
      <c r="D433" s="67">
        <v>94</v>
      </c>
      <c r="E433" s="70"/>
      <c r="F433" s="68"/>
      <c r="G433" s="55">
        <f t="shared" si="38"/>
        <v>94</v>
      </c>
    </row>
    <row r="434" spans="1:7" s="64" customFormat="1" ht="135" x14ac:dyDescent="0.2">
      <c r="A434" s="65" t="s">
        <v>761</v>
      </c>
      <c r="B434" s="66" t="s">
        <v>356</v>
      </c>
      <c r="C434" s="69" t="s">
        <v>34</v>
      </c>
      <c r="D434" s="67">
        <v>94</v>
      </c>
      <c r="E434" s="70"/>
      <c r="F434" s="68"/>
      <c r="G434" s="55">
        <f t="shared" si="38"/>
        <v>94</v>
      </c>
    </row>
    <row r="435" spans="1:7" s="64" customFormat="1" ht="112.5" x14ac:dyDescent="0.2">
      <c r="A435" s="65" t="s">
        <v>762</v>
      </c>
      <c r="B435" s="66" t="s">
        <v>303</v>
      </c>
      <c r="C435" s="69" t="s">
        <v>34</v>
      </c>
      <c r="D435" s="67">
        <v>92</v>
      </c>
      <c r="E435" s="70"/>
      <c r="F435" s="68"/>
      <c r="G435" s="55">
        <f t="shared" si="38"/>
        <v>92</v>
      </c>
    </row>
    <row r="436" spans="1:7" s="64" customFormat="1" ht="112.5" x14ac:dyDescent="0.2">
      <c r="A436" s="65" t="s">
        <v>763</v>
      </c>
      <c r="B436" s="66" t="s">
        <v>304</v>
      </c>
      <c r="C436" s="69" t="s">
        <v>34</v>
      </c>
      <c r="D436" s="67">
        <v>2</v>
      </c>
      <c r="E436" s="70"/>
      <c r="F436" s="68"/>
      <c r="G436" s="55">
        <f t="shared" si="38"/>
        <v>2</v>
      </c>
    </row>
    <row r="437" spans="1:7" s="64" customFormat="1" ht="45" x14ac:dyDescent="0.2">
      <c r="A437" s="65" t="s">
        <v>764</v>
      </c>
      <c r="B437" s="66" t="s">
        <v>305</v>
      </c>
      <c r="C437" s="69" t="s">
        <v>34</v>
      </c>
      <c r="D437" s="67">
        <v>188</v>
      </c>
      <c r="E437" s="70"/>
      <c r="F437" s="68"/>
      <c r="G437" s="55">
        <f t="shared" si="38"/>
        <v>188</v>
      </c>
    </row>
    <row r="438" spans="1:7" s="64" customFormat="1" ht="33.75" x14ac:dyDescent="0.2">
      <c r="A438" s="65" t="s">
        <v>765</v>
      </c>
      <c r="B438" s="66" t="s">
        <v>92</v>
      </c>
      <c r="C438" s="69" t="s">
        <v>40</v>
      </c>
      <c r="D438" s="67">
        <v>2006</v>
      </c>
      <c r="E438" s="70"/>
      <c r="F438" s="68"/>
      <c r="G438" s="55">
        <f t="shared" si="38"/>
        <v>2006</v>
      </c>
    </row>
    <row r="439" spans="1:7" s="64" customFormat="1" ht="33.75" x14ac:dyDescent="0.2">
      <c r="A439" s="65" t="s">
        <v>766</v>
      </c>
      <c r="B439" s="66" t="s">
        <v>306</v>
      </c>
      <c r="C439" s="69" t="s">
        <v>40</v>
      </c>
      <c r="D439" s="67">
        <v>1240</v>
      </c>
      <c r="E439" s="70"/>
      <c r="F439" s="68"/>
      <c r="G439" s="55">
        <f t="shared" si="38"/>
        <v>1240</v>
      </c>
    </row>
    <row r="440" spans="1:7" s="64" customFormat="1" ht="33.75" x14ac:dyDescent="0.2">
      <c r="A440" s="65" t="s">
        <v>767</v>
      </c>
      <c r="B440" s="66" t="s">
        <v>307</v>
      </c>
      <c r="C440" s="69" t="s">
        <v>40</v>
      </c>
      <c r="D440" s="67">
        <v>368</v>
      </c>
      <c r="E440" s="70"/>
      <c r="F440" s="68"/>
      <c r="G440" s="55">
        <f t="shared" si="38"/>
        <v>368</v>
      </c>
    </row>
    <row r="441" spans="1:7" s="64" customFormat="1" ht="33.75" x14ac:dyDescent="0.2">
      <c r="A441" s="65" t="s">
        <v>768</v>
      </c>
      <c r="B441" s="66" t="s">
        <v>308</v>
      </c>
      <c r="C441" s="69" t="s">
        <v>40</v>
      </c>
      <c r="D441" s="67">
        <v>18.5</v>
      </c>
      <c r="E441" s="70"/>
      <c r="F441" s="68"/>
      <c r="G441" s="55">
        <f t="shared" si="38"/>
        <v>18.5</v>
      </c>
    </row>
    <row r="442" spans="1:7" s="64" customFormat="1" ht="33.75" x14ac:dyDescent="0.2">
      <c r="A442" s="65" t="s">
        <v>769</v>
      </c>
      <c r="B442" s="66" t="s">
        <v>93</v>
      </c>
      <c r="C442" s="69" t="s">
        <v>40</v>
      </c>
      <c r="D442" s="67">
        <v>6744</v>
      </c>
      <c r="E442" s="70"/>
      <c r="F442" s="68"/>
      <c r="G442" s="55">
        <f t="shared" si="38"/>
        <v>6744</v>
      </c>
    </row>
    <row r="443" spans="1:7" s="64" customFormat="1" ht="56.25" x14ac:dyDescent="0.2">
      <c r="A443" s="65" t="s">
        <v>770</v>
      </c>
      <c r="B443" s="66" t="s">
        <v>159</v>
      </c>
      <c r="C443" s="69" t="s">
        <v>40</v>
      </c>
      <c r="D443" s="67">
        <v>36</v>
      </c>
      <c r="E443" s="70"/>
      <c r="F443" s="68"/>
      <c r="G443" s="55">
        <f t="shared" si="38"/>
        <v>36</v>
      </c>
    </row>
    <row r="444" spans="1:7" s="64" customFormat="1" ht="22.5" x14ac:dyDescent="0.2">
      <c r="A444" s="65" t="s">
        <v>771</v>
      </c>
      <c r="B444" s="66" t="s">
        <v>94</v>
      </c>
      <c r="C444" s="69" t="s">
        <v>34</v>
      </c>
      <c r="D444" s="67">
        <v>282</v>
      </c>
      <c r="E444" s="70"/>
      <c r="F444" s="68"/>
      <c r="G444" s="55">
        <f t="shared" si="38"/>
        <v>282</v>
      </c>
    </row>
    <row r="445" spans="1:7" s="64" customFormat="1" ht="22.5" x14ac:dyDescent="0.2">
      <c r="A445" s="65" t="s">
        <v>772</v>
      </c>
      <c r="B445" s="66" t="s">
        <v>312</v>
      </c>
      <c r="C445" s="69" t="s">
        <v>34</v>
      </c>
      <c r="D445" s="67">
        <v>6</v>
      </c>
      <c r="E445" s="70"/>
      <c r="F445" s="68"/>
      <c r="G445" s="55">
        <f t="shared" ref="G445" si="40">ROUND(PRODUCT(D445,E445),2)</f>
        <v>6</v>
      </c>
    </row>
    <row r="446" spans="1:7" s="64" customFormat="1" ht="22.5" x14ac:dyDescent="0.2">
      <c r="A446" s="65" t="s">
        <v>773</v>
      </c>
      <c r="B446" s="66" t="s">
        <v>95</v>
      </c>
      <c r="C446" s="69" t="s">
        <v>34</v>
      </c>
      <c r="D446" s="67">
        <v>165</v>
      </c>
      <c r="E446" s="70"/>
      <c r="F446" s="68"/>
      <c r="G446" s="55">
        <f t="shared" si="38"/>
        <v>165</v>
      </c>
    </row>
    <row r="447" spans="1:7" s="64" customFormat="1" ht="45" x14ac:dyDescent="0.2">
      <c r="A447" s="65" t="s">
        <v>774</v>
      </c>
      <c r="B447" s="66" t="s">
        <v>96</v>
      </c>
      <c r="C447" s="69" t="s">
        <v>34</v>
      </c>
      <c r="D447" s="67">
        <v>282</v>
      </c>
      <c r="E447" s="70"/>
      <c r="F447" s="68"/>
      <c r="G447" s="55">
        <f t="shared" si="38"/>
        <v>282</v>
      </c>
    </row>
    <row r="448" spans="1:7" s="64" customFormat="1" ht="33.75" x14ac:dyDescent="0.2">
      <c r="A448" s="65" t="s">
        <v>775</v>
      </c>
      <c r="B448" s="66" t="s">
        <v>160</v>
      </c>
      <c r="C448" s="69" t="s">
        <v>34</v>
      </c>
      <c r="D448" s="67">
        <v>6</v>
      </c>
      <c r="E448" s="70"/>
      <c r="F448" s="68"/>
      <c r="G448" s="55">
        <f t="shared" si="38"/>
        <v>6</v>
      </c>
    </row>
    <row r="449" spans="1:7" s="64" customFormat="1" ht="33.75" x14ac:dyDescent="0.2">
      <c r="A449" s="65" t="s">
        <v>776</v>
      </c>
      <c r="B449" s="66" t="s">
        <v>311</v>
      </c>
      <c r="C449" s="69" t="s">
        <v>98</v>
      </c>
      <c r="D449" s="67">
        <v>3</v>
      </c>
      <c r="E449" s="70"/>
      <c r="F449" s="68"/>
      <c r="G449" s="55">
        <f t="shared" ref="G449" si="41">ROUND(PRODUCT(D449,E449),2)</f>
        <v>3</v>
      </c>
    </row>
    <row r="450" spans="1:7" s="64" customFormat="1" ht="33.75" x14ac:dyDescent="0.2">
      <c r="A450" s="65" t="s">
        <v>777</v>
      </c>
      <c r="B450" s="66" t="s">
        <v>310</v>
      </c>
      <c r="C450" s="69" t="s">
        <v>98</v>
      </c>
      <c r="D450" s="67">
        <v>66</v>
      </c>
      <c r="E450" s="70"/>
      <c r="F450" s="68"/>
      <c r="G450" s="55">
        <f t="shared" si="38"/>
        <v>66</v>
      </c>
    </row>
    <row r="451" spans="1:7" s="64" customFormat="1" ht="33.75" x14ac:dyDescent="0.2">
      <c r="A451" s="65" t="s">
        <v>778</v>
      </c>
      <c r="B451" s="66" t="s">
        <v>309</v>
      </c>
      <c r="C451" s="69" t="s">
        <v>98</v>
      </c>
      <c r="D451" s="67">
        <v>106</v>
      </c>
      <c r="E451" s="70"/>
      <c r="F451" s="68"/>
      <c r="G451" s="55">
        <f t="shared" ref="G451" si="42">ROUND(PRODUCT(D451,E451),2)</f>
        <v>106</v>
      </c>
    </row>
    <row r="452" spans="1:7" s="64" customFormat="1" ht="33.75" x14ac:dyDescent="0.2">
      <c r="A452" s="65" t="s">
        <v>779</v>
      </c>
      <c r="B452" s="66" t="s">
        <v>97</v>
      </c>
      <c r="C452" s="69" t="s">
        <v>98</v>
      </c>
      <c r="D452" s="67">
        <v>168</v>
      </c>
      <c r="E452" s="70"/>
      <c r="F452" s="68"/>
      <c r="G452" s="55">
        <f t="shared" si="38"/>
        <v>168</v>
      </c>
    </row>
    <row r="453" spans="1:7" s="64" customFormat="1" ht="33.75" x14ac:dyDescent="0.2">
      <c r="A453" s="65" t="s">
        <v>780</v>
      </c>
      <c r="B453" s="66" t="s">
        <v>102</v>
      </c>
      <c r="C453" s="69" t="s">
        <v>98</v>
      </c>
      <c r="D453" s="67">
        <v>336</v>
      </c>
      <c r="E453" s="70"/>
      <c r="F453" s="68"/>
      <c r="G453" s="55">
        <f t="shared" si="38"/>
        <v>336</v>
      </c>
    </row>
    <row r="454" spans="1:7" s="64" customFormat="1" ht="33.75" x14ac:dyDescent="0.2">
      <c r="A454" s="65" t="s">
        <v>781</v>
      </c>
      <c r="B454" s="66" t="s">
        <v>99</v>
      </c>
      <c r="C454" s="69" t="s">
        <v>34</v>
      </c>
      <c r="D454" s="67">
        <v>8</v>
      </c>
      <c r="E454" s="70"/>
      <c r="F454" s="68"/>
      <c r="G454" s="55">
        <f t="shared" si="38"/>
        <v>8</v>
      </c>
    </row>
    <row r="455" spans="1:7" s="64" customFormat="1" ht="33.75" x14ac:dyDescent="0.2">
      <c r="A455" s="65" t="s">
        <v>782</v>
      </c>
      <c r="B455" s="66" t="s">
        <v>154</v>
      </c>
      <c r="C455" s="69" t="s">
        <v>34</v>
      </c>
      <c r="D455" s="67">
        <v>210</v>
      </c>
      <c r="E455" s="70"/>
      <c r="F455" s="68"/>
      <c r="G455" s="55">
        <f t="shared" si="38"/>
        <v>210</v>
      </c>
    </row>
    <row r="456" spans="1:7" s="64" customFormat="1" ht="33.75" x14ac:dyDescent="0.2">
      <c r="A456" s="65" t="s">
        <v>783</v>
      </c>
      <c r="B456" s="66" t="s">
        <v>155</v>
      </c>
      <c r="C456" s="69" t="s">
        <v>34</v>
      </c>
      <c r="D456" s="67">
        <v>108</v>
      </c>
      <c r="E456" s="70"/>
      <c r="F456" s="68"/>
      <c r="G456" s="55">
        <f t="shared" si="38"/>
        <v>108</v>
      </c>
    </row>
    <row r="457" spans="1:7" s="64" customFormat="1" ht="56.25" x14ac:dyDescent="0.2">
      <c r="A457" s="65" t="s">
        <v>784</v>
      </c>
      <c r="B457" s="66" t="s">
        <v>101</v>
      </c>
      <c r="C457" s="69" t="s">
        <v>34</v>
      </c>
      <c r="D457" s="67">
        <v>2</v>
      </c>
      <c r="E457" s="70"/>
      <c r="F457" s="68"/>
      <c r="G457" s="55">
        <f t="shared" si="38"/>
        <v>2</v>
      </c>
    </row>
    <row r="458" spans="1:7" s="64" customFormat="1" ht="33.75" x14ac:dyDescent="0.2">
      <c r="A458" s="65" t="s">
        <v>785</v>
      </c>
      <c r="B458" s="66" t="s">
        <v>100</v>
      </c>
      <c r="C458" s="69" t="s">
        <v>40</v>
      </c>
      <c r="D458" s="67">
        <v>20.8</v>
      </c>
      <c r="E458" s="70"/>
      <c r="F458" s="68"/>
      <c r="G458" s="55">
        <f t="shared" si="38"/>
        <v>20.8</v>
      </c>
    </row>
    <row r="459" spans="1:7" s="64" customFormat="1" ht="236.25" x14ac:dyDescent="0.2">
      <c r="A459" s="65" t="s">
        <v>786</v>
      </c>
      <c r="B459" s="66" t="s">
        <v>120</v>
      </c>
      <c r="C459" s="69" t="s">
        <v>34</v>
      </c>
      <c r="D459" s="67">
        <v>2</v>
      </c>
      <c r="E459" s="70"/>
      <c r="F459" s="68"/>
      <c r="G459" s="55">
        <f t="shared" si="38"/>
        <v>2</v>
      </c>
    </row>
    <row r="460" spans="1:7" s="64" customFormat="1" ht="78.75" x14ac:dyDescent="0.2">
      <c r="A460" s="65" t="s">
        <v>787</v>
      </c>
      <c r="B460" s="66" t="s">
        <v>790</v>
      </c>
      <c r="C460" s="69" t="s">
        <v>34</v>
      </c>
      <c r="D460" s="67">
        <v>2</v>
      </c>
      <c r="E460" s="70"/>
      <c r="F460" s="68"/>
      <c r="G460" s="55">
        <f>ROUND(PRODUCT(D460,E460),2)</f>
        <v>2</v>
      </c>
    </row>
    <row r="461" spans="1:7" s="71" customFormat="1" x14ac:dyDescent="0.2">
      <c r="A461" s="38" t="s">
        <v>339</v>
      </c>
      <c r="B461" s="72" t="s">
        <v>30</v>
      </c>
      <c r="C461" s="72"/>
      <c r="D461" s="72"/>
      <c r="E461" s="72"/>
      <c r="F461" s="72"/>
      <c r="G461" s="58">
        <f>ROUND(SUM(G462),2)</f>
        <v>53583.92</v>
      </c>
    </row>
    <row r="462" spans="1:7" s="6" customFormat="1" ht="22.5" x14ac:dyDescent="0.2">
      <c r="A462" s="65" t="s">
        <v>788</v>
      </c>
      <c r="B462" s="66" t="s">
        <v>46</v>
      </c>
      <c r="C462" s="69" t="s">
        <v>32</v>
      </c>
      <c r="D462" s="67">
        <v>53583.92</v>
      </c>
      <c r="E462" s="70"/>
      <c r="F462" s="68"/>
      <c r="G462" s="55">
        <f t="shared" ref="G462" si="43">ROUND(PRODUCT(D462,E462),2)</f>
        <v>53583.92</v>
      </c>
    </row>
    <row r="463" spans="1:7" ht="6" customHeight="1" x14ac:dyDescent="0.2">
      <c r="A463" s="96"/>
      <c r="B463" s="96"/>
      <c r="C463" s="96"/>
      <c r="D463" s="96"/>
      <c r="E463" s="96"/>
      <c r="F463" s="96"/>
      <c r="G463" s="96"/>
    </row>
    <row r="464" spans="1:7" s="64" customFormat="1" x14ac:dyDescent="0.2">
      <c r="A464" s="65"/>
      <c r="B464" s="66"/>
      <c r="C464" s="69"/>
      <c r="D464" s="67"/>
      <c r="E464" s="70"/>
      <c r="F464" s="68"/>
      <c r="G464" s="55"/>
    </row>
    <row r="465" spans="1:7" s="64" customFormat="1" x14ac:dyDescent="0.2">
      <c r="A465" s="65"/>
      <c r="B465" s="66"/>
      <c r="C465" s="69"/>
      <c r="D465" s="67"/>
      <c r="E465" s="70"/>
      <c r="F465" s="68"/>
      <c r="G465" s="55"/>
    </row>
    <row r="466" spans="1:7" s="64" customFormat="1" x14ac:dyDescent="0.2">
      <c r="A466" s="65"/>
      <c r="B466" s="66"/>
      <c r="C466" s="69"/>
      <c r="D466" s="67"/>
      <c r="E466" s="70"/>
      <c r="F466" s="68"/>
      <c r="G466" s="55"/>
    </row>
    <row r="467" spans="1:7" s="64" customFormat="1" x14ac:dyDescent="0.2">
      <c r="A467" s="65"/>
      <c r="B467" s="66"/>
      <c r="C467" s="69"/>
      <c r="D467" s="67"/>
      <c r="E467" s="70"/>
      <c r="F467" s="68"/>
      <c r="G467" s="55"/>
    </row>
    <row r="468" spans="1:7" s="64" customFormat="1" x14ac:dyDescent="0.2">
      <c r="A468" s="65"/>
      <c r="B468" s="66"/>
      <c r="C468" s="69"/>
      <c r="D468" s="67"/>
      <c r="E468" s="70"/>
      <c r="F468" s="68"/>
      <c r="G468" s="55"/>
    </row>
    <row r="469" spans="1:7" s="6" customFormat="1" x14ac:dyDescent="0.2">
      <c r="A469" s="35" t="s">
        <v>15</v>
      </c>
      <c r="B469" s="86" t="str">
        <f>B16</f>
        <v>PAVIMENTACIÓN</v>
      </c>
      <c r="C469" s="86"/>
      <c r="D469" s="86"/>
      <c r="E469" s="86"/>
      <c r="F469" s="37"/>
      <c r="G469" s="111">
        <f>G16</f>
        <v>1049434.48</v>
      </c>
    </row>
    <row r="470" spans="1:7" s="6" customFormat="1" x14ac:dyDescent="0.2">
      <c r="A470" s="56" t="s">
        <v>22</v>
      </c>
      <c r="B470" s="57" t="str">
        <f>B17</f>
        <v>PRELIMINARES</v>
      </c>
      <c r="C470" s="36"/>
      <c r="D470" s="46"/>
      <c r="E470" s="37"/>
      <c r="F470" s="37"/>
      <c r="G470" s="59">
        <f>G17</f>
        <v>115131.82</v>
      </c>
    </row>
    <row r="471" spans="1:7" s="6" customFormat="1" x14ac:dyDescent="0.2">
      <c r="A471" s="56" t="s">
        <v>23</v>
      </c>
      <c r="B471" s="57" t="str">
        <f>B53</f>
        <v>TERRACERÍAS</v>
      </c>
      <c r="C471" s="36"/>
      <c r="D471" s="46"/>
      <c r="E471" s="37"/>
      <c r="F471" s="37"/>
      <c r="G471" s="59">
        <f>G53</f>
        <v>815673.64</v>
      </c>
    </row>
    <row r="472" spans="1:7" s="6" customFormat="1" x14ac:dyDescent="0.2">
      <c r="A472" s="56" t="s">
        <v>48</v>
      </c>
      <c r="B472" s="57" t="str">
        <f>B65</f>
        <v>PAVIMENTO HIDRÁULICO</v>
      </c>
      <c r="C472" s="36"/>
      <c r="D472" s="46"/>
      <c r="E472" s="37"/>
      <c r="F472" s="37"/>
      <c r="G472" s="59">
        <f>G65</f>
        <v>118629.02</v>
      </c>
    </row>
    <row r="473" spans="1:7" s="6" customFormat="1" x14ac:dyDescent="0.2">
      <c r="A473" s="35" t="s">
        <v>25</v>
      </c>
      <c r="B473" s="86" t="str">
        <f>B74</f>
        <v>CICLOVÍAS</v>
      </c>
      <c r="C473" s="86"/>
      <c r="D473" s="86"/>
      <c r="E473" s="86"/>
      <c r="F473" s="37"/>
      <c r="G473" s="111">
        <f>G74</f>
        <v>5517.74</v>
      </c>
    </row>
    <row r="474" spans="1:7" s="6" customFormat="1" x14ac:dyDescent="0.2">
      <c r="A474" s="35" t="s">
        <v>27</v>
      </c>
      <c r="B474" s="86" t="str">
        <f>B85</f>
        <v>BANQUETAS, CRUCES PEATONALES Y ACCESIBILIDAD UNIVERSAL</v>
      </c>
      <c r="C474" s="86"/>
      <c r="D474" s="86"/>
      <c r="E474" s="86"/>
      <c r="F474" s="37"/>
      <c r="G474" s="111">
        <f>G85</f>
        <v>75243.7</v>
      </c>
    </row>
    <row r="475" spans="1:7" s="6" customFormat="1" x14ac:dyDescent="0.2">
      <c r="A475" s="35" t="s">
        <v>28</v>
      </c>
      <c r="B475" s="86" t="str">
        <f>B113</f>
        <v>MURO DE CONTENCIÓN Y PARAPETO DE ACERO</v>
      </c>
      <c r="C475" s="86"/>
      <c r="D475" s="86"/>
      <c r="E475" s="86"/>
      <c r="F475" s="37"/>
      <c r="G475" s="111">
        <f>G113</f>
        <v>11212.25</v>
      </c>
    </row>
    <row r="476" spans="1:7" s="6" customFormat="1" x14ac:dyDescent="0.2">
      <c r="A476" s="35" t="s">
        <v>29</v>
      </c>
      <c r="B476" s="86" t="str">
        <f>B131</f>
        <v>ÁREAS VERDES</v>
      </c>
      <c r="C476" s="86"/>
      <c r="D476" s="86"/>
      <c r="E476" s="86"/>
      <c r="F476" s="37"/>
      <c r="G476" s="111">
        <f>G131</f>
        <v>1163.2</v>
      </c>
    </row>
    <row r="477" spans="1:7" s="6" customFormat="1" x14ac:dyDescent="0.2">
      <c r="A477" s="35" t="s">
        <v>103</v>
      </c>
      <c r="B477" s="86" t="str">
        <f>B139</f>
        <v>SEÑALAMIENTO HORIZONTAL Y VERTICAL</v>
      </c>
      <c r="C477" s="86"/>
      <c r="D477" s="86"/>
      <c r="E477" s="86"/>
      <c r="F477" s="37"/>
      <c r="G477" s="111">
        <f>G139</f>
        <v>16307.83</v>
      </c>
    </row>
    <row r="478" spans="1:7" s="6" customFormat="1" x14ac:dyDescent="0.2">
      <c r="A478" s="56" t="s">
        <v>104</v>
      </c>
      <c r="B478" s="57" t="str">
        <f>B140</f>
        <v>SEÑALAMIENTO HORIZONTAL</v>
      </c>
      <c r="C478" s="36"/>
      <c r="D478" s="46"/>
      <c r="E478" s="37"/>
      <c r="F478" s="37"/>
      <c r="G478" s="59">
        <f>G140</f>
        <v>16228.83</v>
      </c>
    </row>
    <row r="479" spans="1:7" s="6" customFormat="1" x14ac:dyDescent="0.2">
      <c r="A479" s="56" t="s">
        <v>105</v>
      </c>
      <c r="B479" s="57" t="str">
        <f>B161</f>
        <v>SEÑALAMIENTO VERTICAL</v>
      </c>
      <c r="C479" s="36"/>
      <c r="D479" s="46"/>
      <c r="E479" s="37"/>
      <c r="F479" s="37"/>
      <c r="G479" s="59">
        <f>G161</f>
        <v>79</v>
      </c>
    </row>
    <row r="480" spans="1:7" s="6" customFormat="1" x14ac:dyDescent="0.2">
      <c r="A480" s="35" t="s">
        <v>111</v>
      </c>
      <c r="B480" s="86" t="str">
        <f>B167</f>
        <v>ALCANTARILLADO SANITARIO</v>
      </c>
      <c r="C480" s="86"/>
      <c r="D480" s="86"/>
      <c r="E480" s="86"/>
      <c r="F480" s="37"/>
      <c r="G480" s="111">
        <f>G167</f>
        <v>170134.29</v>
      </c>
    </row>
    <row r="481" spans="1:7" s="6" customFormat="1" x14ac:dyDescent="0.2">
      <c r="A481" s="56" t="s">
        <v>125</v>
      </c>
      <c r="B481" s="57" t="str">
        <f>B168</f>
        <v>LÍNEA PRINCIPAL</v>
      </c>
      <c r="C481" s="36"/>
      <c r="D481" s="46"/>
      <c r="E481" s="37"/>
      <c r="F481" s="37"/>
      <c r="G481" s="59">
        <f>G168</f>
        <v>111962.12</v>
      </c>
    </row>
    <row r="482" spans="1:7" s="6" customFormat="1" x14ac:dyDescent="0.2">
      <c r="A482" s="56" t="s">
        <v>126</v>
      </c>
      <c r="B482" s="57" t="str">
        <f>B189</f>
        <v>POZOS DE VISITA</v>
      </c>
      <c r="C482" s="36"/>
      <c r="D482" s="46"/>
      <c r="E482" s="37"/>
      <c r="F482" s="37"/>
      <c r="G482" s="59">
        <f>G189</f>
        <v>17782.650000000001</v>
      </c>
    </row>
    <row r="483" spans="1:7" s="6" customFormat="1" x14ac:dyDescent="0.2">
      <c r="A483" s="56" t="s">
        <v>242</v>
      </c>
      <c r="B483" s="57" t="str">
        <f>B205</f>
        <v>DESCARGAS DOMICILIARIAS</v>
      </c>
      <c r="C483" s="36"/>
      <c r="D483" s="46"/>
      <c r="E483" s="37"/>
      <c r="F483" s="37"/>
      <c r="G483" s="59">
        <f>G205</f>
        <v>40389.519999999997</v>
      </c>
    </row>
    <row r="484" spans="1:7" s="6" customFormat="1" x14ac:dyDescent="0.2">
      <c r="A484" s="35" t="s">
        <v>127</v>
      </c>
      <c r="B484" s="86" t="str">
        <f>B221</f>
        <v>COLECTOR PLUVIAL</v>
      </c>
      <c r="C484" s="86"/>
      <c r="D484" s="86"/>
      <c r="E484" s="86"/>
      <c r="F484" s="37"/>
      <c r="G484" s="111">
        <f>G221</f>
        <v>211412.35</v>
      </c>
    </row>
    <row r="485" spans="1:7" s="6" customFormat="1" x14ac:dyDescent="0.2">
      <c r="A485" s="56" t="s">
        <v>243</v>
      </c>
      <c r="B485" s="47" t="str">
        <f>B222</f>
        <v>LÍNEA PRINCIPAL</v>
      </c>
      <c r="C485" s="36"/>
      <c r="D485" s="46"/>
      <c r="E485" s="37"/>
      <c r="F485" s="37"/>
      <c r="G485" s="59">
        <f>G222</f>
        <v>160401.32</v>
      </c>
    </row>
    <row r="486" spans="1:7" s="6" customFormat="1" x14ac:dyDescent="0.2">
      <c r="A486" s="56" t="s">
        <v>244</v>
      </c>
      <c r="B486" s="57" t="str">
        <f>B243</f>
        <v>POZOS DE VISITA</v>
      </c>
      <c r="C486" s="36"/>
      <c r="D486" s="46"/>
      <c r="E486" s="37"/>
      <c r="F486" s="37"/>
      <c r="G486" s="59">
        <f>G243</f>
        <v>5700.13</v>
      </c>
    </row>
    <row r="487" spans="1:7" s="6" customFormat="1" x14ac:dyDescent="0.2">
      <c r="A487" s="56" t="s">
        <v>269</v>
      </c>
      <c r="B487" s="57" t="str">
        <f>B259</f>
        <v>POZOS CAJA</v>
      </c>
      <c r="C487" s="36"/>
      <c r="D487" s="46"/>
      <c r="E487" s="37"/>
      <c r="F487" s="37"/>
      <c r="G487" s="59">
        <f>G259</f>
        <v>1613.03</v>
      </c>
    </row>
    <row r="488" spans="1:7" s="6" customFormat="1" x14ac:dyDescent="0.2">
      <c r="A488" s="56" t="s">
        <v>270</v>
      </c>
      <c r="B488" s="57" t="str">
        <f>B269</f>
        <v>CAJAS DE CONCRETO ARMADO</v>
      </c>
      <c r="C488" s="36"/>
      <c r="D488" s="46"/>
      <c r="E488" s="37"/>
      <c r="F488" s="37"/>
      <c r="G488" s="59">
        <f>G269</f>
        <v>17494.22</v>
      </c>
    </row>
    <row r="489" spans="1:7" s="6" customFormat="1" x14ac:dyDescent="0.2">
      <c r="A489" s="56" t="s">
        <v>333</v>
      </c>
      <c r="B489" s="57" t="str">
        <f>B287</f>
        <v>BOCAS DE TORMENTA EN ARROYO</v>
      </c>
      <c r="C489" s="36"/>
      <c r="D489" s="46"/>
      <c r="E489" s="37"/>
      <c r="F489" s="37"/>
      <c r="G489" s="59">
        <f>G287</f>
        <v>21875.94</v>
      </c>
    </row>
    <row r="490" spans="1:7" s="6" customFormat="1" x14ac:dyDescent="0.2">
      <c r="A490" s="56" t="s">
        <v>334</v>
      </c>
      <c r="B490" s="57" t="str">
        <f>B304</f>
        <v>BOCAS DE TORMENTA DE BANQUETA</v>
      </c>
      <c r="C490" s="36"/>
      <c r="D490" s="46"/>
      <c r="E490" s="37"/>
      <c r="F490" s="37"/>
      <c r="G490" s="59">
        <f>G304</f>
        <v>4327.71</v>
      </c>
    </row>
    <row r="491" spans="1:7" s="6" customFormat="1" x14ac:dyDescent="0.2">
      <c r="A491" s="35" t="s">
        <v>245</v>
      </c>
      <c r="B491" s="86" t="str">
        <f>B323</f>
        <v>AGUA POTABLE</v>
      </c>
      <c r="C491" s="86"/>
      <c r="D491" s="86"/>
      <c r="E491" s="86"/>
      <c r="F491" s="37"/>
      <c r="G491" s="111">
        <f>G323</f>
        <v>169869.05</v>
      </c>
    </row>
    <row r="492" spans="1:7" s="6" customFormat="1" x14ac:dyDescent="0.2">
      <c r="A492" s="56" t="s">
        <v>271</v>
      </c>
      <c r="B492" s="57" t="str">
        <f>B324</f>
        <v>LÍNEA PRINCIPAL</v>
      </c>
      <c r="C492" s="36"/>
      <c r="D492" s="46"/>
      <c r="E492" s="37"/>
      <c r="F492" s="37"/>
      <c r="G492" s="59">
        <f>G324</f>
        <v>144816.84</v>
      </c>
    </row>
    <row r="493" spans="1:7" s="6" customFormat="1" x14ac:dyDescent="0.2">
      <c r="A493" s="56" t="s">
        <v>272</v>
      </c>
      <c r="B493" s="57" t="str">
        <f>B336</f>
        <v>TOMAS DOMICILIARIAS</v>
      </c>
      <c r="C493" s="36"/>
      <c r="D493" s="46"/>
      <c r="E493" s="37"/>
      <c r="F493" s="37"/>
      <c r="G493" s="59">
        <f>G336</f>
        <v>5823.88</v>
      </c>
    </row>
    <row r="494" spans="1:7" s="6" customFormat="1" x14ac:dyDescent="0.2">
      <c r="A494" s="56" t="s">
        <v>335</v>
      </c>
      <c r="B494" s="57" t="str">
        <f>B351</f>
        <v>CAJA DE VÁLVULAS</v>
      </c>
      <c r="C494" s="36"/>
      <c r="D494" s="46"/>
      <c r="E494" s="37"/>
      <c r="F494" s="37"/>
      <c r="G494" s="59">
        <f>G351</f>
        <v>14717.88</v>
      </c>
    </row>
    <row r="495" spans="1:7" s="6" customFormat="1" x14ac:dyDescent="0.2">
      <c r="A495" s="56" t="s">
        <v>336</v>
      </c>
      <c r="B495" s="57" t="str">
        <f>B363</f>
        <v>PIEZAS ESPECIALES</v>
      </c>
      <c r="C495" s="36"/>
      <c r="D495" s="46"/>
      <c r="E495" s="37"/>
      <c r="F495" s="37"/>
      <c r="G495" s="59">
        <f>G363</f>
        <v>4510.45</v>
      </c>
    </row>
    <row r="496" spans="1:7" s="6" customFormat="1" x14ac:dyDescent="0.2">
      <c r="A496" s="35" t="s">
        <v>273</v>
      </c>
      <c r="B496" s="86" t="str">
        <f>B417</f>
        <v>RED DE ALUMBRADO PÚBLICO</v>
      </c>
      <c r="C496" s="86"/>
      <c r="D496" s="86"/>
      <c r="E496" s="86"/>
      <c r="F496" s="37"/>
      <c r="G496" s="111">
        <f>G417</f>
        <v>17914.59</v>
      </c>
    </row>
    <row r="497" spans="1:7" s="6" customFormat="1" x14ac:dyDescent="0.2">
      <c r="A497" s="56" t="s">
        <v>337</v>
      </c>
      <c r="B497" s="57" t="str">
        <f>B418</f>
        <v>OBRA CIVIL</v>
      </c>
      <c r="C497" s="36"/>
      <c r="D497" s="46"/>
      <c r="E497" s="37"/>
      <c r="F497" s="37"/>
      <c r="G497" s="59">
        <f>G418</f>
        <v>5259.29</v>
      </c>
    </row>
    <row r="498" spans="1:7" s="6" customFormat="1" x14ac:dyDescent="0.2">
      <c r="A498" s="56" t="s">
        <v>338</v>
      </c>
      <c r="B498" s="57" t="str">
        <f>B432</f>
        <v>ALUMBRADO PÚBLICO</v>
      </c>
      <c r="C498" s="36"/>
      <c r="D498" s="46"/>
      <c r="E498" s="37"/>
      <c r="F498" s="37"/>
      <c r="G498" s="59">
        <f>G432</f>
        <v>12655.3</v>
      </c>
    </row>
    <row r="499" spans="1:7" s="6" customFormat="1" x14ac:dyDescent="0.2">
      <c r="A499" s="35" t="s">
        <v>339</v>
      </c>
      <c r="B499" s="86" t="str">
        <f>B461</f>
        <v>LIMPIEZA</v>
      </c>
      <c r="C499" s="86"/>
      <c r="D499" s="86"/>
      <c r="E499" s="86"/>
      <c r="F499" s="37"/>
      <c r="G499" s="111">
        <f>G461</f>
        <v>53583.92</v>
      </c>
    </row>
    <row r="500" spans="1:7" s="6" customFormat="1" x14ac:dyDescent="0.2">
      <c r="A500" s="56"/>
      <c r="B500" s="57"/>
      <c r="C500" s="36"/>
      <c r="D500" s="46"/>
      <c r="E500" s="37"/>
      <c r="F500" s="37"/>
      <c r="G500" s="59"/>
    </row>
    <row r="501" spans="1:7" s="6" customFormat="1" x14ac:dyDescent="0.2">
      <c r="A501" s="56"/>
      <c r="B501" s="57"/>
      <c r="C501" s="36"/>
      <c r="D501" s="46"/>
      <c r="E501" s="37"/>
      <c r="F501" s="37"/>
      <c r="G501" s="59"/>
    </row>
    <row r="502" spans="1:7" s="6" customFormat="1" x14ac:dyDescent="0.2">
      <c r="A502" s="56"/>
      <c r="B502" s="57"/>
      <c r="C502" s="36"/>
      <c r="D502" s="46"/>
      <c r="E502" s="37"/>
      <c r="F502" s="37"/>
      <c r="G502" s="59"/>
    </row>
    <row r="503" spans="1:7" s="7" customFormat="1" x14ac:dyDescent="0.2">
      <c r="A503" s="48"/>
      <c r="B503" s="47"/>
      <c r="C503" s="36"/>
      <c r="D503" s="46"/>
      <c r="E503" s="37"/>
      <c r="G503" s="49"/>
    </row>
    <row r="504" spans="1:7" s="7" customFormat="1" ht="15" x14ac:dyDescent="0.2">
      <c r="A504" s="95" t="s">
        <v>24</v>
      </c>
      <c r="B504" s="95"/>
      <c r="C504" s="50"/>
      <c r="D504" s="50"/>
      <c r="E504" s="51"/>
      <c r="F504" s="110" t="s">
        <v>16</v>
      </c>
      <c r="G504" s="52">
        <f>ROUND(SUM(G469,G473:G477,G480,G484,G491,G496,G499),2)</f>
        <v>1781793.4</v>
      </c>
    </row>
    <row r="505" spans="1:7" s="7" customFormat="1" ht="15" x14ac:dyDescent="0.2">
      <c r="A505" s="85"/>
      <c r="B505" s="85"/>
      <c r="C505" s="85"/>
      <c r="D505" s="85"/>
      <c r="E505" s="51"/>
      <c r="F505" s="110" t="s">
        <v>17</v>
      </c>
      <c r="G505" s="53">
        <f>ROUND(PRODUCT(G504,0.16),2)</f>
        <v>285086.94</v>
      </c>
    </row>
    <row r="506" spans="1:7" s="7" customFormat="1" ht="15.75" x14ac:dyDescent="0.2">
      <c r="A506" s="85"/>
      <c r="B506" s="85"/>
      <c r="C506" s="85"/>
      <c r="D506" s="85"/>
      <c r="E506" s="51"/>
      <c r="F506" s="110" t="s">
        <v>18</v>
      </c>
      <c r="G506" s="54">
        <f>ROUND(SUM(G504,G505),2)</f>
        <v>2066880.34</v>
      </c>
    </row>
  </sheetData>
  <protectedRanges>
    <protectedRange sqref="B9:C9 B5" name="DATOS_3"/>
    <protectedRange sqref="C1" name="DATOS_1_2"/>
    <protectedRange sqref="F4:F7" name="DATOS_3_1_1"/>
  </protectedRanges>
  <mergeCells count="22">
    <mergeCell ref="B475:E475"/>
    <mergeCell ref="C1:F1"/>
    <mergeCell ref="G9:G10"/>
    <mergeCell ref="A12:G12"/>
    <mergeCell ref="A504:B504"/>
    <mergeCell ref="B473:E473"/>
    <mergeCell ref="B477:E477"/>
    <mergeCell ref="B474:E474"/>
    <mergeCell ref="B469:E469"/>
    <mergeCell ref="A463:G463"/>
    <mergeCell ref="B476:E476"/>
    <mergeCell ref="B484:E484"/>
    <mergeCell ref="C2:F3"/>
    <mergeCell ref="B5:B7"/>
    <mergeCell ref="C8:E8"/>
    <mergeCell ref="B9:B10"/>
    <mergeCell ref="C9:E10"/>
    <mergeCell ref="A505:D506"/>
    <mergeCell ref="B499:E499"/>
    <mergeCell ref="B496:E496"/>
    <mergeCell ref="B491:E491"/>
    <mergeCell ref="B480:E48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2022-09-13T22:20:34Z</cp:lastPrinted>
  <dcterms:created xsi:type="dcterms:W3CDTF">2019-08-15T17:13:54Z</dcterms:created>
  <dcterms:modified xsi:type="dcterms:W3CDTF">2022-10-24T22:55:03Z</dcterms:modified>
</cp:coreProperties>
</file>