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ONVOCATORIA 011-2022\CATALOGOS\"/>
    </mc:Choice>
  </mc:AlternateContent>
  <xr:revisionPtr revIDLastSave="0" documentId="13_ncr:1_{ACFD690C-E0B1-4368-9300-6206BAF33568}" xr6:coauthVersionLast="36" xr6:coauthVersionMax="47" xr10:uidLastSave="{00000000-0000-0000-0000-000000000000}"/>
  <bookViews>
    <workbookView xWindow="0" yWindow="0" windowWidth="28800" windowHeight="11205" xr2:uid="{00000000-000D-0000-FFFF-FFFF00000000}"/>
  </bookViews>
  <sheets>
    <sheet name="DOPI-MUN-RM-PAV-LP-130-2022" sheetId="3" r:id="rId1"/>
  </sheets>
  <externalReferences>
    <externalReference r:id="rId2"/>
    <externalReference r:id="rId3"/>
  </externalReferences>
  <definedNames>
    <definedName name="_xlnm._FilterDatabase" localSheetId="0" hidden="1">'DOPI-MUN-RM-PAV-LP-130-2022'!$A$16:$E$1082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'DOPI-MUN-RM-PAV-LP-130-2022'!$A$1:$G$1186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'DOPI-MUN-RM-PAV-LP-130-2022'!$1:$14</definedName>
    <definedName name="totalpresupuestoprimeramoneda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B1159" i="3" l="1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085" i="3"/>
  <c r="G1082" i="3" l="1"/>
  <c r="G1081" i="3" s="1"/>
  <c r="G1080" i="3"/>
  <c r="G1079" i="3"/>
  <c r="G1078" i="3"/>
  <c r="G1077" i="3"/>
  <c r="G1076" i="3"/>
  <c r="G1075" i="3"/>
  <c r="G1074" i="3"/>
  <c r="G1073" i="3"/>
  <c r="G1072" i="3"/>
  <c r="G1071" i="3"/>
  <c r="G1070" i="3"/>
  <c r="G1069" i="3"/>
  <c r="G1068" i="3"/>
  <c r="G1067" i="3"/>
  <c r="G1066" i="3"/>
  <c r="G1065" i="3"/>
  <c r="G1064" i="3"/>
  <c r="G1063" i="3"/>
  <c r="G1062" i="3"/>
  <c r="G1060" i="3"/>
  <c r="G1059" i="3"/>
  <c r="G1058" i="3"/>
  <c r="G1057" i="3"/>
  <c r="G1056" i="3"/>
  <c r="G1055" i="3"/>
  <c r="G1054" i="3"/>
  <c r="G1053" i="3"/>
  <c r="G1052" i="3"/>
  <c r="G1051" i="3"/>
  <c r="G1048" i="3"/>
  <c r="G1047" i="3"/>
  <c r="G1046" i="3"/>
  <c r="G1045" i="3"/>
  <c r="G1044" i="3"/>
  <c r="G1043" i="3"/>
  <c r="G1042" i="3"/>
  <c r="G1041" i="3"/>
  <c r="G1040" i="3"/>
  <c r="G1039" i="3"/>
  <c r="G1038" i="3"/>
  <c r="G1037" i="3"/>
  <c r="G1036" i="3"/>
  <c r="G1035" i="3"/>
  <c r="G1034" i="3"/>
  <c r="G1032" i="3"/>
  <c r="G1031" i="3"/>
  <c r="G1030" i="3"/>
  <c r="G1029" i="3"/>
  <c r="G1028" i="3"/>
  <c r="G1027" i="3"/>
  <c r="G1026" i="3"/>
  <c r="G1025" i="3"/>
  <c r="G1024" i="3"/>
  <c r="G1023" i="3"/>
  <c r="G1022" i="3"/>
  <c r="G1020" i="3"/>
  <c r="G1019" i="3"/>
  <c r="G1018" i="3"/>
  <c r="G1017" i="3"/>
  <c r="G1016" i="3"/>
  <c r="G1015" i="3"/>
  <c r="G1014" i="3"/>
  <c r="G1013" i="3"/>
  <c r="G1012" i="3"/>
  <c r="G1011" i="3"/>
  <c r="G1010" i="3"/>
  <c r="G1009" i="3"/>
  <c r="G1007" i="3"/>
  <c r="G1006" i="3"/>
  <c r="G1005" i="3"/>
  <c r="G1004" i="3"/>
  <c r="G1003" i="3"/>
  <c r="G1002" i="3"/>
  <c r="G1001" i="3"/>
  <c r="G1000" i="3"/>
  <c r="G999" i="3"/>
  <c r="G996" i="3"/>
  <c r="G995" i="3"/>
  <c r="G994" i="3"/>
  <c r="G993" i="3"/>
  <c r="G992" i="3"/>
  <c r="G991" i="3"/>
  <c r="G990" i="3"/>
  <c r="G989" i="3"/>
  <c r="G988" i="3"/>
  <c r="G987" i="3"/>
  <c r="G986" i="3"/>
  <c r="G985" i="3"/>
  <c r="G984" i="3"/>
  <c r="G983" i="3"/>
  <c r="G982" i="3"/>
  <c r="G981" i="3"/>
  <c r="G979" i="3"/>
  <c r="G978" i="3"/>
  <c r="G977" i="3"/>
  <c r="G976" i="3"/>
  <c r="G975" i="3"/>
  <c r="G974" i="3"/>
  <c r="G973" i="3"/>
  <c r="G972" i="3"/>
  <c r="G971" i="3"/>
  <c r="G970" i="3"/>
  <c r="G969" i="3"/>
  <c r="G967" i="3"/>
  <c r="G966" i="3"/>
  <c r="G965" i="3"/>
  <c r="G964" i="3"/>
  <c r="G963" i="3"/>
  <c r="G962" i="3"/>
  <c r="G961" i="3"/>
  <c r="G960" i="3"/>
  <c r="G959" i="3"/>
  <c r="G958" i="3"/>
  <c r="G957" i="3"/>
  <c r="G956" i="3"/>
  <c r="G955" i="3"/>
  <c r="G954" i="3"/>
  <c r="G953" i="3"/>
  <c r="G951" i="3"/>
  <c r="G950" i="3"/>
  <c r="G949" i="3"/>
  <c r="G948" i="3"/>
  <c r="G947" i="3"/>
  <c r="G946" i="3"/>
  <c r="G945" i="3"/>
  <c r="G944" i="3"/>
  <c r="G943" i="3"/>
  <c r="G942" i="3"/>
  <c r="G941" i="3"/>
  <c r="G940" i="3"/>
  <c r="G939" i="3"/>
  <c r="G938" i="3"/>
  <c r="G937" i="3"/>
  <c r="G936" i="3"/>
  <c r="G934" i="3"/>
  <c r="G933" i="3"/>
  <c r="G932" i="3"/>
  <c r="G931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5" i="3"/>
  <c r="G914" i="3"/>
  <c r="G913" i="3"/>
  <c r="G912" i="3"/>
  <c r="G910" i="3"/>
  <c r="G909" i="3"/>
  <c r="G908" i="3"/>
  <c r="G907" i="3"/>
  <c r="G906" i="3"/>
  <c r="G905" i="3"/>
  <c r="G904" i="3"/>
  <c r="G903" i="3"/>
  <c r="G902" i="3"/>
  <c r="G901" i="3"/>
  <c r="G900" i="3"/>
  <c r="G899" i="3"/>
  <c r="G896" i="3"/>
  <c r="G895" i="3"/>
  <c r="G894" i="3"/>
  <c r="G893" i="3"/>
  <c r="G892" i="3"/>
  <c r="G891" i="3"/>
  <c r="G890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6" i="3"/>
  <c r="G865" i="3"/>
  <c r="G864" i="3"/>
  <c r="G863" i="3"/>
  <c r="G862" i="3"/>
  <c r="G861" i="3"/>
  <c r="G860" i="3"/>
  <c r="G859" i="3"/>
  <c r="G857" i="3"/>
  <c r="G856" i="3"/>
  <c r="G855" i="3"/>
  <c r="G854" i="3"/>
  <c r="G853" i="3"/>
  <c r="G852" i="3"/>
  <c r="G851" i="3"/>
  <c r="G849" i="3"/>
  <c r="G848" i="3"/>
  <c r="G847" i="3"/>
  <c r="G846" i="3"/>
  <c r="G845" i="3"/>
  <c r="G844" i="3"/>
  <c r="G843" i="3"/>
  <c r="G842" i="3"/>
  <c r="G841" i="3"/>
  <c r="G1180" i="3" l="1"/>
  <c r="G911" i="3"/>
  <c r="G917" i="3"/>
  <c r="G935" i="3"/>
  <c r="G1021" i="3"/>
  <c r="G1061" i="3"/>
  <c r="G840" i="3"/>
  <c r="G850" i="3"/>
  <c r="G889" i="3"/>
  <c r="G980" i="3"/>
  <c r="G867" i="3"/>
  <c r="G968" i="3"/>
  <c r="G1008" i="3"/>
  <c r="G1050" i="3"/>
  <c r="G858" i="3"/>
  <c r="G898" i="3"/>
  <c r="G952" i="3"/>
  <c r="G998" i="3"/>
  <c r="G1033" i="3"/>
  <c r="G897" i="3" l="1"/>
  <c r="G1049" i="3"/>
  <c r="G839" i="3"/>
  <c r="G916" i="3"/>
  <c r="G997" i="3"/>
  <c r="G838" i="3" l="1"/>
  <c r="G1163" i="3" l="1"/>
  <c r="G1167" i="3"/>
  <c r="G1162" i="3"/>
  <c r="G1176" i="3"/>
  <c r="G1178" i="3"/>
  <c r="G1164" i="3"/>
  <c r="G1171" i="3"/>
  <c r="G1175" i="3"/>
  <c r="G1179" i="3"/>
  <c r="G1165" i="3"/>
  <c r="G1170" i="3"/>
  <c r="G1172" i="3"/>
  <c r="G1174" i="3"/>
  <c r="G1166" i="3" l="1"/>
  <c r="G1168" i="3"/>
  <c r="G1161" i="3"/>
  <c r="G1173" i="3"/>
  <c r="G1169" i="3"/>
  <c r="G1177" i="3"/>
  <c r="G837" i="3"/>
  <c r="G836" i="3" s="1"/>
  <c r="G1158" i="3" s="1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6" i="3"/>
  <c r="G815" i="3"/>
  <c r="G814" i="3"/>
  <c r="G813" i="3"/>
  <c r="G812" i="3"/>
  <c r="G811" i="3"/>
  <c r="G810" i="3"/>
  <c r="G809" i="3"/>
  <c r="G808" i="3"/>
  <c r="G807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1" i="3"/>
  <c r="G760" i="3"/>
  <c r="G759" i="3"/>
  <c r="G758" i="3"/>
  <c r="G757" i="3"/>
  <c r="G756" i="3"/>
  <c r="G755" i="3"/>
  <c r="G754" i="3"/>
  <c r="G753" i="3"/>
  <c r="G752" i="3"/>
  <c r="G751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19" i="3"/>
  <c r="G718" i="3"/>
  <c r="G717" i="3"/>
  <c r="G716" i="3"/>
  <c r="G715" i="3"/>
  <c r="G714" i="3"/>
  <c r="G713" i="3"/>
  <c r="G712" i="3"/>
  <c r="G711" i="3"/>
  <c r="G710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0" i="3"/>
  <c r="G639" i="3"/>
  <c r="G638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1" i="3"/>
  <c r="G620" i="3"/>
  <c r="G619" i="3"/>
  <c r="G618" i="3"/>
  <c r="G617" i="3"/>
  <c r="G616" i="3"/>
  <c r="G615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1" i="3"/>
  <c r="G590" i="3"/>
  <c r="G589" i="3"/>
  <c r="G588" i="3"/>
  <c r="G587" i="3"/>
  <c r="G586" i="3"/>
  <c r="G585" i="3"/>
  <c r="G584" i="3"/>
  <c r="G582" i="3"/>
  <c r="G581" i="3"/>
  <c r="G580" i="3"/>
  <c r="G579" i="3"/>
  <c r="G578" i="3"/>
  <c r="G577" i="3"/>
  <c r="G576" i="3"/>
  <c r="G574" i="3"/>
  <c r="G573" i="3"/>
  <c r="G572" i="3"/>
  <c r="G571" i="3"/>
  <c r="G570" i="3"/>
  <c r="G569" i="3"/>
  <c r="G568" i="3"/>
  <c r="G567" i="3"/>
  <c r="G1160" i="3" l="1"/>
  <c r="G658" i="3"/>
  <c r="G1146" i="3" s="1"/>
  <c r="G583" i="3"/>
  <c r="G1138" i="3" s="1"/>
  <c r="G623" i="3"/>
  <c r="G1142" i="3" s="1"/>
  <c r="G566" i="3"/>
  <c r="G1136" i="3" s="1"/>
  <c r="G762" i="3"/>
  <c r="G1154" i="3" s="1"/>
  <c r="G817" i="3"/>
  <c r="G1157" i="3" s="1"/>
  <c r="G674" i="3"/>
  <c r="G1147" i="3" s="1"/>
  <c r="G691" i="3"/>
  <c r="G1148" i="3" s="1"/>
  <c r="G736" i="3"/>
  <c r="G1152" i="3" s="1"/>
  <c r="G575" i="3"/>
  <c r="G1137" i="3" s="1"/>
  <c r="G642" i="3"/>
  <c r="G1145" i="3" s="1"/>
  <c r="G721" i="3"/>
  <c r="G1151" i="3" s="1"/>
  <c r="G806" i="3"/>
  <c r="G1156" i="3" s="1"/>
  <c r="G614" i="3"/>
  <c r="G1140" i="3" s="1"/>
  <c r="G592" i="3"/>
  <c r="G1139" i="3" s="1"/>
  <c r="G637" i="3"/>
  <c r="G1143" i="3" s="1"/>
  <c r="G709" i="3"/>
  <c r="G1149" i="3" s="1"/>
  <c r="G750" i="3"/>
  <c r="G1153" i="3" s="1"/>
  <c r="G622" i="3" l="1"/>
  <c r="G1141" i="3" s="1"/>
  <c r="G641" i="3"/>
  <c r="G1144" i="3" s="1"/>
  <c r="G565" i="3"/>
  <c r="G805" i="3"/>
  <c r="G1155" i="3" s="1"/>
  <c r="G720" i="3"/>
  <c r="G1150" i="3" s="1"/>
  <c r="G563" i="3"/>
  <c r="G562" i="3" s="1"/>
  <c r="G1133" i="3" s="1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1" i="3"/>
  <c r="G540" i="3"/>
  <c r="G539" i="3"/>
  <c r="G538" i="3"/>
  <c r="G537" i="3"/>
  <c r="G536" i="3"/>
  <c r="G535" i="3"/>
  <c r="G534" i="3"/>
  <c r="G533" i="3"/>
  <c r="G532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3" i="3"/>
  <c r="G502" i="3"/>
  <c r="G501" i="3"/>
  <c r="G500" i="3"/>
  <c r="G499" i="3"/>
  <c r="G498" i="3"/>
  <c r="G497" i="3"/>
  <c r="G496" i="3"/>
  <c r="G495" i="3"/>
  <c r="G494" i="3"/>
  <c r="G493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6" i="3"/>
  <c r="G475" i="3"/>
  <c r="G474" i="3"/>
  <c r="G473" i="3"/>
  <c r="G472" i="3"/>
  <c r="G471" i="3"/>
  <c r="G470" i="3"/>
  <c r="G469" i="3"/>
  <c r="G468" i="3"/>
  <c r="G467" i="3"/>
  <c r="G466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4" i="3"/>
  <c r="G443" i="3"/>
  <c r="G442" i="3"/>
  <c r="G441" i="3"/>
  <c r="G440" i="3"/>
  <c r="G439" i="3"/>
  <c r="G438" i="3"/>
  <c r="G437" i="3"/>
  <c r="G436" i="3"/>
  <c r="G435" i="3"/>
  <c r="G434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0" i="3"/>
  <c r="G379" i="3"/>
  <c r="G378" i="3"/>
  <c r="G377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0" i="3"/>
  <c r="G359" i="3"/>
  <c r="G358" i="3"/>
  <c r="G357" i="3"/>
  <c r="G356" i="3"/>
  <c r="G355" i="3"/>
  <c r="G354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0" i="3"/>
  <c r="G329" i="3"/>
  <c r="G328" i="3"/>
  <c r="G327" i="3"/>
  <c r="G326" i="3"/>
  <c r="G325" i="3"/>
  <c r="G324" i="3"/>
  <c r="G323" i="3"/>
  <c r="G321" i="3"/>
  <c r="G320" i="3"/>
  <c r="G319" i="3"/>
  <c r="G318" i="3"/>
  <c r="G317" i="3"/>
  <c r="G316" i="3"/>
  <c r="G315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94" i="3"/>
  <c r="G93" i="3"/>
  <c r="G1135" i="3" l="1"/>
  <c r="G564" i="3"/>
  <c r="G301" i="3"/>
  <c r="G1111" i="3" s="1"/>
  <c r="G376" i="3"/>
  <c r="G1118" i="3" s="1"/>
  <c r="G382" i="3"/>
  <c r="G1120" i="3" s="1"/>
  <c r="G353" i="3"/>
  <c r="G1115" i="3" s="1"/>
  <c r="G401" i="3"/>
  <c r="G1121" i="3" s="1"/>
  <c r="G504" i="3"/>
  <c r="G1129" i="3" s="1"/>
  <c r="G542" i="3"/>
  <c r="G1132" i="3" s="1"/>
  <c r="G492" i="3"/>
  <c r="G1128" i="3" s="1"/>
  <c r="G322" i="3"/>
  <c r="G1113" i="3" s="1"/>
  <c r="G331" i="3"/>
  <c r="G1114" i="3" s="1"/>
  <c r="G362" i="3"/>
  <c r="G1117" i="3" s="1"/>
  <c r="G433" i="3"/>
  <c r="G1123" i="3" s="1"/>
  <c r="G477" i="3"/>
  <c r="G1127" i="3" s="1"/>
  <c r="G531" i="3"/>
  <c r="G1131" i="3" s="1"/>
  <c r="G445" i="3"/>
  <c r="G1124" i="3" s="1"/>
  <c r="G314" i="3"/>
  <c r="G1112" i="3" s="1"/>
  <c r="G417" i="3"/>
  <c r="G1122" i="3" s="1"/>
  <c r="G465" i="3"/>
  <c r="G1126" i="3" s="1"/>
  <c r="G23" i="3"/>
  <c r="G361" i="3" l="1"/>
  <c r="G1116" i="3" s="1"/>
  <c r="G300" i="3"/>
  <c r="G381" i="3"/>
  <c r="G1119" i="3" s="1"/>
  <c r="G530" i="3"/>
  <c r="G1130" i="3" s="1"/>
  <c r="G464" i="3"/>
  <c r="G1125" i="3" s="1"/>
  <c r="G263" i="3"/>
  <c r="G262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7" i="3"/>
  <c r="G226" i="3"/>
  <c r="G225" i="3"/>
  <c r="G212" i="3"/>
  <c r="G201" i="3"/>
  <c r="G188" i="3"/>
  <c r="G125" i="3"/>
  <c r="G124" i="3"/>
  <c r="G123" i="3"/>
  <c r="G122" i="3"/>
  <c r="G116" i="3"/>
  <c r="G115" i="3"/>
  <c r="G114" i="3"/>
  <c r="G1110" i="3" l="1"/>
  <c r="G299" i="3"/>
  <c r="G92" i="3"/>
  <c r="G30" i="3" l="1"/>
  <c r="G21" i="3" l="1"/>
  <c r="G158" i="3" l="1"/>
  <c r="G27" i="3" l="1"/>
  <c r="G29" i="3"/>
  <c r="G155" i="3" l="1"/>
  <c r="G109" i="3"/>
  <c r="G199" i="3"/>
  <c r="G186" i="3"/>
  <c r="G77" i="3" l="1"/>
  <c r="G76" i="3"/>
  <c r="G157" i="3" l="1"/>
  <c r="G105" i="3" l="1"/>
  <c r="G295" i="3" l="1"/>
  <c r="G287" i="3" l="1"/>
  <c r="G283" i="3"/>
  <c r="G282" i="3"/>
  <c r="G143" i="3" l="1"/>
  <c r="G142" i="3"/>
  <c r="G130" i="3"/>
  <c r="G38" i="3"/>
  <c r="G49" i="3" l="1"/>
  <c r="G174" i="3" l="1"/>
  <c r="G175" i="3"/>
  <c r="G140" i="3"/>
  <c r="G138" i="3" l="1"/>
  <c r="G141" i="3"/>
  <c r="G133" i="3"/>
  <c r="G132" i="3"/>
  <c r="G136" i="3"/>
  <c r="G134" i="3"/>
  <c r="G268" i="3" l="1"/>
  <c r="G154" i="3" l="1"/>
  <c r="G261" i="3" l="1"/>
  <c r="G120" i="3" l="1"/>
  <c r="G200" i="3" l="1"/>
  <c r="G187" i="3" l="1"/>
  <c r="G112" i="3" l="1"/>
  <c r="G108" i="3" l="1"/>
  <c r="G294" i="3" l="1"/>
  <c r="G65" i="3" l="1"/>
  <c r="G66" i="3"/>
  <c r="G64" i="3"/>
  <c r="G28" i="3" l="1"/>
  <c r="G164" i="3" l="1"/>
  <c r="G165" i="3"/>
  <c r="G177" i="3"/>
  <c r="G178" i="3"/>
  <c r="G179" i="3"/>
  <c r="G203" i="3" l="1"/>
  <c r="G166" i="3"/>
  <c r="G167" i="3"/>
  <c r="G168" i="3"/>
  <c r="G208" i="3"/>
  <c r="G52" i="3" l="1"/>
  <c r="G86" i="3"/>
  <c r="G85" i="3"/>
  <c r="G173" i="3" l="1"/>
  <c r="G172" i="3"/>
  <c r="G171" i="3"/>
  <c r="G170" i="3"/>
  <c r="G169" i="3"/>
  <c r="G176" i="3" l="1"/>
  <c r="G163" i="3" s="1"/>
  <c r="G1099" i="3" s="1"/>
  <c r="G213" i="3" l="1"/>
  <c r="G98" i="3" l="1"/>
  <c r="G25" i="3" l="1"/>
  <c r="G196" i="3" l="1"/>
  <c r="G197" i="3"/>
  <c r="G198" i="3"/>
  <c r="G202" i="3"/>
  <c r="G204" i="3"/>
  <c r="G205" i="3"/>
  <c r="G206" i="3"/>
  <c r="G207" i="3"/>
  <c r="G209" i="3"/>
  <c r="G214" i="3"/>
  <c r="G215" i="3"/>
  <c r="G216" i="3"/>
  <c r="G217" i="3"/>
  <c r="G218" i="3"/>
  <c r="G219" i="3"/>
  <c r="G220" i="3"/>
  <c r="G221" i="3"/>
  <c r="G222" i="3"/>
  <c r="G224" i="3"/>
  <c r="G228" i="3"/>
  <c r="G259" i="3"/>
  <c r="G260" i="3"/>
  <c r="G264" i="3"/>
  <c r="G269" i="3"/>
  <c r="G270" i="3"/>
  <c r="G271" i="3"/>
  <c r="G272" i="3"/>
  <c r="G273" i="3"/>
  <c r="G274" i="3"/>
  <c r="G275" i="3"/>
  <c r="G276" i="3"/>
  <c r="G279" i="3"/>
  <c r="G280" i="3"/>
  <c r="G281" i="3"/>
  <c r="G284" i="3"/>
  <c r="G285" i="3"/>
  <c r="G286" i="3"/>
  <c r="G288" i="3"/>
  <c r="G289" i="3"/>
  <c r="G290" i="3"/>
  <c r="G296" i="3"/>
  <c r="G291" i="3"/>
  <c r="G292" i="3"/>
  <c r="G293" i="3"/>
  <c r="G223" i="3" l="1"/>
  <c r="G1104" i="3" s="1"/>
  <c r="G278" i="3" l="1"/>
  <c r="G267" i="3"/>
  <c r="G266" i="3" s="1"/>
  <c r="G1106" i="3" s="1"/>
  <c r="G277" i="3" l="1"/>
  <c r="G1109" i="3" l="1"/>
  <c r="G1107" i="3"/>
  <c r="G265" i="3"/>
  <c r="G1105" i="3" s="1"/>
  <c r="G135" i="3" l="1"/>
  <c r="G121" i="3" l="1"/>
  <c r="G185" i="3" l="1"/>
  <c r="G193" i="3"/>
  <c r="G192" i="3"/>
  <c r="G184" i="3"/>
  <c r="G191" i="3"/>
  <c r="G190" i="3"/>
  <c r="G189" i="3"/>
  <c r="G153" i="3" l="1"/>
  <c r="G111" i="3"/>
  <c r="G107" i="3"/>
  <c r="G162" i="3" l="1"/>
  <c r="G161" i="3"/>
  <c r="G160" i="3"/>
  <c r="G159" i="3"/>
  <c r="G150" i="3"/>
  <c r="G156" i="3"/>
  <c r="G148" i="3"/>
  <c r="G147" i="3"/>
  <c r="G146" i="3" l="1"/>
  <c r="G145" i="3"/>
  <c r="G127" i="3"/>
  <c r="G126" i="3"/>
  <c r="G129" i="3" l="1"/>
  <c r="G137" i="3"/>
  <c r="G131" i="3"/>
  <c r="G139" i="3"/>
  <c r="G113" i="3"/>
  <c r="G152" i="3"/>
  <c r="G128" i="3" l="1"/>
  <c r="G1097" i="3" s="1"/>
  <c r="G110" i="3"/>
  <c r="G104" i="3"/>
  <c r="G211" i="3"/>
  <c r="G210" i="3" s="1"/>
  <c r="G1103" i="3" s="1"/>
  <c r="G151" i="3"/>
  <c r="G149" i="3"/>
  <c r="G119" i="3"/>
  <c r="G118" i="3"/>
  <c r="G117" i="3"/>
  <c r="G106" i="3"/>
  <c r="G103" i="3"/>
  <c r="G195" i="3"/>
  <c r="G194" i="3" s="1"/>
  <c r="G1134" i="3" l="1"/>
  <c r="G1102" i="3"/>
  <c r="G144" i="3"/>
  <c r="G1098" i="3" s="1"/>
  <c r="G102" i="3"/>
  <c r="G1096" i="3" s="1"/>
  <c r="G183" i="3"/>
  <c r="G182" i="3"/>
  <c r="G101" i="3" l="1"/>
  <c r="G1095" i="3" s="1"/>
  <c r="G181" i="3"/>
  <c r="G180" i="3" l="1"/>
  <c r="G1100" i="3" s="1"/>
  <c r="G1101" i="3"/>
  <c r="G298" i="3"/>
  <c r="G297" i="3" s="1"/>
  <c r="G1108" i="3" s="1"/>
  <c r="G100" i="3"/>
  <c r="G99" i="3"/>
  <c r="G97" i="3"/>
  <c r="G89" i="3"/>
  <c r="G90" i="3"/>
  <c r="G91" i="3"/>
  <c r="G95" i="3"/>
  <c r="G83" i="3"/>
  <c r="G84" i="3"/>
  <c r="G87" i="3"/>
  <c r="G88" i="3"/>
  <c r="G82" i="3"/>
  <c r="G74" i="3"/>
  <c r="G75" i="3"/>
  <c r="G78" i="3"/>
  <c r="G79" i="3"/>
  <c r="G73" i="3"/>
  <c r="G67" i="3"/>
  <c r="G57" i="3"/>
  <c r="G58" i="3"/>
  <c r="G59" i="3"/>
  <c r="G60" i="3"/>
  <c r="G61" i="3"/>
  <c r="G62" i="3"/>
  <c r="G63" i="3"/>
  <c r="G68" i="3"/>
  <c r="G69" i="3"/>
  <c r="G51" i="3"/>
  <c r="G54" i="3"/>
  <c r="G55" i="3"/>
  <c r="G56" i="3"/>
  <c r="G70" i="3"/>
  <c r="G71" i="3"/>
  <c r="G53" i="3"/>
  <c r="G26" i="3"/>
  <c r="G24" i="3"/>
  <c r="G43" i="3"/>
  <c r="G44" i="3"/>
  <c r="G45" i="3"/>
  <c r="G46" i="3"/>
  <c r="G47" i="3"/>
  <c r="G48" i="3"/>
  <c r="G42" i="3"/>
  <c r="G40" i="3"/>
  <c r="G39" i="3"/>
  <c r="G37" i="3"/>
  <c r="G36" i="3"/>
  <c r="G35" i="3"/>
  <c r="G34" i="3"/>
  <c r="G20" i="3"/>
  <c r="G22" i="3"/>
  <c r="G31" i="3"/>
  <c r="G32" i="3"/>
  <c r="G19" i="3"/>
  <c r="G41" i="3" l="1"/>
  <c r="G1089" i="3" s="1"/>
  <c r="G96" i="3"/>
  <c r="G1094" i="3" s="1"/>
  <c r="G50" i="3"/>
  <c r="G1090" i="3" s="1"/>
  <c r="G33" i="3"/>
  <c r="G1088" i="3" s="1"/>
  <c r="G81" i="3"/>
  <c r="G1093" i="3" s="1"/>
  <c r="G18" i="3"/>
  <c r="G1087" i="3" s="1"/>
  <c r="G72" i="3"/>
  <c r="G1091" i="3" s="1"/>
  <c r="G17" i="3" l="1"/>
  <c r="G80" i="3"/>
  <c r="G1092" i="3" s="1"/>
  <c r="G1086" i="3" l="1"/>
  <c r="G16" i="3"/>
  <c r="G1085" i="3" s="1"/>
  <c r="G1159" i="3" l="1"/>
  <c r="G1184" i="3" l="1"/>
  <c r="G1185" i="3" s="1"/>
  <c r="G1186" i="3" s="1"/>
</calcChain>
</file>

<file path=xl/sharedStrings.xml><?xml version="1.0" encoding="utf-8"?>
<sst xmlns="http://schemas.openxmlformats.org/spreadsheetml/2006/main" count="3226" uniqueCount="1397">
  <si>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</si>
  <si>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</si>
  <si>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</si>
  <si>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</si>
  <si>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</si>
  <si>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</si>
  <si>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</si>
  <si>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</si>
  <si>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</si>
  <si>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</si>
  <si>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</si>
  <si>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</si>
  <si>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</si>
  <si>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</si>
  <si>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</si>
  <si>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</si>
  <si>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</si>
  <si>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</si>
  <si>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</si>
  <si>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</si>
  <si>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</si>
  <si>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</si>
  <si>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A1</t>
  </si>
  <si>
    <t>A2</t>
  </si>
  <si>
    <t>IMPORTE TOTAL CON LETRA</t>
  </si>
  <si>
    <t>B</t>
  </si>
  <si>
    <t>PRELIMINARES</t>
  </si>
  <si>
    <t>C</t>
  </si>
  <si>
    <t>D</t>
  </si>
  <si>
    <t>LIMPIEZA</t>
  </si>
  <si>
    <t>TRAZO Y NIVELACIÓN CON EQUIPO TOPOGRÁFICO DEL TERRENO ESTABLECIENDO EJES Y REFERENCIAS Y BANCOS DE NIVEL, INCLUYE: CRUCETAS, ESTACAS, HILOS, MARCAS Y TRAZOS CON CALHIDRA, MANO DE OBRA, EQUIPO Y HERRAMIENTA.</t>
  </si>
  <si>
    <t>M2</t>
  </si>
  <si>
    <t>M3</t>
  </si>
  <si>
    <t>PZA</t>
  </si>
  <si>
    <t>DEMOLICIÓN DE CONCRETO SIMPLE EN BANQUETAS, POR MEDIOS MECÁNICOS, INCLUYE: ACARREO DEL MATERIAL A BANCO DE OBRA PARA SU POSTERIOR RETIRO Y LIMPIEZA DEL ÁREA DE LOS TRABAJOS, MANO DE OBRA, EQUIPO Y HERRAMIENTA.</t>
  </si>
  <si>
    <t>ACARREO EN CAMIÓN KILÓMETROS SUBSECUENTES DE MATERIAL PRODUCTO DE EXCAVACIÓN, DEMOLICIÓN Y/O ESCOMBROS A TIRADERO AUTORIZADO POR SUPERVISIÓN, INCLUYE: MANO DE OBRA, EQUIPO Y HERRAMIENTA.</t>
  </si>
  <si>
    <t>M3-KM</t>
  </si>
  <si>
    <t>CARGA MECÁNICA Y ACARREO EN CAMIÓN 1 ER. KILOMETRO, DE MATERIAL PRODUCTO DE EXCAVACIÓN, DEMOLICIÓN Y/O ESCOMBROS, INCLUYE: REGALÍAS AL BANCO DE TIRO, MANO DE OBRA, EQUIPO Y HERRAMIENTA.</t>
  </si>
  <si>
    <t>CORTE CON DISCO DE DIAMANTE HASTA 1/3 DE ESPESOR DE LA LOSA Y HASTA 3 MM DE ANCHO, INCLUYE: EQUIPO, PREPARACIONES Y MANO DE OBRA.</t>
  </si>
  <si>
    <t>M</t>
  </si>
  <si>
    <t>BANQUETA DE 10 CM DE ESPESOR DE CONCRETO PREMEZCLADO F'C= 200  KG/CM2., R.N., T.M.A. 19 MM, CON ACABADO ESCOBILLADO, INCLUYE: CIMBRA, DESCIMBRA, COLADO, CURADO, MATERIALES,  MANO DE OBRA, EQUIPO Y HERRAMIENTA.</t>
  </si>
  <si>
    <t>SUMINISTRO Y COLOCACIÓN DE MALLA ELECTROSOLDADA 6X6-10/10 COMO REFUERZO EN LOSAS DE CONCRETO, INCLUYE: HABILITADO, DESPERDICIOS, TRASLAPES, MATERIAL DE FIJACIÓN, ACARREO DEL MATERIAL AL SITIO DE SU COLOCACIÓN, MANO DE OBRA Y HERRAMIENTA.</t>
  </si>
  <si>
    <t>SEÑALAMIENTO HORIZONTAL Y VERTICAL</t>
  </si>
  <si>
    <t>D1</t>
  </si>
  <si>
    <t>SEÑALAMIENTO HORIZONTAL</t>
  </si>
  <si>
    <t>D2</t>
  </si>
  <si>
    <t>LIMPIEZA GRUESA DE OBRA, INCLUYE: ACARREO A BANCO DE OBRA, MANO DE OBRA, EQUIPO Y HERRAMIENTA.</t>
  </si>
  <si>
    <t>FORJADO DE ESCALONES DE 30X15 CM A BASE DE MURO TIPO TEZÓN DE BLOCK DE JALCRETO 11X14X28 CM, ASENTADO CON MORTERO CEMENTO- ARENA 1:3; Y APLANADO DE 2.50 CM. DE ESPESOR EN MURO Y BOQUILLAS, CON MORTERO CEMENTO-ARENA 1:3, ACABADO PULIDO O APALILLADO,  INCLUYE: HERRAMIENTA, MATERIALES, EQUIPO Y MANO DE OBRA.</t>
  </si>
  <si>
    <t>A3</t>
  </si>
  <si>
    <t>TERRACERÍAS</t>
  </si>
  <si>
    <t>PAVIMENTO HIDRÁULICO</t>
  </si>
  <si>
    <t xml:space="preserve">CALAFATEO DE JUNTAS DE DILATACIÓN EN PAVIMENTOS DE CONCRETO HIDRÁULICO DE 13 MM X 17 MM, CON BACKER-ROD DE 13 MM DE DIÁMETRO (CINTILLA DE POLIURETANO) Y SELLADOR PARA JUNTAS SUPERSEAL P TIPO FESTER O SIMILAR, INCLUYE: LIMPIEZA DE LA JUNTA, ENSANCHE  CON CORTADORA HASTA 13 MM, MANO DE OBRA, EQUIPO Y HERRAMIENTA. </t>
  </si>
  <si>
    <t>KG</t>
  </si>
  <si>
    <t>SUMINISTRO Y PLANTACIÓN DE PLANTA DEDO-MORO A RAZÓN DE 20 PZAS POR M2 DE 12 CM DE LARGO PROMEDIO, INCLUYE:  EXCAVACIÓN, CAPA  DE TIERRA VEGETAL, AGUA PARA RIEGO, HERRAMIENTA, MANO DE OBRA Y CUIDADOS POR 30 DÍAS.</t>
  </si>
  <si>
    <t>DEMOLICIÓN  DE GUARNICIÓN TIPO "I" O TIPO "L" POR MEDIOS MECÁNICOS, INCLUYE: CORTE CON DISCO DE DIAMANTE PARA DELIMITAR ÁREAS, ACARREO DEL MATERIAL A BANCO DE OBRA PARA SU POSTERIOR RETIRO, MANO DE OBRA, EQUIPO Y HERRAMIENTA.</t>
  </si>
  <si>
    <t>LÍNEA PRINCIPAL</t>
  </si>
  <si>
    <t>DESCARGAS DOMICILIARIAS</t>
  </si>
  <si>
    <t>AGUA POTABLE</t>
  </si>
  <si>
    <t>TOMAS DOMICILIARIAS</t>
  </si>
  <si>
    <t>CAJA DE VÁLVULAS</t>
  </si>
  <si>
    <t>PIEZAS ESPECIALES</t>
  </si>
  <si>
    <t>CAMA DE ARENA AMARILLA PARA APOYO DE TUBERÍAS, INCLUYE: MATERIALES, ACARREOS, MANO DE OBRA, EQUIPO Y HERRAMIENTA.</t>
  </si>
  <si>
    <t>SUMINISTRO E INSTALACIÓN DE TUBERÍA DE P.V.C. PARA ALCANTARILLADO DIÁMETRO DE 10" SERIE 20, INCLUYE: MATERIALES NECESARIOS, EQUIPO, MANO DE OBRA Y PRUEBA HIDROSTÁTICA.</t>
  </si>
  <si>
    <t>RELLENO ACOSTILLADO EN CEPAS O MESETAS CON MATERIAL DE BANCO, COMPACTADO MANUALMENTE EN CAPAS NO MAYORES DE 20 CM, INCLUYE: INCORPORACIÓN DE AGUA NECESARIA, MANO DE OBRA, HERRAMIENTAS Y ACARREOS.</t>
  </si>
  <si>
    <t>SUMINISTRO Y COLOCACIÓN DE BROCAL Y TAPA CON "ESCUDO" DEL GOBIERNO DE ZAPOPAN, FABRICADO A BASE DE HIERRO DÚCTIL DE 0.60 M DE DIÁMETRO TIPO PESADO DE 130 KG PARA POZO DE VISITA. INCLUYE: HERRAMIENTA, SUMINISTRO Y COLOCACIÓN, NIVELACIÓN, MATERIALES, EQUIPO Y MANO DE OBRA.</t>
  </si>
  <si>
    <t>SUMINISTRO E INSTALACIÓN DE TUBERÍA DE P.V.C. PARA ALCANTARILLADO DIÁMETRO DE 6" SERIE 20, INCLUYE: MATERIALES NECESARIOS, EQUIPO, MANO DE OBRA Y PRUEBA HIDROSTÁTICA.</t>
  </si>
  <si>
    <t>SUMINISTRO E INSTALACIÓN DE CODO PVC DE 45°X 6" HIDRÁULICO, SERIE 20, INCLUYE: MANO DE OBRA, EQUIPO Y HERRAMIENTA.</t>
  </si>
  <si>
    <t>SUMINISTRO E INSTALACIÓN DE SILLETA PVC DE 10"X 6" SANITARIO, SERIE 20, INCLUYE: MANO DE OBRA, EQUIPO Y HERRAMIENTA.</t>
  </si>
  <si>
    <t>SUMINISTRO E INSTALACIÓN DE TUBERÍA DE P.V.C. PARA ALCANTARILLADO DIÁMETRO DE 12" SERIE 20, INCLUYE: MATERIALES NECESARIOS, EQUIPO, MANO DE OBRA Y PRUEBA HIDROSTÁTICA.</t>
  </si>
  <si>
    <t>SUMINISTRO E INSTALACIÓN DE SILLETA PVC DE 12"X 6" SANITARIO, INCLUYE: MANO DE OBRA, EQUIPO Y HERRAMIENTA.</t>
  </si>
  <si>
    <t>SUMINISTRO, INSTALACIÓN Y JUNTEO DE TUBO DE P.V.C. HIDRÁULICO RD-26 DE 6" DE DIÁMETRO, INCLUYE: MATERIAL, ACARREO AL SITIO DE COLOCACIÓN, PRUEBAS NECESARIAS, MANO DE OBRA, EQUIPO Y HERRAMIENTA.</t>
  </si>
  <si>
    <t>SUMINISTRO E INSTALACIÓN DE ABRAZADERA DE BRONCE DE 4" X 1/2", INCLUYE: MATERIAL, MANO DE OBRA, EQUIPO Y HERRAMIENTA.</t>
  </si>
  <si>
    <t>SUMINISTRO, INSTALACIÓN Y JUNTEO DE TUBO DE P.V.C. HIDRÁULICO RD-26 DE 4" DE DIÁMETRO, INCLUYE: MATERIAL, ACARREO AL SITIO DE COLOCACIÓN, PRUEBAS NECESARIAS, MANO DE OBRA, EQUIPO Y HERRAMIENTA.</t>
  </si>
  <si>
    <t>SUMINISTRO E INSTALACIÓN DE LLAVE DE INSERCIÓN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</si>
  <si>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</si>
  <si>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DE CONECTOR DE BRONCE 1/2", INCLUYE: MANO DE OBRA, EQUIPO Y HERRAMIENTA.</t>
  </si>
  <si>
    <t>SUMINISTRO E INSTALACIÓN DE TAPÓN MACHO GALVANIZADO DE 1/2", INCLUYE: MATERIAL, MANO DE OBRA, EQUIPO Y HERRAMIENTA.</t>
  </si>
  <si>
    <t>SUMINISTRO E INSTALACIÓN ADAPTADOR DE BRONCE DE 1/2", INCLUYE: MATERIAL, MANO DE OBRA, EQUIPO Y HERRAMIENTA.</t>
  </si>
  <si>
    <t>SUMINISTRO E INSTALACIÓN DE JUNTA GIBAULT COMPLETA DE 100 MM (4") DE DIÁMETRO DE FO.FO., INCLUYE: MATERIAL, ACARREOS, MANO DE OBRA, EQUIPO Y HERRAMIENTA.</t>
  </si>
  <si>
    <t>SUMINISTRO E INSTALACIÓN DE JUNTA GIBAULT COMPLETA DE 152 MM (6") DE DIÁMETRO DE FO.FO., INCLUYE: MATERIAL, ACARREOS, MANO DE OBRA, EQUIPO Y HERRAMIENTA.</t>
  </si>
  <si>
    <t>SUMINISTRO E INSTALACIÓN DE CODOS DE 45°, 22° Ó 11° X 152 MM (6") DE DIÁMETRO DE FO.FO., INCLUYE: 50 % DE TORNILLOS Y EMPAQUES, MATERIAL, ACARREOS, MANO DE OBRA, EQUIPO Y HERRAMIENTA.</t>
  </si>
  <si>
    <t>SUMINISTRO E INSTALACIÓN DE VÁLVULA DE COMPUERTA RESILENTE DE 4" VÁSTAGO FIJO HIDROSTÁTICA, INCLUYE: 50 % DE TORNILLOS Y EMPAQUES, MATERIAL, ACARREOS, MANO DE OBRA, EQUIPO Y HERRAMIENTA.</t>
  </si>
  <si>
    <t>SUMINISTRO Y COLOCACIÓN DE MARCO CON TAPA PARA CAJA DE VÁLVULAS DE 50X50CM (COMERCIAL DE 110 KG.) ESTÁNDAR, INCLUYE: MATERIALES, EQUIPO, ACARREOS Y MANO DE OBRA.</t>
  </si>
  <si>
    <t>SUMINISTRO Y COLOCACIÓN DE CONTRAMARCO DE CANAL SENCILLO DE 4" DE 1.95 M DE LONGITUD, INCLUYE: HERRAMIENTA, NIVELACIÓN, MATERIALES, EQUIPO Y MANO DE OBRA.</t>
  </si>
  <si>
    <t>SUMINISTRO E INSTALACIÓN DE VÁLVULA DE COMPUERTA ROSCADA DE 1/2", INCLUYE: MANO DE OBRA, EQUIPO Y HERRAMIENTA.</t>
  </si>
  <si>
    <t>SUMINISTRO E INSTALACIÓN DE REGISTRO PREFABRICADO DE CONCRETO PARA  ALUMBRADO DE 40X40X60 CM CON TAPA, MARCO Y CONTRAMARCO GALVANIZADO, MARCA CENMEX O SIMILAR, INCLUYE: HERRAMIENTA, SUMINISTRO, FLETES, MANIOBRAS DE CARGA Y DESCARGA, EQUIPO Y MANO DE OBRA.</t>
  </si>
  <si>
    <t>SUMINISTRO E INSTALACIÓN DE REGISTRO PREFABRICADO DE CONCRETO PARA  ALUMBRADO DE 40X60X80 CM CON TAPA, MARCO Y CONTRAMARCO GALVANIZADO, MARCA CENMEX O SIMILAR, INCLUYE: HERRAMIENTA, SUMINISTRO, FLETES, MANIOBRAS DE CARGA Y DESCARGA, EQUIPO Y MANO DE OBRA.</t>
  </si>
  <si>
    <t>SUMINISTRO E INSTALACIÓN DE TUBO PAD RD 19 DE 53 MM DE Ø, INCLUYE: HERRAMIENTA, MATERIALES, DESPERDICIOS, ACARREO AL SITIO DE COLOCACIÓN, GUIADO Y MANO DE OBRA.</t>
  </si>
  <si>
    <t>SUMINISTRO E INSTALACIÓN DE TUBO PAD RD 19 DE 35 MM DE Ø, INCLUYE: HERRAMIENTA, MATERIALES, DESPERDICIOS, ACARREO AL SITIO DE COLOCACIÓN, GUIADO Y MANO DE OBRA.</t>
  </si>
  <si>
    <t>SUMINISTRO E INSTALACIÓN DE TUBO PVC CONDUIT S. P. DE 35 MM, INCLUYE: HERRAMIENTA, MATERIAL, DESPERDICIO, ACARREO AL SITIO DE COLOCACIÓN, GUIADO Y MANO DE OBRA.</t>
  </si>
  <si>
    <t>SUMINISTRO E INSTALACIÓN DE CURVA PVC CONDUIT S. P. DE 35 MM, INCLUYE: HERRAMIENTA, MATERIAL, DESPERDICIO, ACARREO AL SITIO DE COLOCACIÓN, GUIADO Y MANO DE OBRA.</t>
  </si>
  <si>
    <t>RED DE ALUMBRADO PÚBLICO</t>
  </si>
  <si>
    <t>OBRA CIVIL</t>
  </si>
  <si>
    <t>SUMINISTRO E INSTALACIÓN DE CABLE DE ALUMINIO XLP, 600 V, CONFIGURACIÓN TRIPLEX  2+1, CAL. 4 AWG  (F)  +  CAL.  4 AWG (T)  MARCA CONDUMEX O SIMILAR, INCLUYE: HERRAMIENTA, MATERIALES, CONEXIÓN,  PRUEBAS, EQUIPO Y MANO DE OBRA.</t>
  </si>
  <si>
    <t>SUMINISTRO E INSTALACIÓN DE CABLE DE ALUMINIO XHHW-2, 600 V, CAL. 6 MONOPOLAR, MARCA CONDUMEX O SIMILAR, CABLEADO DE REGISTRO A LUMINARIA POR EL INTERIOR DEL POSTE, INCLUYE: HERRAMIENTA, MATERIALES, CONEXIÓN, PRUEBAS, EQUIPO Y MANO DE OBRA.</t>
  </si>
  <si>
    <t>SUMINISTRO Y COLOCACIÓN DE CONECTOR  A  COMPRESIÓN  CAT. YPC2A8U CAL. 4-12, INCLUYE: HERRAMIENTA, CINTA VULCANIZABLE,  MATERIAL, EQUIPO Y MANO  DE  OBRA.</t>
  </si>
  <si>
    <t>SUMINISTRO Y COLOCACIÓN DE CONECTOR MÚLTIPLE EN BAJA TENSIÓN 600 (4V), INCLUYE: HERRAMIENTA, MATERIAL, EQUIPO Y MANO DE OBRA.</t>
  </si>
  <si>
    <t>SUMINISTRO Y COLOCACIÓN DE CONECTOR DE ALUMINIO EN "T" DE 3 DERIVACIONES Y MANGAS REMOVIBLES ACEPTA CAL. 2 Y 4 AWG EN EL PRINCIPAL Y DERIVACIÓN A LUMINARIA EN CAL. 6 Y 8 AWG QUE CUMPLA CON ESPECIFICACIÓN NMX-J-519, INCLUYE: HERRAMIENTA,  MATERIAL, EQUIPO Y MANO  DE  OBRA.</t>
  </si>
  <si>
    <t>SUMINISTRO Y COLOCACIÓN DE CONECTOR  TIPO  ZAPATA  DE  ALUMINIO  CAL. 4 AWG, 1 BARRENO, CON TORNILLO   Y   MANGA   TERMO CONTRÁCTIL  PARA  CONECTOR  MÚLTIPLE BAJA  TENSIÓN,  INCLUYE: HERRAMIENTA,  MATERIAL, EQUIPO Y MANO  DE  OBRA.</t>
  </si>
  <si>
    <t>JGO</t>
  </si>
  <si>
    <t>SUMINISTRO E INSTALACIÓN DE SISTEMA DE TIERRA, INCLUYE: 1 VARILLA COOPER WELD 5/8 X 3.00 M, CARGA CADWELD NO 90, 4.00 M DE CABLE DE COBRE DESNUDO CAL 2, CONECTOR DE VARILLA DE 5/8", INCLUYE: MANO DE OBRA, EQUIPO Y HERRAMIENTA.</t>
  </si>
  <si>
    <t>SUMINISTRO E INSTALACIÓN DE CABLE DE ACERO CON RECUBRIMIENTO DE COBRE TIPO CONDUCLAD ACS7 NO. 9 (46.44 MM2) MCA. CONDUMEX O SIMILAR, INCLUYE: HERRAMIENTA, MATERIALES,  DESPERDICIOS, EQUIPO Y MANO DE OBRA.</t>
  </si>
  <si>
    <t>TRANSICIÓN AÉREO - SUBTERRÁNEA EN BAJA TENSIÓN NORMA ALUMBRADO PÚBLICO, INCLUYE: HERRAMIENTA, (2) TRAMOS TUBO CONDUIT GALV. ROSCADO DE 41 MM Ø, (1) MUFA SECA DE ALUMINIO DE 41 MM Ø, (3) CONECTOR DERIVADOR DE ALUMINIO A COMPRESIÓN TIPO "H" CAL. 6- 2 AWG BIMETÁLICO CAT. YHO100 BURNDY, (4M) FLEJE DE ACERO INOX. DE 3/4", (4) HEBILLA PARA FLEJE DE 3/4", ACARREOS, EQUIPO Y MANO DE OBRA.</t>
  </si>
  <si>
    <t>SUMINISTRO Y COLOCACIÓN DE CONECTOR  TIPO  ZAPATA  DE  ALUMINIO  CAL. 6 AWG, 1 BARRENO, CON TORNILLO   Y   MANGA   TERMO CONTRÁCTIL  PARA  CONECTOR  MÚLTIPLE BAJA  TENSIÓN,  INCLUYE: HERRAMIENTA,  MATERIAL, EQUIPO Y MANO  DE  OBRA.</t>
  </si>
  <si>
    <t>PAVIMENTACIÓN</t>
  </si>
  <si>
    <t>ÁREAS VERDES</t>
  </si>
  <si>
    <t>SEÑALAMIENTO VERTICAL</t>
  </si>
  <si>
    <t>SUMINISTRO E INSTALACIÓN DE INSERTOR DE BRONCE DE 1/2", INCLUYE: MATERIAL, MANO DE OBRA, EQUIPO Y HERRAMIENTA.</t>
  </si>
  <si>
    <t>SUMINISTRO E INSTALACIÓN DE MANGA DE EMPOTRAMIENTO DE  P.V.C. DE 12" DE DIÁMETRO,  INCLUYE: MATERIAL, ACARREOS, MANO  DE OBRA Y HERRAMIENTA.</t>
  </si>
  <si>
    <t>CATÁLOGO DE CONCEPTOS</t>
  </si>
  <si>
    <t>SUMINISTRO Y COLOCACIÓN DE CANASTILLA PASAJUNTAS A BASE 5 BARRAS DE 1" X 46 CM @ 30 CM DE SEPARACIÓN PARA LOSA DE 20 CM (LONGITUD DE 1.50 M), INCLUYE: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HERRAMIENTA Y ACARREOS.</t>
  </si>
  <si>
    <t>SUMINISTRO Y COLOCACIÓN DE BOYA METÁLICA DE TRÁNSITO AMARILLA DE 23 X 23 CM, INCLUYE: MATERIALES, MANO DE OBRA, EQUIPO Y HERRAMIENTA.</t>
  </si>
  <si>
    <t>SUMINISTRO Y COLOCACIÓN DE BARRAS DE AMARRE CON VARILLA CORRUGADA DE 1/2" DE DIÁMETRO, FY= 2800 KG/CM2, Y 75 CM DE DESARROLLO A CADA 60 CM DE SEPARACIÓN. INCLUYE: HERRAMIENTA, MATERIAL, DESPERDICIO, CORTES, COLOCACIÓN, ACARREOS Y MANO DE OBRA.</t>
  </si>
  <si>
    <t>PLANTILLA DE 5 CM DE ESPESOR DE CONCRETO HECHO EN OBRA DE F´C=100 KG/CM2, INCLUYE: PREPARACIÓN DE LA SUPERFICIE, NIVELACIÓN, MAESTREADO, COLADO, MANO DE OBRA, EQUIPO Y HERRAMIENTA.</t>
  </si>
  <si>
    <t>MURO TIPO TEZON DE BLOCK 11 X 14 X 28 CM ASENTADO CON MORTERO CEMENTO-ARENA 1:3, ACABADO COMÚN, INCLUYE: MATERIALES, MANO DE OBRA, EQUIPO Y HERRAMIENTA.</t>
  </si>
  <si>
    <t>HUELLA DE 30 CM DE ANCHO Y 5 CM DE ESPESOR A BASE DE CONCRETO PREMEZCLADO F'C= 200  KG/CM2., R.N., T.M.A. 19 MM, CON ACABADO ESCOBILLADO, INCLUYE: HERRAMIENTA, CIMBRA PERIMETRAL, ACARREOS, COLADO, CURADO, MATERIAL, EQUIPO Y MANO DE OBRA.</t>
  </si>
  <si>
    <t>BOCAS DE TORMENTA</t>
  </si>
  <si>
    <t>SUMINISTRO Y COLOCACIÓN DE HERRERÍA ESTRUCTURAL A BASE DE PERFILES IPR, IPS, PARA UTILIZAR EN BOCAS DE TORMENTA, INCLUYE, HERRAMIENTA, HABILITADO, ACARREOS, CORTES, DESPERDICIOS, SOLDADURAS, PINTURA ANTICORROSIVA (PRIMER), MATERIALES, EQUIPO Y MANO DE OBRA.</t>
  </si>
  <si>
    <t>EXCAVACIÓN POR MEDIOS MECÁNICOS EN MATERIAL TIPO II, DE 0.00 A -2.00 M DE PROFUNDIDAD, INCLUYE: AFINE DE  PLANTILLA Y TALUDES, ACARREO DEL MATERIAL A BANCO DE OBRA PARA SU POSTERIOR RETIRO, MANO DE OBRA, EQUIPO Y HERRAMIENTA. (MEDIDO EN TERRENO NATURAL POR SECCIÓN).</t>
  </si>
  <si>
    <t>ALUMBRADO PÚBLICO</t>
  </si>
  <si>
    <t>AFINE Y CONFORMACIÓN DE TERRENO NATURAL COMPACTADO EN CAPAS NO MAYORES DE 20 CM DE ESPESOR CON EQUIPO DE IMPACTO, COMPACTADO AL 90% ± 2 DE SU P.V.S.M., PRUEBA AASHTO ESTANDAR, CBR DEL 5% MÍNIMO, INCLUYE: CONFORMACIÓN, MANO DE OBRA, EQUIPO Y HERRAMIENTA.</t>
  </si>
  <si>
    <t>BANQUETAS, CRUCES PEATONALES Y ACCESIBILIDAD UNIVERSAL</t>
  </si>
  <si>
    <t>ALCANTARILLADO SANITARIO Y PLUVIAL</t>
  </si>
  <si>
    <t>SUMINISTRO E INSTALACIÓN DE ABRAZADERA DE BRONCE DE 6" X 1/2", INCLUYE: MATERIAL, MANO DE OBRA, EQUIPO Y HERRAMIENTA.</t>
  </si>
  <si>
    <t>SUMINISTRO E INSTALACIÓN DE PLATO QUIEBRA CHORRO DE Fo. Fo. CON CODO Y BOLA DE CONTRAPESO,  INCLUYE: HERRAMIENTAS, CARGA, FLETE AL LUGAR DE LA OBRA, DESCARGA, MANIOBRAS LOCALES, 50 % DE TORNILLOS, COLOCACIÓN, MATERIALES, EQUIPO  Y MANO DE OBRA.</t>
  </si>
  <si>
    <t>SUMINISTRO Y COLOCACIÓN DE VÁLVULA DE RETENCIÓN CHECK DE P.V.C. SERIE 20 DE 6" DE DIÁMETRO. INCLUYE: HERRAMIENTA, SUMINISTRO E INSTALACIÓN, EMPAQUES, PRUEBA HIDROSTÁTICA EN CONJUNTO CON LA TUBERÍA, MATERIALES, EQUIPO Y MANO DE OBRA.</t>
  </si>
  <si>
    <t>PAVIMENTO DE 20 CM DE ESPESOR DE CONCRETO HIDRÁULICO PREMEZCLADO MR-45, R.R., T.M.A. 38 MM A 7 DÍAS, ACABADO ESCOBILLADO Y/O TEXTURIZADO, INCLUYE: CIMBRA, DESCIMBRA, MATERIALES, ACARREOS, VOLTEADO, VIBRADO, CURADO, MANO DE OBRA, EQUIPO Y HERRAMIENTA.</t>
  </si>
  <si>
    <t>PAVIMENTO DE 20 CM DE ESPESOR DE CONCRETO HIDRÁULICO PREMEZCLADO MR-45, R.R., T.M.A. 38 MM A 14 DÍAS, ACABADO ESCOBILLADO Y/O TEXTURIZADO, INCLUYE: CIMBRA, DESCIMBRA, MATERIALES, ACARREOS, VOLTEADO, VIBRADO, CURADO, MANO DE OBRA, EQUIPO Y HERRAMIENTA.</t>
  </si>
  <si>
    <t>PAVIMENTO DE 20 CM DE ESPESOR DE CONCRETO HIDRÁULICO PREMEZCLADO MR-45, R.N., T.M.A. 38 MM A 28 DÍAS, ACABADO ESCOBILLADO Y/O TEXTURIZADO, INCLUYE: CIMBRA, DESCIMBRA, MATERIALES, ACARREOS, VOLTEADO, VIBRADO, CURADO, MANO DE OBRA, EQUIPO Y HERRAMIENTA.</t>
  </si>
  <si>
    <t>PAVIMENTO DE 20 CM DE ESPESOR DE CONCRETO HIDRÁULICO PREMEZCLADO MR-45, R.R., T.M.A. 38 MM A 3 DÍAS, ACABADO ESCOBILLADO Y/O TEXTURIZADO, INCLUYE: CIMBRA, DESCIMBRA, MATERIALES, ACARREOS, VOLTEADO, VIBRADO, CURADO, MANO DE OBRA, EQUIPO Y HERRAMIENTA.</t>
  </si>
  <si>
    <t>DEMOLICIÓN POR MEDIOS MECÁNICOS DE MURO DE LADRILLO DE LAMA Y/O BLOCK A SOGA Y/O TEZÓN, EN LÍMITE DE PROPIEDAD, INCLUYE: HERRAMIENTA, DEMOLICIÓN DE DALAS, CADENAS Y CASTILLOS, RECUBRIMIENTOS, APLANADOS, MANO DE OBRA, RETIRO Y ACARREO DEL MATERIAL A BANCO DE OBRA PARA SU POSTERIOR RETIRO Y LIMPIEZA DEL ÁREA DE LOS TRABAJOS.</t>
  </si>
  <si>
    <t>SUMINISTRO E INSTALACIÓN DE TUBERÍA DE P.V.C. PARA ALCANTARILLADO DIÁMETRO DE 16" SERIE 20, INCLUYE: MATERIALES NECESARIOS, EQUIPO, MANO DE OBRA Y PRUEBA HIDROSTÁTICA.</t>
  </si>
  <si>
    <t>SUMINISTRO E INSTALACIÓN DE MANGA DE EMPOTRAMIENTO DE  P.V.C. DE 16" DE DIÁMETRO,  INCLUYE: MATERIAL, ACARREOS, MANO  DE OBRA Y HERRAMIENTA.</t>
  </si>
  <si>
    <t>SUMINISTRO Y COLOCACIÓN DE CONTRAMARCO DE CANAL SENCILLO DE 6" DE 2.15 M DE LONGITUD, INCLUYE: HERRAMIENTA, NIVELACIÓN, MATERIALES, EQUIPO Y MANO DE OBRA.</t>
  </si>
  <si>
    <t>SUMINISTRO E INSTALACIÓN DE SILLETA PVC DE 16"X 6" SANITARIO, INCLUYE: MANO DE OBRA, EQUIPO Y HERRAMIENTA.</t>
  </si>
  <si>
    <t>SUMINISTRO E INSTALACIÓN DE VÁLVULA DE ADMISIÓN Y EXPULSIÓN DE AIRE DE 2" DE DIÁMETRO DE FO-FO., INCLUYE: HERRAMIENTA, PRUEBAS HIDROSTÁTICAS,  ACARREOS Y MANO DE OBRA.</t>
  </si>
  <si>
    <t>SUMINISTRO E INSTALACIÓN DE VÁLVULA DE COMPUERTA RESILENTE DE 2" VÁSTAGO FIJO HIDROSTÁTICA, INCLUYE: 50 % DE TORNILLOS Y EMPAQUES, MATERIAL, ACARREOS, MANO DE OBRA, EQUIPO Y HERRAMIENTA.</t>
  </si>
  <si>
    <t xml:space="preserve">SUMINISTRO Y COLOCACIÓN DE GRAVA DE 3/4", PARA FONDO DE REGISTRO ELÉCTRICO, INCLUYE: HERRAMIENTA, ACARREOS Y MANO DE OBRA. </t>
  </si>
  <si>
    <t>POZOS DE VISITA</t>
  </si>
  <si>
    <t>PLANTILLA DE MAMPOSTERÍA DE PIEDRA BRAZA, ASENTADA CON MORTERO CEMENTO-ARENA 1:3, INCLUYE: HERRAMIENTA, MATERIALES, ACARREOS, DESPERDICIOS, EQUIPO Y MANO DE OBRA.</t>
  </si>
  <si>
    <t>SUMINISTRO, HABILITADO Y COLOCACIÓN DE ACERO DE REFUERZO DE FY= 4200 KG/CM2, INCLUYE: MATERIALES, TRASLAPES, SILLETAS, HABILITADO, AMARRES, MANO DE OBRA, EQUIPO Y HERRAMIENTA.</t>
  </si>
  <si>
    <t>DEMOLICIÓN  DE ADOQUÍN SIN RECUPERACIÓN POR MEDIOS MECÁNICOS DE 8 CM A 10 CM DE ESPESOR, INCLUYE: ACARREO DEL MATERIAL A BANCO DE OBRA PARA SU POSTERIOR RETIRO, MANO DE OBRA, EQUIPO Y HERRAMIENTA.</t>
  </si>
  <si>
    <t>DEMOLICIÓN  DE CARPETA ASFÁLTICA SOBRE BASE DE EMPEDRADO TRADICIONAL, POR MEDIOS MECÁNICOS, INCLUYE: DEMOLICIÓN DE ASFALTO Y EMPEDRADO TRADICIONAL, ACARREO LIBRE AL BANCO UBICADO EN OBRA PARA SU POSTERIOR RETIRO, MANO DE OBRA, EQUIPO Y HERRAMIENTA.</t>
  </si>
  <si>
    <t>RIEGO DE IMPREGNACIÓN EN SUPERFICIE DE BASE HIDRÁULICA CON EMULSIONES ASFÁLTICAS CATIÓNICAS RR-2K A RAZÓN DE 1.5 L/M2 CON POREO DE ARENA, INCLUYE: MANO DE OBRA, EQUIPO Y HERRAMIENTA.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</si>
  <si>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A 3 CM, INCLUYE: MATERIALES,  ACARREOS, ALMACENAJES, PREPARACIÓN DE LA SUPERFICIE, RECORTES, DESPERDICIOS, AJUSTES, EQUIPO, ASÍ COMO LA LIMPIEZA PARCIAL Y TOTAL AL INICIO Y FINAL DE ESTA ACTIVIDAD, MANO DE OBRA Y HERRAMIENTA.</t>
  </si>
  <si>
    <t>CAJA CIEGA PARA TUBERÍA DE 12" DE 60X60X60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</si>
  <si>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CAJA CIEGA PARA TUBERÍA DE 10" DE 55X55X55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</si>
  <si>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EXCAVACIÓN POR MEDIOS MECÁNICOS EN MATERIAL TIPO II, DE -2.00 A -4.00 M DE PROFUNDIDAD, INCLUYE: AFINE DE  PLANTILLA Y TALUDES, ACARREO DEL MATERIAL A BANCO DE OBRA PARA SU POSTERIOR RETIRO, MANO DE OBRA, EQUIPO Y HERRAMIENTA. (MEDIDO EN TERRENO NATURAL POR SECCIÓN).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</si>
  <si>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</si>
  <si>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250 KG/CM2, T.MA. 3/4", R.N., INCLUYE: HERRAMIENTA, ELABORACIÓN DE CONCRETO, ACARREOS, COLADO, VIBRADO, EQUIPO Y MANO DE OBRA.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</si>
  <si>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</si>
  <si>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</si>
  <si>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</si>
  <si>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PLANTILLA DE MAMPOSTERÍA DE PIEDRA BRAZA DE 0.30 M DE ESPESOR  ASENTADA CON MORTERO CEMENTO-ARENA 1:3, INCLUYE: HERRAMIENTA, SUMINISTRO DE MATERIALES, ACARREOS, DESPERDICIOS, EQUIPO Y MANO DE OBRA.</t>
  </si>
  <si>
    <t>REVESTIMIENTO DE 10 CM DE ESPESOR EN BOCA DE TORMENTA A BASE DE CONCRETO PREMEZCLADO F'C= 200 KG/CM2, R.N., T.M.A. 19 MM R.N., INCLUYE: HERRAMIENTA, PREPARACIÓN DE LA SUPERFICIE, SUMINISTRO DE MATERIALES, NIVELACIÓN, MAESTREADO, COLADO, EQUIPO Y MANO DE OBRA.</t>
  </si>
  <si>
    <t>CIMBRA ACABADO COMÚN EN LOSAS A BASE DE MADERA DE PINO DE 3A, INCLUYE: HERRAMIENTA, SUMINISTRO DE MATERIALES, ACARREOS, CORTES, HABILITADO, CIMBRADO, DESCIMBRA, EQUIPO Y MANO DE OBRA.</t>
  </si>
  <si>
    <t>APLANADO DE 2 CM DE ESPESOR EN MURO CON MORTERO CEMENTO-ARENA 1:3, ACABADO PULIDO, INCLUYE: MATERIALES, ACARREOS, DESPERDICIOS, MANO DE OBRA, PLOMEADO, NIVELADO, REGLEADO, RECORTES, MANO DE OBRA, EQUIPO Y HERRAMIENTA.</t>
  </si>
  <si>
    <t>ATRAQUE DE CONCRETO F'C= 200 KG/CM2 R.N. T.M.A. DE 38 MM, R.N., HECHO EN OBRA, PARA TUBERÍA DE DISTINTOS DIÁMETROS EN CRUCEROS DE AGUA POTABLE, INCLUYE: MATERIALES, MANO DE OBRA, CIMBRA Y ACARREOS.</t>
  </si>
  <si>
    <t>TAPONADO DE DUCTOS EN EL REGISTRO DE ALUMBRADO DE 53 MM DE Ø, POSTERIOR A LA INSTALACIÓN DEL CABLEADO CON ESPUMA DE POLIURETANO (SELLO DUCTO) O SIMILAR, INCLUYE: HERRAMIENTA, MATERIALES, ACARREOS Y MANO DE OBRA.</t>
  </si>
  <si>
    <t>TAPONADO DE DUCTOS EN EL REGISTRO DE ALUMBRADO DE 35 MM DE Ø, POSTERIOR A LA INSTALACIÓN DEL CABLEADO CON ESPUMA DE POLIURETANO (SELLO DUCTO) O SIMILAR, INCLUYE: HERRAMIENTA, MATERIALES, ACARREOS Y MANO DE OBRA.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</si>
  <si>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</si>
  <si>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RELLENO EN CEPAS O MESETAS CON MATERIAL PRODUCTO DE LA EXCAVACIÓN, COMPACTADO CON EQUIPO DE IMPACTO AL 90% ± 2 DE SU P.V.S.M., PRUEBA AASHTO ESTANDAR, CBR DEL 5% MÍNIMO, EN CAPAS NO MAYORES DE 20 CM, INCLUYE: INCORPORACIÓN DE AGUA NECESARIA, ACARREOS, MANO DE OBRA, EQUIPO Y HERRAMIENTA.</t>
  </si>
  <si>
    <t>SUMINISTRO Y COLOCACIÓN DE ESCALONES TIPO MARINO DE POLIPROPILENO CON ALMA DE ACERO DE 12 MM DE DIÁMETRO EN POZO DE VISITA, MODELO P-ESC-02 DE 32X29 CM O SIMILAR, COLOCADOS EN ZIG-ZAG UNO TRAS OTRO Y ANCLADOS EN MURO 19 CM, INCLUYE: HERRAMIENTA, ACARREOS, ANCLAJE A MURO, EQUIPO Y MANO DE OBRA.</t>
  </si>
  <si>
    <t>SUMINISTRO E INSTALACIÓN DE CABLE DE ALUMINIO PARA INSTALACIÓN AÉREA 2+1 CAL. 4 AWG, CON CABLE AAC-ACSR 75 °C, 600 V, CONDUCTOR DE ALUMINIO Y AISLAMIENTO DE POLIETILENO DE ALTA DENSIDAD (PEAD), CONDUCTOR MENSAJERO ACSR DESNUDO (PROYECTO) MARCA CONDUMEX O SIMILAR, INCLUYE: HERRAMIENTA, MATERIALES, CONEXIÓN, PRUEBAS, EQUIPO Y MANO DE OBRA.</t>
  </si>
  <si>
    <t>SUMINISTRO Y COLOCACIÓN DE (3) CONECTORES DERIVADOR DE ALUMINIO A COMPRESIÓN TIPO "H" CAL. 6- 2 AWG BIMETÁLICO CAT. YHO100 BURNDY, INCLUYE: HERRAMIENTA, MATERIAL, EQUIPO Y MANO DE OBRA.</t>
  </si>
  <si>
    <t>SUMINISTRO Y APLICACIÓN DE PINTURA VINÍLICA LÍNEA VINIMEX PREMIUM DE COMEX A DOS MANOS DE 0.00 M A 3.00 M, EN CUALQUIER COLOR, LIMPIANDO Y PREPARANDO LA SUPERFICIE CON SELLADOR, INCLUYE: MATERIALES, ANDAMIOS, MANO DE OBRA, EQUIPO Y HERRAMIENTA.</t>
  </si>
  <si>
    <t>SUMINISTRO Y APLICACIÓN DE PINTURA TERMOPLÁSTICA PARA RAYA SEPARADORA DE CARRILES 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</si>
  <si>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DISCONTINUA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</si>
  <si>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CONTINUA SENCILLA EN COLOR BLANCA Y/O AMARILLA DE 20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</si>
  <si>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SENCILLA "DERECHA", "IZQUIERDA" O "RECTA"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</si>
  <si>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DOBLE "DERECHA" O "IZQUIERDA"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</si>
  <si>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"ALTO"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</si>
  <si>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VELOCIDAD MÁXIMA "#/MAX"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</si>
  <si>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LÍNEAS INTERCALADAS TIPO "PARADA DE AUTOBÚS" CON ACABADO PULIDO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</si>
  <si>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APLANADO DE 2 CM DE ESPESOR EN MURO CON MORTERO CEMENTO-ARENA 1:4, ACABADO FINO,  INCLUYE: MATERIALES, ACARREOS, DESPERDICIOS, MANO DE OBRA, PLOMEADO, NIVELADO, REGLEADO, RECORTES, MANO DE OBRA, EQUIPO Y HERRAMIENTA.</t>
  </si>
  <si>
    <t>APLANADO DE 3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</si>
  <si>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 CM DE ESPESOR PROMEDIO, INCLUYE: HERRAMIENTA, SUMINISTRO DE LOS MATERIALES, ACARREOS Y MANIOBRAS LOCALES, EQUIPO Y MANO DE OBRA.</t>
  </si>
  <si>
    <t>CIMBRA ACABADO COMÚN EN PERALTES DE LOSA (DIAMANTE) A BASE DE MADERA DE PINO DE 3A, INCLUYE: HERRAMIENTA, MATERIALES, ACARREOS, CORTES, HABILITADO, CIMBRADO, DESCIMBRA, EQUIPO Y MANO DE OBRA.</t>
  </si>
  <si>
    <t>CORTE DE TERRENO A CIELO ABIERTO EN CAJÓN EN MATERIAL TIPO "B" CON EQUIPO MECÁNICO PESADO PARA CONFORMACIÓN DE TERRACERÍAS, INCLUYE: AFINE DE TALUDES, NIVELACIÓN, REFERENCIAS, MOVIMIENTOS DE TIERRA (ACARREO INTERNO) CON EQUIPO MECÁNICO HASTA 100 M DE DISTANCIA, MANO DE OBRA Y HERRAMIENTA. (MEDIDO EN TERRENO NATURAL POR SECCIÓN).</t>
  </si>
  <si>
    <t>DEMOLICIÓN POR MEDIOS MECÁNICOS DE EMPEDRADO TRADICIONAL, INCLUYE: HERRAMIENTA, ACARREOS HASTA EL LUGAR DE ACOPIO DENTRO DE LA OBRA, MATERIALES, EQUIPO Y MANO DE OBRA.</t>
  </si>
  <si>
    <t>DEMOLICIÓN POR MEDIOS MECÁNICOS DE PAVIMENTO DE CONCRETO EXISTENTE, INCLUYE: ACARREO DEL MATERIAL A BANCO DE OBRA PARA SU POSTERIOR RETIRO, MANO DE OBRA, EQUIPO Y HERRAMIENTA.</t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</si>
  <si>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</si>
  <si>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RELLENO EN CEPAS O MESETAS CON MATERIAL DE BANCO (TEPETATE), COMPACTADO CON EQUIPO DE IMPACTO AL 90% ± 2 DE SU P.V.S.M., PRUEBA AASHTO ESTÁNDAR, CBR DEL 5% MÍNIMO, EN CAPAS NO MAYORES DE 20 CM, INCLUYE: INCORPORACIÓN DE AGUA NECESARIA, MANO DE OBRA, EQUIPO Y HERRAMIENTA, MEDIDO EN TERRENO NATURAL POR SECCIÓN SEGÚN PROYECTOS.</t>
  </si>
  <si>
    <t>SUMINISTRO Y COLOCACIÓN DE TIERRA VEGETAL PREPARADA PARA JARDINERÍA, INCLUYE: SUMINISTRO, ACARREO, COLOCACIÓN, MANO DE OBRA, EQUIPO Y HERRAMIENTA.</t>
  </si>
  <si>
    <t>TRAZO Y NIVELACIÓN PARA LÍNEAS, INCLUYE: EQUIPO DE TOPOGRAFÍA, MATERIALES PARA SEÑALAMIENTO, MANO DE OBRA, EQUIPO Y HERRAMIENTA.</t>
  </si>
  <si>
    <t xml:space="preserve">SUMINISTRO Y APLICACIÓN DE PINTURA TERMOPLÁSTICA PARA LÍNEA DE ALTO EN COLOR BLANCA Y/O AMARILLA DE 40 CM, CON APLICACIÓN DE PRIMARIO PARA ASEGURAR EL CORRECTO ANCLAJE DE LA PINTURA Y DE MICROESFERA REFLEJANTE 330 GR/M2, APLICADA CON MAQUINA PINTARRAYA, INCLUYE: TRAZO, SEÑALAMIENTOS, MANO DE OBRA, PREPARACIÓN Y LIMPIEZA AL FINAL DE LA OBRA. </t>
  </si>
  <si>
    <t xml:space="preserve">SUMINISTRO Y APLICACIÓN DE PINTURA TERMOPLÁSTICA PARA PETATILLO (PASO PEATONAL) EN COLOR BLANCO Y/O AMARILLO, EN FRANJAS DE 40 CM DE ANCHO CON SEPARACIÓN DE 40 CM ENTRE CADA FRANJA, CON APLICACIÓN DE PRIMARIO PARA ASEGURAR EL CORRECTO ANCLAJE DE LA PINTURA Y DE MICROESFERA REFLEJANTE 330 GR/M2, APLICADA CON MAQUINA PINTARRAYA, INCLUYE: TRAZO, SEÑALAMIENTOS, MANO DE OBRA, PREPARACIÓN Y LIMPIEZA AL FINAL DE LA OBRA. </t>
  </si>
  <si>
    <t>PLANTILLA DE 10 CM DE ESPESOR A BASE DE PEDACERA DE LADRILLO, ASENTADO CON MORTERO CEMENTO- ARENA 1:4, ACABADO COMÚN, PARA CAJA DE VÁLVULAS, INCLUYE: HERRAMIENTA, SUMINISTRO DE MATERIALES, EQUIPO Y MANO DE OBRA.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</si>
  <si>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</si>
  <si>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SUMINISTRO Y COLOCACIÓN DE SOLERA DE 1/2" X 4" CON BARRENOS PARA REDONDO LISO DE 3/8", INCLUYE: HERRAMIENTA, MATERIALES, ACARREOS, RECORTES, SOLDADURAS, PRIMARIO ANTICORROSIVO, DESPERDICIOS, EQUIPO Y MANO DE OBRA.</t>
  </si>
  <si>
    <t>SUMINISTRO Y COLOCACIÓN DE REDONDO LISO DE 3/8", INCLUYE: HERRAMIENTA, MATERIALES, ACARREOS, RECORTES, SOLDADURAS, PRIMARIO ANTICORROSIVO, DESPERDICIOS, EQUIPO Y MANO DE OBRA.</t>
  </si>
  <si>
    <t>SUMINISTRO Y COLOCACIÓN DE CONTRA MARCO EN ANGULO, A BASE DE SOLERA DE 1/2" X 4" PARA RECIBIR REJILLA TIPO IRVING, INCLUYE: HERRAMIENTA, MATERIALES, ACARREOS, RECORTES, SOLDADURAS, DESPERDICIOS, PRIMARIO ANTICORROSIVO, EQUIPO Y MANO DE OBRA.</t>
  </si>
  <si>
    <t>SUMINISTRO Y COLOCACIÓN DE BOLARDO DE 6" DE DIÁMETRO, FABRICADO EN TUBO DE ACERO AL CARBÓN CEDULA 30, DE 1.10 M DE LONGITUD (0.75 M VISIBLE Y 0.35 M OCULTO), TAPA SUPERIOR DE PLACA 3/16" C/ESCUDO EN ACERO INOXIDABLE, CINTA REFLEJANTE GRADO DIAMANTE COLOR BLANCO, TERMINADO EN PINTURA POLIÉSTER HORNEADA CON ANCLAS SOLDADAS DE VARILLA DE 1/2" POR 10CM PARA SU ANCLAJE , INCLUYE: DADO DE CONCRETO F´C= 150 KG/CM2 HECHO EN OBRA DE 40X40X40 CM, ACARREOS, MATERIALES, MANO DE OBRA, EQUIPO Y HERRAMIENTA.</t>
  </si>
  <si>
    <t>GUARNICIÓN TIPO "L" EN SECCIÓN 35-20X45 Y CORONA DE 15 CM DE ALTURA POR 12X15 CM, DE CONCRETO PREMEZCLADO F'C=250 KG/CM2., T.M.A. 19 MM., R.N., INCLUYE: CIMBRA, DESCIMBRA, COLADO, MATERIALES, CURADO, MANO DE OBRA, EQUIPO Y HERRAMIENTA.</t>
  </si>
  <si>
    <t>LOSA DE AJUSTE EN SECCIÓN 45 X 20 CM DE CONCRETO F'C=250 KG/CM2, T.M.A. 19 MM, R.N, PREMEZCLADO, INCLUYE: CIMBRA, DESCIMBRA, COLADO, MATERIALES, DESPERDICIOS, CURADO, MANO DE OBRA, EQUIPO Y HERRAMIENTA.</t>
  </si>
  <si>
    <t>GUARNICIÓN TIPO "I" EN SECCIÓN 15X35 CM DE ALTURA A BASE DE CONCRETO PREMEZCLADO F'C= 250 KG/CM2, T.M.A. 19 MM, R.N., ACABADO APARENTE, INCLUYE: CIMBRA, DESCIMBRA, COLADO, MATERIALES, CURADO, MANO DE OBRA, EQUIPO Y HERRAMIENTA.</t>
  </si>
  <si>
    <t>SUMINISTRO Y COLOCACIÓN DE SEÑALAMIENTO VERTICAL (RESTRICTIVO, INFORMATIVO O PREVENTIVO)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</si>
  <si>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Y COLOCACIÓN DE SEÑALAMIENTO VERTICAL (RESTRICTIVO, INFORMATIVO O PREVENTIVO) DE 0.61X0.61 M EN LÁMINA GALVANIZADA CALIBRE 16, CON PELÍCULA REFLEJANTE ALTA INTENSIDAD, ADICIONAL UN TABLERO DE 0.61 X 0.20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</si>
  <si>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(RESTRICTIVO, INFORMATIVO O PREVENTIVO), CON DOS TABLEROS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</si>
  <si>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SR-37 (DE 60 CM X 20 CM - SENTIDO DEL FLUJO VEHICULAR), EN LÁMINA GALVANIZADA CALIBRE 16, CON PELÍCULA REFLEJANTE ALTA INTENSIDAD, UBICAR EN PARAMENTOS, INCLUYE: HERRAMIENTA, SUMINISTRO Y COLOCACIÓN, MATERIALES, EQUIPO Y MANO DE OBRA.</t>
  </si>
  <si>
    <t>RELLENO EN CEPAS O MESETAS CON MATERIAL PRODUCTO DE LA EXCAVACIÓN, COMPACTADO CON EQUIPO DE IMPACTO AL 95% ± 2 DE SU P.V.S.M., PRUEBA AASHTO ESTANDAR, CBR DEL 5% MÍNIMO, EN CAPAS NO MAYORES DE 20 CM, INCLUYE: INCORPORACIÓN DE AGUA NECESARIA, ACARREOS, MANO DE OBRA, EQUIPO Y HERRAMIENTA.</t>
  </si>
  <si>
    <t>RELLENO EN CEPAS O MESETAS CON MATERIAL DE BANCO (TEPETATE), COMPACTADO CON EQUIPO DE IMPACTO AL 95% ± 2 DE SU P.V.S.M., PRUEBA AASHTO ESTÁNDAR, CBR DEL 5% MÍNIMO, EN CAPAS NO MAYORES DE 20 CM, INCLUYE: INCORPORACIÓN DE AGUA NECESARIA, MANO DE OBRA, EQUIPO Y HERRAMIENTA, MEDIDO EN TERRENO NATURAL POR SECCIÓN SEGÚN PROYECTOS.</t>
  </si>
  <si>
    <t>POSTE METÁLICO CÓNICO CIRCULAR DE 9 M PERCHA SENCILLA, CON UNA CONICIDAD DE 3.55 MM POR CADA 305 MM FABRICADO CON LAMINA DE ACERO ROLADO EN CALIENTE CALIBRE 11 CON 36,000 LB/PULGADA2 DE RESISTENCIA. LA PLACA BASE ESTÁ FABRICADA CON ACERO ROLADO EN CALIENTE CON 36,000 LB/PULGADA2 DE RESISTENCIA DE DIMENSIONES 280 X 280 MM Y UN ESPESOR DE 12.7 MM DISTANCIA ENTRE PERFORACIONES 190 MM, CON ARO DE REFUERZO DE 127 MM X 5 MM, QUE PERMITE AMPLIAR LA RESISTENCIA AL DETERIORO DEL POSTE POR EFECTOS AMBIENTALES.  QUE CUENTE CON REGISTRO PARA CONEXIONES FABRICADO CON PTR DE 3" X 5" CALIBRE 11 CON 36,000 LB/PULGADA2 DE RESISTENCIA Y LA TAPA DE 80 MM POR 131 MM PREPARADO PARA MONTARSE EN ANCLA DE 4 BASTONES DE 3/4". PINTADO CON ANTICORROSIVO COLOR ROJO OXIDO EN EL INTERIOR Y EL EXTERIOR, Y ACABADO EN EL EXTERIOR CON PINTURA DE ESMALTE ALQUIDÁLICO COLOR BLANCO.  INCLUYE: HERRAMIENTA, SUMINISTRO, FLETES, ACARREOS, ELEVACIÓN, PLOMEADO, EQUIPO Y MANO DE OBRA.</t>
  </si>
  <si>
    <t>SUMINISTRO Y COLOCACIÓN DE BRAZO TIPO "I" DE 1.80 m CED. 30, CON TUBULAR DE 2-3/8", PARA PERCHA EN POSTE METALICO, CON ELEVACION DE 0.72 m, PINTURA PRAIMER ANTICORROSIVA ROJO OXIDO Y PINTURA PARA ACABADO SEGÚN COLOR ACORDADO CON LA SUPERVISIÓN DE OBRA, INCLUYE: HERRAMIENTA, SUMINISTRO, FLETES, ACARREOS, ELEVACIÓN, PLOMEADO, EQUIPO Y MANO DE OBRA.</t>
  </si>
  <si>
    <t>SUMINISTRO E INSTALACIÓN DE EXTREMIDAD DE 4" DE DIÁMETRO DE FO.FO., INCLUYE: 50 % DE TORNILLOS Y EMPAQUES, MATERIAL, ACARREOS, MANO DE OBRA, EQUIPO Y HERRAMIENTA.</t>
  </si>
  <si>
    <t>SUMINISTRO E INSTALACIÓN DE EXTREMIDAD DE 6" DE DIÁMETRO DE FO.FO., INCLUYE: 50 % DE TORNILLOS Y EMPAQUES, MATERIAL, ACARREOS, MANO DE OBRA, EQUIPO Y HERRAMIENTA.</t>
  </si>
  <si>
    <t xml:space="preserve">SUMINISTRO Y PLANTACIÓN DE ÁRBOL OLIVO NEGRO DE 2.00 M A 2.50 M DE ALTURA A PARTIR N.P.T., MÍNIMO DE 1 1/2" DE DIÁMETRO DE TRONCO, INCLUYE: HERRAMIENTA, EXCAVACIÓN, CAPA  DE TIERRA VEGETAL, AGUA PARA RIEGO, MANO DE OBRA Y CUIDADOS POR 30 DÍAS. </t>
  </si>
  <si>
    <t xml:space="preserve">SUMINISTRO Y PLANTACIÓN DE ÁRBOL ARRAYÁN DE 2.00 M A 2.50 M DE ALTURA A PARTIR N.P.T., MÍNIMO DE 1 1/2" DE DIÁMETRO DE TRONCO, INCLUYE: HERRAMIENTA, EXCAVACIÓN, CAPA  DE TIERRA VEGETAL, AGUA PARA RIEGO, MANO DE OBRA Y CUIDADOS POR 30 DÍAS. </t>
  </si>
  <si>
    <t>SUMINISTRO Y PLANTACIÓN DE ÁRBOL GUAYABO FRESA DE 2.00 M A 2.50 M DE ALTURA A PARTIR N.P.T., MÍNIMO DE 1 1/2" DE DIÁMETRO DE TRONCO, INCLUYE: HERRAMIENTA, EXCAVACIÓN, CAPA  DE TIERRA VEGETAL, AGUA PARA RIEGO, MANO DE OBRA Y CUIDADOS POR 30 DÍAS.</t>
  </si>
  <si>
    <t>SUMINISTRO Y PLANTACIÓN DE ÁRBOL PRIMAVERA DE 2.00 M A 2.50 M DE ALTURA A PARTIR N.P.T., MÍNIMO DE 1 1/2" DE DIÁMETRO DE TRONCO, INCLUYE: HERRAMIENTA, EXCAVACIÓN, CAPA  DE TIERRA VEGETAL, AGUA PARA RIEGO, MANO DE OBRA Y CUIDADOS POR 30 DÍAS.</t>
  </si>
  <si>
    <t>SUMINISTRO Y PLANTACIÓN DE ÁRBOL ROSA MORADA DE 2.00 M A 2.50 M DE ALTURA A PARTIR N.P.T., MÍNIMO DE 1 1/2" DE DIÁMETRO DE TRONCO, INCLUYE: HERRAMIENTA, EXCAVACIÓN, CAPA  DE TIERRA VEGETAL, AGUA PARA RIEGO, MANO DE OBRA Y CUIDADOS POR 30 DÍAS.</t>
  </si>
  <si>
    <t>SUMINISTRO, INSTALACIÓN Y JUNTEO DE TUBO DE P.V.C. HIDRÁULICO RD-26 DE 8" DE DIÁMETRO, INCLUYE: MATERIAL, ACARREO AL SITIO DE COLOCACIÓN, PRUEBAS NECESARIAS, MANO DE OBRA, EQUIPO Y HERRAMIENTA.</t>
  </si>
  <si>
    <t>SUMINISTRO E INSTALACIÓN DE ABRAZADERA DE BRONCE DE 8" X 1/2", INCLUYE: MATERIAL, MANO DE OBRA, EQUIPO Y HERRAMIENTA.</t>
  </si>
  <si>
    <t>SUMINISTRO E INSTALACIÓN DE TUBERÍA DE P.V.C. PARA ALCANTARILLADO DIÁMETRO DE 18" SERIE 20, INCLUYE: MATERIALES NECESARIOS, EQUIPO, MANO DE OBRA Y PRUEBA HIDROSTÁTICA.</t>
  </si>
  <si>
    <t>SUMINISTRO E INSTALACIÓN DE SILLETA PVC DE 18"X 6" SANITARIO, INCLUYE: MANO DE OBRA, EQUIPO Y HERRAMIENTA.</t>
  </si>
  <si>
    <t>DESMONTAJE Y RETIRO POR MEDIOS MECÁNICOS SIN RECUPERACIÓN DE HERRERÍA PARA BOCA DE TORMENTA (REJILLA DE VIGA 2", 3" Y 4", REJILLA TIPO IRVING) EMPOTRADA A DALAS Y/O LOSA DE CONCRETO, ANCHO PROMEDIO DE REJILLA DE 0.30 M A 1.50 M POR LARGO VARIABLE, INCLUYE: HERRAMIENTA, DEMOLICIÓN DE CONCRETO, DESMONTAJE DE MARCO Y CONTRAMARCO, MATERIALES, DESPERDICIOS, SEÑALIZACIÓN PREVENTIVA Y RESTRICTIVA DEL ÁREA DE TRABAJO, LIMPIEZA DEL ÁREA AL FINAL DE ESTA ACTIVIDAD, EQUIPO, MANO DE OBRA, CARGA Y ACARREO POR MEDIOS MECÁNICOS AL SITIO FUERA DE LA OBRA INDICADO POR SUPERVISIÓN.</t>
  </si>
  <si>
    <t>DEMOLICIÓN  DE CARPETA ASFÁLTICA POR MEDIOS MECÁNICOS, INCLUYE: ACARREO DEL MATERIAL A BANCO DE OBRA PARA SU POSTERIOR RETIRO, MANO DE OBRA, EQUIPO Y HERRAMIENTA.</t>
  </si>
  <si>
    <t xml:space="preserve">DEMOLICIÓN DE MURO DE MAMPOSTERÍA POR MEDIOS MECÁNICOS DE HASTA 3.00 M DE ALTURA, INCLUYE: ACOPIO DE LOS MATERIALES PARA SU POSTERIOR RETIRO, EQUIPO, MANO DE OBRA Y HERRAMIENTA. </t>
  </si>
  <si>
    <t>||</t>
  </si>
  <si>
    <t>SUMINISTRO Y APLICACIÓN DE PINTURA TERMOPLÁSTICA BLANCA Y/O VERDE, EN PICTOGRAMA DE "PRIORIDAD BICI", CON TEXTO "PRIORIDAD" DE HASTA 2.40 M X 0.60 M, TRIANGULO A BASE DE LÍNEA DE 10 CM DE ANCHO DE 2.40 M DE BASE X 3.60 M DE ALTURA Y CON PICTOGRAMA DE BICICLETA DE HASTA 0.85 M X 1.25, CON APLICACIÓN DE PRIMARIO PARA ASEGURAR EL CORRECTO ANCLAJE DE LA PINTURA Y DE MICROESFERA REFLEJANTE 330 GR/LT, APLICADA CON MÁQUINA PINTA RAYA, INCLUYE: HERRAMIENTA, TRAZO, SEÑALAMIENTOS, PREPARACIÓN, LIMPIEZA AL FINAL DE LA OBRA, EQUIPO Y MANO DE OBRA.</t>
  </si>
  <si>
    <t>SUMINISTRO E INSTALACIÓN DE MANGA DE EMPOTRAMIENTO DE  P.V.C. DE 18" DE DIÁMETRO,  INCLUYE: MATERIAL, ACARREOS, MANO  DE OBRA Y HERRAMIENTA.</t>
  </si>
  <si>
    <t>SUMINISTRO E INSTALACIÓN DE TEE DE  P.V.C. CON UN DIÁMETRO DE  10" X 10", SERIE 20,  INCLUYE: HERRAMIENTA, ACARREOS, MATERIALES, EQUIPO Y MANO DE OBRA.</t>
  </si>
  <si>
    <t>SUMINISTRO E INSTALACIÓN DE CODO DE  P.V.C. CON UN DIÁMETRO DE 10" X 90°,  SERIE 20,  INCLUYE: HERRAMIENTA, ACARREOS, MATERIALES, EQUIPO Y MANO DE OBRA.</t>
  </si>
  <si>
    <t>CAJA CIEGA PARA TUBERÍA DE 16" DE 70X70X70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</si>
  <si>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CAJA CIEGA PARA TUBERÍA DE 18" DE 75X75X75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</si>
  <si>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SUMINISTRO Y COLOCACIÓN DE POZO DE ABSORCIÓN DE 20.00 M DE PROFUNDIDAD X 1.40 M DE DIÁMETRO, EN MATERIAL TIPO II ESTABLE, INCLUYE: HERRAMIENTA, TUBERÍA PREFABRICADA A BASE DE CONCRETO ARMADO DE 96 CM DE DIÁMETRO EXTERIOR Y 80 CM DE DIÁMETRO INTERIOR, CON 130 ORIFICIOS DE 1 1/4" EN TUBERÍA FILTRANTE, ESCALONES DE ACERO DE 1/2" EN TUBERÍA, BROCAL CON TAPA DE HIERRO DÚCTIL, LOSA CÓNICA DE CONCRETO (F’C = 250 KG/CM2) ARMADO DE 96 CM DE DIÁMETRO EXTERIOR Y 10 CM DE ESPESOR, BASE DE CONCRETO (F’C = 250 KG/CM2) ARMADO DE 96 CM DE DIÁMETRO EXTERIOR Y 10 CM DE ESPESOR, TELA GEOTEXTIL EN ADEME Y PERFORACIÓN , FILTRO DE GRAVA LATERAL EN ÁREA FILTRANTE, RELLENO DE SUELO - CEMENTO EN PROPORCIÓN DE 10:1 Y/O FLUIDO DE F´C= 50 KG/CM2 EN ZONA DE NULA INFILTRACIÓN, DEMOLICIONES, REPOSICIÓN DE MATERIAL, ARMADO CON VARILLA DE 1/2" EN DIAMANTE, TRAZO Y NIVELACIÓN, ACARREOS, RETIRO DE MATERIAL PRODUCTO DE LA EXCAVACIÓN, EQUIPO Y MANO DE OBRA.</t>
  </si>
  <si>
    <t>SUMINISTRO, INSTALACIÓN Y JUNTEO DE TUBO DE P.V.C. HIDRÁULICO RD-26 DE 10" DE DIÁMETRO, INCLUYE: MATERIAL, ACARREO AL SITIO DE COLOCACIÓN, PRUEBAS NECESARIAS, MANO DE OBRA, EQUIPO Y HERRAMIENTA.</t>
  </si>
  <si>
    <t>SUMINISTRO E INSTALACIÓN DE ABRAZADERA DE BRONCE DE 10" X 1/2", INCLUYE: MATERIAL, MANO DE OBRA, EQUIPO Y HERRAMIENTA.</t>
  </si>
  <si>
    <t>SUMINISTRO E INSTALACIÓN DE EXTREMIDAD DE 8" DE DIÁMETRO DE FO.FO., INCLUYE: 50 % DE TORNILLOS Y EMPAQUES, MATERIAL, ACARREOS, MANO DE OBRA, EQUIPO Y HERRAMIENTA.</t>
  </si>
  <si>
    <t>SUMINISTRO E INSTALACIÓN DE EXTREMIDAD DE 10" DE DIÁMETRO DE FO.FO., INCLUYE: 50 % DE TORNILLOS Y EMPAQUES, MATERIAL, ACARREOS, MANO DE OBRA, EQUIPO Y HERRAMIENTA.</t>
  </si>
  <si>
    <t>SUMINISTRO E INSTALACIÓN DE JUNTA GIBAULT COMPLETA DE 203 MM (8") DE DIÁMETRO DE FO.FO., INCLUYE: MATERIAL, ACARREOS, MANO DE OBRA, EQUIPO Y HERRAMIENTA.</t>
  </si>
  <si>
    <t>SUMINISTRO E INSTALACIÓN DE JUNTA GIBAULT COMPLETA DE 255 MM (10") DE DIÁMETRO DE FO.FO., INCLUYE: MATERIAL, ACARREOS, MANO DE OBRA, EQUIPO Y HERRAMIENTA.</t>
  </si>
  <si>
    <t>SUMINISTRO E INSTALACIÓN DE CODOS DE 90°, 45°, 22° Ó 11° X 102 MM (8") DE DIÁMETRO DE FO.FO., INCLUYE: 50 % DE TORNILLOS Y EMPAQUES, MATERIAL, ACARREOS, MANO DE OBRA, EQUIPO Y HERRAMIENTA.</t>
  </si>
  <si>
    <t>SUMINISTRO E INSTALACIÓN DE CODOS DE 45°, 22° Ó 11° X 255 MM (10") DE DIÁMETRO DE FO.FO., INCLUYE: 50 % DE TORNILLOS Y EMPAQUES, MATERIAL, ACARREOS, MANO DE OBRA, EQUIPO Y HERRAMIENTA.</t>
  </si>
  <si>
    <t>SUMINISTRO E INSTALACIÓN DE TEE DE 6" X 2" DE DIÁMETRO DE FO.FO., INCLUYE: 50 % DE TORNILLOS Y EMPAQUES, MATERIAL, ACARREOS, MANO DE OBRA, EQUIPO Y HERRAMIENTA.</t>
  </si>
  <si>
    <t>SUMINISTRO E INSTALACIÓN DE TEE DE 8" X 3" DE DIÁMETRO DE FO.FO., INCLUYE: 50 % DE TORNILLOS Y EMPAQUES, MATERIAL, ACARREOS, MANO DE OBRA, EQUIPO Y HERRAMIENTA.</t>
  </si>
  <si>
    <t>SUMINISTRO E INSTALACIÓN DE TEE DE 8" X 4" DE DIÁMETRO DE FO.FO., INCLUYE: 50 % DE TORNILLOS Y EMPAQUES, MATERIAL, ACARREOS, MANO DE OBRA, EQUIPO Y HERRAMIENTA.</t>
  </si>
  <si>
    <t>SUMINISTRO E INSTALACIÓN DE TEE DE 8" X 6" DE DIÁMETRO DE FO.FO., INCLUYE: 50 % DE TORNILLOS Y EMPAQUES, MATERIAL, ACARREOS, MANO DE OBRA, EQUIPO Y HERRAMIENTA.</t>
  </si>
  <si>
    <t>SUMINISTRO E INSTALACIÓN DE TEE DE 10" X 4" DE DIÁMETRO DE FO.FO., INCLUYE: 50 % DE TORNILLOS Y EMPAQUES, MATERIAL, ACARREOS, MANO DE OBRA, EQUIPO Y HERRAMIENTA.</t>
  </si>
  <si>
    <t>SUMINISTRO E INSTALACIÓN DE CRUZ DE 6" X 6" DE DIÁMETRO DE FO.FO., INCLUYE: 50 % DE TORNILLOS Y EMPAQUES, MATERIAL, ACARREOS, MANO DE OBRA, EQUIPO Y HERRAMIENTA.</t>
  </si>
  <si>
    <t>SUMINISTRO E INSTALACIÓN DE CRUZ DE 10" X 4" DE DIÁMETRO DE FO.FO., INCLUYE: 50 % DE TORNILLOS Y EMPAQUES, MATERIAL, ACARREOS, MANO DE OBRA, EQUIPO Y HERRAMIENTA.</t>
  </si>
  <si>
    <t>SUMINISTRO E INSTALACIÓN DE CRUZ DE 10" X 8" DE DIÁMETRO DE FO.FO., INCLUYE: 50 % DE TORNILLOS Y EMPAQUES, MATERIAL, ACARREOS, MANO DE OBRA, EQUIPO Y HERRAMIENTA.</t>
  </si>
  <si>
    <t>SUMINISTRO E INSTALACIÓN DE CRUZ DE 10" X 10" DE DIÁMETRO DE FO.FO., INCLUYE: 50 % DE TORNILLOS Y EMPAQUES, MATERIAL, ACARREOS, MANO DE OBRA, EQUIPO Y HERRAMIENTA.</t>
  </si>
  <si>
    <t>SUMINISTRO E INSTALACIÓN DE REDUCCIÓN DE 8" A 6" DE DIÁMETRO DE FO.FO., INCLUYE: 50 % DE TORNILLOS Y EMPAQUES, MATERIAL, ACARREOS, MANO DE OBRA, EQUIPO Y HERRAMIENTA.</t>
  </si>
  <si>
    <t>SUMINISTRO E INSTALACIÓN DE REDUCCIÓN DE 10" A 8" DE DIÁMETRO DE FO.FO., INCLUYE: 50 % DE TORNILLOS Y EMPAQUES, MATERIAL, ACARREOS, MANO DE OBRA, EQUIPO Y HERRAMIENTA.</t>
  </si>
  <si>
    <t>SUMINISTRO E INSTALACIÓN DE VÁLVULA DE COMPUERTA RESILENTE DE 3" VÁSTAGO FIJO HIDROSTÁTICA, INCLUYE: 50 % DE TORNILLOS Y EMPAQUES, MATERIAL, ACARREOS, MANO DE OBRA, EQUIPO Y HERRAMIENTA.</t>
  </si>
  <si>
    <t>SUMINISTRO E INSTALACIÓN DE VÁLVULA DE COMPUERTA RESILENTE DE 8" VÁSTAGO FIJO HIDROSTÁTICA, INCLUYE: 50 % DE TORNILLOS Y EMPAQUES, MATERIAL, ACARREOS, MANO DE OBRA, EQUIPO Y HERRAMIENTA.</t>
  </si>
  <si>
    <t>SUMINISTRO E INSTALACIÓN DE VÁLVULA DE COMPUERTA RESILENTE DE 10" VÁSTAGO FIJO HIDROSTÁTICA, INCLUYE: 50 % DE TORNILLOS Y EMPAQUES, MATERIAL, ACARREOS, MANO DE OBRA, EQUIPO Y HERRAMIENTA.</t>
  </si>
  <si>
    <t>SUMINISTRO E INSTALACIÓN DE VÁLVULA DE ADMISIÓN Y EXPULSIÓN DE AIRE DE 3" DE DIÁMETRO DE FO-FO., INCLUYE: HERRAMIENTA, PRUEBAS HIDROSTÁTICAS,  ACARREOS Y MANO DE OBRA.</t>
  </si>
  <si>
    <t>SUMINISTRO E INSTALACIÓN DE TAPA CIEGA DE 203 MM (8") DE DIÁMETRO DE FO.FO., INCLUYE: PRUEBAS HIDROSTÁTICAS, ACARREOS, HERRAMIENTA Y MANO DE OBRA.</t>
  </si>
  <si>
    <t>SUMINISTRO Y COLOCACIÓN DE CONTRAMARCO DE CANAL SENCILLO DE 4" DE 2.20 M DE LONGITUD, INCLUYE: HERRAMIENTA, NIVELACIÓN, MATERIALES, EQUIPO Y MANO DE OBRA.</t>
  </si>
  <si>
    <t>SUMINISTRO Y COLOCACIÓN DE CONTRAMARCO DE CANAL SENCILLO DE 6" DE 2.65 M DE LONGITUD, INCLUYE: HERRAMIENTA, NIVELACIÓN, MATERIALES, EQUIPO Y MANO DE OBRA.</t>
  </si>
  <si>
    <t>Modernización a la Red de Vía Urbana, Zona Sur B, incluye: pavimentación, alcantarillado sanitario, agua potable, banquetas, cruces peatonales, accesibilidad universal, señalética horizontal - vertical y obras complementarias, Municipio de Zapopan, Jalisco</t>
  </si>
  <si>
    <t>DOPI-MUN-RM-PAV-LP-130-2022</t>
  </si>
  <si>
    <t>DEMOLICIÓN POR MEDIOS MECÁNICOS DE PAVIMENTO DE EMPEDRADO ZAMPEADO, INCLUYE: HERRAMIENTA, ACARREOS DEL MATERIAL PRODUCTO DE LA DEMOLICIÓN A BANCO DE OBRA PARA SU POSTERIOR RETIRO, EQUIPO Y MANO DE OBRA.</t>
  </si>
  <si>
    <t>DESMONTAJE DE HERRERÍA EN BARANDALES Y JARDINERAS EXISTENTES DE 0.50 A 1.50 M DE ALTURA A BASE DE REDONDOS, SOLERAS Y TUBULARES CUADRADOS, CON RECUPERACIÓN, INCLUYE: HERRAMIENTA, CORTES, DEMOLICIÓN DE ANCLAS, ACARREO A LUGAR INDICADO POR SUPERVISIÓN PARA SU POSTERIOR RETIRO FUERA DE LA OBRA, EQUIPO Y MANO DE OBRA.</t>
  </si>
  <si>
    <t>REDUCTOR DE VELOCIDAD A BASE DE PAVIMENTO DE CONCRETO HIDRÁULICO PREMEZCLADO MR-45 KG/CM2, FRAGUADO RÁPIDO 3 DÍAS, T.M.A. 3/4", DE 4.50 M DE ANCHO CON 0.20 M DE ESPESOR, MAS CORONA TRAPEZOIDAL DE 10 CM DE ALTURA CON 1.50 M DE ANCHO Y LARGO VARIABLE DEPENDIENDO EL ANCHO DE VIALIDAD, TERMINADO PULIDO, DISEÑO SEGÚN PROYECTO. INCLUYE: HERRAMIENTA, TRAZO, COLADO, VIBRADO, CURADO, MATERIALES, EQUIPO Y MANO DE OBRA.</t>
  </si>
  <si>
    <t>SUMINISTRO Y APLICACIÓN DE PINTURA TERMOPLÁSTICA PARA LÍNEAS INTERCALADAS TIPO "AEROPUERTO" EN REDUCTOR DE VELOCIDAD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</si>
  <si>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ESCARIFICACIÓN DEL TERRENO NATURAL (CUMPLE CON CALIDAD DE SUBRASANTE) DE 20 CM DE ESPESOR POR MEDIOS MECÁNICOS, COMPACTADO AL 100% ± 2 DE SU P.V.S.M., PRUEBA AASHTO ESTANDAR, CBR DEL 20% MÍNIMO, INCLUYE: EXTENDIDO DEL MATERIAL, HOMOGENIZADO, AFINE DE LA SUPERFICIE, COMPACTADO, MANO DE OBRA, EQUIPO Y HERRAMIENTA.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</si>
  <si>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</si>
  <si>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</si>
  <si>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</si>
  <si>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</si>
  <si>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</si>
  <si>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</si>
  <si>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</si>
  <si>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</si>
  <si>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</si>
  <si>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</si>
  <si>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</si>
  <si>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</si>
  <si>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</si>
  <si>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</si>
  <si>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</si>
  <si>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</si>
  <si>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</si>
  <si>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</si>
  <si>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</si>
  <si>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</si>
  <si>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</si>
  <si>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</si>
  <si>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</si>
  <si>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</si>
  <si>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</si>
  <si>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</si>
  <si>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</si>
  <si>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</si>
  <si>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</si>
  <si>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</si>
  <si>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</si>
  <si>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</si>
  <si>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</si>
  <si>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</si>
  <si>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</si>
  <si>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</si>
  <si>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</si>
  <si>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</si>
  <si>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</si>
  <si>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</si>
  <si>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</si>
  <si>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</si>
  <si>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</si>
  <si>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</si>
  <si>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</si>
  <si>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</si>
  <si>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</si>
  <si>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</si>
  <si>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</si>
  <si>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</si>
  <si>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</si>
  <si>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</si>
  <si>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</si>
  <si>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</si>
  <si>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</si>
  <si>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</si>
  <si>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</si>
  <si>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</si>
  <si>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</si>
  <si>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</si>
  <si>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</si>
  <si>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</si>
  <si>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</si>
  <si>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</si>
  <si>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</si>
  <si>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</si>
  <si>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</si>
  <si>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</si>
  <si>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</si>
  <si>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</si>
  <si>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</si>
  <si>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</si>
  <si>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</si>
  <si>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</si>
  <si>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</si>
  <si>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</si>
  <si>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</si>
  <si>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</si>
  <si>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</si>
  <si>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</si>
  <si>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</si>
  <si>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</si>
  <si>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</si>
  <si>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</si>
  <si>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</si>
  <si>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</si>
  <si>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</si>
  <si>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</si>
  <si>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</si>
  <si>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</si>
  <si>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</si>
  <si>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</si>
  <si>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</si>
  <si>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</si>
  <si>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</si>
  <si>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</si>
  <si>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</si>
  <si>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</si>
  <si>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</si>
  <si>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</si>
  <si>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</si>
  <si>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</si>
  <si>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</si>
  <si>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</si>
  <si>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</si>
  <si>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</si>
  <si>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</si>
  <si>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</si>
  <si>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</si>
  <si>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</si>
  <si>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</si>
  <si>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</si>
  <si>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</si>
  <si>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</si>
  <si>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</si>
  <si>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</si>
  <si>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</si>
  <si>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</si>
  <si>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</si>
  <si>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</si>
  <si>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</si>
  <si>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</si>
  <si>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</si>
  <si>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</si>
  <si>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</si>
  <si>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</si>
  <si>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</si>
  <si>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</si>
  <si>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</si>
  <si>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</si>
  <si>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</si>
  <si>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</si>
  <si>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</si>
  <si>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</si>
  <si>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</si>
  <si>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</si>
  <si>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</si>
  <si>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</si>
  <si>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</si>
  <si>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</si>
  <si>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</si>
  <si>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</si>
  <si>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</si>
  <si>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</si>
  <si>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</si>
  <si>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</si>
  <si>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</si>
  <si>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</si>
  <si>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</si>
  <si>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</si>
  <si>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</si>
  <si>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</si>
  <si>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</si>
  <si>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</si>
  <si>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</si>
  <si>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</si>
  <si>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</si>
  <si>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</si>
  <si>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</si>
  <si>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</si>
  <si>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</si>
  <si>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</si>
  <si>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</si>
  <si>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</si>
  <si>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</si>
  <si>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</si>
  <si>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</si>
  <si>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</si>
  <si>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</si>
  <si>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</si>
  <si>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</si>
  <si>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</si>
  <si>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</si>
  <si>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</si>
  <si>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</si>
  <si>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</si>
  <si>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</si>
  <si>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</si>
  <si>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</si>
  <si>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</si>
  <si>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</si>
  <si>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</si>
  <si>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</si>
  <si>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</si>
  <si>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</si>
  <si>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</si>
  <si>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</si>
  <si>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</si>
  <si>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</si>
  <si>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</si>
  <si>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</si>
  <si>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</si>
  <si>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</si>
  <si>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</si>
  <si>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</si>
  <si>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DOPI-196</t>
  </si>
  <si>
    <t>DOPI-197</t>
  </si>
  <si>
    <t>DOPI-198</t>
  </si>
  <si>
    <t>DOPI-199</t>
  </si>
  <si>
    <t>DOPI-200</t>
  </si>
  <si>
    <t>DOPI-201</t>
  </si>
  <si>
    <t>DOPI-202</t>
  </si>
  <si>
    <t>DOPI-203</t>
  </si>
  <si>
    <t>DOPI-204</t>
  </si>
  <si>
    <t>DOPI-205</t>
  </si>
  <si>
    <t>DOPI-206</t>
  </si>
  <si>
    <t>DOPI-207</t>
  </si>
  <si>
    <t>DOPI-208</t>
  </si>
  <si>
    <t>DOPI-209</t>
  </si>
  <si>
    <t>DOPI-210</t>
  </si>
  <si>
    <t>DOPI-211</t>
  </si>
  <si>
    <t>DOPI-212</t>
  </si>
  <si>
    <t>DOPI-213</t>
  </si>
  <si>
    <t>DOPI-214</t>
  </si>
  <si>
    <t>DOPI-215</t>
  </si>
  <si>
    <t>DOPI-216</t>
  </si>
  <si>
    <t>DOPI-217</t>
  </si>
  <si>
    <t>DOPI-218</t>
  </si>
  <si>
    <t>DOPI-219</t>
  </si>
  <si>
    <t>DOPI-220</t>
  </si>
  <si>
    <t>DOPI-221</t>
  </si>
  <si>
    <t>DOPI-222</t>
  </si>
  <si>
    <t>DOPI-223</t>
  </si>
  <si>
    <t>DOPI-224</t>
  </si>
  <si>
    <t>DOPI-225</t>
  </si>
  <si>
    <t>DOPI-226</t>
  </si>
  <si>
    <t>DOPI-227</t>
  </si>
  <si>
    <t>DOPI-228</t>
  </si>
  <si>
    <t>DOPI-229</t>
  </si>
  <si>
    <t>DOPI-230</t>
  </si>
  <si>
    <t>DOPI-231</t>
  </si>
  <si>
    <t>DOPI-232</t>
  </si>
  <si>
    <t>DOPI-233</t>
  </si>
  <si>
    <t>DOPI-234</t>
  </si>
  <si>
    <t>DOPI-235</t>
  </si>
  <si>
    <t>DOPI-236</t>
  </si>
  <si>
    <t>DOPI-237</t>
  </si>
  <si>
    <t>DOPI-238</t>
  </si>
  <si>
    <t>DOPI-239</t>
  </si>
  <si>
    <t>DOPI-240</t>
  </si>
  <si>
    <t>DOPI-241</t>
  </si>
  <si>
    <t>DOPI-242</t>
  </si>
  <si>
    <t>DOPI-243</t>
  </si>
  <si>
    <t>DOPI-244</t>
  </si>
  <si>
    <t>DOPI-245</t>
  </si>
  <si>
    <t>DOPI-246</t>
  </si>
  <si>
    <t>DOPI-247</t>
  </si>
  <si>
    <t>DOPI-248</t>
  </si>
  <si>
    <t>DOPI-249</t>
  </si>
  <si>
    <t>DOPI-250</t>
  </si>
  <si>
    <t>DOPI-251</t>
  </si>
  <si>
    <t>DOPI-252</t>
  </si>
  <si>
    <t>DOPI-253</t>
  </si>
  <si>
    <t>DOPI-254</t>
  </si>
  <si>
    <t>DOPI-255</t>
  </si>
  <si>
    <t>DOPI-256</t>
  </si>
  <si>
    <t>DOPI-257</t>
  </si>
  <si>
    <t>DOPI-258</t>
  </si>
  <si>
    <t>DOPI-259</t>
  </si>
  <si>
    <t xml:space="preserve">CALLES HIDALGO - EMILIANO ZAPATA </t>
  </si>
  <si>
    <t xml:space="preserve">AV FELIPE RUVALCABA </t>
  </si>
  <si>
    <t xml:space="preserve">CALLE FELIPE ANGELES </t>
  </si>
  <si>
    <t>AV XOCHITL</t>
  </si>
  <si>
    <t>DESMONTAJE DE BARANDAL DE HERRERÍA EXISTENTE DE 0.50 A 1.50 M DE ALTURA SIN RECUPERACIÓN, INCLUYE: CORTES, DEMOLICIÓN DE ANCLAS, ACARREOS A DONDE INDIQUE LA ESCUELA, MANO DE OBRA Y HERRAMIENTA.</t>
  </si>
  <si>
    <t>ESCARIFICACIÓN Y MEJORAMIENTO DEL TERRENO NATURAL DE 20 CM DE ESPESOR POR MEDIOS MECÁNICOS CON 25 KG/M3 DE CALHIDRA (PARA CUMPLIR CON CALIDAD DE SUBRASANTE), COMPACTADO AL 100% ± 2 DE SU P.V.S.M., PRUEBA AASHTO ESTANDAR, CBR DEL 20% MÍNIMO, INCLUYE: EXTENDIDO DEL MATERIAL, HOMOGENIZADO, AFINE DE LA SUPERFICIE, COMPACTADO, MANO DE OBRA, EQUIPO Y HERRAMIENTA.</t>
  </si>
  <si>
    <t>SUMINISTRO Y APLICACIÓN DE PINTURA TERMOPLÁSTICA PARA LEYENDA "TOPE"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</si>
  <si>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FABRICACIÓN DE CAJA CIEGA PARA TUBERÍA DE 18" DE 75X75X75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</si>
  <si>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POZOS DE ABSORCIÓN E INTERCONEXIONES</t>
  </si>
  <si>
    <r>
      <t xml:space="preserve">POZO DE ABSORCIÓN DE </t>
    </r>
    <r>
      <rPr>
        <sz val="8"/>
        <color theme="1"/>
        <rFont val="Arial"/>
        <family val="2"/>
      </rPr>
      <t>20.00</t>
    </r>
    <r>
      <rPr>
        <sz val="8"/>
        <rFont val="Arial"/>
        <family val="2"/>
      </rPr>
      <t xml:space="preserve"> M DE PROFUNDIDAD X 1.40 M DE DIÁMETRO, EN MATERIAL TIPO II ESTABLE, INCLUYE: HERRAMIENTA, TUBERÍA PREFABRICADA A BASE DE CONCRETO ARMADO DE F'C = 250 KG/CM2 DE 96 CM DE DIÁMETRO EXTERIOR Y 80 CM DE DIÁMETRO INTERIOR, CON 130 ORIFICIOS DE 1 1/4" EN TUBERÍA FILTRANTE, ESCALONES DE ACERO EN TUBERÍA, BROCAL CON TAPA DE HIERRO DÚCTIL, LOSA CÓNICA DE CONCRETO ARMADO DE 96 CM DE DIÁMETRO EXTERIOR DE F'C = 250 KG/CM2 Y 10 CM DE ESPESOR, BASE DE CONCRETO ARMADO DE 96 CM DE DIÁMETRO EXTERIOR Y 10 CM DE ESPESOR CON ORIFICIOS DE 1 1/4", TELA GEOTEXTIL EN ADEME Y PERFORACIÓN , FILTRO DE GRAVA LATERAL EN ÁREA FILTRANTE Y RELLENO DE SUELO CEMENTO DE 50 KG/CM2 EN ZONA DE NULA INFILTRACIÓN, DEMOLICIONES, REPOSICIÓN DE MATERIAL, ARMADO CON VARILLA DE 1/2" EN DIAMANTE, TRAZO Y NIVELACIÓN, RETIRO DE MATERIAL PRODUCTO DE LA EXCAVACIÓN, EQUIPO Y MANO DE OBRA.</t>
    </r>
  </si>
  <si>
    <t>BOCAS DE TORMENTA DE BANQUETA</t>
  </si>
  <si>
    <t>REVESTIMIENTO DE 10 CM DE ESPESOR EN BOCA DE TORMENTA A BASE DE CONCRETO HECHO EN OBRA F'C= 250 KG/CM2, R.N., T.M.A. 19 MM R.N., INCLUYE: HERRAMIENTA, PREPARACIÓN DE LA SUPERFICIE, SUMINISTRO DE MATERIALES, NIVELACIÓN, MAESTREADO, COLADO, EQUIPO Y MANO DE OBRA.</t>
  </si>
  <si>
    <t>LOSA DE 10 CM DE ESPESOR DE CONCRETO HECHO EN OBRA F´C= 250 KG/CM2 T.M.A. 19 MM R.N., ACABADO ESCOBILLADO, INCLUYE: CIMBRA EN FRONTERAS, COLADO, CURADO, DESCIMBRADO, MANO DE OBRA, EQUIPO Y HERRAMIENTA.</t>
  </si>
  <si>
    <t>SUMINISTRO Y COLOCACIÓN DE ÁNGULO DE 2" X 1/4" PARA CONTRAMARCO Y ÁNGULO DE 1 3/4" X 3/16" PARA MARCO DE TAPA EN ENTRADA HOMBRE, INCLUYE: HERRAMIENTA, MATERIALES, ACARREOS, RECORTES, SOLDADURAS, DESPERDICIOS, EQUIPO Y MANO DE OBRA.</t>
  </si>
  <si>
    <t>SUMINISTRO Y COLOCACIÓN DE REFUERZO EN ESQUINAS DE BOCA DE TORMENTA DE BANQUETA SEGÚN PROYECTO, A BASE DE ÁNGULO DE ACERO DE 4", INCLUYE: HERRAMIENTA, MATERIALES, ACARREOS, RECORTES, SOLDADURAS, DESPERDICIOS, EQUIPO Y MANO DE OBRA.</t>
  </si>
  <si>
    <t>SUMINISTRO Y COLOCACIÓN DE HERRERÍA ESTRUCTURAL A BASE DE PERFILES IPR, IPS Y CPS, PARA UTILIZAR EN BOCAS DE TORMENTA, INCLUYE, HERRAMIENTA, HABILITADO, ACARREOS, CORTES, DESPERDICIOS, SOLDADURAS, PINTURA ANTICORROSIVA (PRIMER), MATERIALES, EQUIPO Y MANO DE OBRA.</t>
  </si>
  <si>
    <t>SUMINISTRO E INSTALACIÓN DE TEE DE 6" X 4" DE DIÁMETRO DE FO.FO., INCLUYE: 50 % DE TORNILLOS Y EMPAQUES, MATERIAL, ACARREOS, MANO DE OBRA, EQUIPO Y HERRAMIENTA.</t>
  </si>
  <si>
    <t>SUMINISTRO E INSTALACIÓN DE CRUZ DE 6" X 4" DE DIÁMETRO DE FO.FO., INCLUYE: 50 % DE TORNILLOS Y EMPAQUES, MATERIAL, ACARREOS, MANO DE OBRA, EQUIPO Y HERRAMIENTA.</t>
  </si>
  <si>
    <t>PAVIMENTO DE 22 CM DE ESPESOR DE CONCRETO HIDRÁULICO PREMEZCLADO MR-45, R.R., T.M.A. 38 MM A 7 DÍAS, ACABADO ESCOBILLADO Y/O TEXTURIZADO, INCLUYE: CIMBRA, DESCIMBRA, MATERIALES, ACARREOS, VOLTEADO, VIBRADO, CURADO, MANO DE OBRA, EQUIPO Y HERRAMIENTA.</t>
  </si>
  <si>
    <t>PAVIMENTO DE 22 CM DE ESPESOR DE CONCRETO HIDRÁULICO PREMEZCLADO MR-45, R.R., T.M.A. 38 MM A 14 DÍAS, ACABADO ESCOBILLADO Y/O TEXTURIZADO, INCLUYE: CIMBRA, DESCIMBRA, MATERIALES, ACARREOS, VOLTEADO, VIBRADO, CURADO, MANO DE OBRA, EQUIPO Y HERRAMIENTA.</t>
  </si>
  <si>
    <t>PAVIMENTO DE 22 CM DE ESPESOR DE CONCRETO HIDRÁULICO PREMEZCLADO MR-45, R.N., T.M.A. 38 MM A 28 DÍAS, ACABADO ESCOBILLADO Y/O TEXTURIZADO, INCLUYE: CIMBRA, DESCIMBRA, MATERIALES, ACARREOS, VOLTEADO, VIBRADO, CURADO, MANO DE OBRA, EQUIPO Y HERRAMIENTA.</t>
  </si>
  <si>
    <t>PAVIMENTO DE 22 CM DE ESPESOR DE CONCRETO HIDRÁULICO PREMEZCLADO MR-45, R.R., T.M.A. 38 MM A 3 DÍAS, ACABADO ESCOBILLADO Y/O TEXTURIZADO, INCLUYE: CIMBRA, DESCIMBRA, MATERIALES, ACARREOS, VOLTEADO, VIBRADO, CURADO, MANO DE OBRA, EQUIPO Y HERRAMIENTA.</t>
  </si>
  <si>
    <t>SUMINISTRO Y COLOCACIÓN DE CANASTILLA PASAJUNTAS A BASE 5 BARRAS DE 1" X 46 CM @ 30 CM DE SEPARACIÓN PARA LOSA DE 22 CM (LONGITUD DE 1.50 M), INCLUYE: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HERRAMIENTA Y ACARREOS.</t>
  </si>
  <si>
    <t>GUARNICIÓN TIPO "L" EN SECCIÓN 37-22X45 Y CORONA DE 15 CM DE ALTURA POR 12X15 CM, DE CONCRETO PREMEZCLADO F'C= 250 KG/CM2., T.M.A. 19 MM., R.N., INCLUYE: CIMBRA, DESCIMBRA, COLADO, MATERIALES, CURADO, MANO DE OBRA, EQUIPO Y HERRAMIENTA.</t>
  </si>
  <si>
    <t>LOSA DE AJUSTE EN SECCIÓN 45 X 22 CM DE CONCRETO F'C=250 KG/CM2, T.M.A. 19 MM, R.N, PREMEZCLADO, INCLUYE: CIMBRA, DESCIMBRA, COLADO, MATERIALES, DESPERDICIOS, CURADO, MANO DE OBRA, EQUIPO Y HERRAMIENTA.</t>
  </si>
  <si>
    <t>REVESTIMIENTO DE 10 CM DE ESPESOR EN BOCA DE TORMENTA A BASE DE CONCRETO HECHO EN OBRA F'C= 250 KG/CM2, R.N., T.M.A. 19 MM R.N., INCLUYE: HERRAMIENTA, PREPARACIÓN DE LA SUPERFICIE, CIMBRA, SUMINISTRO DE MATERIALES, NIVELACIÓN, MAESTREADO, COLADO, EQUIPO Y MANO DE OBRA.</t>
  </si>
  <si>
    <t xml:space="preserve">POZO DE ABSORCIÓN </t>
  </si>
  <si>
    <t>TRAZO Y NIVELACIÓN PARA LÍNEAS DE DRENAJE SANITARIO, INCLUYE: EQUIPO DE TOPOGRAFÍA, MATERIALES PARA SEÑALAMIENTO, MANO DE OBRA, EQUIPO Y HERRAMIENTA.</t>
  </si>
  <si>
    <t>RELLENO EN CEPAS O MESETAS CON MATERIAL DE BANCO, COMPACTADO CON EQUIPO DE IMPACTO AL 90% ± 2 DE SU P.V.S.M., PRUEBA AASHTO ESTANDAR, CBR DEL 5% MÍNIMO, EN CAPAS NO MAYORES DE 20 CM, INCLUYE: INCORPORACIÓN DE AGUA NECESARIA, MANO DE OBRA, EQUIPO Y HERRAMIENTA, MEDIDO EN TERRENO NATURAL POR SECCIÓN SEGÚN PROYECTOS.</t>
  </si>
  <si>
    <t>SUMINISTRO Y COLOCACIÓN DE POZO DE ABSORCIÓN DE 12.00 M DE PROFUNDIDAD X 1.40 M DE DIÁMETRO, EN MATERIAL TIPO II ESTABLE, INCLUYE: HERRAMIENTA, TUBERÍA PREFABRICADA A BASE DE CONCRETO ARMADO DE 96 CM DE DIÁMETRO EXTERIOR Y 80 CM DE DIÁMETRO INTERIOR, CON 130 ORIFICIOS DE 1 1/4" EN TUBERÍA FILTRANTE, ESCALONES DE ACERO EN TUBERÍA, BROCAL CON TAPA DE HIERRO DUCTIL, LOSA CONICA DE CONCRETO ARMADO DE 96 CM DE DIÁMETRO EXTERIOR Y 10 CM DE ESPESOR, BASE DE CONCRETO ARMADO DE 96 CM DE DIÁMETRO EXTERIOR Y 10 CM DE ESPESOR, TELA GEOTEXTIL EN ADEME Y PERFORACIÓN , FILTRO DE GRAVA LATERAL EN ÁREA FILTRANTE, DEMOLICIONES, REPOSICIÓN DE MATERIAL, ARMADO CON VARILLA DE 1/2" EN DIAMANTE, TRAZO Y NIVELACIÓN, RETIRO DE MATERIAL PRODUCTO DE LA EXCAVACIÓN, EQUIPO Y MANO DE OBRA.</t>
  </si>
  <si>
    <t>SUMINISTRO, INSTALACIÓN Y JUNTEO DE TUBO DE P.V.C. HIDRÁULICO RD-26 DE 12" DE DIÁMETRO, INCLUYE: MATERIAL, ACARREO AL SITIO DE COLOCACIÓN, PRUEBAS NECESARIAS, MANO DE OBRA, EQUIPO Y HERRAMIENTA.</t>
  </si>
  <si>
    <t>SUMINISTRO, INSTALACIÓN Y JUNTEO DE TUBO DE P.V.C. HIDRÁULICO RD-26 DE 14" DE DIÁMETRO, INCLUYE: MATERIAL, ACARREO AL SITIO DE COLOCACIÓN, PRUEBAS NECESARIAS, MANO DE OBRA, EQUIPO Y HERRAMIENTA.</t>
  </si>
  <si>
    <t>SUMINISTRO E INSTALACIÓN DE EXTREMIDAD DE 12" DE DIÁMETRO DE FO.FO., INCLUYE: 50 % DE TORNILLOS Y EMPAQUES, MATERIAL, ACARREOS, MANO DE OBRA, EQUIPO Y HERRAMIENTA.</t>
  </si>
  <si>
    <t>SUMINISTRO E INSTALACIÓN DE EXTREMIDAD DE 14" DE DIÁMETRO DE FO.FO., INCLUYE: 50 % DE TORNILLOS Y EMPAQUES, MATERIAL, ACARREOS, MANO DE OBRA, EQUIPO Y HERRAMIENTA.</t>
  </si>
  <si>
    <t>SUMINISTRO E INSTALACIÓN DE JUNTA GIBAULT COMPLETA DE 100 MM (12") DE DIÁMETRO DE FO.FO., INCLUYE: MATERIAL, ACARREOS, MANO DE OBRA, EQUIPO Y HERRAMIENTA.</t>
  </si>
  <si>
    <t>SUMINISTRO E INSTALACIÓN DE JUNTA GIBAULT COMPLETA DE 152 MM (14") DE DIÁMETRO DE FO.FO., INCLUYE: MATERIAL, ACARREOS, MANO DE OBRA, EQUIPO Y HERRAMIENTA.</t>
  </si>
  <si>
    <t>SUMINISTRO E INSTALACIÓN DE CODOS DE 90°, 45°, 22° Ó 11° X 102 MM (4") DE DIÁMETRO DE FO.FO., INCLUYE: 50 % DE TORNILLOS Y EMPAQUES, MATERIAL, ACARREOS, MANO DE OBRA, EQUIPO Y HERRAMIENTA.</t>
  </si>
  <si>
    <t>SUMINISTRO E INSTALACIÓN DE TEE DE 4" X 4" DE DIÁMETRO DE FO.FO., INCLUYE: 50 % DE TORNILLOS Y EMPAQUES, MATERIAL, ACARREOS, MANO DE OBRA, EQUIPO Y HERRAMIENTA.</t>
  </si>
  <si>
    <t>SUMINISTRO E INSTALACIÓN DE TEE DE 152 X 152 MM (12" X 4") DE DIÁMETRO DE FO.FO., INCLUYE: 50 % DE TORNILLOS Y EMPAQUES, MATERIAL, ACARREOS, MANO DE OBRA, EQUIPO Y HERRAMIENTA.</t>
  </si>
  <si>
    <t>SUMINISTRO E INSTALACIÓN DE TEE DE 152 X 152 MM (12" X 6") DE DIÁMETRO DE FO.FO., INCLUYE: 50 % DE TORNILLOS Y EMPAQUES, MATERIAL, ACARREOS, MANO DE OBRA, EQUIPO Y HERRAMIENTA.</t>
  </si>
  <si>
    <t>SUMINISTRO E INSTALACIÓN DE TEE DE 152 X 152 MM (12" X 10") DE DIÁMETRO DE FO.FO., INCLUYE: 50 % DE TORNILLOS Y EMPAQUES, MATERIAL, ACARREOS, MANO DE OBRA, EQUIPO Y HERRAMIENTA.</t>
  </si>
  <si>
    <t>SUMINISTRO E INSTALACIÓN DE TEE DE 152 X 152 MM (12" X 12") DE DIÁMETRO DE FO.FO., INCLUYE: 50 % DE TORNILLOS Y EMPAQUES, MATERIAL, ACARREOS, MANO DE OBRA, EQUIPO Y HERRAMIENTA.</t>
  </si>
  <si>
    <t>SUMINISTRO E INSTALACIÓN DE CRUZ DE 10" X 6" DE DIÁMETRO DE FO.FO., INCLUYE: 50 % DE TORNILLOS Y EMPAQUES, MATERIAL, ACARREOS, MANO DE OBRA, EQUIPO Y HERRAMIENTA.</t>
  </si>
  <si>
    <t>SUMINISTRO E INSTALACIÓN DE CRUZ DE 12" X 12" DE DIÁMETRO DE FO.FO., INCLUYE: 50 % DE TORNILLOS Y EMPAQUES, MATERIAL, ACARREOS, MANO DE OBRA, EQUIPO Y HERRAMIENTA.</t>
  </si>
  <si>
    <t>SUMINISTRO E INSTALACIÓN DE VÁLVULA DE COMPUERTA RESILENTE DE 12" VÁSTAGO FIJO HIDROSTÁTICA, INCLUYE: 50 % DE TORNILLOS Y EMPAQUES, MATERIAL, ACARREOS, MANO DE OBRA, EQUIPO Y HERRAMIENTA.</t>
  </si>
  <si>
    <t>SUMINISTRO E INSTALACIÓN DE REDUCCIÓN DE 6" A 4" DE DIÁMETRO DE FO.FO., INCLUYE: 50 % DE TORNILLOS Y EMPAQUES, MATERIAL, ACARREOS, MANO DE OBRA, EQUIPO Y HERRAMIENTA.</t>
  </si>
  <si>
    <t>SUMINISTRO E INSTALACIÓN DE REDUCCIÓN DE 10"X4" DE DIÁMETRO DE FO.FO., INCLUYE: 50 % DE TORNILLOS Y EMPAQUES, MATERIAL, ACARREOS, MANO DE OBRA, EQUIPO Y HERRAMIENTA.</t>
  </si>
  <si>
    <t>SUMINISTRO E INSTALACIÓN DE REDUCCIÓN DE 12" A 6" DE DIÁMETRO DE FO.FO., INCLUYE: 50 % DE TORNILLOS Y EMPAQUES, MATERIAL, ACARREOS, MANO DE OBRA, EQUIPO Y HERRAMIENTA.</t>
  </si>
  <si>
    <t>SUMINISTRO E INSTALACIÓN DE REDUCCIÓN DE 14" A 12" DE DIÁMETRO DE FO.FO., INCLUYE: 50 % DE TORNILLOS Y EMPAQUES, MATERIAL, ACARREOS, MANO DE OBRA, EQUIPO Y HERRAMIENTA.</t>
  </si>
  <si>
    <t>SUMINISTRO E INSTALACIÓN DE VÁLVULA DE ADMISIÓN Y EXPULSIÓN DE AIRE DE 6" DE DIÁMETRO DE FO-FO., INCLUYE: HERRAMIENTA, PRUEBAS HIDROSTÁTICAS,  ACARREOS Y MANO DE OBRA.</t>
  </si>
  <si>
    <t>EXCAVACIÓN POR MEDIOS MECÁNICOS EN MATERIAL TIPO II, DE -4.00 A -6.00 M DE PROFUNDIDAD, INCLUYE: AFINE DE  PLANTILLA Y TALUDES, ACARREO DEL MATERIAL A BANCO DE OBRA PARA SU POSTERIOR RETIRO, MANO DE OBRA, EQUIPO Y HERRAMIENTA. (MEDIDO EN TERRENO NATURAL POR SECCIÓN).</t>
  </si>
  <si>
    <t>POZOS DE ABSORCIÓN</t>
  </si>
  <si>
    <t xml:space="preserve">SUMINISTRO Y PLANTACIÓN DE ÁRBOL OLIVO NEGRO DE 2.00 M A 2.50 M DE ALTURA A PARTIR N.P.T., MÍNIMO DE 1 1/2" DE DIÁMETRO BASAL, INCLUYE: HERRAMIENTA, EXCAVACIÓN, CAPA  DE TIERRA VEGETAL, AGUA PARA RIEGO, MANO DE OBRA Y CUIDADOS POR 30 DÍAS. </t>
  </si>
  <si>
    <t xml:space="preserve">SUMINISTRO Y PLANTACIÓN DE ÁRBOL ARRAYÁN DE 2.00 M A 2.50 M DE ALTURA A PARTIR N.P.T., MÍNIMO DE 1 1/2" DE DIÁMETRO BASAL, INCLUYE: HERRAMIENTA, EXCAVACIÓN, CAPA  DE TIERRA VEGETAL, AGUA PARA RIEGO, MANO DE OBRA Y CUIDADOS POR 30 DÍAS. </t>
  </si>
  <si>
    <t>SUMINISTRO Y PLANTACIÓN DE ÁRBOL GUAYABO FRESA DE 2.00 M A 2.50 M DE ALTURA A PARTIR N.P.T., MÍNIMO DE 1 1/2" DE DIÁMETRO BASAL, INCLUYE: HERRAMIENTA, EXCAVACIÓN, CAPA  DE TIERRA VEGETAL, AGUA PARA RIEGO, MANO DE OBRA Y CUIDADOS POR 30 DÍAS.</t>
  </si>
  <si>
    <t>SUMINISTRO Y PLANTACIÓN DE ÁRBOL PRIMAVERA DE 2.00 M A 2.50 M DE ALTURA A PARTIR N.P.T., MÍNIMO DE 1 1/2" DE DIÁMETRO BASAL, INCLUYE: HERRAMIENTA, EXCAVACIÓN, CAPA  DE TIERRA VEGETAL, AGUA PARA RIEGO, MANO DE OBRA Y CUIDADOS POR 30 DÍAS.</t>
  </si>
  <si>
    <t>SUMINISTRO Y PLANTACIÓN DE ÁRBOL ROSA MORADA DE 2.00 M A 2.50 M DE ALTURA A PARTIR N.P.T., MÍNIMO DE 1 1/2" DE DIÁMETRO BASAL, INCLUYE: HERRAMIENTA, EXCAVACIÓN, CAPA  DE TIERRA VEGETAL, AGUA PARA RIEGO, MANO DE OBRA Y CUIDADOS POR 30 DÍAS.</t>
  </si>
  <si>
    <t>SUMINISTRO Y APLICACIÓN DE PINTURA TERMOPLÁSTICA BLANCA, EN PICTOGRAMA DE "PRIORIDAD BICI", CON TEXTO "PRIORIDAD" DE HASTA 2.40 M X 0.60 M, TRIANGULO A BASE DE LÍNEA DE 10 CM DE ANCHO DE 2.40 M DE BASE X 3.60 M DE ALTURA Y CON PICTOGRAMA DE BICICLETA DE HASTA 0.85 M X 1.25, CON APLICACIÓN DE PRIMARIO PARA ASEGURAR EL CORRECTO ANCLAJE DE LA PINTURA Y DE MICROESFERA REFLEJANTE 330 GR/LT, APLICADA CON MÁQUINA PINTA RAYA, INCLUYE: HERRAMIENTA, TRAZO, SEÑALAMIENTOS, PREPARACIÓN, LIMPIEZA AL FINAL DE LA OBRA, EQUIPO Y MANO DE OBRA.</t>
  </si>
  <si>
    <t>SUMINISTRO E INSTALACIÓN DE CODO DE P.V.C. SANITARIO DE 90° X 12" DE DIÁMETRO SERIE 20, INCLUYE: HERRAMIENTA, MATERIAL, ACARREOS, EQUIPO Y MANO DE OBRA.</t>
  </si>
  <si>
    <t>SUMINISTRO E INSTALACIÓN DE TEE DE P.V.C. SANITARIO DE 12" X 12" DE DIÁMETRO SERIE 20, INCLUYE: HERRAMIENTA, MATERIAL, ACARREOS, EQUIPO Y MANO DE OBRA.</t>
  </si>
  <si>
    <r>
      <t>POZO DE ABSORCIÓN DE 12</t>
    </r>
    <r>
      <rPr>
        <sz val="8"/>
        <color theme="1"/>
        <rFont val="Arial"/>
        <family val="2"/>
      </rPr>
      <t>.00</t>
    </r>
    <r>
      <rPr>
        <sz val="8"/>
        <rFont val="Arial"/>
        <family val="2"/>
      </rPr>
      <t xml:space="preserve"> M DE PROFUNDIDAD X 1.40 M DE DIÁMETRO, EN MATERIAL TIPO II ESTABLE, INCLUYE: HERRAMIENTA, TUBERÍA PREFABRICADA A BASE DE CONCRETO ARMADO DE F'C = 250 KG/CM2 DE 96 CM DE DIÁMETRO EXTERIOR Y 80 CM DE DIÁMETRO INTERIOR, CON 130 ORIFICIOS DE 1 1/4" EN TUBERÍA FILTRANTE, ESCALONES DE ACERO EN TUBERÍA, BROCAL CON TAPA DE HIERRO DÚCTIL, LOSA CÓNICA DE CONCRETO ARMADO DE 96 CM DE DIÁMETRO EXTERIOR DE F'C = 250 KG/CM2 Y 10 CM DE ESPESOR, BASE DE CONCRETO ARMADO DE 96 CM DE DIÁMETRO EXTERIOR Y 10 CM DE ESPESOR CON ORIFICIOS DE 1 1/4", TELA GEOTEXTIL EN ADEME Y PERFORACIÓN , FILTRO DE GRAVA LATERAL EN ÁREA FILTRANTE Y RELLENO DE SUELO CEMENTO DE 50 KG/CM2 EN ZONA DE NULA INFILTRACIÓN, DEMOLICIONES, REPOSICIÓN DE MATERIAL, ARMADO CON VARILLA DE 1/2" EN DIAMANTE, TRAZO Y NIVELACIÓN, RETIRO DE MATERIAL PRODUCTO DE LA EXCAVACIÓN, EQUIPO Y MANO DE OBRA.</t>
    </r>
  </si>
  <si>
    <t>SUMINISTRO E INSTALACIÓN DE EXTREMIDAD DE 4" DE DIÁMETRO DE 40 CM DE LARGO DE FO.FO., INCLUYE: 50 % DE TORNILLOS Y EMPAQUES, MATERIAL, ACARREOS, MANO DE OBRA, EQUIPO Y HERRAMIENTA.</t>
  </si>
  <si>
    <t>SUMINISTRO E INSTALACIÓN DE TEE DE 4" X 2" DE DIÁMETRO DE FO.FO., INCLUYE: 50 % DE TORNILLOS Y EMPAQUES, MATERIAL, ACARREOS, MANO DE OBRA, EQUIPO Y HERRAMIENTA.</t>
  </si>
  <si>
    <t>TERMINAL ZAPATA PARA TIERRA, DE ALUMINIO BIMETALICO PARA ALOJAR CABLES CALIBRE DESDE 14 AWG HASTA 2 AWG, CON UN ORIFICIO D FIJACIÓN DE 1/4", OPRESOR TIPO ALLEN. INCLUYE PIJABROCA DE 1/4" X 1", GALVANIZADA, CABEZA HEXAGONAL.</t>
  </si>
  <si>
    <t>A4</t>
  </si>
  <si>
    <t>A5</t>
  </si>
  <si>
    <t>A6</t>
  </si>
  <si>
    <t>A7</t>
  </si>
  <si>
    <t>B1</t>
  </si>
  <si>
    <t>B2</t>
  </si>
  <si>
    <t>B3</t>
  </si>
  <si>
    <t>B4</t>
  </si>
  <si>
    <t>B5</t>
  </si>
  <si>
    <t>B6</t>
  </si>
  <si>
    <t>B7</t>
  </si>
  <si>
    <t>B8</t>
  </si>
  <si>
    <t>C1</t>
  </si>
  <si>
    <t>C2</t>
  </si>
  <si>
    <t>C3</t>
  </si>
  <si>
    <t>C4</t>
  </si>
  <si>
    <t>C5</t>
  </si>
  <si>
    <t>C6</t>
  </si>
  <si>
    <t>C7</t>
  </si>
  <si>
    <t>A8</t>
  </si>
  <si>
    <t>C8</t>
  </si>
  <si>
    <t>D3</t>
  </si>
  <si>
    <t>D4</t>
  </si>
  <si>
    <t>D5</t>
  </si>
  <si>
    <t>D6</t>
  </si>
  <si>
    <t>D7</t>
  </si>
  <si>
    <t>D8</t>
  </si>
  <si>
    <t>A1.1</t>
  </si>
  <si>
    <t>A1.2</t>
  </si>
  <si>
    <t>A1.3</t>
  </si>
  <si>
    <t>A4.1</t>
  </si>
  <si>
    <t>A4.2</t>
  </si>
  <si>
    <t>A5.1</t>
  </si>
  <si>
    <t>A5.2</t>
  </si>
  <si>
    <t>A5.3</t>
  </si>
  <si>
    <t>A5.4</t>
  </si>
  <si>
    <t>A6.1</t>
  </si>
  <si>
    <t>A6.2</t>
  </si>
  <si>
    <t>A6.3</t>
  </si>
  <si>
    <t>A6.4</t>
  </si>
  <si>
    <t>A7.1</t>
  </si>
  <si>
    <t>A7.2</t>
  </si>
  <si>
    <t>B1.1</t>
  </si>
  <si>
    <t>B1.2</t>
  </si>
  <si>
    <t>B1.3</t>
  </si>
  <si>
    <t>B4.1</t>
  </si>
  <si>
    <t>B4.2</t>
  </si>
  <si>
    <t>B5.1</t>
  </si>
  <si>
    <t>B5.2</t>
  </si>
  <si>
    <t>B5.3</t>
  </si>
  <si>
    <t>B5.4</t>
  </si>
  <si>
    <t>B5.5</t>
  </si>
  <si>
    <t>B6.1</t>
  </si>
  <si>
    <t>B6.2</t>
  </si>
  <si>
    <t>B6.3</t>
  </si>
  <si>
    <t>B6.4</t>
  </si>
  <si>
    <t>B7.1</t>
  </si>
  <si>
    <t>B7.2</t>
  </si>
  <si>
    <t>C1.1</t>
  </si>
  <si>
    <t>C1.2</t>
  </si>
  <si>
    <t>C1.3</t>
  </si>
  <si>
    <t>C4.1</t>
  </si>
  <si>
    <t>C4.2</t>
  </si>
  <si>
    <t>C5.1</t>
  </si>
  <si>
    <t>C5.2</t>
  </si>
  <si>
    <t>C5.3</t>
  </si>
  <si>
    <t>C5.4</t>
  </si>
  <si>
    <t>C5.5</t>
  </si>
  <si>
    <t>C6.1</t>
  </si>
  <si>
    <t>C6.2</t>
  </si>
  <si>
    <t>C6.3</t>
  </si>
  <si>
    <t>C6.4</t>
  </si>
  <si>
    <t>C7.1</t>
  </si>
  <si>
    <t>C7.2</t>
  </si>
  <si>
    <t>D1.1</t>
  </si>
  <si>
    <t>D1.2</t>
  </si>
  <si>
    <t>D1.3</t>
  </si>
  <si>
    <t>D5.1</t>
  </si>
  <si>
    <t>D5.2</t>
  </si>
  <si>
    <t>D5.3</t>
  </si>
  <si>
    <t>D6.1</t>
  </si>
  <si>
    <t>D6.2</t>
  </si>
  <si>
    <t>D6.3</t>
  </si>
  <si>
    <t>D7.1</t>
  </si>
  <si>
    <t>D7.2</t>
  </si>
  <si>
    <t>D4.1</t>
  </si>
  <si>
    <t>D4.2</t>
  </si>
  <si>
    <t>DOPI-260</t>
  </si>
  <si>
    <t>DOPI-261</t>
  </si>
  <si>
    <t>DOPI-262</t>
  </si>
  <si>
    <t>DOPI-263</t>
  </si>
  <si>
    <t>DOPI-264</t>
  </si>
  <si>
    <t>DOPI-265</t>
  </si>
  <si>
    <t>DOPI-266</t>
  </si>
  <si>
    <t>DOPI-267</t>
  </si>
  <si>
    <t>DOPI-268</t>
  </si>
  <si>
    <t>DOPI-269</t>
  </si>
  <si>
    <t>DOPI-270</t>
  </si>
  <si>
    <t>DOPI-271</t>
  </si>
  <si>
    <t>DOPI-272</t>
  </si>
  <si>
    <t>DOPI-273</t>
  </si>
  <si>
    <t>DOPI-274</t>
  </si>
  <si>
    <t>DOPI-275</t>
  </si>
  <si>
    <t>DOPI-276</t>
  </si>
  <si>
    <t>DOPI-277</t>
  </si>
  <si>
    <t>DOPI-278</t>
  </si>
  <si>
    <t>DOPI-279</t>
  </si>
  <si>
    <t>DOPI-280</t>
  </si>
  <si>
    <t>DOPI-281</t>
  </si>
  <si>
    <t>DOPI-282</t>
  </si>
  <si>
    <t>DOPI-283</t>
  </si>
  <si>
    <t>DOPI-284</t>
  </si>
  <si>
    <t>DOPI-285</t>
  </si>
  <si>
    <t>DOPI-286</t>
  </si>
  <si>
    <t>DOPI-287</t>
  </si>
  <si>
    <t>DOPI-288</t>
  </si>
  <si>
    <t>DOPI-289</t>
  </si>
  <si>
    <t>DOPI-290</t>
  </si>
  <si>
    <t>DOPI-291</t>
  </si>
  <si>
    <t>DOPI-292</t>
  </si>
  <si>
    <t>DOPI-293</t>
  </si>
  <si>
    <t>DOPI-294</t>
  </si>
  <si>
    <t>DOPI-295</t>
  </si>
  <si>
    <t>DOPI-296</t>
  </si>
  <si>
    <t>DOPI-297</t>
  </si>
  <si>
    <t>DOPI-298</t>
  </si>
  <si>
    <t>DOPI-299</t>
  </si>
  <si>
    <t>DOPI-300</t>
  </si>
  <si>
    <t>DOPI-301</t>
  </si>
  <si>
    <t>DOPI-302</t>
  </si>
  <si>
    <t>DOPI-303</t>
  </si>
  <si>
    <t>DOPI-304</t>
  </si>
  <si>
    <t>DOPI-305</t>
  </si>
  <si>
    <t>DOPI-306</t>
  </si>
  <si>
    <t>DOPI-307</t>
  </si>
  <si>
    <t>DOPI-308</t>
  </si>
  <si>
    <t>DOPI-309</t>
  </si>
  <si>
    <t>DOPI-310</t>
  </si>
  <si>
    <t>DOPI-311</t>
  </si>
  <si>
    <t>DOPI-312</t>
  </si>
  <si>
    <t>DOPI-313</t>
  </si>
  <si>
    <t>DOPI-314</t>
  </si>
  <si>
    <t>DOPI-315</t>
  </si>
  <si>
    <t>DOPI-316</t>
  </si>
  <si>
    <t>DOPI-317</t>
  </si>
  <si>
    <t>DOPI-318</t>
  </si>
  <si>
    <t>DOPI-319</t>
  </si>
  <si>
    <t>DOPI-320</t>
  </si>
  <si>
    <t>DOPI-321</t>
  </si>
  <si>
    <t>DOPI-322</t>
  </si>
  <si>
    <t>DOPI-323</t>
  </si>
  <si>
    <t>DOPI-324</t>
  </si>
  <si>
    <t>DOPI-325</t>
  </si>
  <si>
    <t>DOPI-326</t>
  </si>
  <si>
    <t>DOPI-327</t>
  </si>
  <si>
    <t>DOPI-328</t>
  </si>
  <si>
    <t>DOPI-329</t>
  </si>
  <si>
    <t>DOPI-330</t>
  </si>
  <si>
    <t>DOPI-331</t>
  </si>
  <si>
    <t>DOPI-332</t>
  </si>
  <si>
    <t>DOPI-333</t>
  </si>
  <si>
    <t>DOPI-334</t>
  </si>
  <si>
    <t>DOPI-335</t>
  </si>
  <si>
    <t>DOPI-336</t>
  </si>
  <si>
    <t>DOPI-337</t>
  </si>
  <si>
    <t>DOPI-338</t>
  </si>
  <si>
    <t>DOPI-339</t>
  </si>
  <si>
    <t>DOPI-340</t>
  </si>
  <si>
    <t>DOPI-341</t>
  </si>
  <si>
    <t>DOPI-342</t>
  </si>
  <si>
    <t>DOPI-343</t>
  </si>
  <si>
    <t>DOPI-344</t>
  </si>
  <si>
    <t>DOPI-345</t>
  </si>
  <si>
    <t>DOPI-346</t>
  </si>
  <si>
    <t>DOPI-347</t>
  </si>
  <si>
    <t>DOPI-348</t>
  </si>
  <si>
    <t>DOPI-349</t>
  </si>
  <si>
    <t>DOPI-350</t>
  </si>
  <si>
    <t>DOPI-351</t>
  </si>
  <si>
    <t>DOPI-352</t>
  </si>
  <si>
    <t>DOPI-353</t>
  </si>
  <si>
    <t>DOPI-354</t>
  </si>
  <si>
    <t>DOPI-355</t>
  </si>
  <si>
    <t>DOPI-356</t>
  </si>
  <si>
    <t>DOPI-357</t>
  </si>
  <si>
    <t>DOPI-358</t>
  </si>
  <si>
    <t>DOPI-359</t>
  </si>
  <si>
    <t>DOPI-360</t>
  </si>
  <si>
    <t>DOPI-361</t>
  </si>
  <si>
    <t>DOPI-362</t>
  </si>
  <si>
    <t>DOPI-363</t>
  </si>
  <si>
    <t>DOPI-364</t>
  </si>
  <si>
    <t>DOPI-365</t>
  </si>
  <si>
    <t>DOPI-366</t>
  </si>
  <si>
    <t>DOPI-367</t>
  </si>
  <si>
    <t>DOPI-368</t>
  </si>
  <si>
    <t>DOPI-369</t>
  </si>
  <si>
    <t>DOPI-370</t>
  </si>
  <si>
    <t>DOPI-371</t>
  </si>
  <si>
    <t>DOPI-372</t>
  </si>
  <si>
    <t>DOPI-373</t>
  </si>
  <si>
    <t>DOPI-374</t>
  </si>
  <si>
    <t>DOPI-375</t>
  </si>
  <si>
    <t>DOPI-376</t>
  </si>
  <si>
    <t>DOPI-377</t>
  </si>
  <si>
    <t>DOPI-378</t>
  </si>
  <si>
    <t>DOPI-379</t>
  </si>
  <si>
    <t>DOPI-380</t>
  </si>
  <si>
    <t>DOPI-381</t>
  </si>
  <si>
    <t>DOPI-382</t>
  </si>
  <si>
    <t>DOPI-383</t>
  </si>
  <si>
    <t>DOPI-384</t>
  </si>
  <si>
    <t>DOPI-385</t>
  </si>
  <si>
    <t>DOPI-386</t>
  </si>
  <si>
    <t>DOPI-387</t>
  </si>
  <si>
    <t>DOPI-388</t>
  </si>
  <si>
    <t>DOPI-389</t>
  </si>
  <si>
    <t>DOPI-390</t>
  </si>
  <si>
    <t>DOPI-391</t>
  </si>
  <si>
    <t>DOPI-392</t>
  </si>
  <si>
    <t>DOPI-393</t>
  </si>
  <si>
    <t>DOPI-394</t>
  </si>
  <si>
    <t>DOPI-395</t>
  </si>
  <si>
    <t>DOPI-396</t>
  </si>
  <si>
    <t>DOPI-397</t>
  </si>
  <si>
    <t>DOPI-398</t>
  </si>
  <si>
    <t>DOPI-399</t>
  </si>
  <si>
    <t>DOPI-400</t>
  </si>
  <si>
    <t>DOPI-401</t>
  </si>
  <si>
    <t>DOPI-402</t>
  </si>
  <si>
    <t>DOPI-403</t>
  </si>
  <si>
    <t>DOPI-404</t>
  </si>
  <si>
    <t>DOPI-405</t>
  </si>
  <si>
    <t>DOPI-406</t>
  </si>
  <si>
    <t>DOPI-407</t>
  </si>
  <si>
    <t>DOPI-408</t>
  </si>
  <si>
    <t>DOPI-409</t>
  </si>
  <si>
    <t>DOPI-410</t>
  </si>
  <si>
    <t>DOPI-411</t>
  </si>
  <si>
    <t>DOPI-412</t>
  </si>
  <si>
    <t>DOPI-413</t>
  </si>
  <si>
    <t>DOPI-414</t>
  </si>
  <si>
    <t>DOPI-415</t>
  </si>
  <si>
    <t>DOPI-416</t>
  </si>
  <si>
    <t>DOPI-417</t>
  </si>
  <si>
    <t>DOPI-418</t>
  </si>
  <si>
    <t>DOPI-419</t>
  </si>
  <si>
    <t>DOPI-420</t>
  </si>
  <si>
    <t>DOPI-421</t>
  </si>
  <si>
    <t>DOPI-422</t>
  </si>
  <si>
    <t>DOPI-423</t>
  </si>
  <si>
    <t>DOPI-424</t>
  </si>
  <si>
    <t>DOPI-425</t>
  </si>
  <si>
    <t>DOPI-426</t>
  </si>
  <si>
    <t>DOPI-427</t>
  </si>
  <si>
    <t>DOPI-428</t>
  </si>
  <si>
    <t>DOPI-429</t>
  </si>
  <si>
    <t>DOPI-430</t>
  </si>
  <si>
    <t>DOPI-431</t>
  </si>
  <si>
    <t>DOPI-432</t>
  </si>
  <si>
    <t>DOPI-433</t>
  </si>
  <si>
    <t>DOPI-434</t>
  </si>
  <si>
    <t>DOPI-435</t>
  </si>
  <si>
    <t>DOPI-436</t>
  </si>
  <si>
    <t>DOPI-437</t>
  </si>
  <si>
    <t>DOPI-438</t>
  </si>
  <si>
    <t>DOPI-439</t>
  </si>
  <si>
    <t>DOPI-440</t>
  </si>
  <si>
    <t>DOPI-441</t>
  </si>
  <si>
    <t>DOPI-442</t>
  </si>
  <si>
    <t>DOPI-443</t>
  </si>
  <si>
    <t>DOPI-444</t>
  </si>
  <si>
    <t>DOPI-445</t>
  </si>
  <si>
    <t>DOPI-446</t>
  </si>
  <si>
    <t>DOPI-447</t>
  </si>
  <si>
    <t>DOPI-448</t>
  </si>
  <si>
    <t>DOPI-449</t>
  </si>
  <si>
    <t>DOPI-450</t>
  </si>
  <si>
    <t>DOPI-451</t>
  </si>
  <si>
    <t>DOPI-452</t>
  </si>
  <si>
    <t>DOPI-453</t>
  </si>
  <si>
    <t>DOPI-454</t>
  </si>
  <si>
    <t>DOPI-455</t>
  </si>
  <si>
    <t>DOPI-456</t>
  </si>
  <si>
    <t>DOPI-457</t>
  </si>
  <si>
    <t>DOPI-458</t>
  </si>
  <si>
    <t>DOPI-459</t>
  </si>
  <si>
    <t>DOPI-460</t>
  </si>
  <si>
    <t>DOPI-461</t>
  </si>
  <si>
    <t>DOPI-462</t>
  </si>
  <si>
    <t>DOPI-463</t>
  </si>
  <si>
    <t>DOPI-464</t>
  </si>
  <si>
    <t>DOPI-465</t>
  </si>
  <si>
    <t>DOPI-466</t>
  </si>
  <si>
    <t>DOPI-467</t>
  </si>
  <si>
    <t>DOPI-468</t>
  </si>
  <si>
    <t>DOPI-469</t>
  </si>
  <si>
    <t>DOPI-470</t>
  </si>
  <si>
    <t>DOPI-471</t>
  </si>
  <si>
    <t>DOPI-472</t>
  </si>
  <si>
    <t>DOPI-473</t>
  </si>
  <si>
    <t>DOPI-474</t>
  </si>
  <si>
    <t>DOPI-475</t>
  </si>
  <si>
    <t>DOPI-476</t>
  </si>
  <si>
    <t>DOPI-477</t>
  </si>
  <si>
    <t>DOPI-478</t>
  </si>
  <si>
    <t>DOPI-479</t>
  </si>
  <si>
    <t>DOPI-480</t>
  </si>
  <si>
    <t>DOPI-481</t>
  </si>
  <si>
    <t>DOPI-482</t>
  </si>
  <si>
    <t>DOPI-483</t>
  </si>
  <si>
    <t>DOPI-484</t>
  </si>
  <si>
    <t>DOPI-485</t>
  </si>
  <si>
    <t>DOPI-486</t>
  </si>
  <si>
    <t>DOPI-487</t>
  </si>
  <si>
    <t>DOPI-488</t>
  </si>
  <si>
    <t>DOPI-489</t>
  </si>
  <si>
    <t>DOPI-490</t>
  </si>
  <si>
    <t>DOPI-491</t>
  </si>
  <si>
    <t>DOPI-492</t>
  </si>
  <si>
    <t>DOPI-493</t>
  </si>
  <si>
    <t>DOPI-494</t>
  </si>
  <si>
    <t>DOPI-495</t>
  </si>
  <si>
    <t>DOPI-496</t>
  </si>
  <si>
    <t>DOPI-497</t>
  </si>
  <si>
    <t>DOPI-498</t>
  </si>
  <si>
    <t>DOPI-499</t>
  </si>
  <si>
    <t>DOPI-500</t>
  </si>
  <si>
    <t>DOPI-501</t>
  </si>
  <si>
    <t>DOPI-502</t>
  </si>
  <si>
    <t>DOPI-503</t>
  </si>
  <si>
    <t>DOPI-504</t>
  </si>
  <si>
    <t>DOPI-505</t>
  </si>
  <si>
    <t>DOPI-506</t>
  </si>
  <si>
    <t>DOPI-507</t>
  </si>
  <si>
    <t>DOPI-508</t>
  </si>
  <si>
    <t>DOPI-509</t>
  </si>
  <si>
    <t>DOPI-510</t>
  </si>
  <si>
    <t>DOPI-511</t>
  </si>
  <si>
    <t>DOPI-512</t>
  </si>
  <si>
    <t>DOPI-513</t>
  </si>
  <si>
    <t>DOPI-514</t>
  </si>
  <si>
    <t>DOPI-515</t>
  </si>
  <si>
    <t>DOPI-516</t>
  </si>
  <si>
    <t>DOPI-517</t>
  </si>
  <si>
    <t>DOPI-518</t>
  </si>
  <si>
    <t>DOPI-519</t>
  </si>
  <si>
    <t>DOPI-520</t>
  </si>
  <si>
    <t>DOPI-521</t>
  </si>
  <si>
    <t>DOPI-522</t>
  </si>
  <si>
    <t>DOPI-523</t>
  </si>
  <si>
    <t>DOPI-524</t>
  </si>
  <si>
    <t>DOPI-525</t>
  </si>
  <si>
    <t>DOPI-526</t>
  </si>
  <si>
    <t>DOPI-527</t>
  </si>
  <si>
    <t>DOPI-528</t>
  </si>
  <si>
    <t>DOPI-529</t>
  </si>
  <si>
    <t>DOPI-530</t>
  </si>
  <si>
    <t>DOPI-531</t>
  </si>
  <si>
    <t>DOPI-532</t>
  </si>
  <si>
    <t>DOPI-533</t>
  </si>
  <si>
    <t>DOPI-534</t>
  </si>
  <si>
    <t>DOPI-535</t>
  </si>
  <si>
    <t>DOPI-536</t>
  </si>
  <si>
    <t>DOPI-537</t>
  </si>
  <si>
    <t>DOPI-538</t>
  </si>
  <si>
    <t>DOPI-539</t>
  </si>
  <si>
    <t>DOPI-540</t>
  </si>
  <si>
    <t>DOPI-541</t>
  </si>
  <si>
    <t>DOPI-542</t>
  </si>
  <si>
    <t>DOPI-543</t>
  </si>
  <si>
    <t>DOPI-544</t>
  </si>
  <si>
    <t>DOPI-545</t>
  </si>
  <si>
    <t>DOPI-546</t>
  </si>
  <si>
    <t>DOPI-547</t>
  </si>
  <si>
    <t>DOPI-548</t>
  </si>
  <si>
    <t>DOPI-549</t>
  </si>
  <si>
    <t>DOPI-550</t>
  </si>
  <si>
    <t>DOPI-551</t>
  </si>
  <si>
    <t>DOPI-552</t>
  </si>
  <si>
    <t>DOPI-553</t>
  </si>
  <si>
    <t>DOPI-554</t>
  </si>
  <si>
    <t>DOPI-555</t>
  </si>
  <si>
    <t>DOPI-556</t>
  </si>
  <si>
    <t>DOPI-557</t>
  </si>
  <si>
    <t>DOPI-558</t>
  </si>
  <si>
    <t>DOPI-559</t>
  </si>
  <si>
    <t>DOPI-560</t>
  </si>
  <si>
    <t>DOPI-561</t>
  </si>
  <si>
    <t>DOPI-562</t>
  </si>
  <si>
    <t>DOPI-563</t>
  </si>
  <si>
    <t>DOPI-564</t>
  </si>
  <si>
    <t>DOPI-565</t>
  </si>
  <si>
    <t>DOPI-566</t>
  </si>
  <si>
    <t>DOPI-567</t>
  </si>
  <si>
    <t>DOPI-568</t>
  </si>
  <si>
    <t>DOPI-569</t>
  </si>
  <si>
    <t>DOPI-570</t>
  </si>
  <si>
    <t>DOPI-571</t>
  </si>
  <si>
    <t>DOPI-572</t>
  </si>
  <si>
    <t>DOPI-573</t>
  </si>
  <si>
    <t>DOPI-574</t>
  </si>
  <si>
    <t>DOPI-575</t>
  </si>
  <si>
    <t>DOPI-576</t>
  </si>
  <si>
    <t>DOPI-577</t>
  </si>
  <si>
    <t>DOPI-578</t>
  </si>
  <si>
    <t>DOPI-579</t>
  </si>
  <si>
    <t>DOPI-580</t>
  </si>
  <si>
    <t>DOPI-581</t>
  </si>
  <si>
    <t>DOPI-582</t>
  </si>
  <si>
    <t>DOPI-583</t>
  </si>
  <si>
    <t>DOPI-584</t>
  </si>
  <si>
    <t>DOPI-585</t>
  </si>
  <si>
    <t>DOPI-586</t>
  </si>
  <si>
    <t>DOPI-587</t>
  </si>
  <si>
    <t>DOPI-588</t>
  </si>
  <si>
    <t>DOPI-589</t>
  </si>
  <si>
    <t>DOPI-590</t>
  </si>
  <si>
    <t>DOPI-591</t>
  </si>
  <si>
    <t>DOPI-592</t>
  </si>
  <si>
    <t>DOPI-593</t>
  </si>
  <si>
    <t>DOPI-594</t>
  </si>
  <si>
    <t>DOPI-595</t>
  </si>
  <si>
    <t>DOPI-596</t>
  </si>
  <si>
    <t>DOPI-597</t>
  </si>
  <si>
    <t>DOPI-598</t>
  </si>
  <si>
    <t>DOPI-599</t>
  </si>
  <si>
    <t>DOPI-600</t>
  </si>
  <si>
    <t>DOPI-601</t>
  </si>
  <si>
    <t>DOPI-602</t>
  </si>
  <si>
    <t>DOPI-603</t>
  </si>
  <si>
    <t>DOPI-604</t>
  </si>
  <si>
    <t>DOPI-605</t>
  </si>
  <si>
    <t>DOPI-606</t>
  </si>
  <si>
    <t>DOPI-607</t>
  </si>
  <si>
    <t>DOPI-608</t>
  </si>
  <si>
    <t>DOPI-609</t>
  </si>
  <si>
    <t>DOPI-610</t>
  </si>
  <si>
    <t>DOPI-611</t>
  </si>
  <si>
    <t>DOPI-612</t>
  </si>
  <si>
    <t>DOPI-613</t>
  </si>
  <si>
    <t>DOPI-614</t>
  </si>
  <si>
    <t>DOPI-615</t>
  </si>
  <si>
    <t>DOPI-616</t>
  </si>
  <si>
    <t>DOPI-617</t>
  </si>
  <si>
    <t>DOPI-618</t>
  </si>
  <si>
    <t>DOPI-619</t>
  </si>
  <si>
    <t>DOPI-620</t>
  </si>
  <si>
    <t>DOPI-621</t>
  </si>
  <si>
    <t>DOPI-622</t>
  </si>
  <si>
    <t>DOPI-623</t>
  </si>
  <si>
    <t>DOPI-624</t>
  </si>
  <si>
    <t>DOPI-625</t>
  </si>
  <si>
    <t>DOPI-626</t>
  </si>
  <si>
    <t>DOPI-627</t>
  </si>
  <si>
    <t>DOPI-628</t>
  </si>
  <si>
    <t>DOPI-629</t>
  </si>
  <si>
    <t>DOPI-630</t>
  </si>
  <si>
    <t>DOPI-631</t>
  </si>
  <si>
    <t>DOPI-632</t>
  </si>
  <si>
    <t>DOPI-633</t>
  </si>
  <si>
    <t>DOPI-634</t>
  </si>
  <si>
    <t>DOPI-635</t>
  </si>
  <si>
    <t>DOPI-636</t>
  </si>
  <si>
    <t>DOPI-637</t>
  </si>
  <si>
    <t>DOPI-638</t>
  </si>
  <si>
    <t>DOPI-639</t>
  </si>
  <si>
    <t>DOPI-640</t>
  </si>
  <si>
    <t>DOPI-641</t>
  </si>
  <si>
    <t>DOPI-642</t>
  </si>
  <si>
    <t>DOPI-643</t>
  </si>
  <si>
    <t>DOPI-644</t>
  </si>
  <si>
    <t>DOPI-645</t>
  </si>
  <si>
    <t>DOPI-646</t>
  </si>
  <si>
    <t>DOPI-647</t>
  </si>
  <si>
    <t>DOPI-648</t>
  </si>
  <si>
    <t>DOPI-649</t>
  </si>
  <si>
    <t>DOPI-650</t>
  </si>
  <si>
    <t>DOPI-651</t>
  </si>
  <si>
    <t>DOPI-652</t>
  </si>
  <si>
    <t>DOPI-653</t>
  </si>
  <si>
    <t>DOPI-654</t>
  </si>
  <si>
    <t>DOPI-655</t>
  </si>
  <si>
    <t>DOPI-656</t>
  </si>
  <si>
    <t>DOPI-657</t>
  </si>
  <si>
    <t>DOPI-658</t>
  </si>
  <si>
    <t>DOPI-659</t>
  </si>
  <si>
    <t>DOPI-660</t>
  </si>
  <si>
    <t>DOPI-661</t>
  </si>
  <si>
    <t>DOPI-662</t>
  </si>
  <si>
    <t>DOPI-663</t>
  </si>
  <si>
    <t>DOPI-664</t>
  </si>
  <si>
    <t>DOPI-665</t>
  </si>
  <si>
    <t>DOPI-666</t>
  </si>
  <si>
    <t>DOPI-667</t>
  </si>
  <si>
    <t>DOPI-668</t>
  </si>
  <si>
    <t>DOPI-669</t>
  </si>
  <si>
    <t>DOPI-670</t>
  </si>
  <si>
    <t>DOPI-671</t>
  </si>
  <si>
    <t>DOPI-672</t>
  </si>
  <si>
    <t>DOPI-673</t>
  </si>
  <si>
    <t>DOPI-674</t>
  </si>
  <si>
    <t>DOPI-675</t>
  </si>
  <si>
    <t>DOPI-676</t>
  </si>
  <si>
    <t>DOPI-677</t>
  </si>
  <si>
    <t>DOPI-678</t>
  </si>
  <si>
    <t>DOPI-679</t>
  </si>
  <si>
    <t>DOPI-680</t>
  </si>
  <si>
    <t>DOPI-681</t>
  </si>
  <si>
    <t>DOPI-682</t>
  </si>
  <si>
    <t>DOPI-683</t>
  </si>
  <si>
    <t>DOPI-684</t>
  </si>
  <si>
    <t>DOPI-685</t>
  </si>
  <si>
    <t>DOPI-686</t>
  </si>
  <si>
    <t>DOPI-687</t>
  </si>
  <si>
    <t>DOPI-688</t>
  </si>
  <si>
    <t>DOPI-689</t>
  </si>
  <si>
    <t>DOPI-690</t>
  </si>
  <si>
    <t>DOPI-691</t>
  </si>
  <si>
    <t>DOPI-692</t>
  </si>
  <si>
    <t>DOPI-693</t>
  </si>
  <si>
    <t>DOPI-694</t>
  </si>
  <si>
    <t>DOPI-695</t>
  </si>
  <si>
    <t>DOPI-696</t>
  </si>
  <si>
    <t>DOPI-697</t>
  </si>
  <si>
    <t>DOPI-698</t>
  </si>
  <si>
    <t>DOPI-699</t>
  </si>
  <si>
    <t>DOPI-700</t>
  </si>
  <si>
    <t>DOPI-701</t>
  </si>
  <si>
    <t>DOPI-702</t>
  </si>
  <si>
    <t>DOPI-703</t>
  </si>
  <si>
    <t>DOPI-704</t>
  </si>
  <si>
    <t>DOPI-705</t>
  </si>
  <si>
    <t>DOPI-706</t>
  </si>
  <si>
    <t>DOPI-707</t>
  </si>
  <si>
    <t>DOPI-708</t>
  </si>
  <si>
    <t>DOPI-709</t>
  </si>
  <si>
    <t>DOPI-710</t>
  </si>
  <si>
    <t>DOPI-711</t>
  </si>
  <si>
    <t>DOPI-712</t>
  </si>
  <si>
    <t>DOPI-713</t>
  </si>
  <si>
    <t>DOPI-714</t>
  </si>
  <si>
    <t>DOPI-715</t>
  </si>
  <si>
    <t>DOPI-716</t>
  </si>
  <si>
    <t>DOPI-717</t>
  </si>
  <si>
    <t>DOPI-718</t>
  </si>
  <si>
    <t>DOPI-719</t>
  </si>
  <si>
    <t>DOPI-720</t>
  </si>
  <si>
    <t>DOPI-721</t>
  </si>
  <si>
    <t>DOPI-722</t>
  </si>
  <si>
    <t>DOPI-723</t>
  </si>
  <si>
    <t>DOPI-724</t>
  </si>
  <si>
    <t>DOPI-725</t>
  </si>
  <si>
    <t>DOPI-726</t>
  </si>
  <si>
    <t>DOPI-727</t>
  </si>
  <si>
    <t>DOPI-728</t>
  </si>
  <si>
    <t>DOPI-729</t>
  </si>
  <si>
    <t>DOPI-730</t>
  </si>
  <si>
    <t>DOPI-731</t>
  </si>
  <si>
    <t>DOPI-732</t>
  </si>
  <si>
    <t>DOPI-733</t>
  </si>
  <si>
    <t>DOPI-734</t>
  </si>
  <si>
    <t>DOPI-735</t>
  </si>
  <si>
    <t>DOPI-736</t>
  </si>
  <si>
    <t>DOPI-737</t>
  </si>
  <si>
    <t>DOPI-738</t>
  </si>
  <si>
    <t>DOPI-739</t>
  </si>
  <si>
    <t>DOPI-740</t>
  </si>
  <si>
    <t>DOPI-741</t>
  </si>
  <si>
    <t>DOPI-742</t>
  </si>
  <si>
    <t>DOPI-743</t>
  </si>
  <si>
    <t>DOPI-744</t>
  </si>
  <si>
    <t>DOPI-745</t>
  </si>
  <si>
    <t>DOPI-746</t>
  </si>
  <si>
    <t>DOPI-747</t>
  </si>
  <si>
    <t>DOPI-748</t>
  </si>
  <si>
    <t>DOPI-749</t>
  </si>
  <si>
    <t>DOPI-750</t>
  </si>
  <si>
    <t>DOPI-751</t>
  </si>
  <si>
    <t>DOPI-752</t>
  </si>
  <si>
    <t>DOPI-753</t>
  </si>
  <si>
    <t>DOPI-754</t>
  </si>
  <si>
    <t>DOPI-755</t>
  </si>
  <si>
    <t>DOPI-756</t>
  </si>
  <si>
    <t>DOPI-757</t>
  </si>
  <si>
    <t>DOPI-758</t>
  </si>
  <si>
    <t>DOPI-759</t>
  </si>
  <si>
    <t>DOPI-760</t>
  </si>
  <si>
    <t>DOPI-761</t>
  </si>
  <si>
    <t>DOPI-762</t>
  </si>
  <si>
    <t>DOPI-763</t>
  </si>
  <si>
    <t>DOPI-764</t>
  </si>
  <si>
    <t>DOPI-765</t>
  </si>
  <si>
    <t>DOPI-766</t>
  </si>
  <si>
    <t>DOPI-767</t>
  </si>
  <si>
    <t>DOPI-768</t>
  </si>
  <si>
    <t>DOPI-769</t>
  </si>
  <si>
    <t>DOPI-770</t>
  </si>
  <si>
    <t>DOPI-771</t>
  </si>
  <si>
    <t>DOPI-772</t>
  </si>
  <si>
    <t>DOPI-773</t>
  </si>
  <si>
    <t>DOPI-774</t>
  </si>
  <si>
    <t>DOPI-775</t>
  </si>
  <si>
    <t>DOPI-776</t>
  </si>
  <si>
    <t>DOPI-777</t>
  </si>
  <si>
    <t>DOPI-778</t>
  </si>
  <si>
    <t>DOPI-779</t>
  </si>
  <si>
    <t>DOPI-780</t>
  </si>
  <si>
    <t>DOPI-781</t>
  </si>
  <si>
    <t>DOPI-782</t>
  </si>
  <si>
    <t>DOPI-783</t>
  </si>
  <si>
    <t>DOPI-784</t>
  </si>
  <si>
    <t>DOPI-785</t>
  </si>
  <si>
    <t>DOPI-786</t>
  </si>
  <si>
    <t>DOPI-787</t>
  </si>
  <si>
    <t>DOPI-788</t>
  </si>
  <si>
    <t>DOPI-789</t>
  </si>
  <si>
    <t>DOPI-790</t>
  </si>
  <si>
    <t>DOPI-791</t>
  </si>
  <si>
    <t>DOPI-792</t>
  </si>
  <si>
    <t>DOPI-793</t>
  </si>
  <si>
    <t>DOPI-794</t>
  </si>
  <si>
    <t>DOPI-795</t>
  </si>
  <si>
    <t>DOPI-796</t>
  </si>
  <si>
    <t>DOPI-797</t>
  </si>
  <si>
    <t>DOPI-798</t>
  </si>
  <si>
    <t>DOPI-799</t>
  </si>
  <si>
    <t>DOPI-800</t>
  </si>
  <si>
    <t>DOPI-801</t>
  </si>
  <si>
    <t>DOPI-802</t>
  </si>
  <si>
    <t>DOPI-803</t>
  </si>
  <si>
    <t>DOPI-804</t>
  </si>
  <si>
    <t>DOPI-805</t>
  </si>
  <si>
    <t>DOPI-806</t>
  </si>
  <si>
    <t>DOPI-807</t>
  </si>
  <si>
    <t>DOPI-808</t>
  </si>
  <si>
    <t>DOPI-809</t>
  </si>
  <si>
    <t>DOPI-810</t>
  </si>
  <si>
    <t>DOPI-811</t>
  </si>
  <si>
    <t>DOPI-812</t>
  </si>
  <si>
    <t>DOPI-813</t>
  </si>
  <si>
    <t>DOPI-814</t>
  </si>
  <si>
    <t>DOPI-815</t>
  </si>
  <si>
    <t>DOPI-816</t>
  </si>
  <si>
    <t>DOPI-817</t>
  </si>
  <si>
    <t>DOPI-818</t>
  </si>
  <si>
    <t>DOPI-819</t>
  </si>
  <si>
    <t>DOPI-820</t>
  </si>
  <si>
    <t>DOPI-821</t>
  </si>
  <si>
    <t>DOPI-822</t>
  </si>
  <si>
    <t>DOPI-823</t>
  </si>
  <si>
    <t>DOPI-824</t>
  </si>
  <si>
    <t>DOPI-825</t>
  </si>
  <si>
    <t>DOPI-826</t>
  </si>
  <si>
    <t>DOPI-827</t>
  </si>
  <si>
    <t>DOPI-828</t>
  </si>
  <si>
    <t>DOPI-829</t>
  </si>
  <si>
    <t>DOPI-830</t>
  </si>
  <si>
    <t>DOPI-831</t>
  </si>
  <si>
    <t>DOPI-832</t>
  </si>
  <si>
    <t>DOPI-833</t>
  </si>
  <si>
    <t>DOPI-834</t>
  </si>
  <si>
    <t>DOPI-835</t>
  </si>
  <si>
    <t>DOPI-836</t>
  </si>
  <si>
    <t>DOPI-837</t>
  </si>
  <si>
    <t>DOPI-838</t>
  </si>
  <si>
    <t>DOPI-839</t>
  </si>
  <si>
    <t>DOPI-840</t>
  </si>
  <si>
    <t>DOPI-841</t>
  </si>
  <si>
    <t>DOPI-842</t>
  </si>
  <si>
    <t>DOPI-843</t>
  </si>
  <si>
    <t>DOPI-844</t>
  </si>
  <si>
    <t>DOPI-845</t>
  </si>
  <si>
    <t>DOPI-846</t>
  </si>
  <si>
    <t>DOPI-847</t>
  </si>
  <si>
    <t>DOPI-848</t>
  </si>
  <si>
    <t>DOPI-849</t>
  </si>
  <si>
    <t>DOPI-850</t>
  </si>
  <si>
    <t>DOPI-851</t>
  </si>
  <si>
    <t>DOPI-852</t>
  </si>
  <si>
    <t>DOPI-853</t>
  </si>
  <si>
    <t>DOPI-854</t>
  </si>
  <si>
    <t>DOPI-855</t>
  </si>
  <si>
    <t>DOPI-856</t>
  </si>
  <si>
    <t>DOPI-857</t>
  </si>
  <si>
    <t>DOPI-858</t>
  </si>
  <si>
    <t>DOPI-859</t>
  </si>
  <si>
    <t>DOPI-860</t>
  </si>
  <si>
    <t>DOPI-861</t>
  </si>
  <si>
    <t>DOPI-862</t>
  </si>
  <si>
    <t>DOPI-863</t>
  </si>
  <si>
    <t>DOPI-864</t>
  </si>
  <si>
    <t>DOPI-865</t>
  </si>
  <si>
    <t>DOPI-866</t>
  </si>
  <si>
    <t>DOPI-867</t>
  </si>
  <si>
    <t>DOPI-868</t>
  </si>
  <si>
    <t>DOPI-869</t>
  </si>
  <si>
    <t>DOPI-870</t>
  </si>
  <si>
    <t>DOPI-871</t>
  </si>
  <si>
    <t>DOPI-872</t>
  </si>
  <si>
    <t>DOPI-873</t>
  </si>
  <si>
    <t>DOPI-874</t>
  </si>
  <si>
    <t>DOPI-875</t>
  </si>
  <si>
    <t>DOPI-876</t>
  </si>
  <si>
    <t>DOPI-877</t>
  </si>
  <si>
    <t>DOPI-878</t>
  </si>
  <si>
    <t>DOPI-879</t>
  </si>
  <si>
    <t>DOPI-880</t>
  </si>
  <si>
    <t>DOPI-881</t>
  </si>
  <si>
    <t>DOPI-882</t>
  </si>
  <si>
    <t>DOPI-883</t>
  </si>
  <si>
    <t>DOPI-884</t>
  </si>
  <si>
    <t>DOPI-885</t>
  </si>
  <si>
    <t>DOPI-886</t>
  </si>
  <si>
    <t>DOPI-887</t>
  </si>
  <si>
    <t>DOPI-888</t>
  </si>
  <si>
    <t>DOPI-889</t>
  </si>
  <si>
    <t>DOPI-890</t>
  </si>
  <si>
    <t>DOPI-891</t>
  </si>
  <si>
    <t>DOPI-892</t>
  </si>
  <si>
    <t>DOPI-893</t>
  </si>
  <si>
    <t>DOPI-894</t>
  </si>
  <si>
    <t>DOPI-895</t>
  </si>
  <si>
    <t>DOPI-896</t>
  </si>
  <si>
    <t>DOPI-897</t>
  </si>
  <si>
    <t>DOPI-898</t>
  </si>
  <si>
    <t>DOPI-899</t>
  </si>
  <si>
    <t>DOPI-900</t>
  </si>
  <si>
    <t>DOPI-901</t>
  </si>
  <si>
    <t>DOPI-902</t>
  </si>
  <si>
    <t>DOPI-903</t>
  </si>
  <si>
    <t>DOPI-904</t>
  </si>
  <si>
    <t>DOPI-905</t>
  </si>
  <si>
    <t>DOPI-906</t>
  </si>
  <si>
    <t>DOPI-907</t>
  </si>
  <si>
    <t>DOPI-908</t>
  </si>
  <si>
    <t>DOPI-909</t>
  </si>
  <si>
    <t>DOPI-910</t>
  </si>
  <si>
    <t>DOPI-911</t>
  </si>
  <si>
    <t>DOPI-912</t>
  </si>
  <si>
    <t>DOPI-913</t>
  </si>
  <si>
    <t>DOPI-914</t>
  </si>
  <si>
    <t>DOPI-915</t>
  </si>
  <si>
    <t>DOPI-916</t>
  </si>
  <si>
    <t>DOPI-917</t>
  </si>
  <si>
    <t>DOPI-918</t>
  </si>
  <si>
    <t>DOPI-919</t>
  </si>
  <si>
    <t>DOPI-920</t>
  </si>
  <si>
    <t>DOPI-921</t>
  </si>
  <si>
    <t>DOPI-922</t>
  </si>
  <si>
    <t>DOPI-923</t>
  </si>
  <si>
    <t>DOPI-924</t>
  </si>
  <si>
    <t>DOPI-925</t>
  </si>
  <si>
    <t>DOPI-926</t>
  </si>
  <si>
    <t>DOPI-927</t>
  </si>
  <si>
    <t>DOPI-928</t>
  </si>
  <si>
    <t>DOPI-929</t>
  </si>
  <si>
    <t>DOPI-930</t>
  </si>
  <si>
    <t>DOPI-931</t>
  </si>
  <si>
    <t>DOPI-932</t>
  </si>
  <si>
    <t>DOPI-933</t>
  </si>
  <si>
    <t>DOPI-934</t>
  </si>
  <si>
    <t>DOPI-935</t>
  </si>
  <si>
    <t>DOPI-936</t>
  </si>
  <si>
    <t>DOPI-937</t>
  </si>
  <si>
    <t>DOPI-938</t>
  </si>
  <si>
    <t>DOPI-939</t>
  </si>
  <si>
    <t>DOPI-940</t>
  </si>
  <si>
    <t>DOPI-941</t>
  </si>
  <si>
    <t>DOPI-942</t>
  </si>
  <si>
    <t>DOPI-943</t>
  </si>
  <si>
    <t>DOPI-944</t>
  </si>
  <si>
    <t>DOPI-945</t>
  </si>
  <si>
    <t>DOPI-946</t>
  </si>
  <si>
    <t>DOPI-947</t>
  </si>
  <si>
    <t>DOPI-948</t>
  </si>
  <si>
    <t>DOPI-949</t>
  </si>
  <si>
    <t>DOPI-950</t>
  </si>
  <si>
    <t>DOPI-951</t>
  </si>
  <si>
    <t>DOPI-952</t>
  </si>
  <si>
    <t>DOPI-953</t>
  </si>
  <si>
    <t>DOPI-954</t>
  </si>
  <si>
    <t>DOPI-955</t>
  </si>
  <si>
    <t>DOPI-956</t>
  </si>
  <si>
    <t>DOPI-957</t>
  </si>
  <si>
    <t>DOPI-958</t>
  </si>
  <si>
    <t>DOPI-959</t>
  </si>
  <si>
    <t>DOPI-960</t>
  </si>
  <si>
    <t>DOPI-961</t>
  </si>
  <si>
    <t>DOPI-962</t>
  </si>
  <si>
    <t>DOPI-963</t>
  </si>
  <si>
    <t>DOPI-964</t>
  </si>
  <si>
    <t>DOPI-965</t>
  </si>
  <si>
    <t>DOPI-966</t>
  </si>
  <si>
    <t>DOPI-967</t>
  </si>
  <si>
    <t>DOPI-968</t>
  </si>
  <si>
    <t>LUMINARIO TIPO VIALIDAD MARCA SIGNIFY USO INTERPERIE MODELO ROAD FOCUS, FABRICADA EN FUNDICIÓN DE ALUMINIO INYECTADA A PRESIÓN PINTADA CON PINTURA POLIÉSTER APLICADA MEDIANTE PROCESO ELECTROSTÁTICO COLOR GRIS, EQUIPADA CON DRIVER QUE TRABAJA A 120 A 277 VOLTS, CON UN CONSUMO MÁXIMO DE 108 WATTS Y 32 LEDS, EFICIENCIA LUMÍNICA DE 11,835 LÚMENES PARA LA CURVA LE2 A 4000° K. DIMEABLE DE 0 A 10 V. CON SISTEMA ÓPTICO COMPUESTO POR PRISMAS PATENTADO EN CONJUNTO CAPAZ DE GENERAR CURVA II MEDIA CUTOFF. EQUIPADA CON SISTEMA DE PROTECCIÓN CONTRA DESCARGAS PARA 10 KV / 10 KA CLASE  “C”, INCLUYE BASE PARA FOTO CONTROL Y SHORTING CAP, NIVEL DE PROTECCIÓN IP EN SISTEMA ELÉCTRICO IP64 NIVEL DE PROTECCIÓN IP EN SISTEMA ÓPTICO IP66 GARANTÍA INTEGRAL EN DRIVER Y SISTEMA ELÉCTRICO: 10 AÑOS GARANTÍA INTEGRAL EN SISTEMA ÓPTICO: 10 AÑOS. CATÁLOGO RFM-108W32LED4K-G2-R2M-UNV-DMG-PH9-RCD7-GY3 INCLUYE: HERRAMIENTA, SUMINISTRO, FLETES, ACARREOS, ELEVACIÓN, CONEXIONES, PRUEBAS, EQUIPO Y MANO DE OBRA.</t>
  </si>
  <si>
    <t>LUMINARIO TIPO VIALIDAD MARCA SIGNIFY USO INTEMPERIE MODELO ROAD FOCUS, FABRICADA EN FUNDICIÓN DE ALUMINIO INYECTADA A PRESIÓN PINTADA CON PINTURA POLIÉSTER APLICADA MEDIANTE PROCESO ELECTROESTÁTICO COLOR GRIS, EQUIPADA CON DRIVER QUE TRABAJA A 120 A 277 VOLTS, CON UN CONSUMO MÁXIMO DE 73 WATTS Y 32 LEDS EFICIENCIA LUMÍNICA DE 9,408 LÚMENES PARA LA CURVA LE2 A 4000° K. DIMEABLE DE 0 A 10 V. CON SISTEMA ÓPTICO COMPUESTO POR PRISMAS PATENTADO EN CONJUNTO CAPAZ DE GENERAR CURVA II MEDIA CUTOFF. EQUIPADA CON SISTEMA DE PROTECCIÓN CONTRA DESCARGAS PARA 10KV / 10KA CLASE “C” INCLUYE BASE PARA FOTO CONTROL Y SHORTING CAP, NIVEL DE PROTECCIÓN IP EN SISTEMA ELÉCTRICO IP64 NIVEL DE PROTECCIÓN IP EN SISTEMA ÓPTICO IP66 GARANTÍA INTEGRAL EN DRIVER Y SISTEMA ELÉCTRICO: 10 AÑOS GARANTÍA INTEGRAL EN SISTEMA ÓPTICO: 10 AÑOS.  CATALOGO RFS-72W32LED4K-G2-R2M-UNV-DMG-PH9-RCD7-GY3. INCLUYE: HERRAMIENTA, SUMINISTRO, FLETES, ACARREOS, ELEVACIÓN, CONEXIONES, PRUEBAS, EQUIPO Y MANO DE OBRA.</t>
  </si>
  <si>
    <t>D5.4</t>
  </si>
  <si>
    <t>D5.6</t>
  </si>
  <si>
    <t>D6.4</t>
  </si>
  <si>
    <t>SUMINISTRO E INSTALACIÓN DE LUMINARIO TIPO VIALIDAD MARCA SIGNIFY USO INTEMPERIE MODELO ROAD FOCUS RFS-72W32LED4K-G2-R2M-UNV-DMG-PH9-RCD7-GY3 O SIMILAR, FABRICADA EN FUNDICIÓN DE ALUMINIO INYECTADA A PRESIÓN PINTADA CON PINTURA POLIÉSTER APLICADA MEDIANTE PROCESO ELECTROESTÁTICO COLOR GRIS, EQUIPADA CON DRIVER QUE TRABAJA A 120 A 277 VOLTS, CON UN CONSUMO MÁXIMO DE 73 WATTS Y 32 LEDS EFICIENCIA LUMÍNICA DE 9,408 LÚMENES PARA LA CURVA LE2 A 4000° K. DIMEABLE DE 0 A 10 V. CON SISTEMA ÓPTICO COMPUESTO POR PRISMAS PATENTADO EN CONJUNTO CAPAZ DE GENERAR CURVA II MEDIA CUTOFF. EQUIPADA CON SISTEMA DE PROTECCIÓN CONTRA DESCARGAS PARA 10KV / 10KA CLASE “C”, INCLUYE: SUMINISTRO E INSTALACIÓN, BASE PARA FOTO CONTROL Y SHORTING CAP, NIVEL DE PROTECCIÓN IP EN SISTEMA ELÉCTRICO IP64 NIVEL DE PROTECCIÓN IP EN SISTEMA ÓPTICO IP66 GARANTÍA INTEGRAL EN DRIVER Y SISTEMA ELÉCTRICO. INCLUYE: HERRAMIENTA, SUMINISTRO, FLETES, ACARREOS, ELEVACIÓN, CONEXIONES, PRUEBAS, EQUIPO Y MANO DE OBRA.</t>
  </si>
  <si>
    <t>SUMINISTRO E INSTALACIÓN DE LUMINARIO TIPO VIALIDAD MARCA SIGNIFY USO INTEMPERIE MODELO ROAD FOCUS RFS-72W32LED4K-G2-R2M-UNV-DMG-PH9-RCD7-GY3 O SIMILAR, FABRICADA EN FUNDICIÓN DE ALUMINIO INYECTADA A PRESIÓN PINTADA CON PINTURA POLIÉSTER APLICADA MEDIANTE PROCESO ELECTROESTÁTICO COLOR GRIS, EQUIPADA CON DRIVER QUE TRABAJA A 120 A 277 VOLTS, CON UN CONSUMO MÁXIMO DE 73 WATTS Y 32 LEDS EFICIENCIA LUMÍNICA DE 9,408 LUMENES PARA LA CURVA LE2 A 4000° K. DIMEABLE DE 0 A 10 V. CON SISTEMA ÓPTICO COMPUESTO POR PRISMAS PATENTADO EN CONJUNTO CAPAZ DE GENERAR CURVA II MEDIA CUTOFF. EQUIPADA CON SISTEMA DE PROTECCIÓN CONTRA DESCARGAS PARA 10KV / 10KA CLASE “C” INCLUYE BASE PARA FOTO CONTROL  Y SHORTING CAP, NIVEL DE PROTECCIÓN IP EN SISTEMA ELÉCTRICO IP64 NIVEL DE PROTECCIÓN IP EN SISTEMA ÓPTICO IP66 GARANTÍA INTEGRAL EN DRIVER Y SISTEMA ELÉCTRICO: 10 AÑOS GARANTÍA INTEGRAL EN SISTEMA ÓPTICO, INCLUYE: HERRAMIENTA, SUMINISTRO, FLETES, ACARREOS, ELEVACIÓN, CONEXIONES, PRUEBAS, EQUIPO Y MANO DE OBRA.</t>
  </si>
  <si>
    <t>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</si>
  <si>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CENEFA DE 10 CM DE ESPESOR DE CONCRETO PREMEZCLADO F´C= 200 KG/CM2, R. N., T.M.A.19 MM, TIRO DIRECTO, COLOR NEGRO INTEGRADO AL 4%, Y ACABADO ESTAMPADO TIPO PIEL DE ELEFANTE, INCLUYE: CIMBRA, DESCIMBRA, COLADO, DESMOLDANTE, BARNIZ, CURADO, MATERIALES, MANO DE OBRA, EQUIPO Y HERRAMIENTA.</t>
  </si>
  <si>
    <t>SUMINISTRO E INSTALACIÓN DE MANGA DE EMPOTRAMIENTO DE  P.V.C. DE 10" DE DIÁMETRO,  INCLUYE: MATERIAL, ACARREOS, MANO  DE OBRA Y HERRAMIENTA.</t>
  </si>
  <si>
    <t>SUMINISTRO E INSTALACIÓN DE TEE DE 6" X 6" DE DIÁMETRO DE FO.FO., INCLUYE: 50 % DE TORNILLOS Y EMPAQUES, MATERIAL, ACARREOS, MANO DE OBRA, EQUIPO Y HERRAMIENTA.</t>
  </si>
  <si>
    <t>SUMINISTRO E INSTALACIÓN DE CRUZ DE 8" X 4" DE DIÁMETRO DE FO.FO., INCLUYE: 50 % DE TORNILLOS Y EMPAQUES, MATERIAL, ACARREOS, MANO DE OBRA, EQUIPO Y HERRAMIENTA.</t>
  </si>
  <si>
    <t>SUMINISTRO E INSTALACIÓN DE VÁLVULA COMPUERTA VÁSTAGO FIJO DE 6" DE DIÁMETRO DE  FO.FO., INCLUYE: 50 % DE TORNILLOS Y EMPAQUES, MATERIAL, ACARREOS, MANO DE OBRA, EQUIPO Y HERRAMIENTA.</t>
  </si>
  <si>
    <t>ANCLA PARA POSTE METÁLICO DE 9.00 M DE ALTURA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</si>
  <si>
    <t>SUMINISTRO E INSTALACIÓN DE CONTROL PARA ALUMBRADO INTEGRADO POR 1.- GABINETE PARA CONTROL DE ALUMBRADO PÚBLICO, CLASIFICACIÓN NEMA 4X (IP66), DE DIMENSIONES MÍNIMAS 40 X 30 X 20 CM, CON RECUBRIMIENTO DE PINTURA EN POLIÉSTER TEXTURIZADO COLOR RAL7035, CON CHAPA MARCA SOUTHCO MODELO E3-110-25. 2.- INTERRUPTOR TERMOMAGNÉTICO EN CAJA MOLDEADA DE 3 X 30 AMP, TIPO FAL, ALTA CAPACIDAD INTERRUPTIVA, 25 KA @ 240 VCA, 600 VCA, 60 HZ, INCLUYE TERMINALES PARA CONECTAR CON CONDUCTORES DE CU O AL, DE LÍNEA Y CARGA, CALIBRE MÍNIMO 14 AWG, CALIBRE MÁXIMO 3/0 AWG. TEMPERATURA AMBIENTE DE FUNCIONAMIENTO 40°C. QUE CUMPLA CON LA NORMA NMX-J-266-ANCE-2014. 3.- CONTACTOR ELECTROMAGNÉTICO 3 POLOS, TAMAÑO NEMA 1 PARA 30 AMP, CLASE 8502 TIPO SA, PARA UNA TENSIÓN MÁXIMA DE 600 VCA. LA BOBINA DEBE OPERAR A 220 VCA, 60 HERTZ. CONTAR CON CERTIFICADOS QUE ACREDITEN EL CUMPLIMIENTO DE LAS NORMAS: NMX-J-290-ANCE-1999, NMX-J-118/1-ANCE-2000, O EN SU DEFECTO IEC 947-4-1 O 60947-4-1. 4.- BASE SOQUET PARA FOTOCELDA, CON FOTOCELDA/FOTOCONTROL, MONTAJE DE MEDIA VUELTA, RANGO DE ENCENDIDO DE 10-30 LUXES, APAGADO 5 VECES EL NIVEL DE ENCENDIDO, CON DISEÑO DE EXPULSIÓN TIPO ABIERTO. EL MARGEN DE PROTECCIÓN ES DE 2,5 KV EN EL DISPARO Y 5000 A DE CAPACIDAD DE CONDUCCIÓN, FOTOCELDA DE SULFURO DE CADMIO, 1/2 PULGADA DE DIÁMETRO. SELLADA EPOXICAMENTE PARA PROTECCIÓN CONTRA CONTAMINANTES, HUMEDAD Y MÁXIMA ESTABILIDAD. ORIENTACIÓN DE LA INSTALACIÓN UNIDIRECCIONAL, VIDA ÚTIL 5,000 OPERACIONES, TERMINALES DE LATÓN SÓLIDO PARA MÁXIMA RESISTENCIA A LA CORROSIÓN Y BUENA CONDUCCIÓN ELÉCTRICA, CONTACTOS NORMALMENTE CERRADOS. 5.- CABLEADO INTERNO. INCLUYE: HERRAMIENTA, FLEJE DE ACERO INOXIDABLE 3/4", HEBILLAS PARA FLEJE, TUBO LICUATITE, CABLE PARA CONEXIÓN A MEDICIÓN Y DERIVACIÓN A CIRCUITO, VARILLA DE TIERRA PROTOCOLIZADA Y CONECTOR REFORZADO PARA VARILLA DE TIERRA, CABLEADO INTERNO, SUMINISTRO DE MATERIALES, ACARREOS, ELEVACIÓN, MATERIALES PARA SUJECIÓN, MANO DE OBRA, CONEXIÓN Y PRUEBAS.</t>
  </si>
  <si>
    <t>SUMINISTRO E INSTALACIÓN DE BASE PARA MEDIDOR TRIFÁSICO, PARA USO EXTERIOR NEMA 3R, 7 TERMINALES CON CAPACIDAD DE 200 AMPERES, TENSIÓN MÁXIMA 600 VOLTS,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</si>
  <si>
    <t>LICITACIÓN PUBLICA No.</t>
  </si>
  <si>
    <t>SUMINISTRO E INSTALACIÓN DE MANGA DE EMPOTRAMIENTO DE  P.V.C. DE 6" DE DIÁMETRO,  INCLUYE: MATERIAL, ACARREOS, MANO  DE OBRA Y HERRAMIENTA.</t>
  </si>
  <si>
    <t>PE-1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</si>
</sst>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sz val="6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color theme="8" tint="-0.249977111117893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10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16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0" borderId="0"/>
    <xf numFmtId="0" fontId="2" fillId="0" borderId="0"/>
    <xf numFmtId="0" fontId="28" fillId="0" borderId="0"/>
    <xf numFmtId="0" fontId="28" fillId="0" borderId="0"/>
    <xf numFmtId="0" fontId="28" fillId="0" borderId="0"/>
  </cellStyleXfs>
  <cellXfs count="148">
    <xf numFmtId="0" fontId="0" fillId="0" borderId="0" xfId="0"/>
    <xf numFmtId="0" fontId="4" fillId="0" borderId="2" xfId="2" applyNumberFormat="1" applyFont="1" applyBorder="1" applyAlignment="1">
      <alignment horizontal="justify" vertical="top" wrapText="1"/>
    </xf>
    <xf numFmtId="0" fontId="4" fillId="0" borderId="5" xfId="2" applyNumberFormat="1" applyFont="1" applyBorder="1" applyAlignment="1">
      <alignment horizontal="justify" vertical="top" wrapText="1"/>
    </xf>
    <xf numFmtId="0" fontId="9" fillId="0" borderId="0" xfId="2" applyFont="1" applyFill="1" applyBorder="1" applyAlignment="1">
      <alignment horizontal="justify" wrapText="1"/>
    </xf>
    <xf numFmtId="49" fontId="4" fillId="2" borderId="0" xfId="2" applyNumberFormat="1" applyFont="1" applyFill="1" applyBorder="1" applyAlignment="1">
      <alignment horizontal="center" vertical="center" wrapText="1"/>
    </xf>
    <xf numFmtId="0" fontId="6" fillId="0" borderId="0" xfId="3" applyFill="1"/>
    <xf numFmtId="0" fontId="6" fillId="0" borderId="0" xfId="3" applyFill="1" applyAlignment="1">
      <alignment wrapText="1"/>
    </xf>
    <xf numFmtId="0" fontId="6" fillId="0" borderId="0" xfId="3" applyFont="1" applyFill="1" applyAlignment="1">
      <alignment wrapText="1"/>
    </xf>
    <xf numFmtId="0" fontId="11" fillId="0" borderId="0" xfId="3" applyFont="1" applyFill="1"/>
    <xf numFmtId="4" fontId="6" fillId="0" borderId="0" xfId="3" applyNumberFormat="1" applyFill="1"/>
    <xf numFmtId="0" fontId="3" fillId="0" borderId="1" xfId="2" applyFont="1" applyBorder="1" applyAlignment="1">
      <alignment vertical="top" wrapText="1"/>
    </xf>
    <xf numFmtId="0" fontId="3" fillId="0" borderId="2" xfId="2" applyNumberFormat="1" applyFont="1" applyBorder="1" applyAlignment="1">
      <alignment vertical="top" wrapText="1"/>
    </xf>
    <xf numFmtId="0" fontId="6" fillId="0" borderId="0" xfId="3" applyFill="1" applyBorder="1"/>
    <xf numFmtId="0" fontId="3" fillId="0" borderId="4" xfId="2" applyFont="1" applyBorder="1" applyAlignment="1">
      <alignment vertical="top" wrapText="1"/>
    </xf>
    <xf numFmtId="0" fontId="3" fillId="0" borderId="5" xfId="2" applyNumberFormat="1" applyFont="1" applyBorder="1" applyAlignment="1">
      <alignment vertical="top" wrapText="1"/>
    </xf>
    <xf numFmtId="165" fontId="7" fillId="0" borderId="5" xfId="2" applyNumberFormat="1" applyFont="1" applyFill="1" applyBorder="1" applyAlignment="1">
      <alignment vertical="top"/>
    </xf>
    <xf numFmtId="0" fontId="3" fillId="0" borderId="0" xfId="2" applyFont="1" applyBorder="1" applyAlignment="1">
      <alignment horizontal="center" vertical="top"/>
    </xf>
    <xf numFmtId="2" fontId="3" fillId="0" borderId="0" xfId="2" applyNumberFormat="1" applyFont="1" applyBorder="1" applyAlignment="1">
      <alignment horizontal="right" vertical="top"/>
    </xf>
    <xf numFmtId="164" fontId="4" fillId="0" borderId="0" xfId="2" applyNumberFormat="1" applyFont="1" applyBorder="1" applyAlignment="1">
      <alignment horizontal="right" vertical="top"/>
    </xf>
    <xf numFmtId="0" fontId="4" fillId="0" borderId="5" xfId="2" applyNumberFormat="1" applyFont="1" applyBorder="1" applyAlignment="1">
      <alignment horizontal="center" vertical="top" wrapText="1"/>
    </xf>
    <xf numFmtId="14" fontId="3" fillId="0" borderId="0" xfId="2" applyNumberFormat="1" applyFont="1" applyFill="1" applyBorder="1" applyAlignment="1">
      <alignment horizontal="justify" vertical="top" wrapText="1"/>
    </xf>
    <xf numFmtId="0" fontId="8" fillId="0" borderId="5" xfId="2" applyFont="1" applyFill="1" applyBorder="1" applyAlignment="1">
      <alignment horizontal="left"/>
    </xf>
    <xf numFmtId="0" fontId="3" fillId="0" borderId="7" xfId="2" applyFont="1" applyBorder="1" applyAlignment="1">
      <alignment horizontal="center" vertical="top"/>
    </xf>
    <xf numFmtId="2" fontId="3" fillId="0" borderId="7" xfId="2" applyNumberFormat="1" applyFont="1" applyBorder="1" applyAlignment="1">
      <alignment horizontal="right" vertical="top"/>
    </xf>
    <xf numFmtId="164" fontId="4" fillId="0" borderId="7" xfId="2" applyNumberFormat="1" applyFont="1" applyBorder="1" applyAlignment="1">
      <alignment horizontal="right" vertical="top"/>
    </xf>
    <xf numFmtId="14" fontId="3" fillId="0" borderId="7" xfId="2" applyNumberFormat="1" applyFont="1" applyFill="1" applyBorder="1" applyAlignment="1">
      <alignment horizontal="justify" vertical="top" wrapText="1"/>
    </xf>
    <xf numFmtId="0" fontId="3" fillId="0" borderId="5" xfId="2" applyNumberFormat="1" applyFont="1" applyBorder="1" applyAlignment="1">
      <alignment vertical="top"/>
    </xf>
    <xf numFmtId="0" fontId="4" fillId="0" borderId="2" xfId="5" applyNumberFormat="1" applyFont="1" applyBorder="1" applyAlignment="1">
      <alignment horizontal="center" vertical="top" wrapText="1"/>
    </xf>
    <xf numFmtId="0" fontId="3" fillId="0" borderId="6" xfId="2" applyFont="1" applyBorder="1" applyAlignment="1">
      <alignment vertical="top" wrapText="1"/>
    </xf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Continuous"/>
    </xf>
    <xf numFmtId="4" fontId="9" fillId="0" borderId="0" xfId="2" applyNumberFormat="1" applyFont="1" applyFill="1" applyBorder="1" applyAlignment="1">
      <alignment horizontal="center"/>
    </xf>
    <xf numFmtId="0" fontId="10" fillId="0" borderId="0" xfId="3" applyFont="1" applyFill="1" applyBorder="1" applyAlignment="1">
      <alignment horizontal="right" vertical="top"/>
    </xf>
    <xf numFmtId="0" fontId="11" fillId="0" borderId="0" xfId="3" applyFont="1" applyFill="1" applyBorder="1" applyAlignment="1">
      <alignment vertical="top" wrapText="1"/>
    </xf>
    <xf numFmtId="4" fontId="6" fillId="0" borderId="0" xfId="3" applyNumberFormat="1" applyFill="1" applyBorder="1"/>
    <xf numFmtId="49" fontId="12" fillId="0" borderId="0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top" wrapText="1"/>
    </xf>
    <xf numFmtId="164" fontId="12" fillId="0" borderId="0" xfId="3" applyNumberFormat="1" applyFont="1" applyFill="1" applyBorder="1" applyAlignment="1">
      <alignment horizontal="right" vertical="top" wrapText="1"/>
    </xf>
    <xf numFmtId="49" fontId="12" fillId="3" borderId="0" xfId="3" applyNumberFormat="1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justify" vertical="top"/>
    </xf>
    <xf numFmtId="0" fontId="15" fillId="2" borderId="0" xfId="3" applyFont="1" applyFill="1" applyBorder="1" applyAlignment="1">
      <alignment horizontal="center" vertical="top" wrapText="1"/>
    </xf>
    <xf numFmtId="164" fontId="15" fillId="2" borderId="0" xfId="3" applyNumberFormat="1" applyFont="1" applyFill="1" applyBorder="1" applyAlignment="1">
      <alignment horizontal="right" vertical="top" wrapText="1"/>
    </xf>
    <xf numFmtId="44" fontId="15" fillId="2" borderId="0" xfId="1" applyFont="1" applyFill="1" applyBorder="1" applyAlignment="1">
      <alignment horizontal="center" vertical="top" wrapText="1"/>
    </xf>
    <xf numFmtId="164" fontId="15" fillId="2" borderId="0" xfId="3" applyNumberFormat="1" applyFont="1" applyFill="1" applyBorder="1" applyAlignment="1">
      <alignment horizontal="left" vertical="top" wrapText="1"/>
    </xf>
    <xf numFmtId="0" fontId="20" fillId="0" borderId="0" xfId="3" applyFont="1" applyFill="1" applyAlignment="1">
      <alignment wrapText="1"/>
    </xf>
    <xf numFmtId="4" fontId="14" fillId="0" borderId="0" xfId="3" applyNumberFormat="1" applyFont="1" applyFill="1" applyBorder="1" applyAlignment="1">
      <alignment horizontal="right" vertical="top" wrapText="1"/>
    </xf>
    <xf numFmtId="2" fontId="15" fillId="0" borderId="0" xfId="3" applyNumberFormat="1" applyFont="1" applyFill="1" applyBorder="1" applyAlignment="1">
      <alignment horizontal="justify" vertical="top"/>
    </xf>
    <xf numFmtId="0" fontId="15" fillId="0" borderId="0" xfId="3" applyFont="1" applyFill="1" applyBorder="1" applyAlignment="1">
      <alignment horizontal="center" vertical="center" wrapText="1"/>
    </xf>
    <xf numFmtId="44" fontId="15" fillId="0" borderId="0" xfId="3" applyNumberFormat="1" applyFont="1" applyFill="1" applyBorder="1" applyAlignment="1">
      <alignment horizontal="justify" vertical="top"/>
    </xf>
    <xf numFmtId="164" fontId="17" fillId="2" borderId="0" xfId="1" applyNumberFormat="1" applyFont="1" applyFill="1" applyBorder="1" applyAlignment="1">
      <alignment horizontal="right" vertical="top" wrapText="1"/>
    </xf>
    <xf numFmtId="164" fontId="17" fillId="2" borderId="0" xfId="3" applyNumberFormat="1" applyFont="1" applyFill="1" applyBorder="1" applyAlignment="1">
      <alignment horizontal="right" vertical="top" wrapText="1"/>
    </xf>
    <xf numFmtId="164" fontId="18" fillId="2" borderId="0" xfId="3" applyNumberFormat="1" applyFont="1" applyFill="1" applyBorder="1" applyAlignment="1">
      <alignment horizontal="right" vertical="top" wrapText="1"/>
    </xf>
    <xf numFmtId="44" fontId="11" fillId="0" borderId="0" xfId="1" applyFont="1" applyFill="1" applyBorder="1" applyAlignment="1">
      <alignment horizontal="center" vertical="top" wrapText="1"/>
    </xf>
    <xf numFmtId="44" fontId="5" fillId="3" borderId="0" xfId="1" applyFont="1" applyFill="1" applyBorder="1" applyAlignment="1">
      <alignment horizontal="center" vertical="top" wrapText="1"/>
    </xf>
    <xf numFmtId="164" fontId="15" fillId="0" borderId="0" xfId="1" applyNumberFormat="1" applyFont="1" applyFill="1" applyBorder="1" applyAlignment="1">
      <alignment horizontal="right" vertical="top"/>
    </xf>
    <xf numFmtId="0" fontId="21" fillId="0" borderId="0" xfId="0" applyNumberFormat="1" applyFont="1" applyFill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164" fontId="13" fillId="0" borderId="0" xfId="0" applyNumberFormat="1" applyFont="1" applyFill="1" applyAlignment="1">
      <alignment horizontal="right" vertical="justify"/>
    </xf>
    <xf numFmtId="0" fontId="20" fillId="0" borderId="0" xfId="3" applyFont="1" applyFill="1" applyAlignment="1">
      <alignment wrapText="1"/>
    </xf>
    <xf numFmtId="49" fontId="13" fillId="0" borderId="0" xfId="0" applyNumberFormat="1" applyFont="1" applyAlignment="1">
      <alignment horizontal="center" vertical="top"/>
    </xf>
    <xf numFmtId="0" fontId="13" fillId="0" borderId="0" xfId="0" applyFont="1" applyFill="1" applyAlignment="1">
      <alignment horizontal="justify" vertical="top" wrapText="1"/>
    </xf>
    <xf numFmtId="4" fontId="13" fillId="0" borderId="0" xfId="0" applyNumberFormat="1" applyFont="1" applyFill="1" applyAlignment="1">
      <alignment horizontal="right" vertical="top"/>
    </xf>
    <xf numFmtId="0" fontId="21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164" fontId="13" fillId="0" borderId="0" xfId="0" applyNumberFormat="1" applyFont="1" applyFill="1" applyAlignment="1">
      <alignment horizontal="right" vertical="justify"/>
    </xf>
    <xf numFmtId="0" fontId="6" fillId="4" borderId="0" xfId="3" applyFill="1"/>
    <xf numFmtId="2" fontId="12" fillId="3" borderId="0" xfId="3" applyNumberFormat="1" applyFont="1" applyFill="1" applyBorder="1" applyAlignment="1">
      <alignment vertical="top"/>
    </xf>
    <xf numFmtId="0" fontId="20" fillId="0" borderId="0" xfId="3" applyFont="1" applyAlignment="1">
      <alignment wrapText="1"/>
    </xf>
    <xf numFmtId="164" fontId="13" fillId="0" borderId="0" xfId="0" applyNumberFormat="1" applyFont="1" applyAlignment="1">
      <alignment horizontal="right" vertical="justify"/>
    </xf>
    <xf numFmtId="2" fontId="21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4" fontId="21" fillId="0" borderId="0" xfId="0" applyNumberFormat="1" applyFont="1" applyFill="1" applyBorder="1" applyAlignment="1">
      <alignment horizontal="center" vertical="top" wrapText="1"/>
    </xf>
    <xf numFmtId="4" fontId="21" fillId="0" borderId="0" xfId="0" applyNumberFormat="1" applyFont="1" applyAlignment="1">
      <alignment horizontal="center" vertical="top" wrapText="1"/>
    </xf>
    <xf numFmtId="0" fontId="6" fillId="5" borderId="0" xfId="3" applyFill="1"/>
    <xf numFmtId="49" fontId="12" fillId="5" borderId="0" xfId="3" applyNumberFormat="1" applyFont="1" applyFill="1" applyBorder="1" applyAlignment="1">
      <alignment horizontal="center" vertical="center" wrapText="1"/>
    </xf>
    <xf numFmtId="2" fontId="12" fillId="5" borderId="0" xfId="3" applyNumberFormat="1" applyFont="1" applyFill="1" applyBorder="1" applyAlignment="1">
      <alignment vertical="top"/>
    </xf>
    <xf numFmtId="44" fontId="5" fillId="5" borderId="0" xfId="1" applyFont="1" applyFill="1" applyBorder="1" applyAlignment="1">
      <alignment horizontal="center" vertical="top" wrapText="1"/>
    </xf>
    <xf numFmtId="49" fontId="12" fillId="3" borderId="0" xfId="3" applyNumberFormat="1" applyFont="1" applyFill="1" applyAlignment="1">
      <alignment horizontal="center" vertical="center" wrapText="1"/>
    </xf>
    <xf numFmtId="2" fontId="12" fillId="3" borderId="0" xfId="3" applyNumberFormat="1" applyFont="1" applyFill="1" applyAlignment="1">
      <alignment vertical="top"/>
    </xf>
    <xf numFmtId="0" fontId="15" fillId="2" borderId="0" xfId="3" applyFont="1" applyFill="1" applyAlignment="1">
      <alignment horizontal="center" vertical="center" wrapText="1"/>
    </xf>
    <xf numFmtId="0" fontId="15" fillId="2" borderId="0" xfId="3" applyFont="1" applyFill="1" applyAlignment="1">
      <alignment horizontal="justify" vertical="top"/>
    </xf>
    <xf numFmtId="0" fontId="15" fillId="2" borderId="0" xfId="3" applyFont="1" applyFill="1" applyAlignment="1">
      <alignment horizontal="center" vertical="top" wrapText="1"/>
    </xf>
    <xf numFmtId="164" fontId="15" fillId="2" borderId="0" xfId="3" applyNumberFormat="1" applyFont="1" applyFill="1" applyAlignment="1">
      <alignment horizontal="right" vertical="top" wrapText="1"/>
    </xf>
    <xf numFmtId="164" fontId="15" fillId="2" borderId="0" xfId="3" applyNumberFormat="1" applyFont="1" applyFill="1" applyAlignment="1">
      <alignment horizontal="left" vertical="top" wrapText="1"/>
    </xf>
    <xf numFmtId="0" fontId="13" fillId="0" borderId="0" xfId="0" applyFont="1" applyAlignment="1">
      <alignment horizontal="justify" vertical="top" wrapText="1"/>
    </xf>
    <xf numFmtId="0" fontId="13" fillId="0" borderId="0" xfId="0" applyFont="1" applyAlignment="1">
      <alignment horizontal="center" vertical="top"/>
    </xf>
    <xf numFmtId="4" fontId="13" fillId="0" borderId="0" xfId="0" applyNumberFormat="1" applyFont="1" applyAlignment="1">
      <alignment horizontal="right" vertical="top"/>
    </xf>
    <xf numFmtId="4" fontId="15" fillId="2" borderId="0" xfId="3" applyNumberFormat="1" applyFont="1" applyFill="1" applyAlignment="1">
      <alignment horizontal="right" vertical="top" wrapText="1"/>
    </xf>
    <xf numFmtId="4" fontId="12" fillId="3" borderId="0" xfId="3" applyNumberFormat="1" applyFont="1" applyFill="1" applyAlignment="1">
      <alignment vertical="top"/>
    </xf>
    <xf numFmtId="2" fontId="12" fillId="0" borderId="0" xfId="3" applyNumberFormat="1" applyFont="1" applyFill="1" applyBorder="1" applyAlignment="1">
      <alignment vertical="top"/>
    </xf>
    <xf numFmtId="49" fontId="13" fillId="0" borderId="0" xfId="0" applyNumberFormat="1" applyFont="1" applyAlignment="1">
      <alignment vertical="top"/>
    </xf>
    <xf numFmtId="0" fontId="15" fillId="0" borderId="0" xfId="3" applyFont="1" applyFill="1" applyAlignment="1">
      <alignment horizontal="center" vertical="center" wrapText="1"/>
    </xf>
    <xf numFmtId="49" fontId="25" fillId="0" borderId="0" xfId="3" applyNumberFormat="1" applyFont="1" applyFill="1" applyBorder="1" applyAlignment="1">
      <alignment horizontal="center" vertical="center" wrapText="1"/>
    </xf>
    <xf numFmtId="49" fontId="26" fillId="0" borderId="0" xfId="0" applyNumberFormat="1" applyFont="1" applyAlignment="1">
      <alignment vertical="top"/>
    </xf>
    <xf numFmtId="164" fontId="26" fillId="0" borderId="0" xfId="0" applyNumberFormat="1" applyFont="1" applyFill="1" applyAlignment="1">
      <alignment horizontal="right" vertical="justify"/>
    </xf>
    <xf numFmtId="0" fontId="26" fillId="0" borderId="0" xfId="0" applyNumberFormat="1" applyFont="1" applyFill="1" applyBorder="1" applyAlignment="1">
      <alignment horizontal="center" vertical="top" wrapText="1"/>
    </xf>
    <xf numFmtId="0" fontId="27" fillId="0" borderId="0" xfId="3" applyFont="1" applyFill="1"/>
    <xf numFmtId="49" fontId="25" fillId="0" borderId="0" xfId="3" applyNumberFormat="1" applyFont="1" applyFill="1" applyAlignment="1">
      <alignment horizontal="center" vertical="center" wrapText="1"/>
    </xf>
    <xf numFmtId="164" fontId="25" fillId="0" borderId="0" xfId="3" applyNumberFormat="1" applyFont="1" applyFill="1" applyBorder="1" applyAlignment="1">
      <alignment horizontal="right" vertical="top" wrapText="1"/>
    </xf>
    <xf numFmtId="44" fontId="12" fillId="0" borderId="0" xfId="1" applyFont="1" applyFill="1" applyBorder="1" applyAlignment="1">
      <alignment vertical="top"/>
    </xf>
    <xf numFmtId="44" fontId="25" fillId="0" borderId="0" xfId="1" applyFont="1" applyFill="1" applyBorder="1" applyAlignment="1">
      <alignment vertical="top"/>
    </xf>
    <xf numFmtId="44" fontId="15" fillId="0" borderId="0" xfId="1" applyFont="1" applyFill="1" applyBorder="1" applyAlignment="1">
      <alignment horizontal="justify" vertical="top"/>
    </xf>
    <xf numFmtId="44" fontId="25" fillId="0" borderId="0" xfId="1" applyFont="1" applyFill="1" applyAlignment="1">
      <alignment vertical="top"/>
    </xf>
    <xf numFmtId="44" fontId="15" fillId="0" borderId="0" xfId="1" applyFont="1" applyFill="1" applyAlignment="1">
      <alignment horizontal="justify" vertical="top"/>
    </xf>
    <xf numFmtId="0" fontId="3" fillId="0" borderId="3" xfId="2" applyFont="1" applyFill="1" applyBorder="1" applyAlignment="1">
      <alignment horizontal="center" vertical="top"/>
    </xf>
    <xf numFmtId="2" fontId="3" fillId="0" borderId="3" xfId="2" applyNumberFormat="1" applyFont="1" applyFill="1" applyBorder="1" applyAlignment="1">
      <alignment horizontal="right" vertical="top"/>
    </xf>
    <xf numFmtId="164" fontId="4" fillId="0" borderId="3" xfId="2" applyNumberFormat="1" applyFont="1" applyFill="1" applyBorder="1" applyAlignment="1">
      <alignment horizontal="right" vertical="top"/>
    </xf>
    <xf numFmtId="14" fontId="3" fillId="0" borderId="3" xfId="2" applyNumberFormat="1" applyFont="1" applyFill="1" applyBorder="1" applyAlignment="1">
      <alignment horizontal="justify" vertical="top" wrapText="1"/>
    </xf>
    <xf numFmtId="0" fontId="3" fillId="0" borderId="0" xfId="2" applyFont="1" applyFill="1" applyBorder="1" applyAlignment="1">
      <alignment horizontal="center" vertical="top"/>
    </xf>
    <xf numFmtId="2" fontId="3" fillId="0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0" fontId="4" fillId="0" borderId="2" xfId="2" applyNumberFormat="1" applyFont="1" applyBorder="1" applyAlignment="1">
      <alignment horizontal="justify" vertical="center" wrapText="1"/>
    </xf>
    <xf numFmtId="49" fontId="4" fillId="2" borderId="0" xfId="2" applyNumberFormat="1" applyFont="1" applyFill="1" applyBorder="1" applyAlignment="1">
      <alignment horizontal="center" vertical="center"/>
    </xf>
    <xf numFmtId="0" fontId="6" fillId="0" borderId="0" xfId="3" applyFill="1" applyBorder="1" applyAlignment="1">
      <alignment horizontal="center" vertical="center"/>
    </xf>
    <xf numFmtId="49" fontId="4" fillId="0" borderId="0" xfId="2" applyNumberFormat="1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horizontal="right" vertical="top" wrapText="1"/>
    </xf>
    <xf numFmtId="49" fontId="12" fillId="0" borderId="0" xfId="3" applyNumberFormat="1" applyFont="1" applyFill="1" applyBorder="1" applyAlignment="1">
      <alignment horizontal="left" vertical="center" wrapText="1"/>
    </xf>
    <xf numFmtId="49" fontId="25" fillId="0" borderId="0" xfId="3" applyNumberFormat="1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left" vertical="center" wrapText="1"/>
    </xf>
    <xf numFmtId="49" fontId="25" fillId="0" borderId="0" xfId="3" applyNumberFormat="1" applyFont="1" applyFill="1" applyAlignment="1">
      <alignment horizontal="left" vertical="center" wrapText="1"/>
    </xf>
    <xf numFmtId="0" fontId="15" fillId="0" borderId="0" xfId="3" applyFont="1" applyFill="1" applyAlignment="1">
      <alignment horizontal="left" vertical="center" wrapText="1"/>
    </xf>
    <xf numFmtId="0" fontId="5" fillId="0" borderId="1" xfId="2" applyFont="1" applyFill="1" applyBorder="1" applyAlignment="1">
      <alignment horizontal="center" vertical="top" wrapText="1"/>
    </xf>
    <xf numFmtId="0" fontId="5" fillId="0" borderId="3" xfId="2" applyFont="1" applyFill="1" applyBorder="1" applyAlignment="1">
      <alignment horizontal="center" vertical="top" wrapText="1"/>
    </xf>
    <xf numFmtId="0" fontId="5" fillId="0" borderId="13" xfId="2" applyFont="1" applyFill="1" applyBorder="1" applyAlignment="1">
      <alignment horizontal="center" vertical="top" wrapText="1"/>
    </xf>
    <xf numFmtId="0" fontId="4" fillId="2" borderId="9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29" fillId="0" borderId="4" xfId="2" applyFont="1" applyFill="1" applyBorder="1" applyAlignment="1">
      <alignment horizontal="center" vertical="center" wrapText="1"/>
    </xf>
    <xf numFmtId="0" fontId="29" fillId="0" borderId="0" xfId="2" applyFont="1" applyFill="1" applyBorder="1" applyAlignment="1">
      <alignment horizontal="center" vertical="center" wrapText="1"/>
    </xf>
    <xf numFmtId="0" fontId="29" fillId="0" borderId="12" xfId="2" applyFont="1" applyFill="1" applyBorder="1" applyAlignment="1">
      <alignment horizontal="center" vertical="center" wrapText="1"/>
    </xf>
    <xf numFmtId="0" fontId="5" fillId="2" borderId="0" xfId="5" applyNumberFormat="1" applyFont="1" applyFill="1" applyBorder="1" applyAlignment="1">
      <alignment horizontal="center" vertical="center" wrapText="1"/>
    </xf>
    <xf numFmtId="0" fontId="18" fillId="2" borderId="0" xfId="5" applyNumberFormat="1" applyFont="1" applyFill="1" applyBorder="1" applyAlignment="1">
      <alignment horizontal="center" vertical="center" wrapText="1"/>
    </xf>
    <xf numFmtId="2" fontId="19" fillId="0" borderId="5" xfId="4" applyNumberFormat="1" applyFont="1" applyFill="1" applyBorder="1" applyAlignment="1">
      <alignment horizontal="justify" vertical="top" wrapText="1"/>
    </xf>
    <xf numFmtId="2" fontId="19" fillId="0" borderId="8" xfId="4" applyNumberFormat="1" applyFont="1" applyFill="1" applyBorder="1" applyAlignment="1">
      <alignment horizontal="justify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3" fillId="0" borderId="5" xfId="2" applyNumberFormat="1" applyFont="1" applyBorder="1" applyAlignment="1">
      <alignment horizontal="justify" vertical="top" wrapText="1"/>
    </xf>
    <xf numFmtId="0" fontId="3" fillId="0" borderId="8" xfId="2" applyNumberFormat="1" applyFont="1" applyBorder="1" applyAlignment="1">
      <alignment horizontal="justify" vertical="top" wrapText="1"/>
    </xf>
    <xf numFmtId="0" fontId="3" fillId="0" borderId="4" xfId="2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3" fillId="0" borderId="6" xfId="2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0" fontId="30" fillId="0" borderId="5" xfId="5" applyNumberFormat="1" applyFont="1" applyBorder="1" applyAlignment="1">
      <alignment horizontal="center" vertical="center" wrapText="1"/>
    </xf>
    <xf numFmtId="0" fontId="30" fillId="0" borderId="8" xfId="5" applyNumberFormat="1" applyFont="1" applyBorder="1" applyAlignment="1">
      <alignment horizontal="center" vertical="center" wrapText="1"/>
    </xf>
  </cellXfs>
  <cellStyles count="15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2 2 2" xfId="14" xr:uid="{2FD293F6-B6F2-4937-B2FD-061893C2D2BE}"/>
    <cellStyle name="Normal 2 3" xfId="13" xr:uid="{80FD5754-3D9C-405C-8C2E-239B06F4011F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  <cellStyle name="Normal 6" xfId="12" xr:uid="{51DAA76F-9D68-4CDC-BE49-39E6A30947BE}"/>
  </cellStyles>
  <dxfs count="0"/>
  <tableStyles count="0" defaultTableStyle="TableStyleMedium2" defaultPivotStyle="PivotStyleLight16"/>
  <colors>
    <mruColors>
      <color rgb="FF99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3</xdr:row>
      <xdr:rowOff>143439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1022800</xdr:colOff>
      <xdr:row>5</xdr:row>
      <xdr:rowOff>37324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6894" y="221774"/>
          <a:ext cx="1028912" cy="114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CONSTRUCCIÓN DE VILIDAD CON CONCRETO HIDRÁULICO EN LA CALLE BELLAVISTA Y PUENTE VEHICULAR DE CALLE RIO BLANCO A CALLE VALLE DE TESISTAN, INCLUYE: SUSTITUCIÓN DE INFRAESTRUCTURA HIDRÁULICA, INFRAESTRUCTURA PLUVIAL, ALUMNBRADO PÚBLICO, ACCESIBILIDAD Y FORES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  <outlinePr summaryBelow="0"/>
  </sheetPr>
  <dimension ref="A1:L1186"/>
  <sheetViews>
    <sheetView showGridLines="0" showZeros="0" tabSelected="1" view="pageBreakPreview" zoomScale="115" zoomScaleNormal="115" zoomScaleSheetLayoutView="115" workbookViewId="0">
      <selection activeCell="E19" sqref="E19:E1082"/>
    </sheetView>
  </sheetViews>
  <sheetFormatPr baseColWidth="10" defaultColWidth="9.140625" defaultRowHeight="12.75" customHeight="1" x14ac:dyDescent="0.25"/>
  <cols>
    <col min="1" max="1" width="15.5703125" style="8" customWidth="1"/>
    <col min="2" max="2" width="74.7109375" style="5" customWidth="1"/>
    <col min="3" max="3" width="9.140625" style="5" customWidth="1"/>
    <col min="4" max="4" width="13.85546875" style="9" customWidth="1"/>
    <col min="5" max="5" width="16" style="5" customWidth="1"/>
    <col min="6" max="6" width="53.85546875" customWidth="1"/>
    <col min="7" max="7" width="19.42578125" style="5" customWidth="1"/>
    <col min="8" max="16384" width="9.140625" style="5"/>
  </cols>
  <sheetData>
    <row r="1" spans="1:7" s="12" customFormat="1" ht="17.25" customHeight="1" x14ac:dyDescent="0.2">
      <c r="A1" s="10"/>
      <c r="B1" s="1" t="s">
        <v>0</v>
      </c>
      <c r="C1" s="125" t="s">
        <v>1394</v>
      </c>
      <c r="D1" s="126"/>
      <c r="E1" s="126"/>
      <c r="F1" s="127"/>
      <c r="G1" s="11"/>
    </row>
    <row r="2" spans="1:7" s="12" customFormat="1" ht="17.25" customHeight="1" x14ac:dyDescent="0.2">
      <c r="A2" s="13"/>
      <c r="B2" s="2" t="s">
        <v>1</v>
      </c>
      <c r="C2" s="131" t="s">
        <v>253</v>
      </c>
      <c r="D2" s="132"/>
      <c r="E2" s="132"/>
      <c r="F2" s="133"/>
      <c r="G2" s="14"/>
    </row>
    <row r="3" spans="1:7" s="12" customFormat="1" ht="17.25" customHeight="1" thickBot="1" x14ac:dyDescent="0.25">
      <c r="A3" s="13"/>
      <c r="B3" s="2" t="s">
        <v>2</v>
      </c>
      <c r="C3" s="131"/>
      <c r="D3" s="132"/>
      <c r="E3" s="132"/>
      <c r="F3" s="133"/>
      <c r="G3" s="14"/>
    </row>
    <row r="4" spans="1:7" s="12" customFormat="1" ht="21" customHeight="1" x14ac:dyDescent="0.2">
      <c r="A4" s="13"/>
      <c r="B4" s="114" t="s">
        <v>3</v>
      </c>
      <c r="C4" s="107"/>
      <c r="D4" s="108"/>
      <c r="E4" s="109" t="s">
        <v>19</v>
      </c>
      <c r="F4" s="110"/>
      <c r="G4" s="15"/>
    </row>
    <row r="5" spans="1:7" s="12" customFormat="1" ht="21" customHeight="1" x14ac:dyDescent="0.2">
      <c r="A5" s="13"/>
      <c r="B5" s="136" t="s">
        <v>252</v>
      </c>
      <c r="C5" s="111"/>
      <c r="D5" s="112"/>
      <c r="E5" s="113" t="s">
        <v>20</v>
      </c>
      <c r="F5" s="20"/>
      <c r="G5" s="19"/>
    </row>
    <row r="6" spans="1:7" s="12" customFormat="1" ht="21" customHeight="1" x14ac:dyDescent="0.35">
      <c r="A6" s="13"/>
      <c r="B6" s="136"/>
      <c r="C6" s="16"/>
      <c r="D6" s="17"/>
      <c r="E6" s="18" t="s">
        <v>4</v>
      </c>
      <c r="F6" s="20"/>
      <c r="G6" s="21"/>
    </row>
    <row r="7" spans="1:7" s="12" customFormat="1" ht="21" customHeight="1" thickBot="1" x14ac:dyDescent="0.25">
      <c r="A7" s="13"/>
      <c r="B7" s="137"/>
      <c r="C7" s="22"/>
      <c r="D7" s="23"/>
      <c r="E7" s="24" t="s">
        <v>21</v>
      </c>
      <c r="F7" s="25"/>
      <c r="G7" s="26"/>
    </row>
    <row r="8" spans="1:7" s="12" customFormat="1" x14ac:dyDescent="0.2">
      <c r="A8" s="13"/>
      <c r="B8" s="2" t="s">
        <v>5</v>
      </c>
      <c r="C8" s="138" t="s">
        <v>6</v>
      </c>
      <c r="D8" s="139"/>
      <c r="E8" s="139"/>
      <c r="F8" s="57"/>
      <c r="G8" s="27" t="s">
        <v>7</v>
      </c>
    </row>
    <row r="9" spans="1:7" s="12" customFormat="1" x14ac:dyDescent="0.2">
      <c r="A9" s="13"/>
      <c r="B9" s="140"/>
      <c r="C9" s="142"/>
      <c r="D9" s="143"/>
      <c r="E9" s="143"/>
      <c r="F9" s="58"/>
      <c r="G9" s="146" t="s">
        <v>1396</v>
      </c>
    </row>
    <row r="10" spans="1:7" s="12" customFormat="1" ht="13.5" thickBot="1" x14ac:dyDescent="0.25">
      <c r="A10" s="28"/>
      <c r="B10" s="141"/>
      <c r="C10" s="144"/>
      <c r="D10" s="145"/>
      <c r="E10" s="145"/>
      <c r="F10" s="59"/>
      <c r="G10" s="147"/>
    </row>
    <row r="11" spans="1:7" s="12" customFormat="1" ht="3" customHeight="1" thickBot="1" x14ac:dyDescent="0.25">
      <c r="A11" s="29"/>
      <c r="B11" s="3"/>
      <c r="C11" s="30"/>
      <c r="D11" s="31"/>
      <c r="E11" s="29"/>
      <c r="F11" s="30"/>
      <c r="G11" s="30"/>
    </row>
    <row r="12" spans="1:7" s="12" customFormat="1" ht="15.75" customHeight="1" thickBot="1" x14ac:dyDescent="0.25">
      <c r="A12" s="128" t="s">
        <v>109</v>
      </c>
      <c r="B12" s="129"/>
      <c r="C12" s="129"/>
      <c r="D12" s="129"/>
      <c r="E12" s="129"/>
      <c r="F12" s="129"/>
      <c r="G12" s="130"/>
    </row>
    <row r="13" spans="1:7" s="12" customFormat="1" ht="3" customHeight="1" x14ac:dyDescent="0.2">
      <c r="A13" s="32"/>
      <c r="B13" s="33"/>
      <c r="C13" s="33"/>
      <c r="D13" s="34"/>
    </row>
    <row r="14" spans="1:7" s="116" customFormat="1" ht="24" x14ac:dyDescent="0.25">
      <c r="A14" s="115" t="s">
        <v>8</v>
      </c>
      <c r="B14" s="4" t="s">
        <v>9</v>
      </c>
      <c r="C14" s="115" t="s">
        <v>10</v>
      </c>
      <c r="D14" s="115" t="s">
        <v>11</v>
      </c>
      <c r="E14" s="4" t="s">
        <v>12</v>
      </c>
      <c r="F14" s="4" t="s">
        <v>13</v>
      </c>
      <c r="G14" s="4" t="s">
        <v>14</v>
      </c>
    </row>
    <row r="15" spans="1:7" s="116" customFormat="1" ht="4.5" customHeight="1" x14ac:dyDescent="0.25">
      <c r="A15" s="117"/>
      <c r="B15" s="118"/>
      <c r="C15" s="117"/>
      <c r="D15" s="117"/>
      <c r="E15" s="118"/>
      <c r="F15" s="118"/>
      <c r="G15" s="118"/>
    </row>
    <row r="16" spans="1:7" s="76" customFormat="1" ht="17.25" customHeight="1" x14ac:dyDescent="0.2">
      <c r="A16" s="77" t="s">
        <v>15</v>
      </c>
      <c r="B16" s="78" t="s">
        <v>518</v>
      </c>
      <c r="C16" s="78"/>
      <c r="D16" s="78"/>
      <c r="E16" s="78"/>
      <c r="F16" s="78"/>
      <c r="G16" s="79">
        <f>G17+G50+G72+G80+G101+G180+G265+G297</f>
        <v>363797.11999999994</v>
      </c>
    </row>
    <row r="17" spans="1:7" x14ac:dyDescent="0.2">
      <c r="A17" s="38" t="s">
        <v>22</v>
      </c>
      <c r="B17" s="69" t="s">
        <v>104</v>
      </c>
      <c r="C17" s="69"/>
      <c r="D17" s="69"/>
      <c r="E17" s="69"/>
      <c r="F17" s="69"/>
      <c r="G17" s="54">
        <f>ROUND(SUM(G18,G33,G41),2)</f>
        <v>217863.61</v>
      </c>
    </row>
    <row r="18" spans="1:7" s="45" customFormat="1" ht="21.75" customHeight="1" x14ac:dyDescent="0.2">
      <c r="A18" s="39" t="s">
        <v>609</v>
      </c>
      <c r="B18" s="40" t="s">
        <v>26</v>
      </c>
      <c r="C18" s="41"/>
      <c r="D18" s="42"/>
      <c r="E18" s="43"/>
      <c r="F18" s="44"/>
      <c r="G18" s="43">
        <f>ROUND(SUM(G19:G32),2)</f>
        <v>63183.02</v>
      </c>
    </row>
    <row r="19" spans="1:7" s="61" customFormat="1" ht="33.75" x14ac:dyDescent="0.2">
      <c r="A19" s="62" t="s">
        <v>259</v>
      </c>
      <c r="B19" s="63" t="s">
        <v>142</v>
      </c>
      <c r="C19" s="66" t="s">
        <v>32</v>
      </c>
      <c r="D19" s="64">
        <v>88.31</v>
      </c>
      <c r="E19" s="67"/>
      <c r="F19" s="65"/>
      <c r="G19" s="53">
        <f>ROUND(PRODUCT(D19,E19),2)</f>
        <v>88.31</v>
      </c>
    </row>
    <row r="20" spans="1:7" s="61" customFormat="1" ht="33.75" x14ac:dyDescent="0.2">
      <c r="A20" s="62" t="s">
        <v>260</v>
      </c>
      <c r="B20" s="63" t="s">
        <v>179</v>
      </c>
      <c r="C20" s="66" t="s">
        <v>32</v>
      </c>
      <c r="D20" s="64">
        <v>1258.3699999999999</v>
      </c>
      <c r="E20" s="67"/>
      <c r="F20" s="65"/>
      <c r="G20" s="53">
        <f>ROUND(PRODUCT(D20,E20),2)</f>
        <v>1258.3699999999999</v>
      </c>
    </row>
    <row r="21" spans="1:7" s="70" customFormat="1" ht="22.5" x14ac:dyDescent="0.2">
      <c r="A21" s="62" t="s">
        <v>261</v>
      </c>
      <c r="B21" s="63" t="s">
        <v>216</v>
      </c>
      <c r="C21" s="66" t="s">
        <v>32</v>
      </c>
      <c r="D21" s="64">
        <v>24.52</v>
      </c>
      <c r="E21" s="71"/>
      <c r="F21" s="73"/>
      <c r="G21" s="53">
        <f>ROUND(PRODUCT(D21,E21),2)</f>
        <v>24.52</v>
      </c>
    </row>
    <row r="22" spans="1:7" s="61" customFormat="1" ht="33.75" x14ac:dyDescent="0.2">
      <c r="A22" s="62" t="s">
        <v>262</v>
      </c>
      <c r="B22" s="63" t="s">
        <v>141</v>
      </c>
      <c r="C22" s="66" t="s">
        <v>31</v>
      </c>
      <c r="D22" s="64">
        <v>282.18</v>
      </c>
      <c r="E22" s="67"/>
      <c r="F22" s="65"/>
      <c r="G22" s="53">
        <f t="shared" ref="G22:G32" si="0">ROUND(PRODUCT(D22,E22),2)</f>
        <v>282.18</v>
      </c>
    </row>
    <row r="23" spans="1:7" s="61" customFormat="1" ht="33.75" x14ac:dyDescent="0.2">
      <c r="A23" s="62" t="s">
        <v>263</v>
      </c>
      <c r="B23" s="63" t="s">
        <v>254</v>
      </c>
      <c r="C23" s="66" t="s">
        <v>32</v>
      </c>
      <c r="D23" s="64">
        <v>5.76</v>
      </c>
      <c r="E23" s="67"/>
      <c r="F23" s="65"/>
      <c r="G23" s="53">
        <f t="shared" si="0"/>
        <v>5.76</v>
      </c>
    </row>
    <row r="24" spans="1:7" s="45" customFormat="1" ht="45" x14ac:dyDescent="0.2">
      <c r="A24" s="62" t="s">
        <v>264</v>
      </c>
      <c r="B24" s="63" t="s">
        <v>130</v>
      </c>
      <c r="C24" s="66" t="s">
        <v>32</v>
      </c>
      <c r="D24" s="64">
        <v>7.68</v>
      </c>
      <c r="E24" s="67"/>
      <c r="F24" s="56"/>
      <c r="G24" s="53">
        <f>ROUND(PRODUCT(D24,E24),2)</f>
        <v>7.68</v>
      </c>
    </row>
    <row r="25" spans="1:7" s="61" customFormat="1" ht="33.75" x14ac:dyDescent="0.2">
      <c r="A25" s="62" t="s">
        <v>265</v>
      </c>
      <c r="B25" s="63" t="s">
        <v>180</v>
      </c>
      <c r="C25" s="66" t="s">
        <v>32</v>
      </c>
      <c r="D25" s="64">
        <v>11.09</v>
      </c>
      <c r="E25" s="67"/>
      <c r="F25" s="65"/>
      <c r="G25" s="53">
        <f t="shared" ref="G25" si="1">ROUND(PRODUCT(D25,E25),2)</f>
        <v>11.09</v>
      </c>
    </row>
    <row r="26" spans="1:7" s="45" customFormat="1" ht="33.75" x14ac:dyDescent="0.2">
      <c r="A26" s="62" t="s">
        <v>266</v>
      </c>
      <c r="B26" s="63" t="s">
        <v>54</v>
      </c>
      <c r="C26" s="66" t="s">
        <v>32</v>
      </c>
      <c r="D26" s="64">
        <v>206.78</v>
      </c>
      <c r="E26" s="67"/>
      <c r="F26" s="56"/>
      <c r="G26" s="53">
        <f t="shared" ref="G26:G27" si="2">ROUND(PRODUCT(D26,E26),2)</f>
        <v>206.78</v>
      </c>
    </row>
    <row r="27" spans="1:7" s="61" customFormat="1" ht="33.75" x14ac:dyDescent="0.2">
      <c r="A27" s="62" t="s">
        <v>267</v>
      </c>
      <c r="B27" s="63" t="s">
        <v>34</v>
      </c>
      <c r="C27" s="66" t="s">
        <v>32</v>
      </c>
      <c r="D27" s="64">
        <v>401.23</v>
      </c>
      <c r="E27" s="67"/>
      <c r="F27" s="65"/>
      <c r="G27" s="53">
        <f t="shared" si="2"/>
        <v>401.23</v>
      </c>
    </row>
    <row r="28" spans="1:7" s="61" customFormat="1" ht="33.75" x14ac:dyDescent="0.2">
      <c r="A28" s="62" t="s">
        <v>268</v>
      </c>
      <c r="B28" s="63" t="s">
        <v>217</v>
      </c>
      <c r="C28" s="66" t="s">
        <v>32</v>
      </c>
      <c r="D28" s="64">
        <v>3.25</v>
      </c>
      <c r="E28" s="67"/>
      <c r="F28" s="65"/>
      <c r="G28" s="53">
        <f t="shared" ref="G28" si="3">ROUND(PRODUCT(D28,E28),2)</f>
        <v>3.25</v>
      </c>
    </row>
    <row r="29" spans="1:7" s="70" customFormat="1" ht="78.75" x14ac:dyDescent="0.2">
      <c r="A29" s="62" t="s">
        <v>269</v>
      </c>
      <c r="B29" s="63" t="s">
        <v>215</v>
      </c>
      <c r="C29" s="66" t="s">
        <v>31</v>
      </c>
      <c r="D29" s="64">
        <v>10.35</v>
      </c>
      <c r="E29" s="71"/>
      <c r="F29" s="72"/>
      <c r="G29" s="53">
        <f>ROUND(PRODUCT(D29,E29),2)</f>
        <v>10.35</v>
      </c>
    </row>
    <row r="30" spans="1:7" s="70" customFormat="1" ht="45" x14ac:dyDescent="0.2">
      <c r="A30" s="62" t="s">
        <v>270</v>
      </c>
      <c r="B30" s="63" t="s">
        <v>255</v>
      </c>
      <c r="C30" s="66" t="s">
        <v>39</v>
      </c>
      <c r="D30" s="64">
        <v>113.45</v>
      </c>
      <c r="E30" s="71"/>
      <c r="F30" s="65"/>
      <c r="G30" s="53">
        <f>ROUND((E30*D30),2)</f>
        <v>0</v>
      </c>
    </row>
    <row r="31" spans="1:7" s="61" customFormat="1" ht="33.75" x14ac:dyDescent="0.2">
      <c r="A31" s="62" t="s">
        <v>271</v>
      </c>
      <c r="B31" s="63" t="s">
        <v>37</v>
      </c>
      <c r="C31" s="66" t="s">
        <v>32</v>
      </c>
      <c r="D31" s="64">
        <v>2029.45</v>
      </c>
      <c r="E31" s="67"/>
      <c r="F31" s="65"/>
      <c r="G31" s="53">
        <f t="shared" si="0"/>
        <v>2029.45</v>
      </c>
    </row>
    <row r="32" spans="1:7" s="61" customFormat="1" ht="33.75" x14ac:dyDescent="0.2">
      <c r="A32" s="62" t="s">
        <v>272</v>
      </c>
      <c r="B32" s="63" t="s">
        <v>35</v>
      </c>
      <c r="C32" s="66" t="s">
        <v>36</v>
      </c>
      <c r="D32" s="64">
        <v>58854.05</v>
      </c>
      <c r="E32" s="67"/>
      <c r="F32" s="65"/>
      <c r="G32" s="53">
        <f t="shared" si="0"/>
        <v>58854.05</v>
      </c>
    </row>
    <row r="33" spans="1:7" s="61" customFormat="1" x14ac:dyDescent="0.2">
      <c r="A33" s="39" t="s">
        <v>610</v>
      </c>
      <c r="B33" s="40" t="s">
        <v>49</v>
      </c>
      <c r="C33" s="41"/>
      <c r="D33" s="42"/>
      <c r="E33" s="43"/>
      <c r="F33" s="44"/>
      <c r="G33" s="43">
        <f>ROUND(SUM(G34:G40),2)</f>
        <v>128258.49</v>
      </c>
    </row>
    <row r="34" spans="1:7" s="61" customFormat="1" ht="33.75" x14ac:dyDescent="0.2">
      <c r="A34" s="62" t="s">
        <v>273</v>
      </c>
      <c r="B34" s="63" t="s">
        <v>30</v>
      </c>
      <c r="C34" s="66" t="s">
        <v>31</v>
      </c>
      <c r="D34" s="64">
        <v>8221.69</v>
      </c>
      <c r="E34" s="67"/>
      <c r="F34" s="65"/>
      <c r="G34" s="53">
        <f>ROUND(PRODUCT(D34,E34),2)</f>
        <v>8221.69</v>
      </c>
    </row>
    <row r="35" spans="1:7" s="61" customFormat="1" ht="45" x14ac:dyDescent="0.2">
      <c r="A35" s="62" t="s">
        <v>274</v>
      </c>
      <c r="B35" s="63" t="s">
        <v>178</v>
      </c>
      <c r="C35" s="66" t="s">
        <v>32</v>
      </c>
      <c r="D35" s="64">
        <v>3288.68</v>
      </c>
      <c r="E35" s="67"/>
      <c r="F35" s="65"/>
      <c r="G35" s="53">
        <f t="shared" ref="G35:G39" si="4">ROUND(PRODUCT(D35,E35),2)</f>
        <v>3288.68</v>
      </c>
    </row>
    <row r="36" spans="1:7" s="61" customFormat="1" ht="45" x14ac:dyDescent="0.2">
      <c r="A36" s="62" t="s">
        <v>275</v>
      </c>
      <c r="B36" s="63" t="s">
        <v>258</v>
      </c>
      <c r="C36" s="66" t="s">
        <v>31</v>
      </c>
      <c r="D36" s="64">
        <v>8221.69</v>
      </c>
      <c r="E36" s="67"/>
      <c r="F36" s="65"/>
      <c r="G36" s="53">
        <f t="shared" si="4"/>
        <v>8221.69</v>
      </c>
    </row>
    <row r="37" spans="1:7" s="61" customFormat="1" ht="45" x14ac:dyDescent="0.2">
      <c r="A37" s="62" t="s">
        <v>276</v>
      </c>
      <c r="B37" s="63" t="s">
        <v>1385</v>
      </c>
      <c r="C37" s="66" t="s">
        <v>32</v>
      </c>
      <c r="D37" s="64">
        <v>1644.34</v>
      </c>
      <c r="E37" s="67"/>
      <c r="F37" s="65"/>
      <c r="G37" s="53">
        <f t="shared" si="4"/>
        <v>1644.34</v>
      </c>
    </row>
    <row r="38" spans="1:7" s="61" customFormat="1" ht="33.75" x14ac:dyDescent="0.2">
      <c r="A38" s="62" t="s">
        <v>277</v>
      </c>
      <c r="B38" s="63" t="s">
        <v>143</v>
      </c>
      <c r="C38" s="66" t="s">
        <v>31</v>
      </c>
      <c r="D38" s="64">
        <v>8221.69</v>
      </c>
      <c r="E38" s="67"/>
      <c r="F38" s="65"/>
      <c r="G38" s="53">
        <f t="shared" si="4"/>
        <v>8221.69</v>
      </c>
    </row>
    <row r="39" spans="1:7" s="61" customFormat="1" ht="33.75" x14ac:dyDescent="0.2">
      <c r="A39" s="62" t="s">
        <v>278</v>
      </c>
      <c r="B39" s="63" t="s">
        <v>37</v>
      </c>
      <c r="C39" s="66" t="s">
        <v>32</v>
      </c>
      <c r="D39" s="64">
        <v>3288.68</v>
      </c>
      <c r="E39" s="67"/>
      <c r="F39" s="65"/>
      <c r="G39" s="53">
        <f t="shared" si="4"/>
        <v>3288.68</v>
      </c>
    </row>
    <row r="40" spans="1:7" s="61" customFormat="1" ht="33.75" x14ac:dyDescent="0.2">
      <c r="A40" s="62" t="s">
        <v>279</v>
      </c>
      <c r="B40" s="63" t="s">
        <v>35</v>
      </c>
      <c r="C40" s="66" t="s">
        <v>36</v>
      </c>
      <c r="D40" s="64">
        <v>95371.72</v>
      </c>
      <c r="E40" s="67"/>
      <c r="F40" s="65"/>
      <c r="G40" s="53">
        <f>ROUND(PRODUCT(D40,E40),2)</f>
        <v>95371.72</v>
      </c>
    </row>
    <row r="41" spans="1:7" s="61" customFormat="1" x14ac:dyDescent="0.2">
      <c r="A41" s="39" t="s">
        <v>611</v>
      </c>
      <c r="B41" s="40" t="s">
        <v>50</v>
      </c>
      <c r="C41" s="41"/>
      <c r="D41" s="42"/>
      <c r="E41" s="43"/>
      <c r="F41" s="44"/>
      <c r="G41" s="43">
        <f>ROUND(SUM(G42:G49),2)</f>
        <v>26422.1</v>
      </c>
    </row>
    <row r="42" spans="1:7" s="61" customFormat="1" ht="45" x14ac:dyDescent="0.2">
      <c r="A42" s="62" t="s">
        <v>280</v>
      </c>
      <c r="B42" s="63" t="s">
        <v>126</v>
      </c>
      <c r="C42" s="66" t="s">
        <v>31</v>
      </c>
      <c r="D42" s="64">
        <v>1007.95</v>
      </c>
      <c r="E42" s="67"/>
      <c r="F42" s="65"/>
      <c r="G42" s="53">
        <f>ROUND(PRODUCT(D42,E42),2)</f>
        <v>1007.95</v>
      </c>
    </row>
    <row r="43" spans="1:7" s="61" customFormat="1" ht="45" x14ac:dyDescent="0.2">
      <c r="A43" s="62" t="s">
        <v>281</v>
      </c>
      <c r="B43" s="63" t="s">
        <v>127</v>
      </c>
      <c r="C43" s="66" t="s">
        <v>31</v>
      </c>
      <c r="D43" s="64">
        <v>2015.9</v>
      </c>
      <c r="E43" s="67"/>
      <c r="F43" s="65"/>
      <c r="G43" s="53">
        <f t="shared" ref="G43:G48" si="5">ROUND(PRODUCT(D43,E43),2)</f>
        <v>2015.9</v>
      </c>
    </row>
    <row r="44" spans="1:7" s="61" customFormat="1" ht="45" x14ac:dyDescent="0.2">
      <c r="A44" s="62" t="s">
        <v>282</v>
      </c>
      <c r="B44" s="63" t="s">
        <v>128</v>
      </c>
      <c r="C44" s="66" t="s">
        <v>31</v>
      </c>
      <c r="D44" s="64">
        <v>3359.83</v>
      </c>
      <c r="E44" s="67"/>
      <c r="F44" s="65"/>
      <c r="G44" s="53">
        <f t="shared" si="5"/>
        <v>3359.83</v>
      </c>
    </row>
    <row r="45" spans="1:7" s="61" customFormat="1" ht="45" x14ac:dyDescent="0.2">
      <c r="A45" s="62" t="s">
        <v>283</v>
      </c>
      <c r="B45" s="63" t="s">
        <v>129</v>
      </c>
      <c r="C45" s="66" t="s">
        <v>31</v>
      </c>
      <c r="D45" s="64">
        <v>335.97</v>
      </c>
      <c r="E45" s="67"/>
      <c r="F45" s="65"/>
      <c r="G45" s="53">
        <f t="shared" si="5"/>
        <v>335.97</v>
      </c>
    </row>
    <row r="46" spans="1:7" s="61" customFormat="1" ht="22.5" x14ac:dyDescent="0.2">
      <c r="A46" s="62" t="s">
        <v>284</v>
      </c>
      <c r="B46" s="63" t="s">
        <v>38</v>
      </c>
      <c r="C46" s="66" t="s">
        <v>39</v>
      </c>
      <c r="D46" s="64">
        <v>6691.82</v>
      </c>
      <c r="E46" s="67"/>
      <c r="F46" s="65"/>
      <c r="G46" s="53">
        <f t="shared" si="5"/>
        <v>6691.82</v>
      </c>
    </row>
    <row r="47" spans="1:7" s="61" customFormat="1" ht="45" x14ac:dyDescent="0.2">
      <c r="A47" s="62" t="s">
        <v>285</v>
      </c>
      <c r="B47" s="63" t="s">
        <v>51</v>
      </c>
      <c r="C47" s="66" t="s">
        <v>39</v>
      </c>
      <c r="D47" s="64">
        <v>6691.82</v>
      </c>
      <c r="E47" s="67"/>
      <c r="F47" s="65"/>
      <c r="G47" s="53">
        <f t="shared" si="5"/>
        <v>6691.82</v>
      </c>
    </row>
    <row r="48" spans="1:7" s="61" customFormat="1" ht="33.75" x14ac:dyDescent="0.2">
      <c r="A48" s="62" t="s">
        <v>286</v>
      </c>
      <c r="B48" s="63" t="s">
        <v>112</v>
      </c>
      <c r="C48" s="66" t="s">
        <v>52</v>
      </c>
      <c r="D48" s="64">
        <v>4026.81</v>
      </c>
      <c r="E48" s="67"/>
      <c r="F48" s="65"/>
      <c r="G48" s="53">
        <f t="shared" si="5"/>
        <v>4026.81</v>
      </c>
    </row>
    <row r="49" spans="1:7" s="61" customFormat="1" ht="78.75" x14ac:dyDescent="0.2">
      <c r="A49" s="62" t="s">
        <v>287</v>
      </c>
      <c r="B49" s="63" t="s">
        <v>110</v>
      </c>
      <c r="C49" s="66" t="s">
        <v>33</v>
      </c>
      <c r="D49" s="64">
        <v>2292</v>
      </c>
      <c r="E49" s="67"/>
      <c r="F49" s="65"/>
      <c r="G49" s="53">
        <f t="shared" ref="G49" si="6">ROUND(PRODUCT(D49,E49),2)</f>
        <v>2292</v>
      </c>
    </row>
    <row r="50" spans="1:7" s="61" customFormat="1" x14ac:dyDescent="0.2">
      <c r="A50" s="38" t="s">
        <v>23</v>
      </c>
      <c r="B50" s="69" t="s">
        <v>121</v>
      </c>
      <c r="C50" s="69"/>
      <c r="D50" s="69"/>
      <c r="E50" s="69"/>
      <c r="F50" s="69"/>
      <c r="G50" s="54">
        <f>ROUND(SUM(G51:G71),2)</f>
        <v>29336.75</v>
      </c>
    </row>
    <row r="51" spans="1:7" s="45" customFormat="1" ht="33.75" x14ac:dyDescent="0.2">
      <c r="A51" s="62" t="s">
        <v>288</v>
      </c>
      <c r="B51" s="63" t="s">
        <v>30</v>
      </c>
      <c r="C51" s="66" t="s">
        <v>31</v>
      </c>
      <c r="D51" s="64">
        <v>4927.21</v>
      </c>
      <c r="E51" s="60"/>
      <c r="F51" s="56"/>
      <c r="G51" s="53">
        <f>ROUND(PRODUCT(D51,E51),2)</f>
        <v>4927.21</v>
      </c>
    </row>
    <row r="52" spans="1:7" s="61" customFormat="1" ht="45" x14ac:dyDescent="0.2">
      <c r="A52" s="62" t="s">
        <v>289</v>
      </c>
      <c r="B52" s="63" t="s">
        <v>181</v>
      </c>
      <c r="C52" s="66" t="s">
        <v>32</v>
      </c>
      <c r="D52" s="64">
        <v>295.63</v>
      </c>
      <c r="E52" s="67"/>
      <c r="F52" s="65"/>
      <c r="G52" s="53">
        <f t="shared" ref="G52" si="7">ROUND(PRODUCT(D52,E52),2)</f>
        <v>295.63</v>
      </c>
    </row>
    <row r="53" spans="1:7" s="61" customFormat="1" ht="45" x14ac:dyDescent="0.2">
      <c r="A53" s="62" t="s">
        <v>290</v>
      </c>
      <c r="B53" s="63" t="s">
        <v>120</v>
      </c>
      <c r="C53" s="66" t="s">
        <v>31</v>
      </c>
      <c r="D53" s="64">
        <v>1970.88</v>
      </c>
      <c r="E53" s="67"/>
      <c r="F53" s="65"/>
      <c r="G53" s="53">
        <f t="shared" ref="G53:G71" si="8">ROUND(PRODUCT(D53,E53),2)</f>
        <v>1970.88</v>
      </c>
    </row>
    <row r="54" spans="1:7" s="61" customFormat="1" ht="45" x14ac:dyDescent="0.2">
      <c r="A54" s="62" t="s">
        <v>291</v>
      </c>
      <c r="B54" s="63" t="s">
        <v>188</v>
      </c>
      <c r="C54" s="66" t="s">
        <v>31</v>
      </c>
      <c r="D54" s="64">
        <v>2956.33</v>
      </c>
      <c r="E54" s="67"/>
      <c r="F54" s="65"/>
      <c r="G54" s="53">
        <f t="shared" si="8"/>
        <v>2956.33</v>
      </c>
    </row>
    <row r="55" spans="1:7" s="61" customFormat="1" ht="45" x14ac:dyDescent="0.2">
      <c r="A55" s="62" t="s">
        <v>292</v>
      </c>
      <c r="B55" s="63" t="s">
        <v>161</v>
      </c>
      <c r="C55" s="66" t="s">
        <v>32</v>
      </c>
      <c r="D55" s="64">
        <v>118.25</v>
      </c>
      <c r="E55" s="67"/>
      <c r="F55" s="65"/>
      <c r="G55" s="53">
        <f t="shared" si="8"/>
        <v>118.25</v>
      </c>
    </row>
    <row r="56" spans="1:7" s="61" customFormat="1" ht="45" x14ac:dyDescent="0.2">
      <c r="A56" s="62" t="s">
        <v>293</v>
      </c>
      <c r="B56" s="63" t="s">
        <v>182</v>
      </c>
      <c r="C56" s="66" t="s">
        <v>32</v>
      </c>
      <c r="D56" s="64">
        <v>184.38</v>
      </c>
      <c r="E56" s="67"/>
      <c r="F56" s="65"/>
      <c r="G56" s="53">
        <f t="shared" si="8"/>
        <v>184.38</v>
      </c>
    </row>
    <row r="57" spans="1:7" s="61" customFormat="1" ht="33.75" x14ac:dyDescent="0.2">
      <c r="A57" s="62" t="s">
        <v>294</v>
      </c>
      <c r="B57" s="63" t="s">
        <v>193</v>
      </c>
      <c r="C57" s="66" t="s">
        <v>39</v>
      </c>
      <c r="D57" s="64">
        <v>1177.43</v>
      </c>
      <c r="E57" s="67"/>
      <c r="F57" s="65"/>
      <c r="G57" s="53">
        <f t="shared" ref="G57:G67" si="9">ROUND(PRODUCT(D57,E57),2)</f>
        <v>1177.43</v>
      </c>
    </row>
    <row r="58" spans="1:7" s="61" customFormat="1" ht="33.75" x14ac:dyDescent="0.2">
      <c r="A58" s="62" t="s">
        <v>295</v>
      </c>
      <c r="B58" s="63" t="s">
        <v>194</v>
      </c>
      <c r="C58" s="66" t="s">
        <v>39</v>
      </c>
      <c r="D58" s="64">
        <v>784.95</v>
      </c>
      <c r="E58" s="67"/>
      <c r="F58" s="65"/>
      <c r="G58" s="53">
        <f t="shared" si="9"/>
        <v>784.95</v>
      </c>
    </row>
    <row r="59" spans="1:7" s="61" customFormat="1" ht="33.75" x14ac:dyDescent="0.2">
      <c r="A59" s="62" t="s">
        <v>296</v>
      </c>
      <c r="B59" s="63" t="s">
        <v>195</v>
      </c>
      <c r="C59" s="66" t="s">
        <v>39</v>
      </c>
      <c r="D59" s="64">
        <v>17.84</v>
      </c>
      <c r="E59" s="67"/>
      <c r="F59" s="65"/>
      <c r="G59" s="53">
        <f t="shared" si="9"/>
        <v>17.84</v>
      </c>
    </row>
    <row r="60" spans="1:7" s="61" customFormat="1" ht="45" x14ac:dyDescent="0.2">
      <c r="A60" s="62" t="s">
        <v>297</v>
      </c>
      <c r="B60" s="63" t="s">
        <v>1386</v>
      </c>
      <c r="C60" s="66" t="s">
        <v>31</v>
      </c>
      <c r="D60" s="64">
        <v>891.99</v>
      </c>
      <c r="E60" s="67"/>
      <c r="F60" s="65"/>
      <c r="G60" s="53">
        <f t="shared" si="9"/>
        <v>891.99</v>
      </c>
    </row>
    <row r="61" spans="1:7" s="61" customFormat="1" ht="33.75" x14ac:dyDescent="0.2">
      <c r="A61" s="62" t="s">
        <v>298</v>
      </c>
      <c r="B61" s="63" t="s">
        <v>40</v>
      </c>
      <c r="C61" s="66" t="s">
        <v>31</v>
      </c>
      <c r="D61" s="64">
        <v>4035.22</v>
      </c>
      <c r="E61" s="67"/>
      <c r="F61" s="65"/>
      <c r="G61" s="53">
        <f t="shared" si="9"/>
        <v>4035.22</v>
      </c>
    </row>
    <row r="62" spans="1:7" s="61" customFormat="1" ht="33.75" x14ac:dyDescent="0.2">
      <c r="A62" s="62" t="s">
        <v>299</v>
      </c>
      <c r="B62" s="63" t="s">
        <v>41</v>
      </c>
      <c r="C62" s="66" t="s">
        <v>31</v>
      </c>
      <c r="D62" s="64">
        <v>1970.88</v>
      </c>
      <c r="E62" s="67"/>
      <c r="F62" s="65"/>
      <c r="G62" s="53">
        <f t="shared" si="9"/>
        <v>1970.88</v>
      </c>
    </row>
    <row r="63" spans="1:7" s="61" customFormat="1" ht="22.5" x14ac:dyDescent="0.2">
      <c r="A63" s="62" t="s">
        <v>300</v>
      </c>
      <c r="B63" s="63" t="s">
        <v>38</v>
      </c>
      <c r="C63" s="66" t="s">
        <v>39</v>
      </c>
      <c r="D63" s="64">
        <v>3250.68</v>
      </c>
      <c r="E63" s="67"/>
      <c r="F63" s="65"/>
      <c r="G63" s="53">
        <f t="shared" si="9"/>
        <v>3250.68</v>
      </c>
    </row>
    <row r="64" spans="1:7" s="61" customFormat="1" ht="45" x14ac:dyDescent="0.2">
      <c r="A64" s="62" t="s">
        <v>301</v>
      </c>
      <c r="B64" s="63" t="s">
        <v>47</v>
      </c>
      <c r="C64" s="66" t="s">
        <v>39</v>
      </c>
      <c r="D64" s="64">
        <v>33.590000000000003</v>
      </c>
      <c r="E64" s="67"/>
      <c r="F64" s="65"/>
      <c r="G64" s="53">
        <f>ROUND(PRODUCT(D64,E64),2)</f>
        <v>33.590000000000003</v>
      </c>
    </row>
    <row r="65" spans="1:7" s="61" customFormat="1" ht="33.75" x14ac:dyDescent="0.2">
      <c r="A65" s="62" t="s">
        <v>302</v>
      </c>
      <c r="B65" s="63" t="s">
        <v>115</v>
      </c>
      <c r="C65" s="66" t="s">
        <v>39</v>
      </c>
      <c r="D65" s="64">
        <v>33.590000000000003</v>
      </c>
      <c r="E65" s="67"/>
      <c r="F65" s="65"/>
      <c r="G65" s="53">
        <f t="shared" ref="G65:G66" si="10">ROUND(PRODUCT(D65,E65),2)</f>
        <v>33.590000000000003</v>
      </c>
    </row>
    <row r="66" spans="1:7" s="61" customFormat="1" ht="33.75" x14ac:dyDescent="0.2">
      <c r="A66" s="62" t="s">
        <v>303</v>
      </c>
      <c r="B66" s="63" t="s">
        <v>174</v>
      </c>
      <c r="C66" s="66" t="s">
        <v>31</v>
      </c>
      <c r="D66" s="64">
        <v>30.25</v>
      </c>
      <c r="E66" s="67"/>
      <c r="F66" s="65"/>
      <c r="G66" s="53">
        <f t="shared" si="10"/>
        <v>30.25</v>
      </c>
    </row>
    <row r="67" spans="1:7" s="61" customFormat="1" ht="33.75" x14ac:dyDescent="0.2">
      <c r="A67" s="62" t="s">
        <v>304</v>
      </c>
      <c r="B67" s="63" t="s">
        <v>165</v>
      </c>
      <c r="C67" s="66" t="s">
        <v>31</v>
      </c>
      <c r="D67" s="64">
        <v>30.25</v>
      </c>
      <c r="E67" s="67"/>
      <c r="F67" s="65"/>
      <c r="G67" s="53">
        <f t="shared" si="9"/>
        <v>30.25</v>
      </c>
    </row>
    <row r="68" spans="1:7" s="61" customFormat="1" ht="67.5" x14ac:dyDescent="0.2">
      <c r="A68" s="62" t="s">
        <v>305</v>
      </c>
      <c r="B68" s="63" t="s">
        <v>192</v>
      </c>
      <c r="C68" s="66" t="s">
        <v>33</v>
      </c>
      <c r="D68" s="64">
        <v>124</v>
      </c>
      <c r="E68" s="67"/>
      <c r="F68" s="65"/>
      <c r="G68" s="53">
        <f t="shared" ref="G68:G69" si="11">ROUND(PRODUCT(D68,E68),2)</f>
        <v>124</v>
      </c>
    </row>
    <row r="69" spans="1:7" s="61" customFormat="1" ht="90" x14ac:dyDescent="0.2">
      <c r="A69" s="62" t="s">
        <v>306</v>
      </c>
      <c r="B69" s="63" t="s">
        <v>144</v>
      </c>
      <c r="C69" s="66" t="s">
        <v>33</v>
      </c>
      <c r="D69" s="64">
        <v>1182</v>
      </c>
      <c r="E69" s="67"/>
      <c r="F69" s="65"/>
      <c r="G69" s="53">
        <f t="shared" si="11"/>
        <v>1182</v>
      </c>
    </row>
    <row r="70" spans="1:7" s="45" customFormat="1" ht="33.75" x14ac:dyDescent="0.2">
      <c r="A70" s="62" t="s">
        <v>307</v>
      </c>
      <c r="B70" s="63" t="s">
        <v>37</v>
      </c>
      <c r="C70" s="66" t="s">
        <v>32</v>
      </c>
      <c r="D70" s="64">
        <v>177.38</v>
      </c>
      <c r="E70" s="67"/>
      <c r="F70" s="74"/>
      <c r="G70" s="53">
        <f t="shared" si="8"/>
        <v>177.38</v>
      </c>
    </row>
    <row r="71" spans="1:7" s="45" customFormat="1" ht="33.75" x14ac:dyDescent="0.2">
      <c r="A71" s="62" t="s">
        <v>308</v>
      </c>
      <c r="B71" s="63" t="s">
        <v>35</v>
      </c>
      <c r="C71" s="66" t="s">
        <v>36</v>
      </c>
      <c r="D71" s="64">
        <v>5144.0199999999995</v>
      </c>
      <c r="E71" s="67"/>
      <c r="F71" s="56"/>
      <c r="G71" s="53">
        <f t="shared" si="8"/>
        <v>5144.0200000000004</v>
      </c>
    </row>
    <row r="72" spans="1:7" x14ac:dyDescent="0.2">
      <c r="A72" s="38" t="s">
        <v>48</v>
      </c>
      <c r="B72" s="69" t="s">
        <v>105</v>
      </c>
      <c r="C72" s="69"/>
      <c r="D72" s="69"/>
      <c r="E72" s="69"/>
      <c r="F72" s="69"/>
      <c r="G72" s="54">
        <f>ROUND(SUM(G73:G79),2)</f>
        <v>210</v>
      </c>
    </row>
    <row r="73" spans="1:7" s="61" customFormat="1" ht="33.75" x14ac:dyDescent="0.2">
      <c r="A73" s="62" t="s">
        <v>309</v>
      </c>
      <c r="B73" s="63" t="s">
        <v>206</v>
      </c>
      <c r="C73" s="66" t="s">
        <v>33</v>
      </c>
      <c r="D73" s="64">
        <v>15</v>
      </c>
      <c r="E73" s="67"/>
      <c r="F73" s="65"/>
      <c r="G73" s="53">
        <f t="shared" ref="G73:G79" si="12">ROUND(PRODUCT(D73,E73),2)</f>
        <v>15</v>
      </c>
    </row>
    <row r="74" spans="1:7" s="61" customFormat="1" ht="33.75" x14ac:dyDescent="0.2">
      <c r="A74" s="62" t="s">
        <v>310</v>
      </c>
      <c r="B74" s="63" t="s">
        <v>207</v>
      </c>
      <c r="C74" s="66" t="s">
        <v>33</v>
      </c>
      <c r="D74" s="64">
        <v>15</v>
      </c>
      <c r="E74" s="67"/>
      <c r="F74" s="65"/>
      <c r="G74" s="53">
        <f t="shared" si="12"/>
        <v>15</v>
      </c>
    </row>
    <row r="75" spans="1:7" s="61" customFormat="1" ht="33.75" x14ac:dyDescent="0.2">
      <c r="A75" s="62" t="s">
        <v>311</v>
      </c>
      <c r="B75" s="63" t="s">
        <v>208</v>
      </c>
      <c r="C75" s="66" t="s">
        <v>33</v>
      </c>
      <c r="D75" s="64">
        <v>15</v>
      </c>
      <c r="E75" s="67"/>
      <c r="F75" s="65"/>
      <c r="G75" s="53">
        <f t="shared" si="12"/>
        <v>15</v>
      </c>
    </row>
    <row r="76" spans="1:7" s="61" customFormat="1" ht="33.75" x14ac:dyDescent="0.2">
      <c r="A76" s="62" t="s">
        <v>312</v>
      </c>
      <c r="B76" s="63" t="s">
        <v>209</v>
      </c>
      <c r="C76" s="66" t="s">
        <v>33</v>
      </c>
      <c r="D76" s="64">
        <v>15</v>
      </c>
      <c r="E76" s="67"/>
      <c r="F76" s="65"/>
      <c r="G76" s="53">
        <f t="shared" si="12"/>
        <v>15</v>
      </c>
    </row>
    <row r="77" spans="1:7" s="61" customFormat="1" ht="33.75" x14ac:dyDescent="0.2">
      <c r="A77" s="62" t="s">
        <v>313</v>
      </c>
      <c r="B77" s="63" t="s">
        <v>210</v>
      </c>
      <c r="C77" s="66" t="s">
        <v>33</v>
      </c>
      <c r="D77" s="64">
        <v>15</v>
      </c>
      <c r="E77" s="67"/>
      <c r="F77" s="65"/>
      <c r="G77" s="53">
        <f t="shared" si="12"/>
        <v>15</v>
      </c>
    </row>
    <row r="78" spans="1:7" s="61" customFormat="1" ht="33.75" x14ac:dyDescent="0.2">
      <c r="A78" s="62" t="s">
        <v>314</v>
      </c>
      <c r="B78" s="63" t="s">
        <v>53</v>
      </c>
      <c r="C78" s="66" t="s">
        <v>31</v>
      </c>
      <c r="D78" s="64">
        <v>112.5</v>
      </c>
      <c r="E78" s="67"/>
      <c r="F78" s="65"/>
      <c r="G78" s="53">
        <f t="shared" si="12"/>
        <v>112.5</v>
      </c>
    </row>
    <row r="79" spans="1:7" s="61" customFormat="1" ht="22.5" x14ac:dyDescent="0.2">
      <c r="A79" s="62" t="s">
        <v>315</v>
      </c>
      <c r="B79" s="63" t="s">
        <v>183</v>
      </c>
      <c r="C79" s="66" t="s">
        <v>32</v>
      </c>
      <c r="D79" s="64">
        <v>22.5</v>
      </c>
      <c r="E79" s="67"/>
      <c r="F79" s="65"/>
      <c r="G79" s="53">
        <f t="shared" si="12"/>
        <v>22.5</v>
      </c>
    </row>
    <row r="80" spans="1:7" s="45" customFormat="1" x14ac:dyDescent="0.2">
      <c r="A80" s="38" t="s">
        <v>582</v>
      </c>
      <c r="B80" s="69" t="s">
        <v>42</v>
      </c>
      <c r="C80" s="69"/>
      <c r="D80" s="69"/>
      <c r="E80" s="69"/>
      <c r="F80" s="69"/>
      <c r="G80" s="54">
        <f>ROUND(SUM(G81,G96),2)</f>
        <v>6089.83</v>
      </c>
    </row>
    <row r="81" spans="1:7" s="45" customFormat="1" x14ac:dyDescent="0.2">
      <c r="A81" s="39" t="s">
        <v>612</v>
      </c>
      <c r="B81" s="40" t="s">
        <v>44</v>
      </c>
      <c r="C81" s="41"/>
      <c r="D81" s="42"/>
      <c r="E81" s="43"/>
      <c r="F81" s="44"/>
      <c r="G81" s="43">
        <f>ROUND(SUM(G82:G95),2)</f>
        <v>6052.83</v>
      </c>
    </row>
    <row r="82" spans="1:7" s="61" customFormat="1" ht="56.25" x14ac:dyDescent="0.2">
      <c r="A82" s="62" t="s">
        <v>316</v>
      </c>
      <c r="B82" s="63" t="s">
        <v>185</v>
      </c>
      <c r="C82" s="66" t="s">
        <v>31</v>
      </c>
      <c r="D82" s="64">
        <v>5.5</v>
      </c>
      <c r="E82" s="67"/>
      <c r="F82" s="65"/>
      <c r="G82" s="53">
        <f t="shared" ref="G82:G95" si="13">ROUND(PRODUCT(D82,E82),2)</f>
        <v>5.5</v>
      </c>
    </row>
    <row r="83" spans="1:7" s="61" customFormat="1" ht="67.5" x14ac:dyDescent="0.2">
      <c r="A83" s="62" t="s">
        <v>317</v>
      </c>
      <c r="B83" s="63" t="s">
        <v>186</v>
      </c>
      <c r="C83" s="66" t="s">
        <v>31</v>
      </c>
      <c r="D83" s="64">
        <v>89.17</v>
      </c>
      <c r="E83" s="67"/>
      <c r="F83" s="65"/>
      <c r="G83" s="53">
        <f t="shared" si="13"/>
        <v>89.17</v>
      </c>
    </row>
    <row r="84" spans="1:7" s="61" customFormat="1" ht="56.25" x14ac:dyDescent="0.2">
      <c r="A84" s="62" t="s">
        <v>318</v>
      </c>
      <c r="B84" s="63" t="s">
        <v>166</v>
      </c>
      <c r="C84" s="66" t="s">
        <v>39</v>
      </c>
      <c r="D84" s="64">
        <v>5525.65</v>
      </c>
      <c r="E84" s="67"/>
      <c r="F84" s="65"/>
      <c r="G84" s="53">
        <f t="shared" si="13"/>
        <v>5525.65</v>
      </c>
    </row>
    <row r="85" spans="1:7" s="61" customFormat="1" ht="56.25" x14ac:dyDescent="0.2">
      <c r="A85" s="62" t="s">
        <v>319</v>
      </c>
      <c r="B85" s="63" t="s">
        <v>167</v>
      </c>
      <c r="C85" s="66" t="s">
        <v>39</v>
      </c>
      <c r="D85" s="64">
        <v>5.0199999999999996</v>
      </c>
      <c r="E85" s="67"/>
      <c r="F85" s="65"/>
      <c r="G85" s="53">
        <f t="shared" ref="G85:G86" si="14">ROUND(PRODUCT(D85,E85),2)</f>
        <v>5.0199999999999996</v>
      </c>
    </row>
    <row r="86" spans="1:7" s="61" customFormat="1" ht="56.25" x14ac:dyDescent="0.2">
      <c r="A86" s="62" t="s">
        <v>320</v>
      </c>
      <c r="B86" s="63" t="s">
        <v>168</v>
      </c>
      <c r="C86" s="66" t="s">
        <v>39</v>
      </c>
      <c r="D86" s="64">
        <v>245.29</v>
      </c>
      <c r="E86" s="67"/>
      <c r="F86" s="65"/>
      <c r="G86" s="53">
        <f t="shared" si="14"/>
        <v>245.29</v>
      </c>
    </row>
    <row r="87" spans="1:7" s="61" customFormat="1" ht="56.25" x14ac:dyDescent="0.2">
      <c r="A87" s="62" t="s">
        <v>321</v>
      </c>
      <c r="B87" s="63" t="s">
        <v>169</v>
      </c>
      <c r="C87" s="66" t="s">
        <v>33</v>
      </c>
      <c r="D87" s="64">
        <v>2</v>
      </c>
      <c r="E87" s="67"/>
      <c r="F87" s="65"/>
      <c r="G87" s="53">
        <f t="shared" si="13"/>
        <v>2</v>
      </c>
    </row>
    <row r="88" spans="1:7" s="61" customFormat="1" ht="56.25" x14ac:dyDescent="0.2">
      <c r="A88" s="62" t="s">
        <v>322</v>
      </c>
      <c r="B88" s="63" t="s">
        <v>170</v>
      </c>
      <c r="C88" s="66" t="s">
        <v>33</v>
      </c>
      <c r="D88" s="64">
        <v>10</v>
      </c>
      <c r="E88" s="67"/>
      <c r="F88" s="65"/>
      <c r="G88" s="53">
        <f t="shared" si="13"/>
        <v>10</v>
      </c>
    </row>
    <row r="89" spans="1:7" s="61" customFormat="1" ht="45" x14ac:dyDescent="0.2">
      <c r="A89" s="62" t="s">
        <v>323</v>
      </c>
      <c r="B89" s="63" t="s">
        <v>171</v>
      </c>
      <c r="C89" s="66" t="s">
        <v>33</v>
      </c>
      <c r="D89" s="64">
        <v>2</v>
      </c>
      <c r="E89" s="67"/>
      <c r="F89" s="65"/>
      <c r="G89" s="53">
        <f t="shared" si="13"/>
        <v>2</v>
      </c>
    </row>
    <row r="90" spans="1:7" s="61" customFormat="1" ht="56.25" x14ac:dyDescent="0.2">
      <c r="A90" s="62" t="s">
        <v>324</v>
      </c>
      <c r="B90" s="63" t="s">
        <v>172</v>
      </c>
      <c r="C90" s="66" t="s">
        <v>33</v>
      </c>
      <c r="D90" s="64">
        <v>2</v>
      </c>
      <c r="E90" s="67"/>
      <c r="F90" s="65"/>
      <c r="G90" s="53">
        <f t="shared" si="13"/>
        <v>2</v>
      </c>
    </row>
    <row r="91" spans="1:7" s="61" customFormat="1" ht="56.25" x14ac:dyDescent="0.2">
      <c r="A91" s="62" t="s">
        <v>325</v>
      </c>
      <c r="B91" s="63" t="s">
        <v>173</v>
      </c>
      <c r="C91" s="66" t="s">
        <v>31</v>
      </c>
      <c r="D91" s="64">
        <v>46.2</v>
      </c>
      <c r="E91" s="67"/>
      <c r="F91" s="65"/>
      <c r="G91" s="53">
        <f t="shared" si="13"/>
        <v>46.2</v>
      </c>
    </row>
    <row r="92" spans="1:7" s="61" customFormat="1" ht="78.75" x14ac:dyDescent="0.2">
      <c r="A92" s="62" t="s">
        <v>326</v>
      </c>
      <c r="B92" s="63" t="s">
        <v>219</v>
      </c>
      <c r="C92" s="66" t="s">
        <v>33</v>
      </c>
      <c r="D92" s="64">
        <v>8</v>
      </c>
      <c r="E92" s="67"/>
      <c r="F92" s="65"/>
      <c r="G92" s="53">
        <f t="shared" ref="G92:G94" si="15">ROUND(PRODUCT(D92,E92),2)</f>
        <v>8</v>
      </c>
    </row>
    <row r="93" spans="1:7" s="61" customFormat="1" ht="56.25" x14ac:dyDescent="0.2">
      <c r="A93" s="62" t="s">
        <v>327</v>
      </c>
      <c r="B93" s="63" t="s">
        <v>256</v>
      </c>
      <c r="C93" s="66" t="s">
        <v>31</v>
      </c>
      <c r="D93" s="64">
        <v>28.5</v>
      </c>
      <c r="E93" s="67"/>
      <c r="F93" s="65"/>
      <c r="G93" s="53">
        <f t="shared" si="15"/>
        <v>28.5</v>
      </c>
    </row>
    <row r="94" spans="1:7" s="61" customFormat="1" ht="56.25" x14ac:dyDescent="0.2">
      <c r="A94" s="62" t="s">
        <v>328</v>
      </c>
      <c r="B94" s="63" t="s">
        <v>257</v>
      </c>
      <c r="C94" s="66" t="s">
        <v>31</v>
      </c>
      <c r="D94" s="64">
        <v>28.5</v>
      </c>
      <c r="E94" s="67"/>
      <c r="F94" s="65"/>
      <c r="G94" s="53">
        <f t="shared" si="15"/>
        <v>28.5</v>
      </c>
    </row>
    <row r="95" spans="1:7" s="61" customFormat="1" ht="22.5" x14ac:dyDescent="0.2">
      <c r="A95" s="62" t="s">
        <v>329</v>
      </c>
      <c r="B95" s="63" t="s">
        <v>111</v>
      </c>
      <c r="C95" s="66" t="s">
        <v>33</v>
      </c>
      <c r="D95" s="64">
        <v>55</v>
      </c>
      <c r="E95" s="67"/>
      <c r="F95" s="65"/>
      <c r="G95" s="53">
        <f t="shared" si="13"/>
        <v>55</v>
      </c>
    </row>
    <row r="96" spans="1:7" s="45" customFormat="1" x14ac:dyDescent="0.2">
      <c r="A96" s="39" t="s">
        <v>613</v>
      </c>
      <c r="B96" s="40" t="s">
        <v>106</v>
      </c>
      <c r="C96" s="41"/>
      <c r="D96" s="42"/>
      <c r="E96" s="43"/>
      <c r="F96" s="44"/>
      <c r="G96" s="43">
        <f>ROUND(SUM(G97:G100),2)</f>
        <v>37</v>
      </c>
    </row>
    <row r="97" spans="1:7" s="45" customFormat="1" ht="67.5" x14ac:dyDescent="0.2">
      <c r="A97" s="62" t="s">
        <v>330</v>
      </c>
      <c r="B97" s="63" t="s">
        <v>196</v>
      </c>
      <c r="C97" s="66" t="s">
        <v>33</v>
      </c>
      <c r="D97" s="64">
        <v>15</v>
      </c>
      <c r="E97" s="60"/>
      <c r="F97" s="56"/>
      <c r="G97" s="53">
        <f t="shared" ref="G97:G100" si="16">ROUND(PRODUCT(D97,E97),2)</f>
        <v>15</v>
      </c>
    </row>
    <row r="98" spans="1:7" s="61" customFormat="1" ht="90" x14ac:dyDescent="0.2">
      <c r="A98" s="62" t="s">
        <v>331</v>
      </c>
      <c r="B98" s="63" t="s">
        <v>197</v>
      </c>
      <c r="C98" s="66" t="s">
        <v>33</v>
      </c>
      <c r="D98" s="64">
        <v>8</v>
      </c>
      <c r="E98" s="67"/>
      <c r="F98" s="65"/>
      <c r="G98" s="53">
        <f t="shared" si="16"/>
        <v>8</v>
      </c>
    </row>
    <row r="99" spans="1:7" s="61" customFormat="1" ht="78.75" x14ac:dyDescent="0.2">
      <c r="A99" s="62" t="s">
        <v>332</v>
      </c>
      <c r="B99" s="63" t="s">
        <v>198</v>
      </c>
      <c r="C99" s="66" t="s">
        <v>33</v>
      </c>
      <c r="D99" s="64">
        <v>1</v>
      </c>
      <c r="E99" s="67"/>
      <c r="F99" s="65"/>
      <c r="G99" s="53">
        <f t="shared" si="16"/>
        <v>1</v>
      </c>
    </row>
    <row r="100" spans="1:7" s="61" customFormat="1" ht="45" x14ac:dyDescent="0.2">
      <c r="A100" s="62" t="s">
        <v>333</v>
      </c>
      <c r="B100" s="63" t="s">
        <v>199</v>
      </c>
      <c r="C100" s="66" t="s">
        <v>33</v>
      </c>
      <c r="D100" s="64">
        <v>13</v>
      </c>
      <c r="E100" s="67"/>
      <c r="F100" s="65"/>
      <c r="G100" s="53">
        <f t="shared" si="16"/>
        <v>13</v>
      </c>
    </row>
    <row r="101" spans="1:7" x14ac:dyDescent="0.2">
      <c r="A101" s="38" t="s">
        <v>583</v>
      </c>
      <c r="B101" s="69" t="s">
        <v>122</v>
      </c>
      <c r="C101" s="69"/>
      <c r="D101" s="69"/>
      <c r="E101" s="69"/>
      <c r="F101" s="69"/>
      <c r="G101" s="54">
        <f>ROUND(SUM(G102,G128,G144,G163),2)</f>
        <v>67489.88</v>
      </c>
    </row>
    <row r="102" spans="1:7" s="61" customFormat="1" x14ac:dyDescent="0.2">
      <c r="A102" s="39" t="s">
        <v>614</v>
      </c>
      <c r="B102" s="40" t="s">
        <v>55</v>
      </c>
      <c r="C102" s="41"/>
      <c r="D102" s="42"/>
      <c r="E102" s="43"/>
      <c r="F102" s="44"/>
      <c r="G102" s="43">
        <f>ROUND(SUM(G103:G127),2)</f>
        <v>32910.6</v>
      </c>
    </row>
    <row r="103" spans="1:7" s="61" customFormat="1" ht="22.5" x14ac:dyDescent="0.2">
      <c r="A103" s="62" t="s">
        <v>334</v>
      </c>
      <c r="B103" s="63" t="s">
        <v>184</v>
      </c>
      <c r="C103" s="66" t="s">
        <v>39</v>
      </c>
      <c r="D103" s="64">
        <v>1225.76</v>
      </c>
      <c r="E103" s="67"/>
      <c r="F103" s="65"/>
      <c r="G103" s="53">
        <f t="shared" ref="G103:G125" si="17">ROUND(PRODUCT(D103,E103),2)</f>
        <v>1225.76</v>
      </c>
    </row>
    <row r="104" spans="1:7" s="61" customFormat="1" ht="45" x14ac:dyDescent="0.2">
      <c r="A104" s="62" t="s">
        <v>335</v>
      </c>
      <c r="B104" s="63" t="s">
        <v>118</v>
      </c>
      <c r="C104" s="66" t="s">
        <v>32</v>
      </c>
      <c r="D104" s="64">
        <v>2024.97</v>
      </c>
      <c r="E104" s="67"/>
      <c r="F104" s="65"/>
      <c r="G104" s="53">
        <f t="shared" si="17"/>
        <v>2024.97</v>
      </c>
    </row>
    <row r="105" spans="1:7" s="61" customFormat="1" ht="45" x14ac:dyDescent="0.2">
      <c r="A105" s="62" t="s">
        <v>336</v>
      </c>
      <c r="B105" s="63" t="s">
        <v>147</v>
      </c>
      <c r="C105" s="66" t="s">
        <v>32</v>
      </c>
      <c r="D105" s="64">
        <v>229.31</v>
      </c>
      <c r="E105" s="67"/>
      <c r="F105" s="65"/>
      <c r="G105" s="53">
        <f t="shared" ref="G105" si="18">ROUND(PRODUCT(D105,E105),2)</f>
        <v>229.31</v>
      </c>
    </row>
    <row r="106" spans="1:7" s="61" customFormat="1" ht="22.5" x14ac:dyDescent="0.2">
      <c r="A106" s="62" t="s">
        <v>337</v>
      </c>
      <c r="B106" s="63" t="s">
        <v>61</v>
      </c>
      <c r="C106" s="66" t="s">
        <v>32</v>
      </c>
      <c r="D106" s="64">
        <v>105.25</v>
      </c>
      <c r="E106" s="67"/>
      <c r="F106" s="65"/>
      <c r="G106" s="53">
        <f t="shared" si="17"/>
        <v>105.25</v>
      </c>
    </row>
    <row r="107" spans="1:7" s="61" customFormat="1" ht="22.5" x14ac:dyDescent="0.2">
      <c r="A107" s="62" t="s">
        <v>338</v>
      </c>
      <c r="B107" s="63" t="s">
        <v>62</v>
      </c>
      <c r="C107" s="66" t="s">
        <v>39</v>
      </c>
      <c r="D107" s="64">
        <v>885.4</v>
      </c>
      <c r="E107" s="67"/>
      <c r="F107" s="65"/>
      <c r="G107" s="53">
        <f t="shared" si="17"/>
        <v>885.4</v>
      </c>
    </row>
    <row r="108" spans="1:7" s="61" customFormat="1" ht="22.5" x14ac:dyDescent="0.2">
      <c r="A108" s="62" t="s">
        <v>339</v>
      </c>
      <c r="B108" s="63" t="s">
        <v>68</v>
      </c>
      <c r="C108" s="66" t="s">
        <v>39</v>
      </c>
      <c r="D108" s="64">
        <v>81.55</v>
      </c>
      <c r="E108" s="67"/>
      <c r="F108" s="65"/>
      <c r="G108" s="53">
        <f t="shared" ref="G108:G109" si="19">ROUND(PRODUCT(D108,E108),2)</f>
        <v>81.55</v>
      </c>
    </row>
    <row r="109" spans="1:7" s="61" customFormat="1" ht="22.5" x14ac:dyDescent="0.2">
      <c r="A109" s="62" t="s">
        <v>340</v>
      </c>
      <c r="B109" s="63" t="s">
        <v>131</v>
      </c>
      <c r="C109" s="66" t="s">
        <v>39</v>
      </c>
      <c r="D109" s="64">
        <v>96.52</v>
      </c>
      <c r="E109" s="67"/>
      <c r="F109" s="65"/>
      <c r="G109" s="53">
        <f t="shared" si="19"/>
        <v>96.52</v>
      </c>
    </row>
    <row r="110" spans="1:7" s="61" customFormat="1" ht="22.5" x14ac:dyDescent="0.2">
      <c r="A110" s="62" t="s">
        <v>341</v>
      </c>
      <c r="B110" s="63" t="s">
        <v>213</v>
      </c>
      <c r="C110" s="66" t="s">
        <v>39</v>
      </c>
      <c r="D110" s="64">
        <v>162.29</v>
      </c>
      <c r="E110" s="67"/>
      <c r="F110" s="65"/>
      <c r="G110" s="53">
        <f t="shared" si="17"/>
        <v>162.29</v>
      </c>
    </row>
    <row r="111" spans="1:7" s="61" customFormat="1" ht="22.5" x14ac:dyDescent="0.2">
      <c r="A111" s="62" t="s">
        <v>342</v>
      </c>
      <c r="B111" s="63" t="s">
        <v>1387</v>
      </c>
      <c r="C111" s="66" t="s">
        <v>33</v>
      </c>
      <c r="D111" s="64">
        <v>34</v>
      </c>
      <c r="E111" s="67"/>
      <c r="F111" s="65"/>
      <c r="G111" s="53">
        <f>ROUND(PRODUCT(D111,E111),2)</f>
        <v>34</v>
      </c>
    </row>
    <row r="112" spans="1:7" s="61" customFormat="1" ht="22.5" x14ac:dyDescent="0.2">
      <c r="A112" s="62" t="s">
        <v>343</v>
      </c>
      <c r="B112" s="63" t="s">
        <v>108</v>
      </c>
      <c r="C112" s="66" t="s">
        <v>33</v>
      </c>
      <c r="D112" s="64">
        <v>6</v>
      </c>
      <c r="E112" s="67"/>
      <c r="F112" s="65"/>
      <c r="G112" s="53">
        <f t="shared" ref="G112" si="20">ROUND(PRODUCT(D112,E112),2)</f>
        <v>6</v>
      </c>
    </row>
    <row r="113" spans="1:7" s="61" customFormat="1" ht="22.5" x14ac:dyDescent="0.2">
      <c r="A113" s="62" t="s">
        <v>344</v>
      </c>
      <c r="B113" s="63" t="s">
        <v>132</v>
      </c>
      <c r="C113" s="66" t="s">
        <v>33</v>
      </c>
      <c r="D113" s="64">
        <v>4</v>
      </c>
      <c r="E113" s="67"/>
      <c r="F113" s="65"/>
      <c r="G113" s="53">
        <f>ROUND(PRODUCT(D113,E113),2)</f>
        <v>4</v>
      </c>
    </row>
    <row r="114" spans="1:7" s="70" customFormat="1" ht="22.5" x14ac:dyDescent="0.2">
      <c r="A114" s="62" t="s">
        <v>345</v>
      </c>
      <c r="B114" s="63" t="s">
        <v>220</v>
      </c>
      <c r="C114" s="66" t="s">
        <v>33</v>
      </c>
      <c r="D114" s="64">
        <v>6</v>
      </c>
      <c r="E114" s="71"/>
      <c r="F114" s="73"/>
      <c r="G114" s="53">
        <f>ROUND(PRODUCT(D114,E114),2)</f>
        <v>6</v>
      </c>
    </row>
    <row r="115" spans="1:7" s="70" customFormat="1" ht="22.5" x14ac:dyDescent="0.2">
      <c r="A115" s="62" t="s">
        <v>346</v>
      </c>
      <c r="B115" s="63" t="s">
        <v>221</v>
      </c>
      <c r="C115" s="66" t="s">
        <v>33</v>
      </c>
      <c r="D115" s="64">
        <v>1</v>
      </c>
      <c r="E115" s="71"/>
      <c r="F115" s="73"/>
      <c r="G115" s="53">
        <f t="shared" ref="G115:G116" si="21">ROUND(PRODUCT(D115,E115),2)</f>
        <v>1</v>
      </c>
    </row>
    <row r="116" spans="1:7" s="70" customFormat="1" ht="22.5" x14ac:dyDescent="0.2">
      <c r="A116" s="62" t="s">
        <v>347</v>
      </c>
      <c r="B116" s="63" t="s">
        <v>222</v>
      </c>
      <c r="C116" s="66" t="s">
        <v>33</v>
      </c>
      <c r="D116" s="64">
        <v>1</v>
      </c>
      <c r="E116" s="71"/>
      <c r="F116" s="75"/>
      <c r="G116" s="53">
        <f t="shared" si="21"/>
        <v>1</v>
      </c>
    </row>
    <row r="117" spans="1:7" s="61" customFormat="1" ht="33.75" x14ac:dyDescent="0.2">
      <c r="A117" s="62" t="s">
        <v>348</v>
      </c>
      <c r="B117" s="63" t="s">
        <v>63</v>
      </c>
      <c r="C117" s="66" t="s">
        <v>32</v>
      </c>
      <c r="D117" s="64">
        <v>132.24</v>
      </c>
      <c r="E117" s="67"/>
      <c r="F117" s="65"/>
      <c r="G117" s="53">
        <f t="shared" si="17"/>
        <v>132.24</v>
      </c>
    </row>
    <row r="118" spans="1:7" s="61" customFormat="1" ht="45" x14ac:dyDescent="0.2">
      <c r="A118" s="62" t="s">
        <v>349</v>
      </c>
      <c r="B118" s="63" t="s">
        <v>200</v>
      </c>
      <c r="C118" s="66" t="s">
        <v>32</v>
      </c>
      <c r="D118" s="64">
        <v>606.67999999999995</v>
      </c>
      <c r="E118" s="67"/>
      <c r="F118" s="65"/>
      <c r="G118" s="53">
        <f t="shared" si="17"/>
        <v>606.67999999999995</v>
      </c>
    </row>
    <row r="119" spans="1:7" s="61" customFormat="1" ht="45" x14ac:dyDescent="0.2">
      <c r="A119" s="62" t="s">
        <v>350</v>
      </c>
      <c r="B119" s="63" t="s">
        <v>201</v>
      </c>
      <c r="C119" s="66" t="s">
        <v>32</v>
      </c>
      <c r="D119" s="64">
        <v>910.03</v>
      </c>
      <c r="E119" s="67"/>
      <c r="F119" s="65"/>
      <c r="G119" s="53">
        <f t="shared" si="17"/>
        <v>910.03</v>
      </c>
    </row>
    <row r="120" spans="1:7" s="61" customFormat="1" ht="135" x14ac:dyDescent="0.2">
      <c r="A120" s="62" t="s">
        <v>351</v>
      </c>
      <c r="B120" s="63" t="s">
        <v>146</v>
      </c>
      <c r="C120" s="66" t="s">
        <v>33</v>
      </c>
      <c r="D120" s="64">
        <v>4</v>
      </c>
      <c r="E120" s="67"/>
      <c r="F120" s="65"/>
      <c r="G120" s="53">
        <f t="shared" ref="G120" si="22">ROUND(PRODUCT(D120,E120),2)</f>
        <v>4</v>
      </c>
    </row>
    <row r="121" spans="1:7" s="61" customFormat="1" ht="135" x14ac:dyDescent="0.2">
      <c r="A121" s="62" t="s">
        <v>352</v>
      </c>
      <c r="B121" s="63" t="s">
        <v>145</v>
      </c>
      <c r="C121" s="66" t="s">
        <v>33</v>
      </c>
      <c r="D121" s="64">
        <v>6</v>
      </c>
      <c r="E121" s="67"/>
      <c r="F121" s="65"/>
      <c r="G121" s="53">
        <f t="shared" si="17"/>
        <v>6</v>
      </c>
    </row>
    <row r="122" spans="1:7" s="70" customFormat="1" ht="135" x14ac:dyDescent="0.2">
      <c r="A122" s="62" t="s">
        <v>353</v>
      </c>
      <c r="B122" s="63" t="s">
        <v>223</v>
      </c>
      <c r="C122" s="66" t="s">
        <v>33</v>
      </c>
      <c r="D122" s="64">
        <v>3</v>
      </c>
      <c r="E122" s="71"/>
      <c r="F122" s="73"/>
      <c r="G122" s="53">
        <f t="shared" si="17"/>
        <v>3</v>
      </c>
    </row>
    <row r="123" spans="1:7" s="70" customFormat="1" ht="135" x14ac:dyDescent="0.2">
      <c r="A123" s="62" t="s">
        <v>354</v>
      </c>
      <c r="B123" s="63" t="s">
        <v>224</v>
      </c>
      <c r="C123" s="66" t="s">
        <v>33</v>
      </c>
      <c r="D123" s="64">
        <v>4</v>
      </c>
      <c r="E123" s="71"/>
      <c r="F123" s="73"/>
      <c r="G123" s="53">
        <f t="shared" si="17"/>
        <v>4</v>
      </c>
    </row>
    <row r="124" spans="1:7" s="70" customFormat="1" ht="135" x14ac:dyDescent="0.2">
      <c r="A124" s="62" t="s">
        <v>355</v>
      </c>
      <c r="B124" s="63" t="s">
        <v>225</v>
      </c>
      <c r="C124" s="66" t="s">
        <v>33</v>
      </c>
      <c r="D124" s="64">
        <v>10</v>
      </c>
      <c r="E124" s="71"/>
      <c r="F124" s="73"/>
      <c r="G124" s="53">
        <f t="shared" si="17"/>
        <v>10</v>
      </c>
    </row>
    <row r="125" spans="1:7" s="70" customFormat="1" ht="45" x14ac:dyDescent="0.2">
      <c r="A125" s="62" t="s">
        <v>356</v>
      </c>
      <c r="B125" s="63" t="s">
        <v>64</v>
      </c>
      <c r="C125" s="66" t="s">
        <v>33</v>
      </c>
      <c r="D125" s="64">
        <v>10</v>
      </c>
      <c r="E125" s="71"/>
      <c r="F125" s="73"/>
      <c r="G125" s="53">
        <f t="shared" si="17"/>
        <v>10</v>
      </c>
    </row>
    <row r="126" spans="1:7" s="61" customFormat="1" ht="33.75" x14ac:dyDescent="0.2">
      <c r="A126" s="62" t="s">
        <v>357</v>
      </c>
      <c r="B126" s="63" t="s">
        <v>37</v>
      </c>
      <c r="C126" s="66" t="s">
        <v>32</v>
      </c>
      <c r="D126" s="64">
        <v>1647.6</v>
      </c>
      <c r="E126" s="67"/>
      <c r="F126" s="65"/>
      <c r="G126" s="53">
        <f t="shared" ref="G126:G127" si="23">ROUND(PRODUCT(D126,E126),2)</f>
        <v>1647.6</v>
      </c>
    </row>
    <row r="127" spans="1:7" s="61" customFormat="1" ht="33.75" x14ac:dyDescent="0.2">
      <c r="A127" s="62" t="s">
        <v>358</v>
      </c>
      <c r="B127" s="63" t="s">
        <v>35</v>
      </c>
      <c r="C127" s="66" t="s">
        <v>36</v>
      </c>
      <c r="D127" s="64">
        <v>24714</v>
      </c>
      <c r="E127" s="67"/>
      <c r="F127" s="65"/>
      <c r="G127" s="53">
        <f t="shared" si="23"/>
        <v>24714</v>
      </c>
    </row>
    <row r="128" spans="1:7" s="61" customFormat="1" x14ac:dyDescent="0.2">
      <c r="A128" s="39" t="s">
        <v>615</v>
      </c>
      <c r="B128" s="40" t="s">
        <v>138</v>
      </c>
      <c r="C128" s="41"/>
      <c r="D128" s="42"/>
      <c r="E128" s="43"/>
      <c r="F128" s="44"/>
      <c r="G128" s="43">
        <f>ROUND(SUM(G129:G143),2)</f>
        <v>4252.71</v>
      </c>
    </row>
    <row r="129" spans="1:7" s="61" customFormat="1" ht="45" x14ac:dyDescent="0.2">
      <c r="A129" s="62" t="s">
        <v>359</v>
      </c>
      <c r="B129" s="63" t="s">
        <v>118</v>
      </c>
      <c r="C129" s="66" t="s">
        <v>32</v>
      </c>
      <c r="D129" s="64">
        <v>139.43</v>
      </c>
      <c r="E129" s="67"/>
      <c r="F129" s="74"/>
      <c r="G129" s="53">
        <f t="shared" ref="G129:G134" si="24">ROUND(PRODUCT(D129,E129),2)</f>
        <v>139.43</v>
      </c>
    </row>
    <row r="130" spans="1:7" s="61" customFormat="1" ht="45" x14ac:dyDescent="0.2">
      <c r="A130" s="62" t="s">
        <v>360</v>
      </c>
      <c r="B130" s="63" t="s">
        <v>147</v>
      </c>
      <c r="C130" s="66" t="s">
        <v>32</v>
      </c>
      <c r="D130" s="64">
        <v>19.399999999999999</v>
      </c>
      <c r="E130" s="67"/>
      <c r="F130" s="65"/>
      <c r="G130" s="53">
        <f t="shared" si="24"/>
        <v>19.399999999999999</v>
      </c>
    </row>
    <row r="131" spans="1:7" s="61" customFormat="1" ht="22.5" x14ac:dyDescent="0.2">
      <c r="A131" s="62" t="s">
        <v>361</v>
      </c>
      <c r="B131" s="63" t="s">
        <v>139</v>
      </c>
      <c r="C131" s="66" t="s">
        <v>32</v>
      </c>
      <c r="D131" s="64">
        <v>25.03</v>
      </c>
      <c r="E131" s="67"/>
      <c r="F131" s="65"/>
      <c r="G131" s="53">
        <f t="shared" si="24"/>
        <v>25.03</v>
      </c>
    </row>
    <row r="132" spans="1:7" s="61" customFormat="1" ht="33.75" x14ac:dyDescent="0.2">
      <c r="A132" s="62" t="s">
        <v>362</v>
      </c>
      <c r="B132" s="63" t="s">
        <v>148</v>
      </c>
      <c r="C132" s="66" t="s">
        <v>31</v>
      </c>
      <c r="D132" s="64">
        <v>51.69</v>
      </c>
      <c r="E132" s="67"/>
      <c r="F132" s="65"/>
      <c r="G132" s="53">
        <f t="shared" si="24"/>
        <v>51.69</v>
      </c>
    </row>
    <row r="133" spans="1:7" s="61" customFormat="1" ht="33.75" x14ac:dyDescent="0.2">
      <c r="A133" s="62" t="s">
        <v>363</v>
      </c>
      <c r="B133" s="63" t="s">
        <v>140</v>
      </c>
      <c r="C133" s="66" t="s">
        <v>52</v>
      </c>
      <c r="D133" s="64">
        <v>1461.1</v>
      </c>
      <c r="E133" s="67"/>
      <c r="F133" s="65"/>
      <c r="G133" s="53">
        <f t="shared" si="24"/>
        <v>1461.1</v>
      </c>
    </row>
    <row r="134" spans="1:7" s="61" customFormat="1" ht="22.5" x14ac:dyDescent="0.2">
      <c r="A134" s="62" t="s">
        <v>364</v>
      </c>
      <c r="B134" s="63" t="s">
        <v>149</v>
      </c>
      <c r="C134" s="66" t="s">
        <v>32</v>
      </c>
      <c r="D134" s="64">
        <v>12.11</v>
      </c>
      <c r="E134" s="67"/>
      <c r="F134" s="65"/>
      <c r="G134" s="53">
        <f t="shared" si="24"/>
        <v>12.11</v>
      </c>
    </row>
    <row r="135" spans="1:7" s="61" customFormat="1" ht="33.75" x14ac:dyDescent="0.2">
      <c r="A135" s="62" t="s">
        <v>365</v>
      </c>
      <c r="B135" s="63" t="s">
        <v>177</v>
      </c>
      <c r="C135" s="66" t="s">
        <v>31</v>
      </c>
      <c r="D135" s="64">
        <v>26.92</v>
      </c>
      <c r="E135" s="67"/>
      <c r="F135" s="65"/>
      <c r="G135" s="53">
        <f t="shared" ref="G135" si="25">ROUND(PRODUCT(D135,E135),2)</f>
        <v>26.92</v>
      </c>
    </row>
    <row r="136" spans="1:7" s="61" customFormat="1" ht="22.5" x14ac:dyDescent="0.2">
      <c r="A136" s="62" t="s">
        <v>366</v>
      </c>
      <c r="B136" s="63" t="s">
        <v>114</v>
      </c>
      <c r="C136" s="66" t="s">
        <v>31</v>
      </c>
      <c r="D136" s="64">
        <v>161.07</v>
      </c>
      <c r="E136" s="67"/>
      <c r="F136" s="65"/>
      <c r="G136" s="53">
        <f>ROUND(PRODUCT(D136,E136),2)</f>
        <v>161.07</v>
      </c>
    </row>
    <row r="137" spans="1:7" s="61" customFormat="1" ht="45" x14ac:dyDescent="0.2">
      <c r="A137" s="62" t="s">
        <v>367</v>
      </c>
      <c r="B137" s="63" t="s">
        <v>175</v>
      </c>
      <c r="C137" s="66" t="s">
        <v>31</v>
      </c>
      <c r="D137" s="64">
        <v>122.85</v>
      </c>
      <c r="E137" s="67"/>
      <c r="F137" s="65"/>
      <c r="G137" s="53">
        <f>ROUND(PRODUCT(D137,E137),2)</f>
        <v>122.85</v>
      </c>
    </row>
    <row r="138" spans="1:7" s="61" customFormat="1" ht="45" x14ac:dyDescent="0.2">
      <c r="A138" s="62" t="s">
        <v>368</v>
      </c>
      <c r="B138" s="63" t="s">
        <v>176</v>
      </c>
      <c r="C138" s="66" t="s">
        <v>31</v>
      </c>
      <c r="D138" s="64">
        <v>199.28</v>
      </c>
      <c r="E138" s="67"/>
      <c r="F138" s="65"/>
      <c r="G138" s="53">
        <f>ROUND(PRODUCT(D138,E138),2)</f>
        <v>199.28</v>
      </c>
    </row>
    <row r="139" spans="1:7" s="61" customFormat="1" ht="45" x14ac:dyDescent="0.2">
      <c r="A139" s="62" t="s">
        <v>369</v>
      </c>
      <c r="B139" s="63" t="s">
        <v>200</v>
      </c>
      <c r="C139" s="66" t="s">
        <v>32</v>
      </c>
      <c r="D139" s="64">
        <v>42.230000000000004</v>
      </c>
      <c r="E139" s="67"/>
      <c r="F139" s="65"/>
      <c r="G139" s="53">
        <f>ROUND(PRODUCT(D139,E139),2)</f>
        <v>42.23</v>
      </c>
    </row>
    <row r="140" spans="1:7" s="61" customFormat="1" ht="45" x14ac:dyDescent="0.2">
      <c r="A140" s="62" t="s">
        <v>370</v>
      </c>
      <c r="B140" s="63" t="s">
        <v>162</v>
      </c>
      <c r="C140" s="66" t="s">
        <v>33</v>
      </c>
      <c r="D140" s="64">
        <v>110</v>
      </c>
      <c r="E140" s="67"/>
      <c r="F140" s="65"/>
      <c r="G140" s="53">
        <f t="shared" ref="G140" si="26">ROUND(PRODUCT(D140,E140),2)</f>
        <v>110</v>
      </c>
    </row>
    <row r="141" spans="1:7" s="61" customFormat="1" ht="45" x14ac:dyDescent="0.2">
      <c r="A141" s="62" t="s">
        <v>371</v>
      </c>
      <c r="B141" s="63" t="s">
        <v>64</v>
      </c>
      <c r="C141" s="66" t="s">
        <v>33</v>
      </c>
      <c r="D141" s="64">
        <v>16</v>
      </c>
      <c r="E141" s="67"/>
      <c r="F141" s="65"/>
      <c r="G141" s="53">
        <f t="shared" ref="G141:G143" si="27">ROUND(PRODUCT(D141,E141),2)</f>
        <v>16</v>
      </c>
    </row>
    <row r="142" spans="1:7" s="61" customFormat="1" ht="33.75" x14ac:dyDescent="0.2">
      <c r="A142" s="62" t="s">
        <v>372</v>
      </c>
      <c r="B142" s="63" t="s">
        <v>37</v>
      </c>
      <c r="C142" s="66" t="s">
        <v>32</v>
      </c>
      <c r="D142" s="64">
        <v>116.6</v>
      </c>
      <c r="E142" s="67"/>
      <c r="F142" s="65"/>
      <c r="G142" s="53">
        <f t="shared" si="27"/>
        <v>116.6</v>
      </c>
    </row>
    <row r="143" spans="1:7" s="61" customFormat="1" ht="33.75" x14ac:dyDescent="0.2">
      <c r="A143" s="62" t="s">
        <v>373</v>
      </c>
      <c r="B143" s="63" t="s">
        <v>35</v>
      </c>
      <c r="C143" s="66" t="s">
        <v>36</v>
      </c>
      <c r="D143" s="64">
        <v>1749</v>
      </c>
      <c r="E143" s="67"/>
      <c r="F143" s="65"/>
      <c r="G143" s="53">
        <f t="shared" si="27"/>
        <v>1749</v>
      </c>
    </row>
    <row r="144" spans="1:7" s="61" customFormat="1" x14ac:dyDescent="0.2">
      <c r="A144" s="39" t="s">
        <v>616</v>
      </c>
      <c r="B144" s="40" t="s">
        <v>56</v>
      </c>
      <c r="C144" s="41"/>
      <c r="D144" s="42"/>
      <c r="E144" s="43"/>
      <c r="F144" s="44"/>
      <c r="G144" s="43">
        <f>ROUND(SUM(G145:G162),2)</f>
        <v>16641.04</v>
      </c>
    </row>
    <row r="145" spans="1:7" s="61" customFormat="1" ht="22.5" x14ac:dyDescent="0.2">
      <c r="A145" s="62" t="s">
        <v>374</v>
      </c>
      <c r="B145" s="63" t="s">
        <v>184</v>
      </c>
      <c r="C145" s="66" t="s">
        <v>39</v>
      </c>
      <c r="D145" s="64">
        <v>871.2</v>
      </c>
      <c r="E145" s="67"/>
      <c r="F145" s="65"/>
      <c r="G145" s="53">
        <f t="shared" ref="G145:G160" si="28">ROUND(PRODUCT(D145,E145),2)</f>
        <v>871.2</v>
      </c>
    </row>
    <row r="146" spans="1:7" s="61" customFormat="1" ht="45" x14ac:dyDescent="0.2">
      <c r="A146" s="62" t="s">
        <v>375</v>
      </c>
      <c r="B146" s="63" t="s">
        <v>118</v>
      </c>
      <c r="C146" s="66" t="s">
        <v>32</v>
      </c>
      <c r="D146" s="64">
        <v>1097.71</v>
      </c>
      <c r="E146" s="67"/>
      <c r="F146" s="65"/>
      <c r="G146" s="53">
        <f t="shared" si="28"/>
        <v>1097.71</v>
      </c>
    </row>
    <row r="147" spans="1:7" s="61" customFormat="1" ht="90" x14ac:dyDescent="0.2">
      <c r="A147" s="62" t="s">
        <v>376</v>
      </c>
      <c r="B147" s="63" t="s">
        <v>150</v>
      </c>
      <c r="C147" s="66" t="s">
        <v>33</v>
      </c>
      <c r="D147" s="64">
        <v>13</v>
      </c>
      <c r="E147" s="67"/>
      <c r="F147" s="65"/>
      <c r="G147" s="53">
        <f t="shared" si="28"/>
        <v>13</v>
      </c>
    </row>
    <row r="148" spans="1:7" s="61" customFormat="1" ht="90" x14ac:dyDescent="0.2">
      <c r="A148" s="62" t="s">
        <v>377</v>
      </c>
      <c r="B148" s="63" t="s">
        <v>151</v>
      </c>
      <c r="C148" s="66" t="s">
        <v>33</v>
      </c>
      <c r="D148" s="64">
        <v>80</v>
      </c>
      <c r="E148" s="67"/>
      <c r="F148" s="65"/>
      <c r="G148" s="53">
        <f t="shared" si="28"/>
        <v>80</v>
      </c>
    </row>
    <row r="149" spans="1:7" s="61" customFormat="1" ht="90" x14ac:dyDescent="0.2">
      <c r="A149" s="62" t="s">
        <v>378</v>
      </c>
      <c r="B149" s="63" t="s">
        <v>152</v>
      </c>
      <c r="C149" s="66" t="s">
        <v>33</v>
      </c>
      <c r="D149" s="64">
        <v>39</v>
      </c>
      <c r="E149" s="67"/>
      <c r="F149" s="65"/>
      <c r="G149" s="53">
        <f t="shared" si="28"/>
        <v>39</v>
      </c>
    </row>
    <row r="150" spans="1:7" s="61" customFormat="1" ht="22.5" x14ac:dyDescent="0.2">
      <c r="A150" s="62" t="s">
        <v>379</v>
      </c>
      <c r="B150" s="63" t="s">
        <v>61</v>
      </c>
      <c r="C150" s="66" t="s">
        <v>32</v>
      </c>
      <c r="D150" s="64">
        <v>60.99</v>
      </c>
      <c r="E150" s="67"/>
      <c r="F150" s="65"/>
      <c r="G150" s="53">
        <f>ROUND(PRODUCT(D150,E150),2)</f>
        <v>60.99</v>
      </c>
    </row>
    <row r="151" spans="1:7" s="61" customFormat="1" ht="22.5" x14ac:dyDescent="0.2">
      <c r="A151" s="62" t="s">
        <v>380</v>
      </c>
      <c r="B151" s="63" t="s">
        <v>65</v>
      </c>
      <c r="C151" s="66" t="s">
        <v>39</v>
      </c>
      <c r="D151" s="64">
        <v>871.2</v>
      </c>
      <c r="E151" s="67"/>
      <c r="F151" s="65"/>
      <c r="G151" s="53">
        <f t="shared" si="28"/>
        <v>871.2</v>
      </c>
    </row>
    <row r="152" spans="1:7" s="61" customFormat="1" ht="22.5" x14ac:dyDescent="0.2">
      <c r="A152" s="62" t="s">
        <v>381</v>
      </c>
      <c r="B152" s="63" t="s">
        <v>66</v>
      </c>
      <c r="C152" s="66" t="s">
        <v>33</v>
      </c>
      <c r="D152" s="64">
        <v>132</v>
      </c>
      <c r="E152" s="67"/>
      <c r="F152" s="65"/>
      <c r="G152" s="53">
        <f t="shared" si="28"/>
        <v>132</v>
      </c>
    </row>
    <row r="153" spans="1:7" s="61" customFormat="1" ht="22.5" x14ac:dyDescent="0.2">
      <c r="A153" s="62" t="s">
        <v>382</v>
      </c>
      <c r="B153" s="63" t="s">
        <v>67</v>
      </c>
      <c r="C153" s="66" t="s">
        <v>33</v>
      </c>
      <c r="D153" s="64">
        <v>112</v>
      </c>
      <c r="E153" s="67"/>
      <c r="F153" s="65"/>
      <c r="G153" s="53">
        <f t="shared" si="28"/>
        <v>112</v>
      </c>
    </row>
    <row r="154" spans="1:7" s="61" customFormat="1" ht="22.5" x14ac:dyDescent="0.2">
      <c r="A154" s="62" t="s">
        <v>383</v>
      </c>
      <c r="B154" s="63" t="s">
        <v>69</v>
      </c>
      <c r="C154" s="66" t="s">
        <v>33</v>
      </c>
      <c r="D154" s="64">
        <v>1</v>
      </c>
      <c r="E154" s="67"/>
      <c r="F154" s="65"/>
      <c r="G154" s="53">
        <f t="shared" ref="G154:G155" si="29">ROUND(PRODUCT(D154,E154),2)</f>
        <v>1</v>
      </c>
    </row>
    <row r="155" spans="1:7" s="61" customFormat="1" ht="22.5" x14ac:dyDescent="0.2">
      <c r="A155" s="62" t="s">
        <v>384</v>
      </c>
      <c r="B155" s="63" t="s">
        <v>134</v>
      </c>
      <c r="C155" s="66" t="s">
        <v>33</v>
      </c>
      <c r="D155" s="64">
        <v>8</v>
      </c>
      <c r="E155" s="67"/>
      <c r="F155" s="65"/>
      <c r="G155" s="53">
        <f t="shared" si="29"/>
        <v>8</v>
      </c>
    </row>
    <row r="156" spans="1:7" s="61" customFormat="1" ht="22.5" x14ac:dyDescent="0.2">
      <c r="A156" s="62" t="s">
        <v>385</v>
      </c>
      <c r="B156" s="63" t="s">
        <v>214</v>
      </c>
      <c r="C156" s="66" t="s">
        <v>33</v>
      </c>
      <c r="D156" s="64">
        <v>11</v>
      </c>
      <c r="E156" s="67"/>
      <c r="F156" s="65"/>
      <c r="G156" s="53">
        <f t="shared" si="28"/>
        <v>11</v>
      </c>
    </row>
    <row r="157" spans="1:7" s="70" customFormat="1" ht="22.5" x14ac:dyDescent="0.2">
      <c r="A157" s="62" t="s">
        <v>386</v>
      </c>
      <c r="B157" s="63" t="s">
        <v>1395</v>
      </c>
      <c r="C157" s="66" t="s">
        <v>33</v>
      </c>
      <c r="D157" s="64">
        <v>132</v>
      </c>
      <c r="E157" s="67"/>
      <c r="F157" s="65"/>
      <c r="G157" s="53">
        <f t="shared" si="28"/>
        <v>132</v>
      </c>
    </row>
    <row r="158" spans="1:7" s="61" customFormat="1" ht="33.75" x14ac:dyDescent="0.2">
      <c r="A158" s="62" t="s">
        <v>387</v>
      </c>
      <c r="B158" s="63" t="s">
        <v>63</v>
      </c>
      <c r="C158" s="66" t="s">
        <v>32</v>
      </c>
      <c r="D158" s="64">
        <v>259.01</v>
      </c>
      <c r="E158" s="67"/>
      <c r="F158" s="65"/>
      <c r="G158" s="53">
        <f t="shared" si="28"/>
        <v>259.01</v>
      </c>
    </row>
    <row r="159" spans="1:7" s="61" customFormat="1" ht="45" x14ac:dyDescent="0.2">
      <c r="A159" s="62" t="s">
        <v>388</v>
      </c>
      <c r="B159" s="63" t="s">
        <v>200</v>
      </c>
      <c r="C159" s="66" t="s">
        <v>32</v>
      </c>
      <c r="D159" s="64">
        <v>353.71</v>
      </c>
      <c r="E159" s="67"/>
      <c r="F159" s="65"/>
      <c r="G159" s="53">
        <f t="shared" si="28"/>
        <v>353.71</v>
      </c>
    </row>
    <row r="160" spans="1:7" s="61" customFormat="1" ht="45" x14ac:dyDescent="0.2">
      <c r="A160" s="62" t="s">
        <v>389</v>
      </c>
      <c r="B160" s="63" t="s">
        <v>201</v>
      </c>
      <c r="C160" s="66" t="s">
        <v>32</v>
      </c>
      <c r="D160" s="64">
        <v>695.22</v>
      </c>
      <c r="E160" s="67"/>
      <c r="F160" s="65"/>
      <c r="G160" s="53">
        <f t="shared" si="28"/>
        <v>695.22</v>
      </c>
    </row>
    <row r="161" spans="1:7" s="61" customFormat="1" ht="33.75" x14ac:dyDescent="0.2">
      <c r="A161" s="62" t="s">
        <v>390</v>
      </c>
      <c r="B161" s="63" t="s">
        <v>37</v>
      </c>
      <c r="C161" s="66" t="s">
        <v>32</v>
      </c>
      <c r="D161" s="64">
        <v>744</v>
      </c>
      <c r="E161" s="67"/>
      <c r="F161" s="74"/>
      <c r="G161" s="53">
        <f t="shared" ref="G161:G162" si="30">ROUND(PRODUCT(D161,E161),2)</f>
        <v>744</v>
      </c>
    </row>
    <row r="162" spans="1:7" s="61" customFormat="1" ht="33.75" x14ac:dyDescent="0.2">
      <c r="A162" s="62" t="s">
        <v>391</v>
      </c>
      <c r="B162" s="63" t="s">
        <v>35</v>
      </c>
      <c r="C162" s="66" t="s">
        <v>36</v>
      </c>
      <c r="D162" s="64">
        <v>11160</v>
      </c>
      <c r="E162" s="67"/>
      <c r="F162" s="65"/>
      <c r="G162" s="53">
        <f t="shared" si="30"/>
        <v>11160</v>
      </c>
    </row>
    <row r="163" spans="1:7" s="61" customFormat="1" x14ac:dyDescent="0.2">
      <c r="A163" s="39" t="s">
        <v>617</v>
      </c>
      <c r="B163" s="40" t="s">
        <v>116</v>
      </c>
      <c r="C163" s="41"/>
      <c r="D163" s="42"/>
      <c r="E163" s="43"/>
      <c r="F163" s="44"/>
      <c r="G163" s="43">
        <f>ROUND(SUM(G164:G179),2)</f>
        <v>13685.53</v>
      </c>
    </row>
    <row r="164" spans="1:7" s="61" customFormat="1" ht="45" x14ac:dyDescent="0.2">
      <c r="A164" s="62" t="s">
        <v>392</v>
      </c>
      <c r="B164" s="63" t="s">
        <v>118</v>
      </c>
      <c r="C164" s="66" t="s">
        <v>32</v>
      </c>
      <c r="D164" s="64">
        <v>132.24</v>
      </c>
      <c r="E164" s="67"/>
      <c r="F164" s="65"/>
      <c r="G164" s="53">
        <f t="shared" ref="G164" si="31">ROUND(PRODUCT(D164,E164),2)</f>
        <v>132.24</v>
      </c>
    </row>
    <row r="165" spans="1:7" s="61" customFormat="1" ht="45" x14ac:dyDescent="0.2">
      <c r="A165" s="62" t="s">
        <v>393</v>
      </c>
      <c r="B165" s="63" t="s">
        <v>200</v>
      </c>
      <c r="C165" s="66" t="s">
        <v>32</v>
      </c>
      <c r="D165" s="64">
        <v>24.490000000000002</v>
      </c>
      <c r="E165" s="67"/>
      <c r="F165" s="65"/>
      <c r="G165" s="53">
        <f t="shared" ref="G165" si="32">ROUND(PRODUCT(D165,E165),2)</f>
        <v>24.49</v>
      </c>
    </row>
    <row r="166" spans="1:7" s="61" customFormat="1" ht="33.75" x14ac:dyDescent="0.2">
      <c r="A166" s="62" t="s">
        <v>394</v>
      </c>
      <c r="B166" s="63" t="s">
        <v>113</v>
      </c>
      <c r="C166" s="66" t="s">
        <v>31</v>
      </c>
      <c r="D166" s="64">
        <v>81.96</v>
      </c>
      <c r="E166" s="67"/>
      <c r="F166" s="65"/>
      <c r="G166" s="53">
        <f t="shared" ref="G166" si="33">ROUND(PRODUCT(D166,E166),2)</f>
        <v>81.96</v>
      </c>
    </row>
    <row r="167" spans="1:7" s="61" customFormat="1" ht="33.75" x14ac:dyDescent="0.2">
      <c r="A167" s="62" t="s">
        <v>395</v>
      </c>
      <c r="B167" s="63" t="s">
        <v>153</v>
      </c>
      <c r="C167" s="66" t="s">
        <v>32</v>
      </c>
      <c r="D167" s="64">
        <v>24.59</v>
      </c>
      <c r="E167" s="67"/>
      <c r="F167" s="65"/>
      <c r="G167" s="53">
        <f t="shared" ref="G167" si="34">ROUND(PRODUCT(D167,E167),2)</f>
        <v>24.59</v>
      </c>
    </row>
    <row r="168" spans="1:7" s="61" customFormat="1" ht="45" x14ac:dyDescent="0.2">
      <c r="A168" s="62" t="s">
        <v>396</v>
      </c>
      <c r="B168" s="63" t="s">
        <v>154</v>
      </c>
      <c r="C168" s="66" t="s">
        <v>31</v>
      </c>
      <c r="D168" s="64">
        <v>47.27</v>
      </c>
      <c r="E168" s="67"/>
      <c r="F168" s="65"/>
      <c r="G168" s="53">
        <f t="shared" ref="G168" si="35">ROUND(PRODUCT(D168,E168),2)</f>
        <v>47.27</v>
      </c>
    </row>
    <row r="169" spans="1:7" s="61" customFormat="1" ht="33.75" x14ac:dyDescent="0.2">
      <c r="A169" s="62" t="s">
        <v>397</v>
      </c>
      <c r="B169" s="63" t="s">
        <v>148</v>
      </c>
      <c r="C169" s="66" t="s">
        <v>31</v>
      </c>
      <c r="D169" s="64">
        <v>91.31</v>
      </c>
      <c r="E169" s="67"/>
      <c r="F169" s="65"/>
      <c r="G169" s="53">
        <f t="shared" ref="G169:G173" si="36">ROUND(PRODUCT(D169,E169),2)</f>
        <v>91.31</v>
      </c>
    </row>
    <row r="170" spans="1:7" s="61" customFormat="1" ht="33.75" x14ac:dyDescent="0.2">
      <c r="A170" s="62" t="s">
        <v>398</v>
      </c>
      <c r="B170" s="63" t="s">
        <v>140</v>
      </c>
      <c r="C170" s="66" t="s">
        <v>52</v>
      </c>
      <c r="D170" s="64">
        <v>1335.61</v>
      </c>
      <c r="E170" s="67"/>
      <c r="F170" s="65"/>
      <c r="G170" s="53">
        <f t="shared" si="36"/>
        <v>1335.61</v>
      </c>
    </row>
    <row r="171" spans="1:7" s="61" customFormat="1" ht="22.5" x14ac:dyDescent="0.2">
      <c r="A171" s="62" t="s">
        <v>399</v>
      </c>
      <c r="B171" s="63" t="s">
        <v>149</v>
      </c>
      <c r="C171" s="66" t="s">
        <v>32</v>
      </c>
      <c r="D171" s="64">
        <v>14.169999999999998</v>
      </c>
      <c r="E171" s="67"/>
      <c r="F171" s="65"/>
      <c r="G171" s="53">
        <f t="shared" si="36"/>
        <v>14.17</v>
      </c>
    </row>
    <row r="172" spans="1:7" s="61" customFormat="1" ht="22.5" x14ac:dyDescent="0.2">
      <c r="A172" s="62" t="s">
        <v>400</v>
      </c>
      <c r="B172" s="63" t="s">
        <v>114</v>
      </c>
      <c r="C172" s="66" t="s">
        <v>31</v>
      </c>
      <c r="D172" s="64">
        <v>117.8</v>
      </c>
      <c r="E172" s="67"/>
      <c r="F172" s="65"/>
      <c r="G172" s="53">
        <f t="shared" si="36"/>
        <v>117.8</v>
      </c>
    </row>
    <row r="173" spans="1:7" s="61" customFormat="1" ht="45" x14ac:dyDescent="0.2">
      <c r="A173" s="62" t="s">
        <v>401</v>
      </c>
      <c r="B173" s="63" t="s">
        <v>175</v>
      </c>
      <c r="C173" s="66" t="s">
        <v>31</v>
      </c>
      <c r="D173" s="64">
        <v>117.8</v>
      </c>
      <c r="E173" s="67"/>
      <c r="F173" s="65"/>
      <c r="G173" s="53">
        <f t="shared" si="36"/>
        <v>117.8</v>
      </c>
    </row>
    <row r="174" spans="1:7" s="61" customFormat="1" ht="33.75" x14ac:dyDescent="0.2">
      <c r="A174" s="62" t="s">
        <v>402</v>
      </c>
      <c r="B174" s="63" t="s">
        <v>189</v>
      </c>
      <c r="C174" s="66" t="s">
        <v>52</v>
      </c>
      <c r="D174" s="64">
        <v>6285.78</v>
      </c>
      <c r="E174" s="67"/>
      <c r="F174" s="65"/>
      <c r="G174" s="53">
        <f>ROUND(PRODUCT(D174,E174),2)</f>
        <v>6285.78</v>
      </c>
    </row>
    <row r="175" spans="1:7" s="61" customFormat="1" ht="33.75" x14ac:dyDescent="0.2">
      <c r="A175" s="62" t="s">
        <v>403</v>
      </c>
      <c r="B175" s="63" t="s">
        <v>190</v>
      </c>
      <c r="C175" s="66" t="s">
        <v>52</v>
      </c>
      <c r="D175" s="64">
        <v>599.95000000000005</v>
      </c>
      <c r="E175" s="67"/>
      <c r="F175" s="65"/>
      <c r="G175" s="53">
        <f>ROUND(PRODUCT(D175,E175),2)</f>
        <v>599.95000000000005</v>
      </c>
    </row>
    <row r="176" spans="1:7" s="61" customFormat="1" ht="33.75" x14ac:dyDescent="0.2">
      <c r="A176" s="62" t="s">
        <v>404</v>
      </c>
      <c r="B176" s="63" t="s">
        <v>191</v>
      </c>
      <c r="C176" s="66" t="s">
        <v>52</v>
      </c>
      <c r="D176" s="64">
        <v>2628.79</v>
      </c>
      <c r="E176" s="67"/>
      <c r="F176" s="65"/>
      <c r="G176" s="53">
        <f>ROUND(PRODUCT(D176,E176),2)</f>
        <v>2628.79</v>
      </c>
    </row>
    <row r="177" spans="1:7" s="61" customFormat="1" ht="45" x14ac:dyDescent="0.2">
      <c r="A177" s="62" t="s">
        <v>405</v>
      </c>
      <c r="B177" s="63" t="s">
        <v>117</v>
      </c>
      <c r="C177" s="66" t="s">
        <v>52</v>
      </c>
      <c r="D177" s="64">
        <v>459.77000000000004</v>
      </c>
      <c r="E177" s="67"/>
      <c r="F177" s="65"/>
      <c r="G177" s="53">
        <f t="shared" ref="G177" si="37">ROUND(PRODUCT(D177,E177),2)</f>
        <v>459.77</v>
      </c>
    </row>
    <row r="178" spans="1:7" s="61" customFormat="1" ht="33.75" x14ac:dyDescent="0.2">
      <c r="A178" s="62" t="s">
        <v>406</v>
      </c>
      <c r="B178" s="63" t="s">
        <v>37</v>
      </c>
      <c r="C178" s="66" t="s">
        <v>32</v>
      </c>
      <c r="D178" s="64">
        <v>107.75</v>
      </c>
      <c r="E178" s="67"/>
      <c r="F178" s="74"/>
      <c r="G178" s="53">
        <f t="shared" ref="G178" si="38">ROUND(PRODUCT(D178,E178),2)</f>
        <v>107.75</v>
      </c>
    </row>
    <row r="179" spans="1:7" s="61" customFormat="1" ht="33.75" x14ac:dyDescent="0.2">
      <c r="A179" s="62" t="s">
        <v>407</v>
      </c>
      <c r="B179" s="63" t="s">
        <v>35</v>
      </c>
      <c r="C179" s="66" t="s">
        <v>36</v>
      </c>
      <c r="D179" s="64">
        <v>1616.25</v>
      </c>
      <c r="E179" s="67"/>
      <c r="F179" s="65"/>
      <c r="G179" s="53">
        <f t="shared" ref="G179" si="39">ROUND(PRODUCT(D179,E179),2)</f>
        <v>1616.25</v>
      </c>
    </row>
    <row r="180" spans="1:7" x14ac:dyDescent="0.2">
      <c r="A180" s="38" t="s">
        <v>584</v>
      </c>
      <c r="B180" s="69" t="s">
        <v>57</v>
      </c>
      <c r="C180" s="69"/>
      <c r="D180" s="69"/>
      <c r="E180" s="69"/>
      <c r="F180" s="69"/>
      <c r="G180" s="54">
        <f>ROUND(SUM(G181,G194,G210,G223),2)</f>
        <v>26195.17</v>
      </c>
    </row>
    <row r="181" spans="1:7" s="61" customFormat="1" x14ac:dyDescent="0.2">
      <c r="A181" s="39" t="s">
        <v>618</v>
      </c>
      <c r="B181" s="40" t="s">
        <v>55</v>
      </c>
      <c r="C181" s="41"/>
      <c r="D181" s="42"/>
      <c r="E181" s="43"/>
      <c r="F181" s="44"/>
      <c r="G181" s="43">
        <f>ROUND(SUM(G182:G193),2)</f>
        <v>17579.259999999998</v>
      </c>
    </row>
    <row r="182" spans="1:7" s="61" customFormat="1" ht="22.5" x14ac:dyDescent="0.2">
      <c r="A182" s="62" t="s">
        <v>408</v>
      </c>
      <c r="B182" s="63" t="s">
        <v>184</v>
      </c>
      <c r="C182" s="66" t="s">
        <v>39</v>
      </c>
      <c r="D182" s="64">
        <v>1215.6199999999999</v>
      </c>
      <c r="E182" s="67"/>
      <c r="F182" s="65"/>
      <c r="G182" s="53">
        <f t="shared" ref="G182:G191" si="40">ROUND(PRODUCT(D182,E182),2)</f>
        <v>1215.6199999999999</v>
      </c>
    </row>
    <row r="183" spans="1:7" s="61" customFormat="1" ht="45" x14ac:dyDescent="0.2">
      <c r="A183" s="62" t="s">
        <v>409</v>
      </c>
      <c r="B183" s="63" t="s">
        <v>118</v>
      </c>
      <c r="C183" s="66" t="s">
        <v>32</v>
      </c>
      <c r="D183" s="64">
        <v>1017.73</v>
      </c>
      <c r="E183" s="67"/>
      <c r="F183" s="65"/>
      <c r="G183" s="53">
        <f t="shared" si="40"/>
        <v>1017.73</v>
      </c>
    </row>
    <row r="184" spans="1:7" s="61" customFormat="1" ht="22.5" x14ac:dyDescent="0.2">
      <c r="A184" s="62" t="s">
        <v>410</v>
      </c>
      <c r="B184" s="63" t="s">
        <v>61</v>
      </c>
      <c r="C184" s="66" t="s">
        <v>32</v>
      </c>
      <c r="D184" s="64">
        <v>89.4</v>
      </c>
      <c r="E184" s="67"/>
      <c r="F184" s="65"/>
      <c r="G184" s="53">
        <f>ROUND(PRODUCT(D184,E184),2)</f>
        <v>89.4</v>
      </c>
    </row>
    <row r="185" spans="1:7" s="61" customFormat="1" ht="33.75" x14ac:dyDescent="0.2">
      <c r="A185" s="62" t="s">
        <v>411</v>
      </c>
      <c r="B185" s="63" t="s">
        <v>72</v>
      </c>
      <c r="C185" s="66" t="s">
        <v>39</v>
      </c>
      <c r="D185" s="64">
        <v>56.93</v>
      </c>
      <c r="E185" s="67"/>
      <c r="F185" s="65"/>
      <c r="G185" s="53">
        <f t="shared" si="40"/>
        <v>56.93</v>
      </c>
    </row>
    <row r="186" spans="1:7" s="61" customFormat="1" ht="33.75" x14ac:dyDescent="0.2">
      <c r="A186" s="62" t="s">
        <v>412</v>
      </c>
      <c r="B186" s="63" t="s">
        <v>70</v>
      </c>
      <c r="C186" s="66" t="s">
        <v>39</v>
      </c>
      <c r="D186" s="64">
        <v>441.67</v>
      </c>
      <c r="E186" s="67"/>
      <c r="F186" s="65"/>
      <c r="G186" s="53">
        <f t="shared" ref="G186" si="41">ROUND(PRODUCT(D186,E186),2)</f>
        <v>441.67</v>
      </c>
    </row>
    <row r="187" spans="1:7" s="61" customFormat="1" ht="33.75" x14ac:dyDescent="0.2">
      <c r="A187" s="62" t="s">
        <v>413</v>
      </c>
      <c r="B187" s="63" t="s">
        <v>211</v>
      </c>
      <c r="C187" s="66" t="s">
        <v>39</v>
      </c>
      <c r="D187" s="64">
        <v>460.14</v>
      </c>
      <c r="E187" s="67"/>
      <c r="F187" s="65"/>
      <c r="G187" s="53">
        <f t="shared" si="40"/>
        <v>460.14</v>
      </c>
    </row>
    <row r="188" spans="1:7" s="70" customFormat="1" ht="33.75" x14ac:dyDescent="0.2">
      <c r="A188" s="62" t="s">
        <v>414</v>
      </c>
      <c r="B188" s="63" t="s">
        <v>226</v>
      </c>
      <c r="C188" s="66" t="s">
        <v>39</v>
      </c>
      <c r="D188" s="64">
        <v>256.88</v>
      </c>
      <c r="E188" s="71"/>
      <c r="F188" s="73"/>
      <c r="G188" s="53">
        <f t="shared" si="40"/>
        <v>256.88</v>
      </c>
    </row>
    <row r="189" spans="1:7" s="61" customFormat="1" ht="33.75" x14ac:dyDescent="0.2">
      <c r="A189" s="62" t="s">
        <v>415</v>
      </c>
      <c r="B189" s="63" t="s">
        <v>63</v>
      </c>
      <c r="C189" s="66" t="s">
        <v>32</v>
      </c>
      <c r="D189" s="64">
        <v>403.08000000000004</v>
      </c>
      <c r="E189" s="67"/>
      <c r="F189" s="65"/>
      <c r="G189" s="53">
        <f t="shared" si="40"/>
        <v>403.08</v>
      </c>
    </row>
    <row r="190" spans="1:7" s="61" customFormat="1" ht="45" x14ac:dyDescent="0.2">
      <c r="A190" s="62" t="s">
        <v>416</v>
      </c>
      <c r="B190" s="63" t="s">
        <v>200</v>
      </c>
      <c r="C190" s="66" t="s">
        <v>32</v>
      </c>
      <c r="D190" s="64">
        <v>195.99</v>
      </c>
      <c r="E190" s="67"/>
      <c r="F190" s="65"/>
      <c r="G190" s="53">
        <f t="shared" si="40"/>
        <v>195.99</v>
      </c>
    </row>
    <row r="191" spans="1:7" s="61" customFormat="1" ht="45" x14ac:dyDescent="0.2">
      <c r="A191" s="62" t="s">
        <v>417</v>
      </c>
      <c r="B191" s="63" t="s">
        <v>201</v>
      </c>
      <c r="C191" s="66" t="s">
        <v>32</v>
      </c>
      <c r="D191" s="64">
        <v>293.98</v>
      </c>
      <c r="E191" s="67"/>
      <c r="F191" s="65"/>
      <c r="G191" s="53">
        <f t="shared" si="40"/>
        <v>293.98</v>
      </c>
    </row>
    <row r="192" spans="1:7" s="61" customFormat="1" ht="33.75" x14ac:dyDescent="0.2">
      <c r="A192" s="62" t="s">
        <v>418</v>
      </c>
      <c r="B192" s="63" t="s">
        <v>37</v>
      </c>
      <c r="C192" s="66" t="s">
        <v>32</v>
      </c>
      <c r="D192" s="64">
        <v>821.74</v>
      </c>
      <c r="E192" s="67"/>
      <c r="F192" s="65"/>
      <c r="G192" s="53">
        <f t="shared" ref="G192:G193" si="42">ROUND(PRODUCT(D192,E192),2)</f>
        <v>821.74</v>
      </c>
    </row>
    <row r="193" spans="1:7" s="61" customFormat="1" ht="33.75" x14ac:dyDescent="0.2">
      <c r="A193" s="62" t="s">
        <v>419</v>
      </c>
      <c r="B193" s="63" t="s">
        <v>35</v>
      </c>
      <c r="C193" s="66" t="s">
        <v>36</v>
      </c>
      <c r="D193" s="64">
        <v>12326.099999999999</v>
      </c>
      <c r="E193" s="67"/>
      <c r="F193" s="65"/>
      <c r="G193" s="53">
        <f t="shared" si="42"/>
        <v>12326.1</v>
      </c>
    </row>
    <row r="194" spans="1:7" s="61" customFormat="1" x14ac:dyDescent="0.2">
      <c r="A194" s="39" t="s">
        <v>619</v>
      </c>
      <c r="B194" s="40" t="s">
        <v>58</v>
      </c>
      <c r="C194" s="41"/>
      <c r="D194" s="42"/>
      <c r="E194" s="43"/>
      <c r="F194" s="44"/>
      <c r="G194" s="43">
        <f>ROUND(SUM(G195:G209),2)</f>
        <v>3784.7</v>
      </c>
    </row>
    <row r="195" spans="1:7" s="61" customFormat="1" ht="22.5" x14ac:dyDescent="0.2">
      <c r="A195" s="62" t="s">
        <v>420</v>
      </c>
      <c r="B195" s="63" t="s">
        <v>184</v>
      </c>
      <c r="C195" s="66" t="s">
        <v>39</v>
      </c>
      <c r="D195" s="64">
        <v>876.48</v>
      </c>
      <c r="E195" s="67"/>
      <c r="F195" s="65"/>
      <c r="G195" s="53">
        <f>ROUND(PRODUCT(D195,E195),2)</f>
        <v>876.48</v>
      </c>
    </row>
    <row r="196" spans="1:7" s="61" customFormat="1" ht="45" x14ac:dyDescent="0.2">
      <c r="A196" s="62" t="s">
        <v>421</v>
      </c>
      <c r="B196" s="63" t="s">
        <v>118</v>
      </c>
      <c r="C196" s="66" t="s">
        <v>32</v>
      </c>
      <c r="D196" s="64">
        <v>487.87</v>
      </c>
      <c r="E196" s="67"/>
      <c r="F196" s="65"/>
      <c r="G196" s="53">
        <f t="shared" ref="G196:G209" si="43">ROUND(PRODUCT(D196,E196),2)</f>
        <v>487.87</v>
      </c>
    </row>
    <row r="197" spans="1:7" s="61" customFormat="1" ht="45" x14ac:dyDescent="0.2">
      <c r="A197" s="62" t="s">
        <v>422</v>
      </c>
      <c r="B197" s="63" t="s">
        <v>200</v>
      </c>
      <c r="C197" s="66" t="s">
        <v>32</v>
      </c>
      <c r="D197" s="64">
        <v>487.87</v>
      </c>
      <c r="E197" s="67"/>
      <c r="F197" s="65"/>
      <c r="G197" s="53">
        <f t="shared" si="43"/>
        <v>487.87</v>
      </c>
    </row>
    <row r="198" spans="1:7" s="61" customFormat="1" ht="22.5" x14ac:dyDescent="0.2">
      <c r="A198" s="62" t="s">
        <v>423</v>
      </c>
      <c r="B198" s="63" t="s">
        <v>71</v>
      </c>
      <c r="C198" s="66" t="s">
        <v>33</v>
      </c>
      <c r="D198" s="64">
        <v>1</v>
      </c>
      <c r="E198" s="67"/>
      <c r="F198" s="65"/>
      <c r="G198" s="53">
        <f t="shared" si="43"/>
        <v>1</v>
      </c>
    </row>
    <row r="199" spans="1:7" s="61" customFormat="1" ht="22.5" x14ac:dyDescent="0.2">
      <c r="A199" s="62" t="s">
        <v>424</v>
      </c>
      <c r="B199" s="63" t="s">
        <v>123</v>
      </c>
      <c r="C199" s="66" t="s">
        <v>33</v>
      </c>
      <c r="D199" s="64">
        <v>53</v>
      </c>
      <c r="E199" s="67"/>
      <c r="F199" s="65"/>
      <c r="G199" s="53">
        <f t="shared" si="43"/>
        <v>53</v>
      </c>
    </row>
    <row r="200" spans="1:7" s="61" customFormat="1" ht="22.5" x14ac:dyDescent="0.2">
      <c r="A200" s="62" t="s">
        <v>425</v>
      </c>
      <c r="B200" s="63" t="s">
        <v>212</v>
      </c>
      <c r="C200" s="66" t="s">
        <v>33</v>
      </c>
      <c r="D200" s="64">
        <v>54</v>
      </c>
      <c r="E200" s="67"/>
      <c r="F200" s="65"/>
      <c r="G200" s="53">
        <f t="shared" ref="G200:G201" si="44">ROUND(PRODUCT(D200,E200),2)</f>
        <v>54</v>
      </c>
    </row>
    <row r="201" spans="1:7" s="70" customFormat="1" ht="22.5" x14ac:dyDescent="0.2">
      <c r="A201" s="62" t="s">
        <v>426</v>
      </c>
      <c r="B201" s="63" t="s">
        <v>227</v>
      </c>
      <c r="C201" s="66" t="s">
        <v>33</v>
      </c>
      <c r="D201" s="64">
        <v>24</v>
      </c>
      <c r="E201" s="71"/>
      <c r="F201" s="73"/>
      <c r="G201" s="53">
        <f t="shared" si="44"/>
        <v>24</v>
      </c>
    </row>
    <row r="202" spans="1:7" s="61" customFormat="1" ht="22.5" x14ac:dyDescent="0.2">
      <c r="A202" s="62" t="s">
        <v>427</v>
      </c>
      <c r="B202" s="63" t="s">
        <v>84</v>
      </c>
      <c r="C202" s="66" t="s">
        <v>33</v>
      </c>
      <c r="D202" s="64">
        <v>132</v>
      </c>
      <c r="E202" s="67"/>
      <c r="F202" s="65"/>
      <c r="G202" s="53">
        <f t="shared" si="43"/>
        <v>132</v>
      </c>
    </row>
    <row r="203" spans="1:7" s="61" customFormat="1" ht="22.5" x14ac:dyDescent="0.2">
      <c r="A203" s="62" t="s">
        <v>428</v>
      </c>
      <c r="B203" s="63" t="s">
        <v>73</v>
      </c>
      <c r="C203" s="66" t="s">
        <v>33</v>
      </c>
      <c r="D203" s="64">
        <v>132</v>
      </c>
      <c r="E203" s="67"/>
      <c r="F203" s="65"/>
      <c r="G203" s="53">
        <f t="shared" ref="G203" si="45">ROUND(PRODUCT(D203,E203),2)</f>
        <v>132</v>
      </c>
    </row>
    <row r="204" spans="1:7" s="61" customFormat="1" ht="22.5" x14ac:dyDescent="0.2">
      <c r="A204" s="62" t="s">
        <v>429</v>
      </c>
      <c r="B204" s="63" t="s">
        <v>107</v>
      </c>
      <c r="C204" s="66" t="s">
        <v>33</v>
      </c>
      <c r="D204" s="64">
        <v>132</v>
      </c>
      <c r="E204" s="67"/>
      <c r="F204" s="65"/>
      <c r="G204" s="53">
        <f t="shared" si="43"/>
        <v>132</v>
      </c>
    </row>
    <row r="205" spans="1:7" s="61" customFormat="1" ht="22.5" x14ac:dyDescent="0.2">
      <c r="A205" s="62" t="s">
        <v>430</v>
      </c>
      <c r="B205" s="63" t="s">
        <v>74</v>
      </c>
      <c r="C205" s="66" t="s">
        <v>39</v>
      </c>
      <c r="D205" s="64">
        <v>876.48</v>
      </c>
      <c r="E205" s="67"/>
      <c r="F205" s="65"/>
      <c r="G205" s="53">
        <f t="shared" si="43"/>
        <v>876.48</v>
      </c>
    </row>
    <row r="206" spans="1:7" s="61" customFormat="1" ht="22.5" x14ac:dyDescent="0.2">
      <c r="A206" s="62" t="s">
        <v>431</v>
      </c>
      <c r="B206" s="63" t="s">
        <v>77</v>
      </c>
      <c r="C206" s="66" t="s">
        <v>33</v>
      </c>
      <c r="D206" s="64">
        <v>132</v>
      </c>
      <c r="E206" s="67"/>
      <c r="F206" s="65"/>
      <c r="G206" s="53">
        <f t="shared" si="43"/>
        <v>132</v>
      </c>
    </row>
    <row r="207" spans="1:7" s="61" customFormat="1" ht="22.5" x14ac:dyDescent="0.2">
      <c r="A207" s="62" t="s">
        <v>432</v>
      </c>
      <c r="B207" s="63" t="s">
        <v>76</v>
      </c>
      <c r="C207" s="66" t="s">
        <v>33</v>
      </c>
      <c r="D207" s="64">
        <v>132</v>
      </c>
      <c r="E207" s="67"/>
      <c r="F207" s="65"/>
      <c r="G207" s="53">
        <f t="shared" si="43"/>
        <v>132</v>
      </c>
    </row>
    <row r="208" spans="1:7" s="61" customFormat="1" ht="22.5" x14ac:dyDescent="0.2">
      <c r="A208" s="62" t="s">
        <v>433</v>
      </c>
      <c r="B208" s="63" t="s">
        <v>75</v>
      </c>
      <c r="C208" s="66" t="s">
        <v>33</v>
      </c>
      <c r="D208" s="64">
        <v>132</v>
      </c>
      <c r="E208" s="67"/>
      <c r="F208" s="65"/>
      <c r="G208" s="53">
        <f t="shared" ref="G208" si="46">ROUND(PRODUCT(D208,E208),2)</f>
        <v>132</v>
      </c>
    </row>
    <row r="209" spans="1:7" s="61" customFormat="1" ht="90" x14ac:dyDescent="0.2">
      <c r="A209" s="62" t="s">
        <v>434</v>
      </c>
      <c r="B209" s="63" t="s">
        <v>160</v>
      </c>
      <c r="C209" s="66" t="s">
        <v>33</v>
      </c>
      <c r="D209" s="64">
        <v>132</v>
      </c>
      <c r="E209" s="67"/>
      <c r="F209" s="65"/>
      <c r="G209" s="53">
        <f t="shared" si="43"/>
        <v>132</v>
      </c>
    </row>
    <row r="210" spans="1:7" s="61" customFormat="1" x14ac:dyDescent="0.2">
      <c r="A210" s="39" t="s">
        <v>620</v>
      </c>
      <c r="B210" s="40" t="s">
        <v>59</v>
      </c>
      <c r="C210" s="41"/>
      <c r="D210" s="42"/>
      <c r="E210" s="43"/>
      <c r="F210" s="44"/>
      <c r="G210" s="43">
        <f>ROUND(SUM(G211:G222),2)</f>
        <v>4651.01</v>
      </c>
    </row>
    <row r="211" spans="1:7" s="61" customFormat="1" ht="45" x14ac:dyDescent="0.2">
      <c r="A211" s="62" t="s">
        <v>435</v>
      </c>
      <c r="B211" s="63" t="s">
        <v>118</v>
      </c>
      <c r="C211" s="66" t="s">
        <v>32</v>
      </c>
      <c r="D211" s="64">
        <v>160.9</v>
      </c>
      <c r="E211" s="67"/>
      <c r="F211" s="65"/>
      <c r="G211" s="53">
        <f t="shared" ref="G211:G222" si="47">ROUND(PRODUCT(D211,E211),2)</f>
        <v>160.9</v>
      </c>
    </row>
    <row r="212" spans="1:7" s="70" customFormat="1" ht="45" x14ac:dyDescent="0.2">
      <c r="A212" s="62" t="s">
        <v>436</v>
      </c>
      <c r="B212" s="63" t="s">
        <v>147</v>
      </c>
      <c r="C212" s="66" t="s">
        <v>32</v>
      </c>
      <c r="D212" s="64">
        <v>13.23</v>
      </c>
      <c r="E212" s="71"/>
      <c r="F212" s="73"/>
      <c r="G212" s="53">
        <f t="shared" si="47"/>
        <v>13.23</v>
      </c>
    </row>
    <row r="213" spans="1:7" s="61" customFormat="1" ht="45" x14ac:dyDescent="0.2">
      <c r="A213" s="62" t="s">
        <v>437</v>
      </c>
      <c r="B213" s="63" t="s">
        <v>200</v>
      </c>
      <c r="C213" s="66" t="s">
        <v>32</v>
      </c>
      <c r="D213" s="64">
        <v>27.56</v>
      </c>
      <c r="E213" s="67"/>
      <c r="F213" s="65"/>
      <c r="G213" s="53">
        <f t="shared" si="47"/>
        <v>27.56</v>
      </c>
    </row>
    <row r="214" spans="1:7" s="61" customFormat="1" ht="33.75" x14ac:dyDescent="0.2">
      <c r="A214" s="62" t="s">
        <v>438</v>
      </c>
      <c r="B214" s="63" t="s">
        <v>187</v>
      </c>
      <c r="C214" s="66" t="s">
        <v>31</v>
      </c>
      <c r="D214" s="64">
        <v>77.240000000000009</v>
      </c>
      <c r="E214" s="67"/>
      <c r="F214" s="65"/>
      <c r="G214" s="53">
        <f t="shared" si="47"/>
        <v>77.239999999999995</v>
      </c>
    </row>
    <row r="215" spans="1:7" s="61" customFormat="1" ht="33.75" x14ac:dyDescent="0.2">
      <c r="A215" s="62" t="s">
        <v>439</v>
      </c>
      <c r="B215" s="63" t="s">
        <v>148</v>
      </c>
      <c r="C215" s="66" t="s">
        <v>31</v>
      </c>
      <c r="D215" s="64">
        <v>91.02</v>
      </c>
      <c r="E215" s="67"/>
      <c r="F215" s="65"/>
      <c r="G215" s="53">
        <f t="shared" si="47"/>
        <v>91.02</v>
      </c>
    </row>
    <row r="216" spans="1:7" s="61" customFormat="1" ht="33.75" x14ac:dyDescent="0.2">
      <c r="A216" s="62" t="s">
        <v>440</v>
      </c>
      <c r="B216" s="63" t="s">
        <v>155</v>
      </c>
      <c r="C216" s="66" t="s">
        <v>31</v>
      </c>
      <c r="D216" s="64">
        <v>43.75</v>
      </c>
      <c r="E216" s="67"/>
      <c r="F216" s="65"/>
      <c r="G216" s="53">
        <f t="shared" si="47"/>
        <v>43.75</v>
      </c>
    </row>
    <row r="217" spans="1:7" s="61" customFormat="1" ht="33.75" x14ac:dyDescent="0.2">
      <c r="A217" s="62" t="s">
        <v>441</v>
      </c>
      <c r="B217" s="63" t="s">
        <v>140</v>
      </c>
      <c r="C217" s="66" t="s">
        <v>52</v>
      </c>
      <c r="D217" s="64">
        <v>1540.8400000000001</v>
      </c>
      <c r="E217" s="67"/>
      <c r="F217" s="65"/>
      <c r="G217" s="53">
        <f t="shared" si="47"/>
        <v>1540.84</v>
      </c>
    </row>
    <row r="218" spans="1:7" s="61" customFormat="1" ht="22.5" x14ac:dyDescent="0.2">
      <c r="A218" s="62" t="s">
        <v>442</v>
      </c>
      <c r="B218" s="63" t="s">
        <v>149</v>
      </c>
      <c r="C218" s="66" t="s">
        <v>32</v>
      </c>
      <c r="D218" s="64">
        <v>32.49</v>
      </c>
      <c r="E218" s="67"/>
      <c r="F218" s="65"/>
      <c r="G218" s="53">
        <f t="shared" si="47"/>
        <v>32.49</v>
      </c>
    </row>
    <row r="219" spans="1:7" s="61" customFormat="1" ht="22.5" x14ac:dyDescent="0.2">
      <c r="A219" s="62" t="s">
        <v>443</v>
      </c>
      <c r="B219" s="63" t="s">
        <v>114</v>
      </c>
      <c r="C219" s="66" t="s">
        <v>31</v>
      </c>
      <c r="D219" s="64">
        <v>159.43</v>
      </c>
      <c r="E219" s="67"/>
      <c r="F219" s="65"/>
      <c r="G219" s="53">
        <f t="shared" si="47"/>
        <v>159.43</v>
      </c>
    </row>
    <row r="220" spans="1:7" s="61" customFormat="1" ht="33.75" x14ac:dyDescent="0.2">
      <c r="A220" s="62" t="s">
        <v>444</v>
      </c>
      <c r="B220" s="63" t="s">
        <v>156</v>
      </c>
      <c r="C220" s="66" t="s">
        <v>31</v>
      </c>
      <c r="D220" s="64">
        <v>159.43</v>
      </c>
      <c r="E220" s="67"/>
      <c r="F220" s="65"/>
      <c r="G220" s="53">
        <f t="shared" si="47"/>
        <v>159.43</v>
      </c>
    </row>
    <row r="221" spans="1:7" s="61" customFormat="1" ht="33.75" x14ac:dyDescent="0.2">
      <c r="A221" s="62" t="s">
        <v>445</v>
      </c>
      <c r="B221" s="63" t="s">
        <v>37</v>
      </c>
      <c r="C221" s="66" t="s">
        <v>32</v>
      </c>
      <c r="D221" s="64">
        <v>146.57</v>
      </c>
      <c r="E221" s="67"/>
      <c r="F221" s="65"/>
      <c r="G221" s="53">
        <f t="shared" si="47"/>
        <v>146.57</v>
      </c>
    </row>
    <row r="222" spans="1:7" s="61" customFormat="1" ht="33.75" x14ac:dyDescent="0.2">
      <c r="A222" s="62" t="s">
        <v>446</v>
      </c>
      <c r="B222" s="63" t="s">
        <v>35</v>
      </c>
      <c r="C222" s="66" t="s">
        <v>36</v>
      </c>
      <c r="D222" s="64">
        <v>2198.5500000000002</v>
      </c>
      <c r="E222" s="67"/>
      <c r="F222" s="65"/>
      <c r="G222" s="53">
        <f t="shared" si="47"/>
        <v>2198.5500000000002</v>
      </c>
    </row>
    <row r="223" spans="1:7" s="61" customFormat="1" x14ac:dyDescent="0.2">
      <c r="A223" s="39" t="s">
        <v>621</v>
      </c>
      <c r="B223" s="40" t="s">
        <v>60</v>
      </c>
      <c r="C223" s="41"/>
      <c r="D223" s="42"/>
      <c r="E223" s="43"/>
      <c r="F223" s="44"/>
      <c r="G223" s="43">
        <f>ROUND(SUM(G224:G264),2)</f>
        <v>180.2</v>
      </c>
    </row>
    <row r="224" spans="1:7" s="61" customFormat="1" ht="22.5" x14ac:dyDescent="0.2">
      <c r="A224" s="62" t="s">
        <v>447</v>
      </c>
      <c r="B224" s="63" t="s">
        <v>204</v>
      </c>
      <c r="C224" s="66" t="s">
        <v>33</v>
      </c>
      <c r="D224" s="64">
        <v>5</v>
      </c>
      <c r="E224" s="67"/>
      <c r="F224" s="65"/>
      <c r="G224" s="53">
        <f t="shared" ref="G224:G264" si="48">ROUND(PRODUCT(D224,E224),2)</f>
        <v>5</v>
      </c>
    </row>
    <row r="225" spans="1:7" s="70" customFormat="1" ht="22.5" x14ac:dyDescent="0.2">
      <c r="A225" s="62" t="s">
        <v>448</v>
      </c>
      <c r="B225" s="63" t="s">
        <v>205</v>
      </c>
      <c r="C225" s="66" t="s">
        <v>33</v>
      </c>
      <c r="D225" s="64">
        <v>11</v>
      </c>
      <c r="E225" s="71"/>
      <c r="F225" s="73"/>
      <c r="G225" s="53">
        <f t="shared" si="48"/>
        <v>11</v>
      </c>
    </row>
    <row r="226" spans="1:7" s="70" customFormat="1" ht="22.5" x14ac:dyDescent="0.2">
      <c r="A226" s="62" t="s">
        <v>449</v>
      </c>
      <c r="B226" s="63" t="s">
        <v>228</v>
      </c>
      <c r="C226" s="66" t="s">
        <v>33</v>
      </c>
      <c r="D226" s="64">
        <v>15</v>
      </c>
      <c r="E226" s="71"/>
      <c r="F226" s="73"/>
      <c r="G226" s="53">
        <f t="shared" si="48"/>
        <v>15</v>
      </c>
    </row>
    <row r="227" spans="1:7" s="70" customFormat="1" ht="22.5" x14ac:dyDescent="0.2">
      <c r="A227" s="62" t="s">
        <v>450</v>
      </c>
      <c r="B227" s="63" t="s">
        <v>229</v>
      </c>
      <c r="C227" s="66" t="s">
        <v>33</v>
      </c>
      <c r="D227" s="64">
        <v>7</v>
      </c>
      <c r="E227" s="71"/>
      <c r="F227" s="73"/>
      <c r="G227" s="53">
        <f t="shared" si="48"/>
        <v>7</v>
      </c>
    </row>
    <row r="228" spans="1:7" s="61" customFormat="1" ht="22.5" x14ac:dyDescent="0.2">
      <c r="A228" s="62" t="s">
        <v>451</v>
      </c>
      <c r="B228" s="63" t="s">
        <v>78</v>
      </c>
      <c r="C228" s="66" t="s">
        <v>33</v>
      </c>
      <c r="D228" s="64">
        <v>5</v>
      </c>
      <c r="E228" s="67"/>
      <c r="F228" s="65"/>
      <c r="G228" s="53">
        <f>ROUND(PRODUCT(D228,E228),2)</f>
        <v>5</v>
      </c>
    </row>
    <row r="229" spans="1:7" s="70" customFormat="1" ht="22.5" x14ac:dyDescent="0.2">
      <c r="A229" s="62" t="s">
        <v>452</v>
      </c>
      <c r="B229" s="63" t="s">
        <v>79</v>
      </c>
      <c r="C229" s="66" t="s">
        <v>33</v>
      </c>
      <c r="D229" s="64">
        <v>11</v>
      </c>
      <c r="E229" s="71"/>
      <c r="F229" s="73"/>
      <c r="G229" s="53">
        <f t="shared" ref="G229:G254" si="49">ROUND(PRODUCT(D229,E229),2)</f>
        <v>11</v>
      </c>
    </row>
    <row r="230" spans="1:7" s="70" customFormat="1" ht="22.5" x14ac:dyDescent="0.2">
      <c r="A230" s="62" t="s">
        <v>453</v>
      </c>
      <c r="B230" s="63" t="s">
        <v>230</v>
      </c>
      <c r="C230" s="66" t="s">
        <v>33</v>
      </c>
      <c r="D230" s="64">
        <v>15</v>
      </c>
      <c r="E230" s="71"/>
      <c r="F230" s="73"/>
      <c r="G230" s="53">
        <f t="shared" si="49"/>
        <v>15</v>
      </c>
    </row>
    <row r="231" spans="1:7" s="70" customFormat="1" ht="22.5" x14ac:dyDescent="0.2">
      <c r="A231" s="62" t="s">
        <v>454</v>
      </c>
      <c r="B231" s="63" t="s">
        <v>231</v>
      </c>
      <c r="C231" s="66" t="s">
        <v>33</v>
      </c>
      <c r="D231" s="64">
        <v>7</v>
      </c>
      <c r="E231" s="71"/>
      <c r="F231" s="73"/>
      <c r="G231" s="53">
        <f t="shared" si="49"/>
        <v>7</v>
      </c>
    </row>
    <row r="232" spans="1:7" s="70" customFormat="1" ht="33.75" x14ac:dyDescent="0.2">
      <c r="A232" s="62" t="s">
        <v>455</v>
      </c>
      <c r="B232" s="63" t="s">
        <v>80</v>
      </c>
      <c r="C232" s="66" t="s">
        <v>33</v>
      </c>
      <c r="D232" s="64">
        <v>2</v>
      </c>
      <c r="E232" s="71"/>
      <c r="F232" s="73"/>
      <c r="G232" s="53">
        <f t="shared" si="49"/>
        <v>2</v>
      </c>
    </row>
    <row r="233" spans="1:7" s="70" customFormat="1" ht="33.75" x14ac:dyDescent="0.2">
      <c r="A233" s="62" t="s">
        <v>456</v>
      </c>
      <c r="B233" s="63" t="s">
        <v>232</v>
      </c>
      <c r="C233" s="66" t="s">
        <v>33</v>
      </c>
      <c r="D233" s="64">
        <v>4</v>
      </c>
      <c r="E233" s="71"/>
      <c r="F233" s="73"/>
      <c r="G233" s="53">
        <f t="shared" si="49"/>
        <v>4</v>
      </c>
    </row>
    <row r="234" spans="1:7" s="70" customFormat="1" ht="33.75" x14ac:dyDescent="0.2">
      <c r="A234" s="62" t="s">
        <v>457</v>
      </c>
      <c r="B234" s="63" t="s">
        <v>233</v>
      </c>
      <c r="C234" s="66" t="s">
        <v>33</v>
      </c>
      <c r="D234" s="64">
        <v>4</v>
      </c>
      <c r="E234" s="71"/>
      <c r="F234" s="73"/>
      <c r="G234" s="53">
        <f t="shared" si="49"/>
        <v>4</v>
      </c>
    </row>
    <row r="235" spans="1:7" s="70" customFormat="1" ht="22.5" x14ac:dyDescent="0.2">
      <c r="A235" s="62" t="s">
        <v>458</v>
      </c>
      <c r="B235" s="63" t="s">
        <v>234</v>
      </c>
      <c r="C235" s="66" t="s">
        <v>33</v>
      </c>
      <c r="D235" s="64">
        <v>1</v>
      </c>
      <c r="E235" s="71"/>
      <c r="F235" s="73"/>
      <c r="G235" s="53">
        <f t="shared" si="49"/>
        <v>1</v>
      </c>
    </row>
    <row r="236" spans="1:7" s="70" customFormat="1" ht="22.5" x14ac:dyDescent="0.2">
      <c r="A236" s="62" t="s">
        <v>459</v>
      </c>
      <c r="B236" s="63" t="s">
        <v>1388</v>
      </c>
      <c r="C236" s="66" t="s">
        <v>33</v>
      </c>
      <c r="D236" s="64">
        <v>1</v>
      </c>
      <c r="E236" s="71"/>
      <c r="F236" s="73"/>
      <c r="G236" s="53">
        <f t="shared" si="49"/>
        <v>1</v>
      </c>
    </row>
    <row r="237" spans="1:7" s="70" customFormat="1" ht="22.5" x14ac:dyDescent="0.2">
      <c r="A237" s="62" t="s">
        <v>460</v>
      </c>
      <c r="B237" s="63" t="s">
        <v>235</v>
      </c>
      <c r="C237" s="66" t="s">
        <v>33</v>
      </c>
      <c r="D237" s="64">
        <v>1</v>
      </c>
      <c r="E237" s="71"/>
      <c r="F237" s="73"/>
      <c r="G237" s="53">
        <f t="shared" si="49"/>
        <v>1</v>
      </c>
    </row>
    <row r="238" spans="1:7" s="70" customFormat="1" ht="22.5" x14ac:dyDescent="0.2">
      <c r="A238" s="62" t="s">
        <v>461</v>
      </c>
      <c r="B238" s="63" t="s">
        <v>236</v>
      </c>
      <c r="C238" s="66" t="s">
        <v>33</v>
      </c>
      <c r="D238" s="64">
        <v>3</v>
      </c>
      <c r="E238" s="71"/>
      <c r="F238" s="73"/>
      <c r="G238" s="53">
        <f t="shared" si="49"/>
        <v>3</v>
      </c>
    </row>
    <row r="239" spans="1:7" s="70" customFormat="1" ht="22.5" x14ac:dyDescent="0.2">
      <c r="A239" s="62" t="s">
        <v>462</v>
      </c>
      <c r="B239" s="63" t="s">
        <v>237</v>
      </c>
      <c r="C239" s="66" t="s">
        <v>33</v>
      </c>
      <c r="D239" s="64">
        <v>1</v>
      </c>
      <c r="E239" s="71"/>
      <c r="F239" s="73"/>
      <c r="G239" s="53">
        <f t="shared" si="49"/>
        <v>1</v>
      </c>
    </row>
    <row r="240" spans="1:7" s="70" customFormat="1" ht="22.5" x14ac:dyDescent="0.2">
      <c r="A240" s="62" t="s">
        <v>463</v>
      </c>
      <c r="B240" s="63" t="s">
        <v>238</v>
      </c>
      <c r="C240" s="66" t="s">
        <v>33</v>
      </c>
      <c r="D240" s="64">
        <v>1</v>
      </c>
      <c r="E240" s="71"/>
      <c r="F240" s="73"/>
      <c r="G240" s="53">
        <f t="shared" si="49"/>
        <v>1</v>
      </c>
    </row>
    <row r="241" spans="1:7" s="70" customFormat="1" ht="22.5" x14ac:dyDescent="0.2">
      <c r="A241" s="62" t="s">
        <v>464</v>
      </c>
      <c r="B241" s="63" t="s">
        <v>239</v>
      </c>
      <c r="C241" s="66" t="s">
        <v>33</v>
      </c>
      <c r="D241" s="64">
        <v>3</v>
      </c>
      <c r="E241" s="71"/>
      <c r="F241" s="73"/>
      <c r="G241" s="53">
        <f t="shared" si="49"/>
        <v>3</v>
      </c>
    </row>
    <row r="242" spans="1:7" s="70" customFormat="1" ht="22.5" x14ac:dyDescent="0.2">
      <c r="A242" s="62" t="s">
        <v>465</v>
      </c>
      <c r="B242" s="63" t="s">
        <v>1389</v>
      </c>
      <c r="C242" s="66" t="s">
        <v>33</v>
      </c>
      <c r="D242" s="64">
        <v>1</v>
      </c>
      <c r="E242" s="71"/>
      <c r="F242" s="73"/>
      <c r="G242" s="53">
        <f t="shared" si="49"/>
        <v>1</v>
      </c>
    </row>
    <row r="243" spans="1:7" s="70" customFormat="1" ht="22.5" x14ac:dyDescent="0.2">
      <c r="A243" s="62" t="s">
        <v>466</v>
      </c>
      <c r="B243" s="63" t="s">
        <v>240</v>
      </c>
      <c r="C243" s="66" t="s">
        <v>33</v>
      </c>
      <c r="D243" s="64">
        <v>1</v>
      </c>
      <c r="E243" s="71"/>
      <c r="F243" s="73"/>
      <c r="G243" s="53">
        <f t="shared" si="49"/>
        <v>1</v>
      </c>
    </row>
    <row r="244" spans="1:7" s="70" customFormat="1" ht="22.5" x14ac:dyDescent="0.2">
      <c r="A244" s="62" t="s">
        <v>467</v>
      </c>
      <c r="B244" s="63" t="s">
        <v>241</v>
      </c>
      <c r="C244" s="66" t="s">
        <v>33</v>
      </c>
      <c r="D244" s="64">
        <v>1</v>
      </c>
      <c r="E244" s="71"/>
      <c r="F244" s="73"/>
      <c r="G244" s="53">
        <f t="shared" si="49"/>
        <v>1</v>
      </c>
    </row>
    <row r="245" spans="1:7" s="70" customFormat="1" ht="22.5" x14ac:dyDescent="0.2">
      <c r="A245" s="62" t="s">
        <v>468</v>
      </c>
      <c r="B245" s="63" t="s">
        <v>242</v>
      </c>
      <c r="C245" s="66" t="s">
        <v>33</v>
      </c>
      <c r="D245" s="64">
        <v>1</v>
      </c>
      <c r="E245" s="71"/>
      <c r="F245" s="73"/>
      <c r="G245" s="53">
        <f t="shared" si="49"/>
        <v>1</v>
      </c>
    </row>
    <row r="246" spans="1:7" s="70" customFormat="1" ht="22.5" x14ac:dyDescent="0.2">
      <c r="A246" s="62" t="s">
        <v>469</v>
      </c>
      <c r="B246" s="63" t="s">
        <v>243</v>
      </c>
      <c r="C246" s="66" t="s">
        <v>33</v>
      </c>
      <c r="D246" s="64">
        <v>2</v>
      </c>
      <c r="E246" s="71"/>
      <c r="F246" s="73"/>
      <c r="G246" s="53">
        <f t="shared" si="49"/>
        <v>2</v>
      </c>
    </row>
    <row r="247" spans="1:7" s="70" customFormat="1" ht="22.5" x14ac:dyDescent="0.2">
      <c r="A247" s="62" t="s">
        <v>470</v>
      </c>
      <c r="B247" s="63" t="s">
        <v>244</v>
      </c>
      <c r="C247" s="66" t="s">
        <v>33</v>
      </c>
      <c r="D247" s="64">
        <v>1</v>
      </c>
      <c r="E247" s="71"/>
      <c r="F247" s="73"/>
      <c r="G247" s="53">
        <f t="shared" si="49"/>
        <v>1</v>
      </c>
    </row>
    <row r="248" spans="1:7" s="70" customFormat="1" ht="33.75" x14ac:dyDescent="0.2">
      <c r="A248" s="62" t="s">
        <v>471</v>
      </c>
      <c r="B248" s="63" t="s">
        <v>136</v>
      </c>
      <c r="C248" s="66" t="s">
        <v>33</v>
      </c>
      <c r="D248" s="64">
        <v>1</v>
      </c>
      <c r="E248" s="71"/>
      <c r="F248" s="73"/>
      <c r="G248" s="53">
        <f t="shared" si="49"/>
        <v>1</v>
      </c>
    </row>
    <row r="249" spans="1:7" s="70" customFormat="1" ht="33.75" x14ac:dyDescent="0.2">
      <c r="A249" s="62" t="s">
        <v>472</v>
      </c>
      <c r="B249" s="63" t="s">
        <v>245</v>
      </c>
      <c r="C249" s="66" t="s">
        <v>33</v>
      </c>
      <c r="D249" s="64">
        <v>1</v>
      </c>
      <c r="E249" s="71"/>
      <c r="F249" s="73"/>
      <c r="G249" s="53">
        <f t="shared" si="49"/>
        <v>1</v>
      </c>
    </row>
    <row r="250" spans="1:7" s="70" customFormat="1" ht="33.75" x14ac:dyDescent="0.2">
      <c r="A250" s="62" t="s">
        <v>473</v>
      </c>
      <c r="B250" s="63" t="s">
        <v>81</v>
      </c>
      <c r="C250" s="66" t="s">
        <v>33</v>
      </c>
      <c r="D250" s="64">
        <v>7</v>
      </c>
      <c r="E250" s="71"/>
      <c r="F250" s="73"/>
      <c r="G250" s="53">
        <f t="shared" si="49"/>
        <v>7</v>
      </c>
    </row>
    <row r="251" spans="1:7" s="70" customFormat="1" ht="33.75" x14ac:dyDescent="0.2">
      <c r="A251" s="62" t="s">
        <v>474</v>
      </c>
      <c r="B251" s="63" t="s">
        <v>1390</v>
      </c>
      <c r="C251" s="66" t="s">
        <v>33</v>
      </c>
      <c r="D251" s="64">
        <v>8</v>
      </c>
      <c r="E251" s="71"/>
      <c r="F251" s="73"/>
      <c r="G251" s="53">
        <f t="shared" si="49"/>
        <v>8</v>
      </c>
    </row>
    <row r="252" spans="1:7" s="70" customFormat="1" ht="33.75" x14ac:dyDescent="0.2">
      <c r="A252" s="62" t="s">
        <v>475</v>
      </c>
      <c r="B252" s="63" t="s">
        <v>246</v>
      </c>
      <c r="C252" s="66" t="s">
        <v>33</v>
      </c>
      <c r="D252" s="64">
        <v>3</v>
      </c>
      <c r="E252" s="71"/>
      <c r="F252" s="73"/>
      <c r="G252" s="53">
        <f t="shared" si="49"/>
        <v>3</v>
      </c>
    </row>
    <row r="253" spans="1:7" s="70" customFormat="1" ht="33.75" x14ac:dyDescent="0.2">
      <c r="A253" s="62" t="s">
        <v>476</v>
      </c>
      <c r="B253" s="63" t="s">
        <v>247</v>
      </c>
      <c r="C253" s="66" t="s">
        <v>33</v>
      </c>
      <c r="D253" s="64">
        <v>3</v>
      </c>
      <c r="E253" s="71"/>
      <c r="F253" s="73"/>
      <c r="G253" s="53">
        <f t="shared" si="49"/>
        <v>3</v>
      </c>
    </row>
    <row r="254" spans="1:7" s="70" customFormat="1" ht="22.5" x14ac:dyDescent="0.2">
      <c r="A254" s="62" t="s">
        <v>477</v>
      </c>
      <c r="B254" s="63" t="s">
        <v>135</v>
      </c>
      <c r="C254" s="66" t="s">
        <v>33</v>
      </c>
      <c r="D254" s="64">
        <v>1</v>
      </c>
      <c r="E254" s="71"/>
      <c r="F254" s="73"/>
      <c r="G254" s="53">
        <f t="shared" si="49"/>
        <v>1</v>
      </c>
    </row>
    <row r="255" spans="1:7" s="70" customFormat="1" ht="22.5" x14ac:dyDescent="0.2">
      <c r="A255" s="62" t="s">
        <v>478</v>
      </c>
      <c r="B255" s="63" t="s">
        <v>248</v>
      </c>
      <c r="C255" s="66" t="s">
        <v>33</v>
      </c>
      <c r="D255" s="64">
        <v>1</v>
      </c>
      <c r="E255" s="71"/>
      <c r="F255" s="73"/>
      <c r="G255" s="53">
        <f>ROUND(PRODUCT(D255,E255),2)</f>
        <v>1</v>
      </c>
    </row>
    <row r="256" spans="1:7" s="70" customFormat="1" ht="45" x14ac:dyDescent="0.2">
      <c r="A256" s="62" t="s">
        <v>479</v>
      </c>
      <c r="B256" s="63" t="s">
        <v>124</v>
      </c>
      <c r="C256" s="66" t="s">
        <v>33</v>
      </c>
      <c r="D256" s="64">
        <v>3</v>
      </c>
      <c r="E256" s="71"/>
      <c r="F256" s="73"/>
      <c r="G256" s="53">
        <f>ROUND(PRODUCT(D256,E256),2)</f>
        <v>3</v>
      </c>
    </row>
    <row r="257" spans="1:12" s="70" customFormat="1" ht="22.5" x14ac:dyDescent="0.2">
      <c r="A257" s="62" t="s">
        <v>480</v>
      </c>
      <c r="B257" s="63" t="s">
        <v>249</v>
      </c>
      <c r="C257" s="66" t="s">
        <v>33</v>
      </c>
      <c r="D257" s="64">
        <v>1</v>
      </c>
      <c r="E257" s="71"/>
      <c r="F257" s="73"/>
      <c r="G257" s="53">
        <f>ROUND(PRODUCT(D257,E257),2)</f>
        <v>1</v>
      </c>
    </row>
    <row r="258" spans="1:12" s="70" customFormat="1" ht="33.75" x14ac:dyDescent="0.2">
      <c r="A258" s="62" t="s">
        <v>481</v>
      </c>
      <c r="B258" s="63" t="s">
        <v>125</v>
      </c>
      <c r="C258" s="66" t="s">
        <v>33</v>
      </c>
      <c r="D258" s="64">
        <v>2</v>
      </c>
      <c r="E258" s="71"/>
      <c r="F258" s="73"/>
      <c r="G258" s="53">
        <f>ROUND(PRODUCT(D258,E258),2)</f>
        <v>2</v>
      </c>
      <c r="L258" s="70" t="s">
        <v>218</v>
      </c>
    </row>
    <row r="259" spans="1:12" s="61" customFormat="1" ht="33.75" x14ac:dyDescent="0.2">
      <c r="A259" s="62" t="s">
        <v>482</v>
      </c>
      <c r="B259" s="63" t="s">
        <v>157</v>
      </c>
      <c r="C259" s="66" t="s">
        <v>32</v>
      </c>
      <c r="D259" s="64">
        <v>1.2</v>
      </c>
      <c r="E259" s="67"/>
      <c r="F259" s="65"/>
      <c r="G259" s="53">
        <f t="shared" si="48"/>
        <v>1.2</v>
      </c>
    </row>
    <row r="260" spans="1:12" s="61" customFormat="1" ht="33.75" x14ac:dyDescent="0.2">
      <c r="A260" s="62" t="s">
        <v>483</v>
      </c>
      <c r="B260" s="63" t="s">
        <v>82</v>
      </c>
      <c r="C260" s="66" t="s">
        <v>33</v>
      </c>
      <c r="D260" s="64">
        <v>23</v>
      </c>
      <c r="E260" s="67"/>
      <c r="F260" s="65"/>
      <c r="G260" s="53">
        <f t="shared" si="48"/>
        <v>23</v>
      </c>
    </row>
    <row r="261" spans="1:12" s="61" customFormat="1" ht="22.5" x14ac:dyDescent="0.2">
      <c r="A261" s="62" t="s">
        <v>484</v>
      </c>
      <c r="B261" s="63" t="s">
        <v>83</v>
      </c>
      <c r="C261" s="66" t="s">
        <v>33</v>
      </c>
      <c r="D261" s="64">
        <v>8</v>
      </c>
      <c r="E261" s="67"/>
      <c r="F261" s="65"/>
      <c r="G261" s="53">
        <f t="shared" ref="G261" si="50">ROUND(PRODUCT(D261,E261),2)</f>
        <v>8</v>
      </c>
    </row>
    <row r="262" spans="1:12" s="61" customFormat="1" ht="22.5" x14ac:dyDescent="0.2">
      <c r="A262" s="62" t="s">
        <v>485</v>
      </c>
      <c r="B262" s="63" t="s">
        <v>250</v>
      </c>
      <c r="C262" s="66" t="s">
        <v>33</v>
      </c>
      <c r="D262" s="64">
        <v>8</v>
      </c>
      <c r="E262" s="67"/>
      <c r="F262" s="65"/>
      <c r="G262" s="53">
        <f t="shared" ref="G262:G263" si="51">ROUND(PRODUCT(D262,E262),2)</f>
        <v>8</v>
      </c>
    </row>
    <row r="263" spans="1:12" s="61" customFormat="1" ht="22.5" x14ac:dyDescent="0.2">
      <c r="A263" s="62" t="s">
        <v>486</v>
      </c>
      <c r="B263" s="63" t="s">
        <v>133</v>
      </c>
      <c r="C263" s="66" t="s">
        <v>33</v>
      </c>
      <c r="D263" s="64">
        <v>2</v>
      </c>
      <c r="E263" s="67"/>
      <c r="F263" s="65"/>
      <c r="G263" s="53">
        <f t="shared" si="51"/>
        <v>2</v>
      </c>
    </row>
    <row r="264" spans="1:12" s="61" customFormat="1" ht="22.5" x14ac:dyDescent="0.2">
      <c r="A264" s="62" t="s">
        <v>487</v>
      </c>
      <c r="B264" s="63" t="s">
        <v>251</v>
      </c>
      <c r="C264" s="66" t="s">
        <v>33</v>
      </c>
      <c r="D264" s="64">
        <v>3</v>
      </c>
      <c r="E264" s="67"/>
      <c r="F264" s="65"/>
      <c r="G264" s="53">
        <f t="shared" si="48"/>
        <v>3</v>
      </c>
    </row>
    <row r="265" spans="1:12" x14ac:dyDescent="0.2">
      <c r="A265" s="38" t="s">
        <v>585</v>
      </c>
      <c r="B265" s="69" t="s">
        <v>91</v>
      </c>
      <c r="C265" s="69"/>
      <c r="D265" s="69"/>
      <c r="E265" s="69"/>
      <c r="F265" s="69"/>
      <c r="G265" s="54">
        <f>ROUND(SUM(G266,G277),2)</f>
        <v>3462.98</v>
      </c>
    </row>
    <row r="266" spans="1:12" s="61" customFormat="1" x14ac:dyDescent="0.2">
      <c r="A266" s="39" t="s">
        <v>622</v>
      </c>
      <c r="B266" s="40" t="s">
        <v>92</v>
      </c>
      <c r="C266" s="41"/>
      <c r="D266" s="42"/>
      <c r="E266" s="43"/>
      <c r="F266" s="44"/>
      <c r="G266" s="43">
        <f>ROUND(SUM(G267:G276),2)</f>
        <v>1270.99</v>
      </c>
    </row>
    <row r="267" spans="1:12" s="61" customFormat="1" ht="45" x14ac:dyDescent="0.2">
      <c r="A267" s="62" t="s">
        <v>488</v>
      </c>
      <c r="B267" s="63" t="s">
        <v>85</v>
      </c>
      <c r="C267" s="66" t="s">
        <v>33</v>
      </c>
      <c r="D267" s="64">
        <v>18</v>
      </c>
      <c r="E267" s="67"/>
      <c r="F267" s="65"/>
      <c r="G267" s="53">
        <f t="shared" ref="G267:G293" si="52">ROUND(PRODUCT(D267,E267),2)</f>
        <v>18</v>
      </c>
    </row>
    <row r="268" spans="1:12" s="61" customFormat="1" ht="45" x14ac:dyDescent="0.2">
      <c r="A268" s="62" t="s">
        <v>489</v>
      </c>
      <c r="B268" s="63" t="s">
        <v>86</v>
      </c>
      <c r="C268" s="66" t="s">
        <v>33</v>
      </c>
      <c r="D268" s="64">
        <v>18</v>
      </c>
      <c r="E268" s="67"/>
      <c r="F268" s="65"/>
      <c r="G268" s="53">
        <f t="shared" ref="G268" si="53">ROUND(PRODUCT(D268,E268),2)</f>
        <v>18</v>
      </c>
    </row>
    <row r="269" spans="1:12" s="61" customFormat="1" ht="22.5" x14ac:dyDescent="0.2">
      <c r="A269" s="62" t="s">
        <v>490</v>
      </c>
      <c r="B269" s="63" t="s">
        <v>137</v>
      </c>
      <c r="C269" s="66" t="s">
        <v>32</v>
      </c>
      <c r="D269" s="64">
        <v>1.56</v>
      </c>
      <c r="E269" s="67"/>
      <c r="F269" s="65"/>
      <c r="G269" s="53">
        <f t="shared" si="52"/>
        <v>1.56</v>
      </c>
    </row>
    <row r="270" spans="1:12" s="61" customFormat="1" ht="78.75" x14ac:dyDescent="0.2">
      <c r="A270" s="62" t="s">
        <v>491</v>
      </c>
      <c r="B270" s="63" t="s">
        <v>1391</v>
      </c>
      <c r="C270" s="66" t="s">
        <v>33</v>
      </c>
      <c r="D270" s="64">
        <v>23</v>
      </c>
      <c r="E270" s="67"/>
      <c r="F270" s="65"/>
      <c r="G270" s="53">
        <f t="shared" si="52"/>
        <v>23</v>
      </c>
    </row>
    <row r="271" spans="1:12" s="61" customFormat="1" ht="45" x14ac:dyDescent="0.2">
      <c r="A271" s="62" t="s">
        <v>492</v>
      </c>
      <c r="B271" s="63" t="s">
        <v>181</v>
      </c>
      <c r="C271" s="66" t="s">
        <v>32</v>
      </c>
      <c r="D271" s="64">
        <v>164.27</v>
      </c>
      <c r="E271" s="67"/>
      <c r="F271" s="65"/>
      <c r="G271" s="53">
        <f t="shared" si="52"/>
        <v>164.27</v>
      </c>
    </row>
    <row r="272" spans="1:12" s="61" customFormat="1" ht="22.5" x14ac:dyDescent="0.2">
      <c r="A272" s="62" t="s">
        <v>493</v>
      </c>
      <c r="B272" s="63" t="s">
        <v>87</v>
      </c>
      <c r="C272" s="66" t="s">
        <v>39</v>
      </c>
      <c r="D272" s="64">
        <v>821.34</v>
      </c>
      <c r="E272" s="67"/>
      <c r="F272" s="65"/>
      <c r="G272" s="53">
        <f t="shared" si="52"/>
        <v>821.34</v>
      </c>
    </row>
    <row r="273" spans="1:7" s="61" customFormat="1" ht="22.5" x14ac:dyDescent="0.2">
      <c r="A273" s="62" t="s">
        <v>494</v>
      </c>
      <c r="B273" s="63" t="s">
        <v>88</v>
      </c>
      <c r="C273" s="66" t="s">
        <v>39</v>
      </c>
      <c r="D273" s="64">
        <v>12.5</v>
      </c>
      <c r="E273" s="67"/>
      <c r="F273" s="65"/>
      <c r="G273" s="53">
        <f t="shared" si="52"/>
        <v>12.5</v>
      </c>
    </row>
    <row r="274" spans="1:7" s="61" customFormat="1" ht="22.5" x14ac:dyDescent="0.2">
      <c r="A274" s="62" t="s">
        <v>495</v>
      </c>
      <c r="B274" s="63" t="s">
        <v>89</v>
      </c>
      <c r="C274" s="66" t="s">
        <v>39</v>
      </c>
      <c r="D274" s="64">
        <v>25.05</v>
      </c>
      <c r="E274" s="67"/>
      <c r="F274" s="65"/>
      <c r="G274" s="53">
        <f t="shared" si="52"/>
        <v>25.05</v>
      </c>
    </row>
    <row r="275" spans="1:7" s="61" customFormat="1" ht="22.5" x14ac:dyDescent="0.2">
      <c r="A275" s="62" t="s">
        <v>496</v>
      </c>
      <c r="B275" s="63" t="s">
        <v>90</v>
      </c>
      <c r="C275" s="66" t="s">
        <v>33</v>
      </c>
      <c r="D275" s="64">
        <v>23</v>
      </c>
      <c r="E275" s="67"/>
      <c r="F275" s="65"/>
      <c r="G275" s="53">
        <f t="shared" si="52"/>
        <v>23</v>
      </c>
    </row>
    <row r="276" spans="1:7" s="61" customFormat="1" ht="45" x14ac:dyDescent="0.2">
      <c r="A276" s="62" t="s">
        <v>497</v>
      </c>
      <c r="B276" s="63" t="s">
        <v>200</v>
      </c>
      <c r="C276" s="66" t="s">
        <v>32</v>
      </c>
      <c r="D276" s="64">
        <v>164.27</v>
      </c>
      <c r="E276" s="67"/>
      <c r="F276" s="65"/>
      <c r="G276" s="53">
        <f t="shared" si="52"/>
        <v>164.27</v>
      </c>
    </row>
    <row r="277" spans="1:7" s="61" customFormat="1" x14ac:dyDescent="0.2">
      <c r="A277" s="39" t="s">
        <v>623</v>
      </c>
      <c r="B277" s="40" t="s">
        <v>119</v>
      </c>
      <c r="C277" s="41"/>
      <c r="D277" s="42"/>
      <c r="E277" s="43"/>
      <c r="F277" s="44"/>
      <c r="G277" s="43">
        <f>ROUND(SUM(G278:G296),2)</f>
        <v>2191.9899999999998</v>
      </c>
    </row>
    <row r="278" spans="1:7" s="61" customFormat="1" ht="146.25" x14ac:dyDescent="0.2">
      <c r="A278" s="62" t="s">
        <v>498</v>
      </c>
      <c r="B278" s="63" t="s">
        <v>1384</v>
      </c>
      <c r="C278" s="66" t="s">
        <v>33</v>
      </c>
      <c r="D278" s="64">
        <v>23</v>
      </c>
      <c r="E278" s="67"/>
      <c r="F278" s="65"/>
      <c r="G278" s="53">
        <f t="shared" si="52"/>
        <v>23</v>
      </c>
    </row>
    <row r="279" spans="1:7" s="61" customFormat="1" ht="135" x14ac:dyDescent="0.2">
      <c r="A279" s="62" t="s">
        <v>499</v>
      </c>
      <c r="B279" s="63" t="s">
        <v>202</v>
      </c>
      <c r="C279" s="66" t="s">
        <v>33</v>
      </c>
      <c r="D279" s="64">
        <v>23</v>
      </c>
      <c r="E279" s="67"/>
      <c r="F279" s="65"/>
      <c r="G279" s="53">
        <f t="shared" si="52"/>
        <v>23</v>
      </c>
    </row>
    <row r="280" spans="1:7" s="61" customFormat="1" ht="56.25" x14ac:dyDescent="0.2">
      <c r="A280" s="62" t="s">
        <v>500</v>
      </c>
      <c r="B280" s="63" t="s">
        <v>203</v>
      </c>
      <c r="C280" s="66" t="s">
        <v>33</v>
      </c>
      <c r="D280" s="64">
        <v>23</v>
      </c>
      <c r="E280" s="67"/>
      <c r="F280" s="65"/>
      <c r="G280" s="53">
        <f t="shared" si="52"/>
        <v>23</v>
      </c>
    </row>
    <row r="281" spans="1:7" s="61" customFormat="1" ht="33.75" x14ac:dyDescent="0.2">
      <c r="A281" s="62" t="s">
        <v>501</v>
      </c>
      <c r="B281" s="63" t="s">
        <v>93</v>
      </c>
      <c r="C281" s="66" t="s">
        <v>39</v>
      </c>
      <c r="D281" s="64">
        <v>943.96</v>
      </c>
      <c r="E281" s="67"/>
      <c r="F281" s="65"/>
      <c r="G281" s="53">
        <f t="shared" si="52"/>
        <v>943.96</v>
      </c>
    </row>
    <row r="282" spans="1:7" s="61" customFormat="1" ht="33.75" x14ac:dyDescent="0.2">
      <c r="A282" s="62" t="s">
        <v>502</v>
      </c>
      <c r="B282" s="63" t="s">
        <v>94</v>
      </c>
      <c r="C282" s="66" t="s">
        <v>39</v>
      </c>
      <c r="D282" s="64">
        <v>925.03</v>
      </c>
      <c r="E282" s="67"/>
      <c r="F282" s="65"/>
      <c r="G282" s="53">
        <f t="shared" ref="G282:G283" si="54">ROUND(PRODUCT(D282,E282),2)</f>
        <v>925.03</v>
      </c>
    </row>
    <row r="283" spans="1:7" s="61" customFormat="1" ht="56.25" x14ac:dyDescent="0.2">
      <c r="A283" s="62" t="s">
        <v>503</v>
      </c>
      <c r="B283" s="63" t="s">
        <v>163</v>
      </c>
      <c r="C283" s="66" t="s">
        <v>39</v>
      </c>
      <c r="D283" s="64">
        <v>23.5</v>
      </c>
      <c r="E283" s="67"/>
      <c r="F283" s="65"/>
      <c r="G283" s="53">
        <f t="shared" si="54"/>
        <v>23.5</v>
      </c>
    </row>
    <row r="284" spans="1:7" s="61" customFormat="1" ht="22.5" x14ac:dyDescent="0.2">
      <c r="A284" s="62" t="s">
        <v>504</v>
      </c>
      <c r="B284" s="63" t="s">
        <v>95</v>
      </c>
      <c r="C284" s="66" t="s">
        <v>33</v>
      </c>
      <c r="D284" s="64">
        <v>7</v>
      </c>
      <c r="E284" s="67"/>
      <c r="F284" s="65"/>
      <c r="G284" s="53">
        <f t="shared" si="52"/>
        <v>7</v>
      </c>
    </row>
    <row r="285" spans="1:7" s="61" customFormat="1" ht="22.5" x14ac:dyDescent="0.2">
      <c r="A285" s="62" t="s">
        <v>505</v>
      </c>
      <c r="B285" s="63" t="s">
        <v>96</v>
      </c>
      <c r="C285" s="66" t="s">
        <v>33</v>
      </c>
      <c r="D285" s="64">
        <v>4</v>
      </c>
      <c r="E285" s="67"/>
      <c r="F285" s="65"/>
      <c r="G285" s="53">
        <f t="shared" si="52"/>
        <v>4</v>
      </c>
    </row>
    <row r="286" spans="1:7" s="61" customFormat="1" ht="45" x14ac:dyDescent="0.2">
      <c r="A286" s="62" t="s">
        <v>506</v>
      </c>
      <c r="B286" s="63" t="s">
        <v>97</v>
      </c>
      <c r="C286" s="66" t="s">
        <v>33</v>
      </c>
      <c r="D286" s="64">
        <v>90</v>
      </c>
      <c r="E286" s="67"/>
      <c r="F286" s="65"/>
      <c r="G286" s="53">
        <f t="shared" si="52"/>
        <v>90</v>
      </c>
    </row>
    <row r="287" spans="1:7" s="61" customFormat="1" ht="33.75" x14ac:dyDescent="0.2">
      <c r="A287" s="62" t="s">
        <v>507</v>
      </c>
      <c r="B287" s="63" t="s">
        <v>164</v>
      </c>
      <c r="C287" s="66" t="s">
        <v>33</v>
      </c>
      <c r="D287" s="64">
        <v>3</v>
      </c>
      <c r="E287" s="67"/>
      <c r="F287" s="65"/>
      <c r="G287" s="53">
        <f t="shared" ref="G287" si="55">ROUND(PRODUCT(D287,E287),2)</f>
        <v>3</v>
      </c>
    </row>
    <row r="288" spans="1:7" s="61" customFormat="1" ht="33.75" x14ac:dyDescent="0.2">
      <c r="A288" s="62" t="s">
        <v>508</v>
      </c>
      <c r="B288" s="63" t="s">
        <v>98</v>
      </c>
      <c r="C288" s="66" t="s">
        <v>99</v>
      </c>
      <c r="D288" s="64">
        <v>23</v>
      </c>
      <c r="E288" s="67"/>
      <c r="F288" s="65"/>
      <c r="G288" s="53">
        <f t="shared" si="52"/>
        <v>23</v>
      </c>
    </row>
    <row r="289" spans="1:7" s="61" customFormat="1" ht="33.75" x14ac:dyDescent="0.2">
      <c r="A289" s="62" t="s">
        <v>509</v>
      </c>
      <c r="B289" s="63" t="s">
        <v>103</v>
      </c>
      <c r="C289" s="66" t="s">
        <v>99</v>
      </c>
      <c r="D289" s="64">
        <v>6</v>
      </c>
      <c r="E289" s="67"/>
      <c r="F289" s="65"/>
      <c r="G289" s="53">
        <f t="shared" si="52"/>
        <v>6</v>
      </c>
    </row>
    <row r="290" spans="1:7" s="61" customFormat="1" ht="33.75" x14ac:dyDescent="0.2">
      <c r="A290" s="62" t="s">
        <v>510</v>
      </c>
      <c r="B290" s="63" t="s">
        <v>100</v>
      </c>
      <c r="C290" s="66" t="s">
        <v>33</v>
      </c>
      <c r="D290" s="64">
        <v>7</v>
      </c>
      <c r="E290" s="67"/>
      <c r="F290" s="65"/>
      <c r="G290" s="53">
        <f t="shared" si="52"/>
        <v>7</v>
      </c>
    </row>
    <row r="291" spans="1:7" s="61" customFormat="1" ht="33.75" x14ac:dyDescent="0.2">
      <c r="A291" s="62" t="s">
        <v>511</v>
      </c>
      <c r="B291" s="63" t="s">
        <v>158</v>
      </c>
      <c r="C291" s="66" t="s">
        <v>33</v>
      </c>
      <c r="D291" s="64">
        <v>46</v>
      </c>
      <c r="E291" s="67"/>
      <c r="F291" s="65"/>
      <c r="G291" s="53">
        <f t="shared" si="52"/>
        <v>46</v>
      </c>
    </row>
    <row r="292" spans="1:7" s="61" customFormat="1" ht="33.75" x14ac:dyDescent="0.2">
      <c r="A292" s="62" t="s">
        <v>512</v>
      </c>
      <c r="B292" s="63" t="s">
        <v>159</v>
      </c>
      <c r="C292" s="66" t="s">
        <v>33</v>
      </c>
      <c r="D292" s="64">
        <v>23</v>
      </c>
      <c r="E292" s="67"/>
      <c r="F292" s="65"/>
      <c r="G292" s="53">
        <f t="shared" si="52"/>
        <v>23</v>
      </c>
    </row>
    <row r="293" spans="1:7" s="61" customFormat="1" ht="56.25" x14ac:dyDescent="0.2">
      <c r="A293" s="62" t="s">
        <v>513</v>
      </c>
      <c r="B293" s="63" t="s">
        <v>102</v>
      </c>
      <c r="C293" s="66" t="s">
        <v>33</v>
      </c>
      <c r="D293" s="64">
        <v>3</v>
      </c>
      <c r="E293" s="67"/>
      <c r="F293" s="65"/>
      <c r="G293" s="53">
        <f t="shared" si="52"/>
        <v>3</v>
      </c>
    </row>
    <row r="294" spans="1:7" s="61" customFormat="1" ht="33.75" x14ac:dyDescent="0.2">
      <c r="A294" s="62" t="s">
        <v>514</v>
      </c>
      <c r="B294" s="63" t="s">
        <v>101</v>
      </c>
      <c r="C294" s="66" t="s">
        <v>39</v>
      </c>
      <c r="D294" s="64">
        <v>12.5</v>
      </c>
      <c r="E294" s="67"/>
      <c r="F294" s="65"/>
      <c r="G294" s="53">
        <f>ROUND(PRODUCT(D294,E294),2)</f>
        <v>12.5</v>
      </c>
    </row>
    <row r="295" spans="1:7" s="61" customFormat="1" ht="270" x14ac:dyDescent="0.2">
      <c r="A295" s="62" t="s">
        <v>515</v>
      </c>
      <c r="B295" s="63" t="s">
        <v>1392</v>
      </c>
      <c r="C295" s="66" t="s">
        <v>33</v>
      </c>
      <c r="D295" s="64">
        <v>3</v>
      </c>
      <c r="E295" s="67"/>
      <c r="F295" s="65"/>
      <c r="G295" s="53">
        <f>ROUND(PRODUCT(D295,E295),2)</f>
        <v>3</v>
      </c>
    </row>
    <row r="296" spans="1:7" s="61" customFormat="1" ht="78.75" x14ac:dyDescent="0.2">
      <c r="A296" s="62" t="s">
        <v>516</v>
      </c>
      <c r="B296" s="63" t="s">
        <v>1393</v>
      </c>
      <c r="C296" s="66" t="s">
        <v>33</v>
      </c>
      <c r="D296" s="64">
        <v>3</v>
      </c>
      <c r="E296" s="67"/>
      <c r="F296" s="65"/>
      <c r="G296" s="53">
        <f>ROUND(PRODUCT(D296,E296),2)</f>
        <v>3</v>
      </c>
    </row>
    <row r="297" spans="1:7" s="68" customFormat="1" x14ac:dyDescent="0.2">
      <c r="A297" s="38" t="s">
        <v>601</v>
      </c>
      <c r="B297" s="69" t="s">
        <v>29</v>
      </c>
      <c r="C297" s="69"/>
      <c r="D297" s="69"/>
      <c r="E297" s="69"/>
      <c r="F297" s="69"/>
      <c r="G297" s="54">
        <f>ROUND(SUM(G298),2)</f>
        <v>13148.9</v>
      </c>
    </row>
    <row r="298" spans="1:7" s="6" customFormat="1" ht="22.5" x14ac:dyDescent="0.2">
      <c r="A298" s="62" t="s">
        <v>517</v>
      </c>
      <c r="B298" s="63" t="s">
        <v>46</v>
      </c>
      <c r="C298" s="66" t="s">
        <v>31</v>
      </c>
      <c r="D298" s="64">
        <v>13148.9</v>
      </c>
      <c r="E298" s="67"/>
      <c r="F298" s="65"/>
      <c r="G298" s="53">
        <f t="shared" ref="G298" si="56">ROUND(PRODUCT(D298,E298),2)</f>
        <v>13148.9</v>
      </c>
    </row>
    <row r="299" spans="1:7" s="76" customFormat="1" x14ac:dyDescent="0.2">
      <c r="A299" s="77" t="s">
        <v>25</v>
      </c>
      <c r="B299" s="78" t="s">
        <v>520</v>
      </c>
      <c r="C299" s="78"/>
      <c r="D299" s="78"/>
      <c r="E299" s="78"/>
      <c r="F299" s="78"/>
      <c r="G299" s="79">
        <f>G300+G331+G353+G361+G381+G464+G530+G562</f>
        <v>272572.68000000005</v>
      </c>
    </row>
    <row r="300" spans="1:7" s="61" customFormat="1" x14ac:dyDescent="0.2">
      <c r="A300" s="80" t="s">
        <v>586</v>
      </c>
      <c r="B300" s="81" t="s">
        <v>104</v>
      </c>
      <c r="C300" s="81"/>
      <c r="D300" s="81"/>
      <c r="E300" s="81"/>
      <c r="F300" s="81"/>
      <c r="G300" s="54">
        <f>ROUND(SUM(G301,G314,G322),2)</f>
        <v>162191.37</v>
      </c>
    </row>
    <row r="301" spans="1:7" s="61" customFormat="1" x14ac:dyDescent="0.2">
      <c r="A301" s="82" t="s">
        <v>624</v>
      </c>
      <c r="B301" s="83" t="s">
        <v>26</v>
      </c>
      <c r="C301" s="84"/>
      <c r="D301" s="85"/>
      <c r="E301" s="43"/>
      <c r="F301" s="86"/>
      <c r="G301" s="43">
        <f>ROUND(SUM(G302:G313),2)</f>
        <v>42745.66</v>
      </c>
    </row>
    <row r="302" spans="1:7" s="61" customFormat="1" ht="33.75" x14ac:dyDescent="0.2">
      <c r="A302" s="62" t="s">
        <v>669</v>
      </c>
      <c r="B302" s="87" t="s">
        <v>142</v>
      </c>
      <c r="C302" s="88" t="s">
        <v>32</v>
      </c>
      <c r="D302" s="89">
        <v>221.6</v>
      </c>
      <c r="E302" s="71"/>
      <c r="F302" s="73"/>
      <c r="G302" s="53">
        <f>ROUND(PRODUCT(D302,E302),2)</f>
        <v>221.6</v>
      </c>
    </row>
    <row r="303" spans="1:7" s="76" customFormat="1" ht="22.5" x14ac:dyDescent="0.2">
      <c r="A303" s="62" t="s">
        <v>670</v>
      </c>
      <c r="B303" s="87" t="s">
        <v>216</v>
      </c>
      <c r="C303" s="88" t="s">
        <v>32</v>
      </c>
      <c r="D303" s="89">
        <v>19.329999999999998</v>
      </c>
      <c r="E303" s="71"/>
      <c r="F303" s="73"/>
      <c r="G303" s="53">
        <f>ROUND(PRODUCT(D303,E303),2)</f>
        <v>19.329999999999998</v>
      </c>
    </row>
    <row r="304" spans="1:7" s="61" customFormat="1" ht="33.75" x14ac:dyDescent="0.2">
      <c r="A304" s="62" t="s">
        <v>671</v>
      </c>
      <c r="B304" s="87" t="s">
        <v>179</v>
      </c>
      <c r="C304" s="88" t="s">
        <v>32</v>
      </c>
      <c r="D304" s="89">
        <v>664.81</v>
      </c>
      <c r="E304" s="71"/>
      <c r="F304" s="73"/>
      <c r="G304" s="53">
        <f t="shared" ref="G304:G313" si="57">ROUND(PRODUCT(D304,E304),2)</f>
        <v>664.81</v>
      </c>
    </row>
    <row r="305" spans="1:7" s="61" customFormat="1" ht="33.75" x14ac:dyDescent="0.2">
      <c r="A305" s="62" t="s">
        <v>672</v>
      </c>
      <c r="B305" s="87" t="s">
        <v>141</v>
      </c>
      <c r="C305" s="88" t="s">
        <v>31</v>
      </c>
      <c r="D305" s="89">
        <v>826.4</v>
      </c>
      <c r="E305" s="71"/>
      <c r="F305" s="73"/>
      <c r="G305" s="53">
        <f t="shared" si="57"/>
        <v>826.4</v>
      </c>
    </row>
    <row r="306" spans="1:7" s="61" customFormat="1" ht="45" x14ac:dyDescent="0.2">
      <c r="A306" s="62" t="s">
        <v>673</v>
      </c>
      <c r="B306" s="87" t="s">
        <v>130</v>
      </c>
      <c r="C306" s="88" t="s">
        <v>32</v>
      </c>
      <c r="D306" s="89">
        <v>8.7200000000000006</v>
      </c>
      <c r="E306" s="71"/>
      <c r="F306" s="73"/>
      <c r="G306" s="53">
        <f>ROUND(PRODUCT(D306,E306),2)</f>
        <v>8.7200000000000006</v>
      </c>
    </row>
    <row r="307" spans="1:7" s="61" customFormat="1" ht="33.75" x14ac:dyDescent="0.2">
      <c r="A307" s="62" t="s">
        <v>674</v>
      </c>
      <c r="B307" s="87" t="s">
        <v>180</v>
      </c>
      <c r="C307" s="88" t="s">
        <v>32</v>
      </c>
      <c r="D307" s="89">
        <v>6.05</v>
      </c>
      <c r="E307" s="71"/>
      <c r="F307" s="73"/>
      <c r="G307" s="53">
        <f t="shared" ref="G307:G311" si="58">ROUND(PRODUCT(D307,E307),2)</f>
        <v>6.05</v>
      </c>
    </row>
    <row r="308" spans="1:7" s="76" customFormat="1" ht="33.75" x14ac:dyDescent="0.2">
      <c r="A308" s="62" t="s">
        <v>675</v>
      </c>
      <c r="B308" s="87" t="s">
        <v>54</v>
      </c>
      <c r="C308" s="88" t="s">
        <v>32</v>
      </c>
      <c r="D308" s="89">
        <v>169.08</v>
      </c>
      <c r="E308" s="71"/>
      <c r="F308" s="73"/>
      <c r="G308" s="53">
        <f t="shared" si="58"/>
        <v>169.08</v>
      </c>
    </row>
    <row r="309" spans="1:7" s="61" customFormat="1" ht="33.75" x14ac:dyDescent="0.2">
      <c r="A309" s="62" t="s">
        <v>676</v>
      </c>
      <c r="B309" s="87" t="s">
        <v>34</v>
      </c>
      <c r="C309" s="88" t="s">
        <v>32</v>
      </c>
      <c r="D309" s="89">
        <v>429.81</v>
      </c>
      <c r="E309" s="71"/>
      <c r="F309" s="73"/>
      <c r="G309" s="53">
        <f t="shared" si="58"/>
        <v>429.81</v>
      </c>
    </row>
    <row r="310" spans="1:7" s="61" customFormat="1" ht="33.75" x14ac:dyDescent="0.2">
      <c r="A310" s="62" t="s">
        <v>677</v>
      </c>
      <c r="B310" s="87" t="s">
        <v>217</v>
      </c>
      <c r="C310" s="88" t="s">
        <v>32</v>
      </c>
      <c r="D310" s="89">
        <v>12.86</v>
      </c>
      <c r="E310" s="71"/>
      <c r="F310" s="73"/>
      <c r="G310" s="53">
        <f t="shared" si="58"/>
        <v>12.86</v>
      </c>
    </row>
    <row r="311" spans="1:7" s="61" customFormat="1" ht="33.75" x14ac:dyDescent="0.2">
      <c r="A311" s="62" t="s">
        <v>678</v>
      </c>
      <c r="B311" s="87" t="s">
        <v>522</v>
      </c>
      <c r="C311" s="88" t="s">
        <v>39</v>
      </c>
      <c r="D311" s="89">
        <v>14.5</v>
      </c>
      <c r="E311" s="71"/>
      <c r="F311" s="73"/>
      <c r="G311" s="53">
        <f t="shared" si="58"/>
        <v>14.5</v>
      </c>
    </row>
    <row r="312" spans="1:7" s="61" customFormat="1" ht="33.75" x14ac:dyDescent="0.2">
      <c r="A312" s="62" t="s">
        <v>679</v>
      </c>
      <c r="B312" s="87" t="s">
        <v>37</v>
      </c>
      <c r="C312" s="88" t="s">
        <v>32</v>
      </c>
      <c r="D312" s="89">
        <v>1614.9</v>
      </c>
      <c r="E312" s="71"/>
      <c r="F312" s="73"/>
      <c r="G312" s="53">
        <f t="shared" si="57"/>
        <v>1614.9</v>
      </c>
    </row>
    <row r="313" spans="1:7" s="76" customFormat="1" ht="33.75" x14ac:dyDescent="0.2">
      <c r="A313" s="62" t="s">
        <v>680</v>
      </c>
      <c r="B313" s="87" t="s">
        <v>35</v>
      </c>
      <c r="C313" s="88" t="s">
        <v>36</v>
      </c>
      <c r="D313" s="89">
        <v>38757.599999999999</v>
      </c>
      <c r="E313" s="71"/>
      <c r="F313" s="73"/>
      <c r="G313" s="53">
        <f t="shared" si="57"/>
        <v>38757.599999999999</v>
      </c>
    </row>
    <row r="314" spans="1:7" s="61" customFormat="1" x14ac:dyDescent="0.2">
      <c r="A314" s="82" t="s">
        <v>625</v>
      </c>
      <c r="B314" s="83" t="s">
        <v>49</v>
      </c>
      <c r="C314" s="84"/>
      <c r="D314" s="85"/>
      <c r="E314" s="43"/>
      <c r="F314" s="86"/>
      <c r="G314" s="43">
        <f>ROUND(SUM(G315:G321),2)</f>
        <v>91842.19</v>
      </c>
    </row>
    <row r="315" spans="1:7" s="61" customFormat="1" ht="33.75" x14ac:dyDescent="0.2">
      <c r="A315" s="62" t="s">
        <v>681</v>
      </c>
      <c r="B315" s="87" t="s">
        <v>30</v>
      </c>
      <c r="C315" s="88" t="s">
        <v>31</v>
      </c>
      <c r="D315" s="89">
        <v>6753.11</v>
      </c>
      <c r="E315" s="71"/>
      <c r="F315" s="73"/>
      <c r="G315" s="53">
        <f>ROUND(PRODUCT(D315,E315),2)</f>
        <v>6753.11</v>
      </c>
    </row>
    <row r="316" spans="1:7" s="61" customFormat="1" ht="45" x14ac:dyDescent="0.2">
      <c r="A316" s="62" t="s">
        <v>682</v>
      </c>
      <c r="B316" s="87" t="s">
        <v>178</v>
      </c>
      <c r="C316" s="88" t="s">
        <v>32</v>
      </c>
      <c r="D316" s="89">
        <v>2701.24</v>
      </c>
      <c r="E316" s="71"/>
      <c r="F316" s="73"/>
      <c r="G316" s="53">
        <f t="shared" ref="G316:G320" si="59">ROUND(PRODUCT(D316,E316),2)</f>
        <v>2701.24</v>
      </c>
    </row>
    <row r="317" spans="1:7" s="61" customFormat="1" ht="56.25" x14ac:dyDescent="0.2">
      <c r="A317" s="62" t="s">
        <v>683</v>
      </c>
      <c r="B317" s="87" t="s">
        <v>523</v>
      </c>
      <c r="C317" s="88" t="s">
        <v>31</v>
      </c>
      <c r="D317" s="89">
        <v>6753.11</v>
      </c>
      <c r="E317" s="71"/>
      <c r="F317" s="73"/>
      <c r="G317" s="53">
        <f t="shared" si="59"/>
        <v>6753.11</v>
      </c>
    </row>
    <row r="318" spans="1:7" s="61" customFormat="1" ht="45" x14ac:dyDescent="0.2">
      <c r="A318" s="62" t="s">
        <v>684</v>
      </c>
      <c r="B318" s="63" t="s">
        <v>1385</v>
      </c>
      <c r="C318" s="88" t="s">
        <v>32</v>
      </c>
      <c r="D318" s="89">
        <v>1350.62</v>
      </c>
      <c r="E318" s="71"/>
      <c r="F318" s="73"/>
      <c r="G318" s="53">
        <f t="shared" si="59"/>
        <v>1350.62</v>
      </c>
    </row>
    <row r="319" spans="1:7" s="61" customFormat="1" ht="33.75" x14ac:dyDescent="0.2">
      <c r="A319" s="62" t="s">
        <v>685</v>
      </c>
      <c r="B319" s="87" t="s">
        <v>143</v>
      </c>
      <c r="C319" s="88" t="s">
        <v>31</v>
      </c>
      <c r="D319" s="89">
        <v>6753.11</v>
      </c>
      <c r="E319" s="71"/>
      <c r="F319" s="73"/>
      <c r="G319" s="53">
        <f t="shared" si="59"/>
        <v>6753.11</v>
      </c>
    </row>
    <row r="320" spans="1:7" s="61" customFormat="1" ht="33.75" x14ac:dyDescent="0.2">
      <c r="A320" s="62" t="s">
        <v>686</v>
      </c>
      <c r="B320" s="87" t="s">
        <v>37</v>
      </c>
      <c r="C320" s="88" t="s">
        <v>32</v>
      </c>
      <c r="D320" s="89">
        <v>2701.24</v>
      </c>
      <c r="E320" s="71"/>
      <c r="F320" s="73"/>
      <c r="G320" s="53">
        <f t="shared" si="59"/>
        <v>2701.24</v>
      </c>
    </row>
    <row r="321" spans="1:7" s="61" customFormat="1" ht="33.75" x14ac:dyDescent="0.2">
      <c r="A321" s="62" t="s">
        <v>687</v>
      </c>
      <c r="B321" s="87" t="s">
        <v>35</v>
      </c>
      <c r="C321" s="88" t="s">
        <v>36</v>
      </c>
      <c r="D321" s="89">
        <v>64829.760000000002</v>
      </c>
      <c r="E321" s="71"/>
      <c r="F321" s="73"/>
      <c r="G321" s="53">
        <f>ROUND(PRODUCT(D321,E321),2)</f>
        <v>64829.760000000002</v>
      </c>
    </row>
    <row r="322" spans="1:7" s="61" customFormat="1" x14ac:dyDescent="0.2">
      <c r="A322" s="82" t="s">
        <v>626</v>
      </c>
      <c r="B322" s="83" t="s">
        <v>50</v>
      </c>
      <c r="C322" s="84"/>
      <c r="D322" s="85"/>
      <c r="E322" s="43"/>
      <c r="F322" s="86"/>
      <c r="G322" s="43">
        <f>ROUND(SUM(G323:G330),2)</f>
        <v>27603.52</v>
      </c>
    </row>
    <row r="323" spans="1:7" s="61" customFormat="1" ht="45" x14ac:dyDescent="0.2">
      <c r="A323" s="62" t="s">
        <v>688</v>
      </c>
      <c r="B323" s="87" t="s">
        <v>126</v>
      </c>
      <c r="C323" s="88" t="s">
        <v>31</v>
      </c>
      <c r="D323" s="89">
        <v>825.56</v>
      </c>
      <c r="E323" s="71"/>
      <c r="F323" s="73"/>
      <c r="G323" s="53">
        <f>ROUND(PRODUCT(D323,E323),2)</f>
        <v>825.56</v>
      </c>
    </row>
    <row r="324" spans="1:7" s="6" customFormat="1" ht="45" x14ac:dyDescent="0.2">
      <c r="A324" s="62" t="s">
        <v>689</v>
      </c>
      <c r="B324" s="87" t="s">
        <v>127</v>
      </c>
      <c r="C324" s="88" t="s">
        <v>31</v>
      </c>
      <c r="D324" s="89">
        <v>1100.75</v>
      </c>
      <c r="E324" s="71"/>
      <c r="F324" s="73"/>
      <c r="G324" s="53">
        <f t="shared" ref="G324:G330" si="60">ROUND(PRODUCT(D324,E324),2)</f>
        <v>1100.75</v>
      </c>
    </row>
    <row r="325" spans="1:7" s="6" customFormat="1" ht="45" x14ac:dyDescent="0.2">
      <c r="A325" s="62" t="s">
        <v>690</v>
      </c>
      <c r="B325" s="87" t="s">
        <v>128</v>
      </c>
      <c r="C325" s="88" t="s">
        <v>31</v>
      </c>
      <c r="D325" s="89">
        <v>3302.26</v>
      </c>
      <c r="E325" s="71"/>
      <c r="F325" s="73"/>
      <c r="G325" s="53">
        <f t="shared" si="60"/>
        <v>3302.26</v>
      </c>
    </row>
    <row r="326" spans="1:7" s="6" customFormat="1" ht="45" x14ac:dyDescent="0.2">
      <c r="A326" s="62" t="s">
        <v>691</v>
      </c>
      <c r="B326" s="87" t="s">
        <v>129</v>
      </c>
      <c r="C326" s="88" t="s">
        <v>31</v>
      </c>
      <c r="D326" s="89">
        <v>275.19</v>
      </c>
      <c r="E326" s="71"/>
      <c r="F326" s="73"/>
      <c r="G326" s="53">
        <f t="shared" si="60"/>
        <v>275.19</v>
      </c>
    </row>
    <row r="327" spans="1:7" s="6" customFormat="1" ht="22.5" x14ac:dyDescent="0.2">
      <c r="A327" s="62" t="s">
        <v>692</v>
      </c>
      <c r="B327" s="87" t="s">
        <v>38</v>
      </c>
      <c r="C327" s="88" t="s">
        <v>39</v>
      </c>
      <c r="D327" s="89">
        <v>8435.17</v>
      </c>
      <c r="E327" s="71"/>
      <c r="F327" s="73"/>
      <c r="G327" s="53">
        <f t="shared" si="60"/>
        <v>8435.17</v>
      </c>
    </row>
    <row r="328" spans="1:7" s="6" customFormat="1" ht="45" x14ac:dyDescent="0.2">
      <c r="A328" s="62" t="s">
        <v>693</v>
      </c>
      <c r="B328" s="87" t="s">
        <v>51</v>
      </c>
      <c r="C328" s="88" t="s">
        <v>39</v>
      </c>
      <c r="D328" s="89">
        <v>8435.17</v>
      </c>
      <c r="E328" s="71"/>
      <c r="F328" s="73"/>
      <c r="G328" s="53">
        <f t="shared" si="60"/>
        <v>8435.17</v>
      </c>
    </row>
    <row r="329" spans="1:7" s="6" customFormat="1" ht="33.75" x14ac:dyDescent="0.2">
      <c r="A329" s="62" t="s">
        <v>694</v>
      </c>
      <c r="B329" s="87" t="s">
        <v>112</v>
      </c>
      <c r="C329" s="88" t="s">
        <v>52</v>
      </c>
      <c r="D329" s="89">
        <v>4002.42</v>
      </c>
      <c r="E329" s="71"/>
      <c r="F329" s="73"/>
      <c r="G329" s="53">
        <f t="shared" si="60"/>
        <v>4002.42</v>
      </c>
    </row>
    <row r="330" spans="1:7" s="6" customFormat="1" ht="78.75" x14ac:dyDescent="0.2">
      <c r="A330" s="62" t="s">
        <v>695</v>
      </c>
      <c r="B330" s="87" t="s">
        <v>110</v>
      </c>
      <c r="C330" s="88" t="s">
        <v>33</v>
      </c>
      <c r="D330" s="89">
        <v>1227</v>
      </c>
      <c r="E330" s="71"/>
      <c r="F330" s="73"/>
      <c r="G330" s="53">
        <f t="shared" si="60"/>
        <v>1227</v>
      </c>
    </row>
    <row r="331" spans="1:7" s="6" customFormat="1" x14ac:dyDescent="0.2">
      <c r="A331" s="80" t="s">
        <v>587</v>
      </c>
      <c r="B331" s="81" t="s">
        <v>121</v>
      </c>
      <c r="C331" s="81"/>
      <c r="D331" s="81"/>
      <c r="E331" s="81"/>
      <c r="F331" s="81"/>
      <c r="G331" s="54">
        <f>ROUND(SUM(G332:G352),2)</f>
        <v>23801.54</v>
      </c>
    </row>
    <row r="332" spans="1:7" s="6" customFormat="1" ht="33.75" x14ac:dyDescent="0.2">
      <c r="A332" s="62" t="s">
        <v>696</v>
      </c>
      <c r="B332" s="87" t="s">
        <v>30</v>
      </c>
      <c r="C332" s="88" t="s">
        <v>31</v>
      </c>
      <c r="D332" s="89">
        <v>4298.12</v>
      </c>
      <c r="E332" s="71"/>
      <c r="F332" s="73"/>
      <c r="G332" s="53">
        <f>ROUND(PRODUCT(D332,E332),2)</f>
        <v>4298.12</v>
      </c>
    </row>
    <row r="333" spans="1:7" s="6" customFormat="1" ht="45" x14ac:dyDescent="0.2">
      <c r="A333" s="62" t="s">
        <v>697</v>
      </c>
      <c r="B333" s="87" t="s">
        <v>181</v>
      </c>
      <c r="C333" s="88" t="s">
        <v>32</v>
      </c>
      <c r="D333" s="89">
        <v>193.42</v>
      </c>
      <c r="E333" s="71"/>
      <c r="F333" s="73"/>
      <c r="G333" s="53">
        <f t="shared" ref="G333:G352" si="61">ROUND(PRODUCT(D333,E333),2)</f>
        <v>193.42</v>
      </c>
    </row>
    <row r="334" spans="1:7" s="6" customFormat="1" ht="45" x14ac:dyDescent="0.2">
      <c r="A334" s="62" t="s">
        <v>698</v>
      </c>
      <c r="B334" s="87" t="s">
        <v>120</v>
      </c>
      <c r="C334" s="88" t="s">
        <v>31</v>
      </c>
      <c r="D334" s="89">
        <v>1289.44</v>
      </c>
      <c r="E334" s="71"/>
      <c r="F334" s="73"/>
      <c r="G334" s="53">
        <f t="shared" si="61"/>
        <v>1289.44</v>
      </c>
    </row>
    <row r="335" spans="1:7" s="6" customFormat="1" ht="45" x14ac:dyDescent="0.2">
      <c r="A335" s="62" t="s">
        <v>699</v>
      </c>
      <c r="B335" s="87" t="s">
        <v>188</v>
      </c>
      <c r="C335" s="88" t="s">
        <v>31</v>
      </c>
      <c r="D335" s="89">
        <v>3008.68</v>
      </c>
      <c r="E335" s="71"/>
      <c r="F335" s="73"/>
      <c r="G335" s="53">
        <f t="shared" si="61"/>
        <v>3008.68</v>
      </c>
    </row>
    <row r="336" spans="1:7" s="6" customFormat="1" ht="45" x14ac:dyDescent="0.2">
      <c r="A336" s="62" t="s">
        <v>700</v>
      </c>
      <c r="B336" s="87" t="s">
        <v>161</v>
      </c>
      <c r="C336" s="88" t="s">
        <v>32</v>
      </c>
      <c r="D336" s="89">
        <v>77.37</v>
      </c>
      <c r="E336" s="71"/>
      <c r="F336" s="73"/>
      <c r="G336" s="53">
        <f t="shared" si="61"/>
        <v>77.37</v>
      </c>
    </row>
    <row r="337" spans="1:7" s="6" customFormat="1" ht="45" x14ac:dyDescent="0.2">
      <c r="A337" s="62" t="s">
        <v>701</v>
      </c>
      <c r="B337" s="87" t="s">
        <v>182</v>
      </c>
      <c r="C337" s="88" t="s">
        <v>32</v>
      </c>
      <c r="D337" s="89">
        <v>116.05</v>
      </c>
      <c r="E337" s="71"/>
      <c r="F337" s="73"/>
      <c r="G337" s="53">
        <f t="shared" si="61"/>
        <v>116.05</v>
      </c>
    </row>
    <row r="338" spans="1:7" s="6" customFormat="1" ht="33.75" x14ac:dyDescent="0.2">
      <c r="A338" s="62" t="s">
        <v>702</v>
      </c>
      <c r="B338" s="87" t="s">
        <v>193</v>
      </c>
      <c r="C338" s="88" t="s">
        <v>39</v>
      </c>
      <c r="D338" s="89">
        <v>1075.94</v>
      </c>
      <c r="E338" s="71"/>
      <c r="F338" s="73"/>
      <c r="G338" s="53">
        <f t="shared" si="61"/>
        <v>1075.94</v>
      </c>
    </row>
    <row r="339" spans="1:7" s="6" customFormat="1" ht="33.75" x14ac:dyDescent="0.2">
      <c r="A339" s="62" t="s">
        <v>703</v>
      </c>
      <c r="B339" s="87" t="s">
        <v>194</v>
      </c>
      <c r="C339" s="88" t="s">
        <v>39</v>
      </c>
      <c r="D339" s="89">
        <v>461.12</v>
      </c>
      <c r="E339" s="71"/>
      <c r="F339" s="73"/>
      <c r="G339" s="53">
        <f t="shared" si="61"/>
        <v>461.12</v>
      </c>
    </row>
    <row r="340" spans="1:7" s="6" customFormat="1" ht="33.75" x14ac:dyDescent="0.2">
      <c r="A340" s="62" t="s">
        <v>704</v>
      </c>
      <c r="B340" s="87" t="s">
        <v>195</v>
      </c>
      <c r="C340" s="88" t="s">
        <v>39</v>
      </c>
      <c r="D340" s="89">
        <v>76.849999999999994</v>
      </c>
      <c r="E340" s="71"/>
      <c r="F340" s="73"/>
      <c r="G340" s="53">
        <f t="shared" si="61"/>
        <v>76.849999999999994</v>
      </c>
    </row>
    <row r="341" spans="1:7" s="6" customFormat="1" ht="45" x14ac:dyDescent="0.2">
      <c r="A341" s="62" t="s">
        <v>705</v>
      </c>
      <c r="B341" s="63" t="s">
        <v>1386</v>
      </c>
      <c r="C341" s="88" t="s">
        <v>31</v>
      </c>
      <c r="D341" s="89">
        <v>768.53</v>
      </c>
      <c r="E341" s="71"/>
      <c r="F341" s="73"/>
      <c r="G341" s="53">
        <f t="shared" si="61"/>
        <v>768.53</v>
      </c>
    </row>
    <row r="342" spans="1:7" s="6" customFormat="1" ht="33.75" x14ac:dyDescent="0.2">
      <c r="A342" s="62" t="s">
        <v>706</v>
      </c>
      <c r="B342" s="87" t="s">
        <v>40</v>
      </c>
      <c r="C342" s="88" t="s">
        <v>31</v>
      </c>
      <c r="D342" s="89">
        <v>3529.59</v>
      </c>
      <c r="E342" s="71"/>
      <c r="F342" s="73"/>
      <c r="G342" s="53">
        <f t="shared" si="61"/>
        <v>3529.59</v>
      </c>
    </row>
    <row r="343" spans="1:7" s="6" customFormat="1" ht="33.75" x14ac:dyDescent="0.2">
      <c r="A343" s="62" t="s">
        <v>707</v>
      </c>
      <c r="B343" s="87" t="s">
        <v>41</v>
      </c>
      <c r="C343" s="88" t="s">
        <v>31</v>
      </c>
      <c r="D343" s="89">
        <v>1289.44</v>
      </c>
      <c r="E343" s="71"/>
      <c r="F343" s="73"/>
      <c r="G343" s="53">
        <f t="shared" si="61"/>
        <v>1289.44</v>
      </c>
    </row>
    <row r="344" spans="1:7" s="6" customFormat="1" ht="22.5" x14ac:dyDescent="0.2">
      <c r="A344" s="62" t="s">
        <v>708</v>
      </c>
      <c r="B344" s="87" t="s">
        <v>38</v>
      </c>
      <c r="C344" s="88" t="s">
        <v>39</v>
      </c>
      <c r="D344" s="89">
        <v>3209.4</v>
      </c>
      <c r="E344" s="71"/>
      <c r="F344" s="73"/>
      <c r="G344" s="53">
        <f t="shared" si="61"/>
        <v>3209.4</v>
      </c>
    </row>
    <row r="345" spans="1:7" s="6" customFormat="1" ht="45" x14ac:dyDescent="0.2">
      <c r="A345" s="62" t="s">
        <v>709</v>
      </c>
      <c r="B345" s="87" t="s">
        <v>47</v>
      </c>
      <c r="C345" s="88" t="s">
        <v>39</v>
      </c>
      <c r="D345" s="89">
        <v>18.52</v>
      </c>
      <c r="E345" s="71"/>
      <c r="F345" s="73"/>
      <c r="G345" s="53">
        <f>ROUND(PRODUCT(D345,E345),2)</f>
        <v>18.52</v>
      </c>
    </row>
    <row r="346" spans="1:7" s="6" customFormat="1" ht="33.75" x14ac:dyDescent="0.2">
      <c r="A346" s="62" t="s">
        <v>710</v>
      </c>
      <c r="B346" s="87" t="s">
        <v>115</v>
      </c>
      <c r="C346" s="88" t="s">
        <v>39</v>
      </c>
      <c r="D346" s="89">
        <v>18.52</v>
      </c>
      <c r="E346" s="71"/>
      <c r="F346" s="73"/>
      <c r="G346" s="53">
        <f t="shared" ref="G346:G347" si="62">ROUND(PRODUCT(D346,E346),2)</f>
        <v>18.52</v>
      </c>
    </row>
    <row r="347" spans="1:7" s="6" customFormat="1" ht="33.75" x14ac:dyDescent="0.2">
      <c r="A347" s="62" t="s">
        <v>711</v>
      </c>
      <c r="B347" s="87" t="s">
        <v>174</v>
      </c>
      <c r="C347" s="88" t="s">
        <v>31</v>
      </c>
      <c r="D347" s="89">
        <v>11.65</v>
      </c>
      <c r="E347" s="71"/>
      <c r="F347" s="73"/>
      <c r="G347" s="53">
        <f t="shared" si="62"/>
        <v>11.65</v>
      </c>
    </row>
    <row r="348" spans="1:7" s="6" customFormat="1" ht="33.75" x14ac:dyDescent="0.2">
      <c r="A348" s="62" t="s">
        <v>712</v>
      </c>
      <c r="B348" s="87" t="s">
        <v>165</v>
      </c>
      <c r="C348" s="88" t="s">
        <v>31</v>
      </c>
      <c r="D348" s="89">
        <v>11.65</v>
      </c>
      <c r="E348" s="71"/>
      <c r="F348" s="73"/>
      <c r="G348" s="53">
        <f t="shared" si="61"/>
        <v>11.65</v>
      </c>
    </row>
    <row r="349" spans="1:7" s="6" customFormat="1" ht="67.5" x14ac:dyDescent="0.2">
      <c r="A349" s="62" t="s">
        <v>713</v>
      </c>
      <c r="B349" s="87" t="s">
        <v>192</v>
      </c>
      <c r="C349" s="88" t="s">
        <v>33</v>
      </c>
      <c r="D349" s="89">
        <v>122</v>
      </c>
      <c r="E349" s="71"/>
      <c r="F349" s="73"/>
      <c r="G349" s="53">
        <f t="shared" si="61"/>
        <v>122</v>
      </c>
    </row>
    <row r="350" spans="1:7" s="7" customFormat="1" ht="90" x14ac:dyDescent="0.2">
      <c r="A350" s="62" t="s">
        <v>714</v>
      </c>
      <c r="B350" s="87" t="s">
        <v>144</v>
      </c>
      <c r="C350" s="88" t="s">
        <v>33</v>
      </c>
      <c r="D350" s="89">
        <v>1324</v>
      </c>
      <c r="E350" s="71"/>
      <c r="F350" s="73"/>
      <c r="G350" s="53">
        <f t="shared" si="61"/>
        <v>1324</v>
      </c>
    </row>
    <row r="351" spans="1:7" s="7" customFormat="1" ht="33.75" x14ac:dyDescent="0.2">
      <c r="A351" s="62" t="s">
        <v>715</v>
      </c>
      <c r="B351" s="87" t="s">
        <v>37</v>
      </c>
      <c r="C351" s="88" t="s">
        <v>32</v>
      </c>
      <c r="D351" s="89">
        <v>116.05</v>
      </c>
      <c r="E351" s="71"/>
      <c r="F351" s="73"/>
      <c r="G351" s="53">
        <f t="shared" si="61"/>
        <v>116.05</v>
      </c>
    </row>
    <row r="352" spans="1:7" s="7" customFormat="1" ht="33.75" x14ac:dyDescent="0.2">
      <c r="A352" s="62" t="s">
        <v>716</v>
      </c>
      <c r="B352" s="87" t="s">
        <v>35</v>
      </c>
      <c r="C352" s="88" t="s">
        <v>36</v>
      </c>
      <c r="D352" s="89">
        <v>2785.2</v>
      </c>
      <c r="E352" s="71"/>
      <c r="F352" s="73"/>
      <c r="G352" s="53">
        <f t="shared" si="61"/>
        <v>2785.2</v>
      </c>
    </row>
    <row r="353" spans="1:7" s="7" customFormat="1" x14ac:dyDescent="0.2">
      <c r="A353" s="80" t="s">
        <v>588</v>
      </c>
      <c r="B353" s="81" t="s">
        <v>105</v>
      </c>
      <c r="C353" s="81"/>
      <c r="D353" s="81"/>
      <c r="E353" s="81"/>
      <c r="F353" s="81"/>
      <c r="G353" s="54">
        <f>ROUND(SUM(G354:G360),2)</f>
        <v>563.14</v>
      </c>
    </row>
    <row r="354" spans="1:7" ht="33.75" x14ac:dyDescent="0.2">
      <c r="A354" s="62" t="s">
        <v>717</v>
      </c>
      <c r="B354" s="87" t="s">
        <v>206</v>
      </c>
      <c r="C354" s="88" t="s">
        <v>33</v>
      </c>
      <c r="D354" s="89">
        <v>20</v>
      </c>
      <c r="E354" s="71"/>
      <c r="F354" s="73"/>
      <c r="G354" s="53">
        <f t="shared" ref="G354:G360" si="63">ROUND(PRODUCT(D354,E354),2)</f>
        <v>20</v>
      </c>
    </row>
    <row r="355" spans="1:7" ht="33.75" x14ac:dyDescent="0.2">
      <c r="A355" s="62" t="s">
        <v>718</v>
      </c>
      <c r="B355" s="87" t="s">
        <v>207</v>
      </c>
      <c r="C355" s="88" t="s">
        <v>33</v>
      </c>
      <c r="D355" s="89">
        <v>23</v>
      </c>
      <c r="E355" s="71"/>
      <c r="F355" s="73"/>
      <c r="G355" s="53">
        <f t="shared" si="63"/>
        <v>23</v>
      </c>
    </row>
    <row r="356" spans="1:7" ht="33.75" x14ac:dyDescent="0.2">
      <c r="A356" s="62" t="s">
        <v>719</v>
      </c>
      <c r="B356" s="87" t="s">
        <v>208</v>
      </c>
      <c r="C356" s="88" t="s">
        <v>33</v>
      </c>
      <c r="D356" s="89">
        <v>14</v>
      </c>
      <c r="E356" s="71"/>
      <c r="F356" s="73"/>
      <c r="G356" s="53">
        <f t="shared" si="63"/>
        <v>14</v>
      </c>
    </row>
    <row r="357" spans="1:7" ht="33.75" x14ac:dyDescent="0.2">
      <c r="A357" s="62" t="s">
        <v>720</v>
      </c>
      <c r="B357" s="87" t="s">
        <v>209</v>
      </c>
      <c r="C357" s="88" t="s">
        <v>33</v>
      </c>
      <c r="D357" s="89">
        <v>19</v>
      </c>
      <c r="E357" s="71"/>
      <c r="F357" s="73"/>
      <c r="G357" s="53">
        <f t="shared" si="63"/>
        <v>19</v>
      </c>
    </row>
    <row r="358" spans="1:7" ht="33.75" x14ac:dyDescent="0.2">
      <c r="A358" s="62" t="s">
        <v>721</v>
      </c>
      <c r="B358" s="87" t="s">
        <v>210</v>
      </c>
      <c r="C358" s="88" t="s">
        <v>33</v>
      </c>
      <c r="D358" s="89">
        <v>22</v>
      </c>
      <c r="E358" s="71"/>
      <c r="F358" s="73"/>
      <c r="G358" s="53">
        <f t="shared" si="63"/>
        <v>22</v>
      </c>
    </row>
    <row r="359" spans="1:7" ht="33.75" x14ac:dyDescent="0.2">
      <c r="A359" s="62" t="s">
        <v>722</v>
      </c>
      <c r="B359" s="87" t="s">
        <v>53</v>
      </c>
      <c r="C359" s="88" t="s">
        <v>31</v>
      </c>
      <c r="D359" s="89">
        <v>387.62</v>
      </c>
      <c r="E359" s="71"/>
      <c r="F359" s="73"/>
      <c r="G359" s="53">
        <f t="shared" si="63"/>
        <v>387.62</v>
      </c>
    </row>
    <row r="360" spans="1:7" ht="22.5" x14ac:dyDescent="0.2">
      <c r="A360" s="62" t="s">
        <v>723</v>
      </c>
      <c r="B360" s="87" t="s">
        <v>183</v>
      </c>
      <c r="C360" s="88" t="s">
        <v>32</v>
      </c>
      <c r="D360" s="89">
        <v>77.52</v>
      </c>
      <c r="E360" s="71"/>
      <c r="F360" s="73"/>
      <c r="G360" s="53">
        <f t="shared" si="63"/>
        <v>77.52</v>
      </c>
    </row>
    <row r="361" spans="1:7" x14ac:dyDescent="0.2">
      <c r="A361" s="80" t="s">
        <v>589</v>
      </c>
      <c r="B361" s="81" t="s">
        <v>42</v>
      </c>
      <c r="C361" s="81"/>
      <c r="D361" s="81"/>
      <c r="E361" s="81"/>
      <c r="F361" s="81"/>
      <c r="G361" s="54">
        <f>ROUND(SUM(G362,G376),2)</f>
        <v>2566.42</v>
      </c>
    </row>
    <row r="362" spans="1:7" x14ac:dyDescent="0.2">
      <c r="A362" s="82" t="s">
        <v>627</v>
      </c>
      <c r="B362" s="83" t="s">
        <v>44</v>
      </c>
      <c r="C362" s="84"/>
      <c r="D362" s="85"/>
      <c r="E362" s="43"/>
      <c r="F362" s="86"/>
      <c r="G362" s="43">
        <f>ROUND(SUM(G363:G375),2)</f>
        <v>2529.42</v>
      </c>
    </row>
    <row r="363" spans="1:7" ht="56.25" x14ac:dyDescent="0.2">
      <c r="A363" s="62" t="s">
        <v>724</v>
      </c>
      <c r="B363" s="87" t="s">
        <v>185</v>
      </c>
      <c r="C363" s="88" t="s">
        <v>31</v>
      </c>
      <c r="D363" s="89">
        <v>17.829999999999998</v>
      </c>
      <c r="E363" s="71"/>
      <c r="F363" s="73"/>
      <c r="G363" s="53">
        <f t="shared" ref="G363:G375" si="64">ROUND(PRODUCT(D363,E363),2)</f>
        <v>17.829999999999998</v>
      </c>
    </row>
    <row r="364" spans="1:7" ht="67.5" x14ac:dyDescent="0.2">
      <c r="A364" s="62" t="s">
        <v>725</v>
      </c>
      <c r="B364" s="87" t="s">
        <v>186</v>
      </c>
      <c r="C364" s="88" t="s">
        <v>31</v>
      </c>
      <c r="D364" s="89">
        <v>94.08</v>
      </c>
      <c r="E364" s="71"/>
      <c r="F364" s="73"/>
      <c r="G364" s="53">
        <f t="shared" si="64"/>
        <v>94.08</v>
      </c>
    </row>
    <row r="365" spans="1:7" ht="56.25" x14ac:dyDescent="0.2">
      <c r="A365" s="62" t="s">
        <v>726</v>
      </c>
      <c r="B365" s="87" t="s">
        <v>166</v>
      </c>
      <c r="C365" s="88" t="s">
        <v>39</v>
      </c>
      <c r="D365" s="89">
        <v>1538.83</v>
      </c>
      <c r="E365" s="71"/>
      <c r="F365" s="73"/>
      <c r="G365" s="53">
        <f t="shared" si="64"/>
        <v>1538.83</v>
      </c>
    </row>
    <row r="366" spans="1:7" ht="56.25" x14ac:dyDescent="0.2">
      <c r="A366" s="62" t="s">
        <v>727</v>
      </c>
      <c r="B366" s="87" t="s">
        <v>167</v>
      </c>
      <c r="C366" s="88" t="s">
        <v>39</v>
      </c>
      <c r="D366" s="89">
        <v>428.95</v>
      </c>
      <c r="E366" s="71"/>
      <c r="F366" s="73"/>
      <c r="G366" s="53">
        <f t="shared" si="64"/>
        <v>428.95</v>
      </c>
    </row>
    <row r="367" spans="1:7" ht="56.25" x14ac:dyDescent="0.2">
      <c r="A367" s="62" t="s">
        <v>728</v>
      </c>
      <c r="B367" s="87" t="s">
        <v>168</v>
      </c>
      <c r="C367" s="88" t="s">
        <v>39</v>
      </c>
      <c r="D367" s="89">
        <v>295.73</v>
      </c>
      <c r="E367" s="71"/>
      <c r="F367" s="73"/>
      <c r="G367" s="53">
        <f t="shared" si="64"/>
        <v>295.73</v>
      </c>
    </row>
    <row r="368" spans="1:7" ht="56.25" x14ac:dyDescent="0.2">
      <c r="A368" s="62" t="s">
        <v>729</v>
      </c>
      <c r="B368" s="87" t="s">
        <v>169</v>
      </c>
      <c r="C368" s="88" t="s">
        <v>33</v>
      </c>
      <c r="D368" s="89">
        <v>7</v>
      </c>
      <c r="E368" s="71"/>
      <c r="F368" s="73"/>
      <c r="G368" s="53">
        <f t="shared" si="64"/>
        <v>7</v>
      </c>
    </row>
    <row r="369" spans="1:7" ht="56.25" x14ac:dyDescent="0.2">
      <c r="A369" s="62" t="s">
        <v>730</v>
      </c>
      <c r="B369" s="87" t="s">
        <v>170</v>
      </c>
      <c r="C369" s="88" t="s">
        <v>33</v>
      </c>
      <c r="D369" s="89">
        <v>10</v>
      </c>
      <c r="E369" s="71"/>
      <c r="F369" s="73"/>
      <c r="G369" s="53">
        <f t="shared" si="64"/>
        <v>10</v>
      </c>
    </row>
    <row r="370" spans="1:7" ht="45" x14ac:dyDescent="0.2">
      <c r="A370" s="62" t="s">
        <v>731</v>
      </c>
      <c r="B370" s="87" t="s">
        <v>524</v>
      </c>
      <c r="C370" s="88" t="s">
        <v>33</v>
      </c>
      <c r="D370" s="89">
        <v>2</v>
      </c>
      <c r="E370" s="71"/>
      <c r="F370" s="73"/>
      <c r="G370" s="53">
        <f t="shared" si="64"/>
        <v>2</v>
      </c>
    </row>
    <row r="371" spans="1:7" ht="45" x14ac:dyDescent="0.2">
      <c r="A371" s="62" t="s">
        <v>732</v>
      </c>
      <c r="B371" s="87" t="s">
        <v>171</v>
      </c>
      <c r="C371" s="88" t="s">
        <v>33</v>
      </c>
      <c r="D371" s="89">
        <v>8</v>
      </c>
      <c r="E371" s="71"/>
      <c r="F371" s="73"/>
      <c r="G371" s="53">
        <f t="shared" si="64"/>
        <v>8</v>
      </c>
    </row>
    <row r="372" spans="1:7" ht="56.25" x14ac:dyDescent="0.2">
      <c r="A372" s="62" t="s">
        <v>733</v>
      </c>
      <c r="B372" s="87" t="s">
        <v>172</v>
      </c>
      <c r="C372" s="88" t="s">
        <v>33</v>
      </c>
      <c r="D372" s="89">
        <v>3</v>
      </c>
      <c r="E372" s="71"/>
      <c r="F372" s="73"/>
      <c r="G372" s="53">
        <f t="shared" si="64"/>
        <v>3</v>
      </c>
    </row>
    <row r="373" spans="1:7" ht="56.25" x14ac:dyDescent="0.2">
      <c r="A373" s="62" t="s">
        <v>734</v>
      </c>
      <c r="B373" s="87" t="s">
        <v>256</v>
      </c>
      <c r="C373" s="88" t="s">
        <v>31</v>
      </c>
      <c r="D373" s="89">
        <v>31.5</v>
      </c>
      <c r="E373" s="71"/>
      <c r="F373" s="73"/>
      <c r="G373" s="53">
        <f t="shared" si="64"/>
        <v>31.5</v>
      </c>
    </row>
    <row r="374" spans="1:7" ht="56.25" x14ac:dyDescent="0.2">
      <c r="A374" s="62" t="s">
        <v>735</v>
      </c>
      <c r="B374" s="87" t="s">
        <v>257</v>
      </c>
      <c r="C374" s="88" t="s">
        <v>31</v>
      </c>
      <c r="D374" s="89">
        <v>31.5</v>
      </c>
      <c r="E374" s="71"/>
      <c r="F374" s="73"/>
      <c r="G374" s="53">
        <f t="shared" si="64"/>
        <v>31.5</v>
      </c>
    </row>
    <row r="375" spans="1:7" ht="22.5" x14ac:dyDescent="0.2">
      <c r="A375" s="62" t="s">
        <v>736</v>
      </c>
      <c r="B375" s="87" t="s">
        <v>111</v>
      </c>
      <c r="C375" s="88" t="s">
        <v>33</v>
      </c>
      <c r="D375" s="89">
        <v>61</v>
      </c>
      <c r="E375" s="71"/>
      <c r="F375" s="73"/>
      <c r="G375" s="53">
        <f t="shared" si="64"/>
        <v>61</v>
      </c>
    </row>
    <row r="376" spans="1:7" x14ac:dyDescent="0.2">
      <c r="A376" s="82" t="s">
        <v>628</v>
      </c>
      <c r="B376" s="83" t="s">
        <v>106</v>
      </c>
      <c r="C376" s="84"/>
      <c r="D376" s="85"/>
      <c r="E376" s="43"/>
      <c r="F376" s="86"/>
      <c r="G376" s="43">
        <f>ROUND(SUM(G377:G380),2)</f>
        <v>37</v>
      </c>
    </row>
    <row r="377" spans="1:7" ht="67.5" x14ac:dyDescent="0.2">
      <c r="A377" s="62" t="s">
        <v>737</v>
      </c>
      <c r="B377" s="87" t="s">
        <v>196</v>
      </c>
      <c r="C377" s="88" t="s">
        <v>33</v>
      </c>
      <c r="D377" s="89">
        <v>14</v>
      </c>
      <c r="E377" s="71"/>
      <c r="F377" s="73"/>
      <c r="G377" s="53">
        <f t="shared" ref="G377:G380" si="65">ROUND(PRODUCT(D377,E377),2)</f>
        <v>14</v>
      </c>
    </row>
    <row r="378" spans="1:7" ht="90" x14ac:dyDescent="0.2">
      <c r="A378" s="62" t="s">
        <v>738</v>
      </c>
      <c r="B378" s="87" t="s">
        <v>197</v>
      </c>
      <c r="C378" s="88" t="s">
        <v>33</v>
      </c>
      <c r="D378" s="89">
        <v>1</v>
      </c>
      <c r="E378" s="71"/>
      <c r="F378" s="73"/>
      <c r="G378" s="53">
        <f t="shared" si="65"/>
        <v>1</v>
      </c>
    </row>
    <row r="379" spans="1:7" ht="78.75" x14ac:dyDescent="0.2">
      <c r="A379" s="62" t="s">
        <v>739</v>
      </c>
      <c r="B379" s="87" t="s">
        <v>198</v>
      </c>
      <c r="C379" s="88" t="s">
        <v>33</v>
      </c>
      <c r="D379" s="89">
        <v>1</v>
      </c>
      <c r="E379" s="71"/>
      <c r="F379" s="73"/>
      <c r="G379" s="53">
        <f t="shared" si="65"/>
        <v>1</v>
      </c>
    </row>
    <row r="380" spans="1:7" ht="45" x14ac:dyDescent="0.2">
      <c r="A380" s="62" t="s">
        <v>740</v>
      </c>
      <c r="B380" s="87" t="s">
        <v>199</v>
      </c>
      <c r="C380" s="88" t="s">
        <v>33</v>
      </c>
      <c r="D380" s="89">
        <v>21</v>
      </c>
      <c r="E380" s="71"/>
      <c r="F380" s="73"/>
      <c r="G380" s="53">
        <f t="shared" si="65"/>
        <v>21</v>
      </c>
    </row>
    <row r="381" spans="1:7" x14ac:dyDescent="0.2">
      <c r="A381" s="80" t="s">
        <v>590</v>
      </c>
      <c r="B381" s="81" t="s">
        <v>122</v>
      </c>
      <c r="C381" s="81"/>
      <c r="D381" s="81"/>
      <c r="E381" s="81"/>
      <c r="F381" s="81"/>
      <c r="G381" s="54">
        <f>ROUND(SUM(G382,G401,G417,G433,G445),2)</f>
        <v>45872.07</v>
      </c>
    </row>
    <row r="382" spans="1:7" x14ac:dyDescent="0.2">
      <c r="A382" s="82" t="s">
        <v>629</v>
      </c>
      <c r="B382" s="83" t="s">
        <v>55</v>
      </c>
      <c r="C382" s="84"/>
      <c r="D382" s="85"/>
      <c r="E382" s="43"/>
      <c r="F382" s="86"/>
      <c r="G382" s="43">
        <f>ROUND(SUM(G383:G400),2)</f>
        <v>27986.09</v>
      </c>
    </row>
    <row r="383" spans="1:7" ht="22.5" x14ac:dyDescent="0.2">
      <c r="A383" s="62" t="s">
        <v>741</v>
      </c>
      <c r="B383" s="87" t="s">
        <v>184</v>
      </c>
      <c r="C383" s="88" t="s">
        <v>39</v>
      </c>
      <c r="D383" s="89">
        <v>854.38</v>
      </c>
      <c r="E383" s="71"/>
      <c r="F383" s="73"/>
      <c r="G383" s="53">
        <f t="shared" ref="G383:G400" si="66">ROUND(PRODUCT(D383,E383),2)</f>
        <v>854.38</v>
      </c>
    </row>
    <row r="384" spans="1:7" ht="45" x14ac:dyDescent="0.2">
      <c r="A384" s="62" t="s">
        <v>742</v>
      </c>
      <c r="B384" s="87" t="s">
        <v>118</v>
      </c>
      <c r="C384" s="88" t="s">
        <v>32</v>
      </c>
      <c r="D384" s="89">
        <v>1448.89</v>
      </c>
      <c r="E384" s="71"/>
      <c r="F384" s="73"/>
      <c r="G384" s="53">
        <f t="shared" si="66"/>
        <v>1448.89</v>
      </c>
    </row>
    <row r="385" spans="1:7" ht="45" x14ac:dyDescent="0.2">
      <c r="A385" s="62" t="s">
        <v>743</v>
      </c>
      <c r="B385" s="87" t="s">
        <v>147</v>
      </c>
      <c r="C385" s="88" t="s">
        <v>32</v>
      </c>
      <c r="D385" s="89">
        <v>37.9</v>
      </c>
      <c r="E385" s="71"/>
      <c r="F385" s="73"/>
      <c r="G385" s="53">
        <f t="shared" si="66"/>
        <v>37.9</v>
      </c>
    </row>
    <row r="386" spans="1:7" ht="22.5" x14ac:dyDescent="0.2">
      <c r="A386" s="62" t="s">
        <v>744</v>
      </c>
      <c r="B386" s="87" t="s">
        <v>61</v>
      </c>
      <c r="C386" s="88" t="s">
        <v>32</v>
      </c>
      <c r="D386" s="89">
        <v>80.97</v>
      </c>
      <c r="E386" s="71"/>
      <c r="F386" s="73"/>
      <c r="G386" s="53">
        <f t="shared" si="66"/>
        <v>80.97</v>
      </c>
    </row>
    <row r="387" spans="1:7" ht="22.5" x14ac:dyDescent="0.2">
      <c r="A387" s="62" t="s">
        <v>745</v>
      </c>
      <c r="B387" s="87" t="s">
        <v>62</v>
      </c>
      <c r="C387" s="88" t="s">
        <v>39</v>
      </c>
      <c r="D387" s="89">
        <v>253.54</v>
      </c>
      <c r="E387" s="71"/>
      <c r="F387" s="73"/>
      <c r="G387" s="53">
        <f t="shared" si="66"/>
        <v>253.54</v>
      </c>
    </row>
    <row r="388" spans="1:7" ht="22.5" x14ac:dyDescent="0.2">
      <c r="A388" s="62" t="s">
        <v>746</v>
      </c>
      <c r="B388" s="87" t="s">
        <v>68</v>
      </c>
      <c r="C388" s="88" t="s">
        <v>39</v>
      </c>
      <c r="D388" s="89">
        <v>563.16999999999996</v>
      </c>
      <c r="E388" s="71"/>
      <c r="F388" s="73"/>
      <c r="G388" s="53">
        <f t="shared" si="66"/>
        <v>563.16999999999996</v>
      </c>
    </row>
    <row r="389" spans="1:7" ht="22.5" x14ac:dyDescent="0.2">
      <c r="A389" s="62" t="s">
        <v>747</v>
      </c>
      <c r="B389" s="87" t="s">
        <v>213</v>
      </c>
      <c r="C389" s="88" t="s">
        <v>39</v>
      </c>
      <c r="D389" s="89">
        <v>37.67</v>
      </c>
      <c r="E389" s="71"/>
      <c r="F389" s="73"/>
      <c r="G389" s="53">
        <f t="shared" si="66"/>
        <v>37.67</v>
      </c>
    </row>
    <row r="390" spans="1:7" ht="33.75" x14ac:dyDescent="0.2">
      <c r="A390" s="62" t="s">
        <v>748</v>
      </c>
      <c r="B390" s="87" t="s">
        <v>63</v>
      </c>
      <c r="C390" s="88" t="s">
        <v>32</v>
      </c>
      <c r="D390" s="89">
        <v>423.18</v>
      </c>
      <c r="E390" s="71"/>
      <c r="F390" s="73"/>
      <c r="G390" s="53">
        <f t="shared" si="66"/>
        <v>423.18</v>
      </c>
    </row>
    <row r="391" spans="1:7" ht="45" x14ac:dyDescent="0.2">
      <c r="A391" s="62" t="s">
        <v>749</v>
      </c>
      <c r="B391" s="87" t="s">
        <v>200</v>
      </c>
      <c r="C391" s="88" t="s">
        <v>32</v>
      </c>
      <c r="D391" s="89">
        <v>554.63</v>
      </c>
      <c r="E391" s="71"/>
      <c r="F391" s="73"/>
      <c r="G391" s="53">
        <f t="shared" si="66"/>
        <v>554.63</v>
      </c>
    </row>
    <row r="392" spans="1:7" ht="45" x14ac:dyDescent="0.2">
      <c r="A392" s="62" t="s">
        <v>750</v>
      </c>
      <c r="B392" s="87" t="s">
        <v>201</v>
      </c>
      <c r="C392" s="88" t="s">
        <v>32</v>
      </c>
      <c r="D392" s="89">
        <v>369.76</v>
      </c>
      <c r="E392" s="71"/>
      <c r="F392" s="73"/>
      <c r="G392" s="53">
        <f t="shared" si="66"/>
        <v>369.76</v>
      </c>
    </row>
    <row r="393" spans="1:7" ht="135" x14ac:dyDescent="0.2">
      <c r="A393" s="62" t="s">
        <v>751</v>
      </c>
      <c r="B393" s="87" t="s">
        <v>146</v>
      </c>
      <c r="C393" s="88" t="s">
        <v>33</v>
      </c>
      <c r="D393" s="89">
        <v>15</v>
      </c>
      <c r="E393" s="71"/>
      <c r="F393" s="73"/>
      <c r="G393" s="53">
        <f t="shared" si="66"/>
        <v>15</v>
      </c>
    </row>
    <row r="394" spans="1:7" ht="135" x14ac:dyDescent="0.2">
      <c r="A394" s="62" t="s">
        <v>752</v>
      </c>
      <c r="B394" s="87" t="s">
        <v>145</v>
      </c>
      <c r="C394" s="88" t="s">
        <v>33</v>
      </c>
      <c r="D394" s="89">
        <v>1</v>
      </c>
      <c r="E394" s="71"/>
      <c r="F394" s="73"/>
      <c r="G394" s="53">
        <f t="shared" si="66"/>
        <v>1</v>
      </c>
    </row>
    <row r="395" spans="1:7" ht="146.25" x14ac:dyDescent="0.2">
      <c r="A395" s="62" t="s">
        <v>753</v>
      </c>
      <c r="B395" s="87" t="s">
        <v>525</v>
      </c>
      <c r="C395" s="88" t="s">
        <v>33</v>
      </c>
      <c r="D395" s="89">
        <v>2</v>
      </c>
      <c r="E395" s="71"/>
      <c r="F395" s="73"/>
      <c r="G395" s="53">
        <f t="shared" si="66"/>
        <v>2</v>
      </c>
    </row>
    <row r="396" spans="1:7" ht="22.5" x14ac:dyDescent="0.2">
      <c r="A396" s="62" t="s">
        <v>754</v>
      </c>
      <c r="B396" s="63" t="s">
        <v>1387</v>
      </c>
      <c r="C396" s="88" t="s">
        <v>33</v>
      </c>
      <c r="D396" s="89">
        <v>34</v>
      </c>
      <c r="E396" s="71"/>
      <c r="F396" s="73"/>
      <c r="G396" s="53">
        <f t="shared" si="66"/>
        <v>34</v>
      </c>
    </row>
    <row r="397" spans="1:7" ht="22.5" x14ac:dyDescent="0.2">
      <c r="A397" s="62" t="s">
        <v>755</v>
      </c>
      <c r="B397" s="87" t="s">
        <v>108</v>
      </c>
      <c r="C397" s="88" t="s">
        <v>33</v>
      </c>
      <c r="D397" s="89">
        <v>2</v>
      </c>
      <c r="E397" s="71"/>
      <c r="F397" s="73"/>
      <c r="G397" s="53">
        <f t="shared" si="66"/>
        <v>2</v>
      </c>
    </row>
    <row r="398" spans="1:7" ht="22.5" x14ac:dyDescent="0.2">
      <c r="A398" s="62" t="s">
        <v>756</v>
      </c>
      <c r="B398" s="87" t="s">
        <v>220</v>
      </c>
      <c r="C398" s="88" t="s">
        <v>33</v>
      </c>
      <c r="D398" s="89">
        <v>4</v>
      </c>
      <c r="E398" s="71"/>
      <c r="F398" s="73"/>
      <c r="G398" s="53">
        <f t="shared" si="66"/>
        <v>4</v>
      </c>
    </row>
    <row r="399" spans="1:7" ht="33.75" x14ac:dyDescent="0.2">
      <c r="A399" s="62" t="s">
        <v>757</v>
      </c>
      <c r="B399" s="87" t="s">
        <v>37</v>
      </c>
      <c r="C399" s="88" t="s">
        <v>32</v>
      </c>
      <c r="D399" s="89">
        <v>932.16</v>
      </c>
      <c r="E399" s="71"/>
      <c r="F399" s="73"/>
      <c r="G399" s="53">
        <f t="shared" si="66"/>
        <v>932.16</v>
      </c>
    </row>
    <row r="400" spans="1:7" ht="33.75" x14ac:dyDescent="0.2">
      <c r="A400" s="62" t="s">
        <v>758</v>
      </c>
      <c r="B400" s="87" t="s">
        <v>35</v>
      </c>
      <c r="C400" s="88" t="s">
        <v>36</v>
      </c>
      <c r="D400" s="89">
        <v>22371.84</v>
      </c>
      <c r="E400" s="71"/>
      <c r="F400" s="73"/>
      <c r="G400" s="53">
        <f t="shared" si="66"/>
        <v>22371.84</v>
      </c>
    </row>
    <row r="401" spans="1:7" x14ac:dyDescent="0.2">
      <c r="A401" s="82" t="s">
        <v>630</v>
      </c>
      <c r="B401" s="83" t="s">
        <v>138</v>
      </c>
      <c r="C401" s="84"/>
      <c r="D401" s="85"/>
      <c r="E401" s="43"/>
      <c r="F401" s="86"/>
      <c r="G401" s="43">
        <f>ROUND(SUM(G402:G416),2)</f>
        <v>4030.57</v>
      </c>
    </row>
    <row r="402" spans="1:7" ht="45" x14ac:dyDescent="0.2">
      <c r="A402" s="62" t="s">
        <v>759</v>
      </c>
      <c r="B402" s="87" t="s">
        <v>118</v>
      </c>
      <c r="C402" s="88" t="s">
        <v>32</v>
      </c>
      <c r="D402" s="89">
        <v>113.7</v>
      </c>
      <c r="E402" s="71"/>
      <c r="F402" s="73"/>
      <c r="G402" s="53">
        <f t="shared" ref="G402:G408" si="67">ROUND(PRODUCT(D402,E402),2)</f>
        <v>113.7</v>
      </c>
    </row>
    <row r="403" spans="1:7" ht="45" x14ac:dyDescent="0.2">
      <c r="A403" s="62" t="s">
        <v>760</v>
      </c>
      <c r="B403" s="87" t="s">
        <v>147</v>
      </c>
      <c r="C403" s="88" t="s">
        <v>32</v>
      </c>
      <c r="D403" s="89">
        <v>3.52</v>
      </c>
      <c r="E403" s="71"/>
      <c r="F403" s="73"/>
      <c r="G403" s="53">
        <f t="shared" si="67"/>
        <v>3.52</v>
      </c>
    </row>
    <row r="404" spans="1:7" ht="22.5" x14ac:dyDescent="0.2">
      <c r="A404" s="62" t="s">
        <v>761</v>
      </c>
      <c r="B404" s="87" t="s">
        <v>139</v>
      </c>
      <c r="C404" s="88" t="s">
        <v>32</v>
      </c>
      <c r="D404" s="89">
        <v>20.07</v>
      </c>
      <c r="E404" s="71"/>
      <c r="F404" s="73"/>
      <c r="G404" s="53">
        <f t="shared" si="67"/>
        <v>20.07</v>
      </c>
    </row>
    <row r="405" spans="1:7" ht="33.75" x14ac:dyDescent="0.2">
      <c r="A405" s="62" t="s">
        <v>762</v>
      </c>
      <c r="B405" s="87" t="s">
        <v>148</v>
      </c>
      <c r="C405" s="88" t="s">
        <v>31</v>
      </c>
      <c r="D405" s="89">
        <v>41.47</v>
      </c>
      <c r="E405" s="71"/>
      <c r="F405" s="73"/>
      <c r="G405" s="53">
        <f t="shared" si="67"/>
        <v>41.47</v>
      </c>
    </row>
    <row r="406" spans="1:7" ht="33.75" x14ac:dyDescent="0.2">
      <c r="A406" s="62" t="s">
        <v>763</v>
      </c>
      <c r="B406" s="87" t="s">
        <v>140</v>
      </c>
      <c r="C406" s="88" t="s">
        <v>52</v>
      </c>
      <c r="D406" s="89">
        <v>1172.02</v>
      </c>
      <c r="E406" s="71"/>
      <c r="F406" s="73"/>
      <c r="G406" s="53">
        <f t="shared" si="67"/>
        <v>1172.02</v>
      </c>
    </row>
    <row r="407" spans="1:7" ht="22.5" x14ac:dyDescent="0.2">
      <c r="A407" s="62" t="s">
        <v>764</v>
      </c>
      <c r="B407" s="87" t="s">
        <v>149</v>
      </c>
      <c r="C407" s="88" t="s">
        <v>32</v>
      </c>
      <c r="D407" s="89">
        <v>9.7200000000000006</v>
      </c>
      <c r="E407" s="71"/>
      <c r="F407" s="73"/>
      <c r="G407" s="53">
        <f t="shared" si="67"/>
        <v>9.7200000000000006</v>
      </c>
    </row>
    <row r="408" spans="1:7" ht="33.75" x14ac:dyDescent="0.2">
      <c r="A408" s="62" t="s">
        <v>765</v>
      </c>
      <c r="B408" s="87" t="s">
        <v>177</v>
      </c>
      <c r="C408" s="88" t="s">
        <v>31</v>
      </c>
      <c r="D408" s="89">
        <v>21.6</v>
      </c>
      <c r="E408" s="71"/>
      <c r="F408" s="73"/>
      <c r="G408" s="53">
        <f t="shared" si="67"/>
        <v>21.6</v>
      </c>
    </row>
    <row r="409" spans="1:7" ht="22.5" x14ac:dyDescent="0.2">
      <c r="A409" s="62" t="s">
        <v>766</v>
      </c>
      <c r="B409" s="87" t="s">
        <v>114</v>
      </c>
      <c r="C409" s="88" t="s">
        <v>31</v>
      </c>
      <c r="D409" s="89">
        <v>107.51</v>
      </c>
      <c r="E409" s="71"/>
      <c r="F409" s="73"/>
      <c r="G409" s="53">
        <f>ROUND(PRODUCT(D409,E409),2)</f>
        <v>107.51</v>
      </c>
    </row>
    <row r="410" spans="1:7" ht="45" x14ac:dyDescent="0.2">
      <c r="A410" s="62" t="s">
        <v>767</v>
      </c>
      <c r="B410" s="87" t="s">
        <v>175</v>
      </c>
      <c r="C410" s="88" t="s">
        <v>31</v>
      </c>
      <c r="D410" s="89">
        <v>82</v>
      </c>
      <c r="E410" s="71"/>
      <c r="F410" s="73"/>
      <c r="G410" s="53">
        <f>ROUND(PRODUCT(D410,E410),2)</f>
        <v>82</v>
      </c>
    </row>
    <row r="411" spans="1:7" ht="45" x14ac:dyDescent="0.2">
      <c r="A411" s="62" t="s">
        <v>768</v>
      </c>
      <c r="B411" s="87" t="s">
        <v>176</v>
      </c>
      <c r="C411" s="88" t="s">
        <v>31</v>
      </c>
      <c r="D411" s="89">
        <v>133.02000000000001</v>
      </c>
      <c r="E411" s="71"/>
      <c r="F411" s="73"/>
      <c r="G411" s="53">
        <f>ROUND(PRODUCT(D411,E411),2)</f>
        <v>133.02000000000001</v>
      </c>
    </row>
    <row r="412" spans="1:7" ht="45" x14ac:dyDescent="0.2">
      <c r="A412" s="62" t="s">
        <v>769</v>
      </c>
      <c r="B412" s="87" t="s">
        <v>200</v>
      </c>
      <c r="C412" s="88" t="s">
        <v>32</v>
      </c>
      <c r="D412" s="89">
        <v>28.19</v>
      </c>
      <c r="E412" s="71"/>
      <c r="F412" s="73"/>
      <c r="G412" s="53">
        <f>ROUND(PRODUCT(D412,E412),2)</f>
        <v>28.19</v>
      </c>
    </row>
    <row r="413" spans="1:7" ht="45" x14ac:dyDescent="0.2">
      <c r="A413" s="62" t="s">
        <v>770</v>
      </c>
      <c r="B413" s="87" t="s">
        <v>162</v>
      </c>
      <c r="C413" s="88" t="s">
        <v>33</v>
      </c>
      <c r="D413" s="89">
        <v>57</v>
      </c>
      <c r="E413" s="71"/>
      <c r="F413" s="73"/>
      <c r="G413" s="53">
        <f t="shared" ref="G413:G416" si="68">ROUND(PRODUCT(D413,E413),2)</f>
        <v>57</v>
      </c>
    </row>
    <row r="414" spans="1:7" ht="45" x14ac:dyDescent="0.2">
      <c r="A414" s="62" t="s">
        <v>771</v>
      </c>
      <c r="B414" s="87" t="s">
        <v>64</v>
      </c>
      <c r="C414" s="88" t="s">
        <v>33</v>
      </c>
      <c r="D414" s="89">
        <v>15</v>
      </c>
      <c r="E414" s="71"/>
      <c r="F414" s="73"/>
      <c r="G414" s="53">
        <f t="shared" si="68"/>
        <v>15</v>
      </c>
    </row>
    <row r="415" spans="1:7" ht="33.75" x14ac:dyDescent="0.2">
      <c r="A415" s="62" t="s">
        <v>772</v>
      </c>
      <c r="B415" s="87" t="s">
        <v>37</v>
      </c>
      <c r="C415" s="88" t="s">
        <v>32</v>
      </c>
      <c r="D415" s="89">
        <v>89.03</v>
      </c>
      <c r="E415" s="71"/>
      <c r="F415" s="73"/>
      <c r="G415" s="53">
        <f t="shared" si="68"/>
        <v>89.03</v>
      </c>
    </row>
    <row r="416" spans="1:7" ht="33.75" x14ac:dyDescent="0.2">
      <c r="A416" s="62" t="s">
        <v>773</v>
      </c>
      <c r="B416" s="87" t="s">
        <v>35</v>
      </c>
      <c r="C416" s="88" t="s">
        <v>36</v>
      </c>
      <c r="D416" s="89">
        <v>2136.7199999999998</v>
      </c>
      <c r="E416" s="71"/>
      <c r="F416" s="73"/>
      <c r="G416" s="53">
        <f t="shared" si="68"/>
        <v>2136.7199999999998</v>
      </c>
    </row>
    <row r="417" spans="1:7" x14ac:dyDescent="0.2">
      <c r="A417" s="82" t="s">
        <v>631</v>
      </c>
      <c r="B417" s="83" t="s">
        <v>56</v>
      </c>
      <c r="C417" s="84"/>
      <c r="D417" s="85"/>
      <c r="E417" s="43"/>
      <c r="F417" s="86"/>
      <c r="G417" s="43">
        <f>ROUND(SUM(G418:G432),2)</f>
        <v>11043.6</v>
      </c>
    </row>
    <row r="418" spans="1:7" ht="22.5" x14ac:dyDescent="0.2">
      <c r="A418" s="62" t="s">
        <v>774</v>
      </c>
      <c r="B418" s="87" t="s">
        <v>184</v>
      </c>
      <c r="C418" s="88" t="s">
        <v>39</v>
      </c>
      <c r="D418" s="89">
        <v>715.4</v>
      </c>
      <c r="E418" s="71"/>
      <c r="F418" s="73"/>
      <c r="G418" s="53">
        <f t="shared" ref="G418:G432" si="69">ROUND(PRODUCT(D418,E418),2)</f>
        <v>715.4</v>
      </c>
    </row>
    <row r="419" spans="1:7" ht="45" x14ac:dyDescent="0.2">
      <c r="A419" s="62" t="s">
        <v>775</v>
      </c>
      <c r="B419" s="87" t="s">
        <v>118</v>
      </c>
      <c r="C419" s="88" t="s">
        <v>32</v>
      </c>
      <c r="D419" s="89">
        <v>768.4</v>
      </c>
      <c r="E419" s="71"/>
      <c r="F419" s="73"/>
      <c r="G419" s="53">
        <f t="shared" si="69"/>
        <v>768.4</v>
      </c>
    </row>
    <row r="420" spans="1:7" ht="90" x14ac:dyDescent="0.2">
      <c r="A420" s="62" t="s">
        <v>776</v>
      </c>
      <c r="B420" s="87" t="s">
        <v>150</v>
      </c>
      <c r="C420" s="88" t="s">
        <v>33</v>
      </c>
      <c r="D420" s="89">
        <v>32</v>
      </c>
      <c r="E420" s="71"/>
      <c r="F420" s="73"/>
      <c r="G420" s="53">
        <f t="shared" si="69"/>
        <v>32</v>
      </c>
    </row>
    <row r="421" spans="1:7" ht="90" x14ac:dyDescent="0.2">
      <c r="A421" s="62" t="s">
        <v>777</v>
      </c>
      <c r="B421" s="87" t="s">
        <v>151</v>
      </c>
      <c r="C421" s="88" t="s">
        <v>33</v>
      </c>
      <c r="D421" s="89">
        <v>47</v>
      </c>
      <c r="E421" s="71"/>
      <c r="F421" s="73"/>
      <c r="G421" s="53">
        <f t="shared" si="69"/>
        <v>47</v>
      </c>
    </row>
    <row r="422" spans="1:7" ht="90" x14ac:dyDescent="0.2">
      <c r="A422" s="62" t="s">
        <v>778</v>
      </c>
      <c r="B422" s="87" t="s">
        <v>152</v>
      </c>
      <c r="C422" s="88" t="s">
        <v>33</v>
      </c>
      <c r="D422" s="89">
        <v>19</v>
      </c>
      <c r="E422" s="71"/>
      <c r="F422" s="73"/>
      <c r="G422" s="53">
        <f t="shared" si="69"/>
        <v>19</v>
      </c>
    </row>
    <row r="423" spans="1:7" ht="22.5" x14ac:dyDescent="0.2">
      <c r="A423" s="62" t="s">
        <v>779</v>
      </c>
      <c r="B423" s="87" t="s">
        <v>65</v>
      </c>
      <c r="C423" s="88" t="s">
        <v>39</v>
      </c>
      <c r="D423" s="89">
        <v>715.4</v>
      </c>
      <c r="E423" s="71"/>
      <c r="F423" s="73"/>
      <c r="G423" s="53">
        <f t="shared" si="69"/>
        <v>715.4</v>
      </c>
    </row>
    <row r="424" spans="1:7" ht="22.5" x14ac:dyDescent="0.2">
      <c r="A424" s="62" t="s">
        <v>780</v>
      </c>
      <c r="B424" s="87" t="s">
        <v>66</v>
      </c>
      <c r="C424" s="88" t="s">
        <v>33</v>
      </c>
      <c r="D424" s="89">
        <v>98</v>
      </c>
      <c r="E424" s="71"/>
      <c r="F424" s="73"/>
      <c r="G424" s="53">
        <f t="shared" si="69"/>
        <v>98</v>
      </c>
    </row>
    <row r="425" spans="1:7" ht="22.5" x14ac:dyDescent="0.2">
      <c r="A425" s="62" t="s">
        <v>781</v>
      </c>
      <c r="B425" s="87" t="s">
        <v>67</v>
      </c>
      <c r="C425" s="88" t="s">
        <v>33</v>
      </c>
      <c r="D425" s="89">
        <v>15</v>
      </c>
      <c r="E425" s="71"/>
      <c r="F425" s="73"/>
      <c r="G425" s="53">
        <f t="shared" si="69"/>
        <v>15</v>
      </c>
    </row>
    <row r="426" spans="1:7" ht="22.5" x14ac:dyDescent="0.2">
      <c r="A426" s="62" t="s">
        <v>782</v>
      </c>
      <c r="B426" s="87" t="s">
        <v>69</v>
      </c>
      <c r="C426" s="88" t="s">
        <v>33</v>
      </c>
      <c r="D426" s="89">
        <v>81</v>
      </c>
      <c r="E426" s="71"/>
      <c r="F426" s="73"/>
      <c r="G426" s="53">
        <f t="shared" si="69"/>
        <v>81</v>
      </c>
    </row>
    <row r="427" spans="1:7" ht="22.5" x14ac:dyDescent="0.2">
      <c r="A427" s="62" t="s">
        <v>783</v>
      </c>
      <c r="B427" s="87" t="s">
        <v>214</v>
      </c>
      <c r="C427" s="88" t="s">
        <v>33</v>
      </c>
      <c r="D427" s="89">
        <v>2</v>
      </c>
      <c r="E427" s="71"/>
      <c r="F427" s="73"/>
      <c r="G427" s="53">
        <f t="shared" si="69"/>
        <v>2</v>
      </c>
    </row>
    <row r="428" spans="1:7" ht="22.5" x14ac:dyDescent="0.2">
      <c r="A428" s="62" t="s">
        <v>784</v>
      </c>
      <c r="B428" s="63" t="s">
        <v>1395</v>
      </c>
      <c r="C428" s="88" t="s">
        <v>33</v>
      </c>
      <c r="D428" s="89">
        <v>98</v>
      </c>
      <c r="E428" s="71"/>
      <c r="F428" s="73"/>
      <c r="G428" s="53">
        <f t="shared" si="69"/>
        <v>98</v>
      </c>
    </row>
    <row r="429" spans="1:7" ht="45" x14ac:dyDescent="0.2">
      <c r="A429" s="62" t="s">
        <v>785</v>
      </c>
      <c r="B429" s="87" t="s">
        <v>200</v>
      </c>
      <c r="C429" s="88" t="s">
        <v>32</v>
      </c>
      <c r="D429" s="89">
        <v>461.04</v>
      </c>
      <c r="E429" s="71"/>
      <c r="F429" s="73"/>
      <c r="G429" s="53">
        <f t="shared" si="69"/>
        <v>461.04</v>
      </c>
    </row>
    <row r="430" spans="1:7" ht="45" x14ac:dyDescent="0.2">
      <c r="A430" s="62" t="s">
        <v>786</v>
      </c>
      <c r="B430" s="87" t="s">
        <v>201</v>
      </c>
      <c r="C430" s="88" t="s">
        <v>32</v>
      </c>
      <c r="D430" s="89">
        <v>307.36</v>
      </c>
      <c r="E430" s="71"/>
      <c r="F430" s="73"/>
      <c r="G430" s="53">
        <f t="shared" si="69"/>
        <v>307.36</v>
      </c>
    </row>
    <row r="431" spans="1:7" ht="33.75" x14ac:dyDescent="0.2">
      <c r="A431" s="62" t="s">
        <v>787</v>
      </c>
      <c r="B431" s="87" t="s">
        <v>37</v>
      </c>
      <c r="C431" s="88" t="s">
        <v>32</v>
      </c>
      <c r="D431" s="89">
        <v>307.36</v>
      </c>
      <c r="E431" s="71"/>
      <c r="F431" s="73"/>
      <c r="G431" s="53">
        <f t="shared" si="69"/>
        <v>307.36</v>
      </c>
    </row>
    <row r="432" spans="1:7" ht="33.75" x14ac:dyDescent="0.2">
      <c r="A432" s="62" t="s">
        <v>788</v>
      </c>
      <c r="B432" s="87" t="s">
        <v>35</v>
      </c>
      <c r="C432" s="88" t="s">
        <v>36</v>
      </c>
      <c r="D432" s="89">
        <v>7376.64</v>
      </c>
      <c r="E432" s="71"/>
      <c r="F432" s="73"/>
      <c r="G432" s="53">
        <f t="shared" si="69"/>
        <v>7376.64</v>
      </c>
    </row>
    <row r="433" spans="1:7" x14ac:dyDescent="0.2">
      <c r="A433" s="82" t="s">
        <v>632</v>
      </c>
      <c r="B433" s="83" t="s">
        <v>526</v>
      </c>
      <c r="C433" s="84"/>
      <c r="D433" s="85"/>
      <c r="E433" s="43"/>
      <c r="F433" s="86"/>
      <c r="G433" s="43">
        <f>ROUND(SUM(G434:G444),2)</f>
        <v>1054.8900000000001</v>
      </c>
    </row>
    <row r="434" spans="1:7" ht="22.5" x14ac:dyDescent="0.2">
      <c r="A434" s="62" t="s">
        <v>789</v>
      </c>
      <c r="B434" s="87" t="s">
        <v>184</v>
      </c>
      <c r="C434" s="88" t="s">
        <v>39</v>
      </c>
      <c r="D434" s="89">
        <v>40</v>
      </c>
      <c r="E434" s="71"/>
      <c r="F434" s="73"/>
      <c r="G434" s="53">
        <f t="shared" ref="G434:G444" si="70">ROUND(PRODUCT(D434,E434),2)</f>
        <v>40</v>
      </c>
    </row>
    <row r="435" spans="1:7" ht="45" x14ac:dyDescent="0.2">
      <c r="A435" s="62" t="s">
        <v>790</v>
      </c>
      <c r="B435" s="87" t="s">
        <v>118</v>
      </c>
      <c r="C435" s="88" t="s">
        <v>32</v>
      </c>
      <c r="D435" s="89">
        <v>50.3</v>
      </c>
      <c r="E435" s="71"/>
      <c r="F435" s="73"/>
      <c r="G435" s="53">
        <f t="shared" si="70"/>
        <v>50.3</v>
      </c>
    </row>
    <row r="436" spans="1:7" ht="22.5" x14ac:dyDescent="0.2">
      <c r="A436" s="62" t="s">
        <v>791</v>
      </c>
      <c r="B436" s="87" t="s">
        <v>61</v>
      </c>
      <c r="C436" s="88" t="s">
        <v>32</v>
      </c>
      <c r="D436" s="89">
        <v>3.58</v>
      </c>
      <c r="E436" s="71"/>
      <c r="F436" s="73"/>
      <c r="G436" s="53">
        <f t="shared" si="70"/>
        <v>3.58</v>
      </c>
    </row>
    <row r="437" spans="1:7" ht="22.5" x14ac:dyDescent="0.2">
      <c r="A437" s="62" t="s">
        <v>792</v>
      </c>
      <c r="B437" s="87" t="s">
        <v>62</v>
      </c>
      <c r="C437" s="88" t="s">
        <v>39</v>
      </c>
      <c r="D437" s="89">
        <v>40</v>
      </c>
      <c r="E437" s="71"/>
      <c r="F437" s="73"/>
      <c r="G437" s="53">
        <f t="shared" si="70"/>
        <v>40</v>
      </c>
    </row>
    <row r="438" spans="1:7" ht="33.75" x14ac:dyDescent="0.2">
      <c r="A438" s="62" t="s">
        <v>793</v>
      </c>
      <c r="B438" s="87" t="s">
        <v>63</v>
      </c>
      <c r="C438" s="88" t="s">
        <v>32</v>
      </c>
      <c r="D438" s="89">
        <v>17.75</v>
      </c>
      <c r="E438" s="71"/>
      <c r="F438" s="73"/>
      <c r="G438" s="53">
        <f t="shared" si="70"/>
        <v>17.75</v>
      </c>
    </row>
    <row r="439" spans="1:7" ht="45" x14ac:dyDescent="0.2">
      <c r="A439" s="62" t="s">
        <v>794</v>
      </c>
      <c r="B439" s="87" t="s">
        <v>200</v>
      </c>
      <c r="C439" s="88" t="s">
        <v>32</v>
      </c>
      <c r="D439" s="89">
        <v>16.21</v>
      </c>
      <c r="E439" s="71"/>
      <c r="F439" s="73"/>
      <c r="G439" s="53">
        <f t="shared" si="70"/>
        <v>16.21</v>
      </c>
    </row>
    <row r="440" spans="1:7" ht="45" x14ac:dyDescent="0.2">
      <c r="A440" s="62" t="s">
        <v>795</v>
      </c>
      <c r="B440" s="87" t="s">
        <v>201</v>
      </c>
      <c r="C440" s="88" t="s">
        <v>32</v>
      </c>
      <c r="D440" s="89">
        <v>10.8</v>
      </c>
      <c r="E440" s="71"/>
      <c r="F440" s="73"/>
      <c r="G440" s="53">
        <f t="shared" si="70"/>
        <v>10.8</v>
      </c>
    </row>
    <row r="441" spans="1:7" ht="123.75" x14ac:dyDescent="0.2">
      <c r="A441" s="62" t="s">
        <v>796</v>
      </c>
      <c r="B441" s="87" t="s">
        <v>527</v>
      </c>
      <c r="C441" s="88" t="s">
        <v>33</v>
      </c>
      <c r="D441" s="89">
        <v>8</v>
      </c>
      <c r="E441" s="71"/>
      <c r="F441" s="73"/>
      <c r="G441" s="53">
        <f t="shared" si="70"/>
        <v>8</v>
      </c>
    </row>
    <row r="442" spans="1:7" ht="22.5" x14ac:dyDescent="0.2">
      <c r="A442" s="62" t="s">
        <v>797</v>
      </c>
      <c r="B442" s="63" t="s">
        <v>1387</v>
      </c>
      <c r="C442" s="88" t="s">
        <v>33</v>
      </c>
      <c r="D442" s="89">
        <v>16</v>
      </c>
      <c r="E442" s="71"/>
      <c r="F442" s="73"/>
      <c r="G442" s="53">
        <f t="shared" si="70"/>
        <v>16</v>
      </c>
    </row>
    <row r="443" spans="1:7" ht="33.75" x14ac:dyDescent="0.2">
      <c r="A443" s="62" t="s">
        <v>798</v>
      </c>
      <c r="B443" s="87" t="s">
        <v>37</v>
      </c>
      <c r="C443" s="88" t="s">
        <v>32</v>
      </c>
      <c r="D443" s="89">
        <v>34.090000000000003</v>
      </c>
      <c r="E443" s="71"/>
      <c r="F443" s="73"/>
      <c r="G443" s="53">
        <f t="shared" si="70"/>
        <v>34.090000000000003</v>
      </c>
    </row>
    <row r="444" spans="1:7" ht="33.75" x14ac:dyDescent="0.2">
      <c r="A444" s="62" t="s">
        <v>799</v>
      </c>
      <c r="B444" s="87" t="s">
        <v>35</v>
      </c>
      <c r="C444" s="88" t="s">
        <v>36</v>
      </c>
      <c r="D444" s="89">
        <v>818.16</v>
      </c>
      <c r="E444" s="71"/>
      <c r="F444" s="73"/>
      <c r="G444" s="53">
        <f t="shared" si="70"/>
        <v>818.16</v>
      </c>
    </row>
    <row r="445" spans="1:7" x14ac:dyDescent="0.2">
      <c r="A445" s="82" t="s">
        <v>633</v>
      </c>
      <c r="B445" s="83" t="s">
        <v>528</v>
      </c>
      <c r="C445" s="84"/>
      <c r="D445" s="85"/>
      <c r="E445" s="43"/>
      <c r="F445" s="86"/>
      <c r="G445" s="43">
        <f>ROUND(SUM(G446:G463),2)</f>
        <v>1756.92</v>
      </c>
    </row>
    <row r="446" spans="1:7" ht="45" x14ac:dyDescent="0.2">
      <c r="A446" s="62" t="s">
        <v>800</v>
      </c>
      <c r="B446" s="87" t="s">
        <v>118</v>
      </c>
      <c r="C446" s="88" t="s">
        <v>32</v>
      </c>
      <c r="D446" s="89">
        <v>29.57</v>
      </c>
      <c r="E446" s="71"/>
      <c r="F446" s="73"/>
      <c r="G446" s="53">
        <f t="shared" ref="G446:G450" si="71">ROUND(PRODUCT(D446,E446),2)</f>
        <v>29.57</v>
      </c>
    </row>
    <row r="447" spans="1:7" ht="45" x14ac:dyDescent="0.2">
      <c r="A447" s="62" t="s">
        <v>801</v>
      </c>
      <c r="B447" s="87" t="s">
        <v>200</v>
      </c>
      <c r="C447" s="88" t="s">
        <v>32</v>
      </c>
      <c r="D447" s="89">
        <v>5.91</v>
      </c>
      <c r="E447" s="71"/>
      <c r="F447" s="73"/>
      <c r="G447" s="53">
        <f t="shared" si="71"/>
        <v>5.91</v>
      </c>
    </row>
    <row r="448" spans="1:7" ht="33.75" x14ac:dyDescent="0.2">
      <c r="A448" s="62" t="s">
        <v>802</v>
      </c>
      <c r="B448" s="87" t="s">
        <v>113</v>
      </c>
      <c r="C448" s="88" t="s">
        <v>31</v>
      </c>
      <c r="D448" s="89">
        <v>15.05</v>
      </c>
      <c r="E448" s="71"/>
      <c r="F448" s="73"/>
      <c r="G448" s="53">
        <f t="shared" si="71"/>
        <v>15.05</v>
      </c>
    </row>
    <row r="449" spans="1:7" ht="33.75" x14ac:dyDescent="0.2">
      <c r="A449" s="62" t="s">
        <v>803</v>
      </c>
      <c r="B449" s="87" t="s">
        <v>153</v>
      </c>
      <c r="C449" s="88" t="s">
        <v>32</v>
      </c>
      <c r="D449" s="89">
        <v>6.32</v>
      </c>
      <c r="E449" s="71"/>
      <c r="F449" s="73"/>
      <c r="G449" s="53">
        <f t="shared" si="71"/>
        <v>6.32</v>
      </c>
    </row>
    <row r="450" spans="1:7" ht="45" x14ac:dyDescent="0.2">
      <c r="A450" s="62" t="s">
        <v>804</v>
      </c>
      <c r="B450" s="87" t="s">
        <v>529</v>
      </c>
      <c r="C450" s="88" t="s">
        <v>31</v>
      </c>
      <c r="D450" s="89">
        <v>22.58</v>
      </c>
      <c r="E450" s="71"/>
      <c r="F450" s="73"/>
      <c r="G450" s="53">
        <f t="shared" si="71"/>
        <v>22.58</v>
      </c>
    </row>
    <row r="451" spans="1:7" ht="22.5" x14ac:dyDescent="0.2">
      <c r="A451" s="62" t="s">
        <v>805</v>
      </c>
      <c r="B451" s="87" t="s">
        <v>114</v>
      </c>
      <c r="C451" s="88" t="s">
        <v>31</v>
      </c>
      <c r="D451" s="89">
        <v>21.28</v>
      </c>
      <c r="E451" s="71"/>
      <c r="F451" s="73"/>
      <c r="G451" s="53">
        <f>ROUND(PRODUCT(D451,E451),2)</f>
        <v>21.28</v>
      </c>
    </row>
    <row r="452" spans="1:7" ht="45" x14ac:dyDescent="0.2">
      <c r="A452" s="62" t="s">
        <v>806</v>
      </c>
      <c r="B452" s="87" t="s">
        <v>175</v>
      </c>
      <c r="C452" s="88" t="s">
        <v>31</v>
      </c>
      <c r="D452" s="89">
        <v>28</v>
      </c>
      <c r="E452" s="71"/>
      <c r="F452" s="73"/>
      <c r="G452" s="53">
        <f>ROUND(PRODUCT(D452,E452),2)</f>
        <v>28</v>
      </c>
    </row>
    <row r="453" spans="1:7" ht="33.75" x14ac:dyDescent="0.2">
      <c r="A453" s="62" t="s">
        <v>807</v>
      </c>
      <c r="B453" s="87" t="s">
        <v>148</v>
      </c>
      <c r="C453" s="88" t="s">
        <v>31</v>
      </c>
      <c r="D453" s="89">
        <v>13.31</v>
      </c>
      <c r="E453" s="71"/>
      <c r="F453" s="73"/>
      <c r="G453" s="53">
        <f t="shared" ref="G453:G454" si="72">ROUND(PRODUCT(D453,E453),2)</f>
        <v>13.31</v>
      </c>
    </row>
    <row r="454" spans="1:7" ht="33.75" x14ac:dyDescent="0.2">
      <c r="A454" s="62" t="s">
        <v>808</v>
      </c>
      <c r="B454" s="87" t="s">
        <v>140</v>
      </c>
      <c r="C454" s="88" t="s">
        <v>52</v>
      </c>
      <c r="D454" s="89">
        <v>669.76</v>
      </c>
      <c r="E454" s="71"/>
      <c r="F454" s="73"/>
      <c r="G454" s="53">
        <f t="shared" si="72"/>
        <v>669.76</v>
      </c>
    </row>
    <row r="455" spans="1:7" ht="22.5" x14ac:dyDescent="0.2">
      <c r="A455" s="62" t="s">
        <v>809</v>
      </c>
      <c r="B455" s="87" t="s">
        <v>149</v>
      </c>
      <c r="C455" s="88" t="s">
        <v>32</v>
      </c>
      <c r="D455" s="89">
        <v>5.0599999999999996</v>
      </c>
      <c r="E455" s="71"/>
      <c r="F455" s="73"/>
      <c r="G455" s="53">
        <f>ROUND(PRODUCT(D455,E455),2)</f>
        <v>5.0599999999999996</v>
      </c>
    </row>
    <row r="456" spans="1:7" ht="33.75" x14ac:dyDescent="0.2">
      <c r="A456" s="62" t="s">
        <v>810</v>
      </c>
      <c r="B456" s="87" t="s">
        <v>155</v>
      </c>
      <c r="C456" s="88" t="s">
        <v>31</v>
      </c>
      <c r="D456" s="89">
        <v>6.72</v>
      </c>
      <c r="E456" s="71"/>
      <c r="F456" s="73"/>
      <c r="G456" s="53">
        <f>ROUND(PRODUCT(D456,E456),2)</f>
        <v>6.72</v>
      </c>
    </row>
    <row r="457" spans="1:7" ht="33.75" x14ac:dyDescent="0.2">
      <c r="A457" s="62" t="s">
        <v>811</v>
      </c>
      <c r="B457" s="87" t="s">
        <v>41</v>
      </c>
      <c r="C457" s="88" t="s">
        <v>31</v>
      </c>
      <c r="D457" s="89">
        <v>1.61</v>
      </c>
      <c r="E457" s="71"/>
      <c r="F457" s="73"/>
      <c r="G457" s="53">
        <f>ROUND(PRODUCT(D457,E457),2)</f>
        <v>1.61</v>
      </c>
    </row>
    <row r="458" spans="1:7" ht="33.75" x14ac:dyDescent="0.2">
      <c r="A458" s="62" t="s">
        <v>812</v>
      </c>
      <c r="B458" s="87" t="s">
        <v>530</v>
      </c>
      <c r="C458" s="88" t="s">
        <v>31</v>
      </c>
      <c r="D458" s="89">
        <v>15.05</v>
      </c>
      <c r="E458" s="71"/>
      <c r="F458" s="73"/>
      <c r="G458" s="53">
        <f t="shared" ref="G458" si="73">ROUND(PRODUCT(D458,E458),2)</f>
        <v>15.05</v>
      </c>
    </row>
    <row r="459" spans="1:7" ht="33.75" x14ac:dyDescent="0.2">
      <c r="A459" s="62" t="s">
        <v>813</v>
      </c>
      <c r="B459" s="87" t="s">
        <v>531</v>
      </c>
      <c r="C459" s="88" t="s">
        <v>52</v>
      </c>
      <c r="D459" s="89">
        <v>146.59</v>
      </c>
      <c r="E459" s="71"/>
      <c r="F459" s="73"/>
      <c r="G459" s="53">
        <f>ROUND(PRODUCT(D459,E459),2)</f>
        <v>146.59</v>
      </c>
    </row>
    <row r="460" spans="1:7" ht="33.75" x14ac:dyDescent="0.2">
      <c r="A460" s="62" t="s">
        <v>814</v>
      </c>
      <c r="B460" s="87" t="s">
        <v>532</v>
      </c>
      <c r="C460" s="88" t="s">
        <v>52</v>
      </c>
      <c r="D460" s="89">
        <v>94.57</v>
      </c>
      <c r="E460" s="71"/>
      <c r="F460" s="73"/>
      <c r="G460" s="53">
        <f>ROUND(PRODUCT(D460,E460),2)</f>
        <v>94.57</v>
      </c>
    </row>
    <row r="461" spans="1:7" ht="45" x14ac:dyDescent="0.2">
      <c r="A461" s="62" t="s">
        <v>815</v>
      </c>
      <c r="B461" s="87" t="s">
        <v>533</v>
      </c>
      <c r="C461" s="88" t="s">
        <v>52</v>
      </c>
      <c r="D461" s="89">
        <v>84.04</v>
      </c>
      <c r="E461" s="71"/>
      <c r="F461" s="73"/>
      <c r="G461" s="53">
        <f t="shared" ref="G461:G463" si="74">ROUND(PRODUCT(D461,E461),2)</f>
        <v>84.04</v>
      </c>
    </row>
    <row r="462" spans="1:7" ht="33.75" x14ac:dyDescent="0.2">
      <c r="A462" s="62" t="s">
        <v>816</v>
      </c>
      <c r="B462" s="87" t="s">
        <v>37</v>
      </c>
      <c r="C462" s="88" t="s">
        <v>32</v>
      </c>
      <c r="D462" s="89">
        <v>23.66</v>
      </c>
      <c r="E462" s="71"/>
      <c r="F462" s="73"/>
      <c r="G462" s="53">
        <f t="shared" si="74"/>
        <v>23.66</v>
      </c>
    </row>
    <row r="463" spans="1:7" ht="33.75" x14ac:dyDescent="0.2">
      <c r="A463" s="62" t="s">
        <v>817</v>
      </c>
      <c r="B463" s="87" t="s">
        <v>35</v>
      </c>
      <c r="C463" s="88" t="s">
        <v>36</v>
      </c>
      <c r="D463" s="89">
        <v>567.84</v>
      </c>
      <c r="E463" s="71"/>
      <c r="F463" s="73"/>
      <c r="G463" s="53">
        <f t="shared" si="74"/>
        <v>567.84</v>
      </c>
    </row>
    <row r="464" spans="1:7" x14ac:dyDescent="0.2">
      <c r="A464" s="80" t="s">
        <v>591</v>
      </c>
      <c r="B464" s="81" t="s">
        <v>57</v>
      </c>
      <c r="C464" s="81"/>
      <c r="D464" s="81"/>
      <c r="E464" s="81"/>
      <c r="F464" s="81"/>
      <c r="G464" s="54">
        <f>ROUND(SUM(G465,G477,G492,G504),2)</f>
        <v>23894.87</v>
      </c>
    </row>
    <row r="465" spans="1:7" x14ac:dyDescent="0.2">
      <c r="A465" s="82" t="s">
        <v>634</v>
      </c>
      <c r="B465" s="83" t="s">
        <v>55</v>
      </c>
      <c r="C465" s="84"/>
      <c r="D465" s="85"/>
      <c r="E465" s="43"/>
      <c r="F465" s="86"/>
      <c r="G465" s="43">
        <f>ROUND(SUM(G466:G476),2)</f>
        <v>16679.98</v>
      </c>
    </row>
    <row r="466" spans="1:7" ht="22.5" x14ac:dyDescent="0.2">
      <c r="A466" s="62" t="s">
        <v>818</v>
      </c>
      <c r="B466" s="87" t="s">
        <v>184</v>
      </c>
      <c r="C466" s="88" t="s">
        <v>39</v>
      </c>
      <c r="D466" s="89">
        <v>869.51</v>
      </c>
      <c r="E466" s="71"/>
      <c r="F466" s="73"/>
      <c r="G466" s="53">
        <f t="shared" ref="G466:G476" si="75">ROUND(PRODUCT(D466,E466),2)</f>
        <v>869.51</v>
      </c>
    </row>
    <row r="467" spans="1:7" ht="45" x14ac:dyDescent="0.2">
      <c r="A467" s="62" t="s">
        <v>819</v>
      </c>
      <c r="B467" s="87" t="s">
        <v>118</v>
      </c>
      <c r="C467" s="88" t="s">
        <v>32</v>
      </c>
      <c r="D467" s="89">
        <v>792.27</v>
      </c>
      <c r="E467" s="71"/>
      <c r="F467" s="73"/>
      <c r="G467" s="53">
        <f t="shared" si="75"/>
        <v>792.27</v>
      </c>
    </row>
    <row r="468" spans="1:7" ht="33.75" x14ac:dyDescent="0.2">
      <c r="A468" s="62" t="s">
        <v>820</v>
      </c>
      <c r="B468" s="87" t="s">
        <v>72</v>
      </c>
      <c r="C468" s="88" t="s">
        <v>39</v>
      </c>
      <c r="D468" s="89">
        <v>139.93</v>
      </c>
      <c r="E468" s="71"/>
      <c r="F468" s="73"/>
      <c r="G468" s="53">
        <f t="shared" si="75"/>
        <v>139.93</v>
      </c>
    </row>
    <row r="469" spans="1:7" ht="33.75" x14ac:dyDescent="0.2">
      <c r="A469" s="62" t="s">
        <v>821</v>
      </c>
      <c r="B469" s="87" t="s">
        <v>70</v>
      </c>
      <c r="C469" s="88" t="s">
        <v>39</v>
      </c>
      <c r="D469" s="89">
        <v>707.27</v>
      </c>
      <c r="E469" s="71"/>
      <c r="F469" s="73"/>
      <c r="G469" s="53">
        <f t="shared" si="75"/>
        <v>707.27</v>
      </c>
    </row>
    <row r="470" spans="1:7" ht="33.75" x14ac:dyDescent="0.2">
      <c r="A470" s="62" t="s">
        <v>822</v>
      </c>
      <c r="B470" s="87" t="s">
        <v>211</v>
      </c>
      <c r="C470" s="88" t="s">
        <v>39</v>
      </c>
      <c r="D470" s="89">
        <v>22.31</v>
      </c>
      <c r="E470" s="71"/>
      <c r="F470" s="73"/>
      <c r="G470" s="53">
        <f t="shared" si="75"/>
        <v>22.31</v>
      </c>
    </row>
    <row r="471" spans="1:7" ht="22.5" x14ac:dyDescent="0.2">
      <c r="A471" s="62" t="s">
        <v>823</v>
      </c>
      <c r="B471" s="87" t="s">
        <v>61</v>
      </c>
      <c r="C471" s="88" t="s">
        <v>32</v>
      </c>
      <c r="D471" s="89">
        <v>66.72</v>
      </c>
      <c r="E471" s="71"/>
      <c r="F471" s="73"/>
      <c r="G471" s="53">
        <f t="shared" si="75"/>
        <v>66.72</v>
      </c>
    </row>
    <row r="472" spans="1:7" ht="33.75" x14ac:dyDescent="0.2">
      <c r="A472" s="62" t="s">
        <v>824</v>
      </c>
      <c r="B472" s="87" t="s">
        <v>63</v>
      </c>
      <c r="C472" s="88" t="s">
        <v>32</v>
      </c>
      <c r="D472" s="89">
        <v>282.2</v>
      </c>
      <c r="E472" s="71"/>
      <c r="F472" s="73"/>
      <c r="G472" s="53">
        <f t="shared" si="75"/>
        <v>282.2</v>
      </c>
    </row>
    <row r="473" spans="1:7" ht="45" x14ac:dyDescent="0.2">
      <c r="A473" s="62" t="s">
        <v>825</v>
      </c>
      <c r="B473" s="87" t="s">
        <v>200</v>
      </c>
      <c r="C473" s="88" t="s">
        <v>32</v>
      </c>
      <c r="D473" s="89">
        <v>257.41000000000003</v>
      </c>
      <c r="E473" s="71"/>
      <c r="F473" s="73"/>
      <c r="G473" s="53">
        <f t="shared" si="75"/>
        <v>257.41000000000003</v>
      </c>
    </row>
    <row r="474" spans="1:7" ht="45" x14ac:dyDescent="0.2">
      <c r="A474" s="62" t="s">
        <v>826</v>
      </c>
      <c r="B474" s="87" t="s">
        <v>201</v>
      </c>
      <c r="C474" s="88" t="s">
        <v>32</v>
      </c>
      <c r="D474" s="89">
        <v>171.61</v>
      </c>
      <c r="E474" s="71"/>
      <c r="F474" s="73"/>
      <c r="G474" s="53">
        <f t="shared" si="75"/>
        <v>171.61</v>
      </c>
    </row>
    <row r="475" spans="1:7" ht="33.75" x14ac:dyDescent="0.2">
      <c r="A475" s="62" t="s">
        <v>827</v>
      </c>
      <c r="B475" s="87" t="s">
        <v>37</v>
      </c>
      <c r="C475" s="88" t="s">
        <v>32</v>
      </c>
      <c r="D475" s="89">
        <v>534.83000000000004</v>
      </c>
      <c r="E475" s="71"/>
      <c r="F475" s="73"/>
      <c r="G475" s="53">
        <f t="shared" si="75"/>
        <v>534.83000000000004</v>
      </c>
    </row>
    <row r="476" spans="1:7" ht="33.75" x14ac:dyDescent="0.2">
      <c r="A476" s="62" t="s">
        <v>828</v>
      </c>
      <c r="B476" s="87" t="s">
        <v>35</v>
      </c>
      <c r="C476" s="88" t="s">
        <v>36</v>
      </c>
      <c r="D476" s="89">
        <v>12835.92</v>
      </c>
      <c r="E476" s="71"/>
      <c r="F476" s="73"/>
      <c r="G476" s="53">
        <f t="shared" si="75"/>
        <v>12835.92</v>
      </c>
    </row>
    <row r="477" spans="1:7" x14ac:dyDescent="0.2">
      <c r="A477" s="82" t="s">
        <v>635</v>
      </c>
      <c r="B477" s="83" t="s">
        <v>58</v>
      </c>
      <c r="C477" s="84"/>
      <c r="D477" s="85"/>
      <c r="E477" s="43"/>
      <c r="F477" s="86"/>
      <c r="G477" s="43">
        <f>ROUND(SUM(G478:G491),2)</f>
        <v>3046.62</v>
      </c>
    </row>
    <row r="478" spans="1:7" ht="22.5" x14ac:dyDescent="0.2">
      <c r="A478" s="62" t="s">
        <v>829</v>
      </c>
      <c r="B478" s="87" t="s">
        <v>184</v>
      </c>
      <c r="C478" s="88" t="s">
        <v>39</v>
      </c>
      <c r="D478" s="89">
        <v>764.4</v>
      </c>
      <c r="E478" s="71"/>
      <c r="F478" s="73"/>
      <c r="G478" s="53">
        <f>ROUND(PRODUCT(D478,E478),2)</f>
        <v>764.4</v>
      </c>
    </row>
    <row r="479" spans="1:7" ht="45" x14ac:dyDescent="0.2">
      <c r="A479" s="62" t="s">
        <v>830</v>
      </c>
      <c r="B479" s="87" t="s">
        <v>118</v>
      </c>
      <c r="C479" s="88" t="s">
        <v>32</v>
      </c>
      <c r="D479" s="89">
        <v>366.91</v>
      </c>
      <c r="E479" s="71"/>
      <c r="F479" s="73"/>
      <c r="G479" s="53">
        <f t="shared" ref="G479:G491" si="76">ROUND(PRODUCT(D479,E479),2)</f>
        <v>366.91</v>
      </c>
    </row>
    <row r="480" spans="1:7" ht="45" x14ac:dyDescent="0.2">
      <c r="A480" s="62" t="s">
        <v>831</v>
      </c>
      <c r="B480" s="87" t="s">
        <v>200</v>
      </c>
      <c r="C480" s="88" t="s">
        <v>32</v>
      </c>
      <c r="D480" s="89">
        <v>366.91</v>
      </c>
      <c r="E480" s="71"/>
      <c r="F480" s="73"/>
      <c r="G480" s="53">
        <f t="shared" si="76"/>
        <v>366.91</v>
      </c>
    </row>
    <row r="481" spans="1:7" ht="22.5" x14ac:dyDescent="0.2">
      <c r="A481" s="62" t="s">
        <v>832</v>
      </c>
      <c r="B481" s="87" t="s">
        <v>71</v>
      </c>
      <c r="C481" s="88" t="s">
        <v>33</v>
      </c>
      <c r="D481" s="89">
        <v>8</v>
      </c>
      <c r="E481" s="71"/>
      <c r="F481" s="73"/>
      <c r="G481" s="53">
        <f t="shared" si="76"/>
        <v>8</v>
      </c>
    </row>
    <row r="482" spans="1:7" ht="22.5" x14ac:dyDescent="0.2">
      <c r="A482" s="62" t="s">
        <v>833</v>
      </c>
      <c r="B482" s="87" t="s">
        <v>123</v>
      </c>
      <c r="C482" s="88" t="s">
        <v>33</v>
      </c>
      <c r="D482" s="89">
        <v>89</v>
      </c>
      <c r="E482" s="71"/>
      <c r="F482" s="73"/>
      <c r="G482" s="53">
        <f t="shared" si="76"/>
        <v>89</v>
      </c>
    </row>
    <row r="483" spans="1:7" ht="22.5" x14ac:dyDescent="0.2">
      <c r="A483" s="62" t="s">
        <v>834</v>
      </c>
      <c r="B483" s="87" t="s">
        <v>212</v>
      </c>
      <c r="C483" s="88" t="s">
        <v>33</v>
      </c>
      <c r="D483" s="89">
        <v>1</v>
      </c>
      <c r="E483" s="71"/>
      <c r="F483" s="73"/>
      <c r="G483" s="53">
        <f t="shared" si="76"/>
        <v>1</v>
      </c>
    </row>
    <row r="484" spans="1:7" ht="22.5" x14ac:dyDescent="0.2">
      <c r="A484" s="62" t="s">
        <v>835</v>
      </c>
      <c r="B484" s="87" t="s">
        <v>84</v>
      </c>
      <c r="C484" s="88" t="s">
        <v>33</v>
      </c>
      <c r="D484" s="89">
        <v>98</v>
      </c>
      <c r="E484" s="71"/>
      <c r="F484" s="73"/>
      <c r="G484" s="53">
        <f t="shared" si="76"/>
        <v>98</v>
      </c>
    </row>
    <row r="485" spans="1:7" ht="22.5" x14ac:dyDescent="0.2">
      <c r="A485" s="62" t="s">
        <v>836</v>
      </c>
      <c r="B485" s="87" t="s">
        <v>73</v>
      </c>
      <c r="C485" s="88" t="s">
        <v>33</v>
      </c>
      <c r="D485" s="89">
        <v>98</v>
      </c>
      <c r="E485" s="71"/>
      <c r="F485" s="73"/>
      <c r="G485" s="53">
        <f t="shared" si="76"/>
        <v>98</v>
      </c>
    </row>
    <row r="486" spans="1:7" ht="22.5" x14ac:dyDescent="0.2">
      <c r="A486" s="62" t="s">
        <v>837</v>
      </c>
      <c r="B486" s="87" t="s">
        <v>107</v>
      </c>
      <c r="C486" s="88" t="s">
        <v>33</v>
      </c>
      <c r="D486" s="89">
        <v>98</v>
      </c>
      <c r="E486" s="71"/>
      <c r="F486" s="73"/>
      <c r="G486" s="53">
        <f t="shared" si="76"/>
        <v>98</v>
      </c>
    </row>
    <row r="487" spans="1:7" ht="22.5" x14ac:dyDescent="0.2">
      <c r="A487" s="62" t="s">
        <v>838</v>
      </c>
      <c r="B487" s="87" t="s">
        <v>74</v>
      </c>
      <c r="C487" s="88" t="s">
        <v>39</v>
      </c>
      <c r="D487" s="89">
        <v>764.4</v>
      </c>
      <c r="E487" s="71"/>
      <c r="F487" s="73"/>
      <c r="G487" s="53">
        <f t="shared" si="76"/>
        <v>764.4</v>
      </c>
    </row>
    <row r="488" spans="1:7" ht="22.5" x14ac:dyDescent="0.2">
      <c r="A488" s="62" t="s">
        <v>839</v>
      </c>
      <c r="B488" s="87" t="s">
        <v>77</v>
      </c>
      <c r="C488" s="88" t="s">
        <v>33</v>
      </c>
      <c r="D488" s="89">
        <v>98</v>
      </c>
      <c r="E488" s="71"/>
      <c r="F488" s="73"/>
      <c r="G488" s="53">
        <f t="shared" si="76"/>
        <v>98</v>
      </c>
    </row>
    <row r="489" spans="1:7" ht="22.5" x14ac:dyDescent="0.2">
      <c r="A489" s="62" t="s">
        <v>840</v>
      </c>
      <c r="B489" s="87" t="s">
        <v>76</v>
      </c>
      <c r="C489" s="88" t="s">
        <v>33</v>
      </c>
      <c r="D489" s="89">
        <v>98</v>
      </c>
      <c r="E489" s="71"/>
      <c r="F489" s="73"/>
      <c r="G489" s="53">
        <f t="shared" si="76"/>
        <v>98</v>
      </c>
    </row>
    <row r="490" spans="1:7" ht="22.5" x14ac:dyDescent="0.2">
      <c r="A490" s="62" t="s">
        <v>841</v>
      </c>
      <c r="B490" s="87" t="s">
        <v>75</v>
      </c>
      <c r="C490" s="88" t="s">
        <v>33</v>
      </c>
      <c r="D490" s="89">
        <v>98</v>
      </c>
      <c r="E490" s="71"/>
      <c r="F490" s="73"/>
      <c r="G490" s="53">
        <f t="shared" si="76"/>
        <v>98</v>
      </c>
    </row>
    <row r="491" spans="1:7" ht="90" x14ac:dyDescent="0.2">
      <c r="A491" s="62" t="s">
        <v>842</v>
      </c>
      <c r="B491" s="87" t="s">
        <v>160</v>
      </c>
      <c r="C491" s="88" t="s">
        <v>33</v>
      </c>
      <c r="D491" s="89">
        <v>98</v>
      </c>
      <c r="E491" s="71"/>
      <c r="F491" s="73"/>
      <c r="G491" s="53">
        <f t="shared" si="76"/>
        <v>98</v>
      </c>
    </row>
    <row r="492" spans="1:7" x14ac:dyDescent="0.2">
      <c r="A492" s="82" t="s">
        <v>636</v>
      </c>
      <c r="B492" s="83" t="s">
        <v>59</v>
      </c>
      <c r="C492" s="84"/>
      <c r="D492" s="85"/>
      <c r="E492" s="43"/>
      <c r="F492" s="86"/>
      <c r="G492" s="43">
        <f>ROUND(SUM(G493:G503),2)</f>
        <v>3984.96</v>
      </c>
    </row>
    <row r="493" spans="1:7" ht="45" x14ac:dyDescent="0.2">
      <c r="A493" s="62" t="s">
        <v>843</v>
      </c>
      <c r="B493" s="87" t="s">
        <v>118</v>
      </c>
      <c r="C493" s="88" t="s">
        <v>32</v>
      </c>
      <c r="D493" s="89">
        <v>114.9</v>
      </c>
      <c r="E493" s="71"/>
      <c r="F493" s="73"/>
      <c r="G493" s="53">
        <f t="shared" ref="G493:G503" si="77">ROUND(PRODUCT(D493,E493),2)</f>
        <v>114.9</v>
      </c>
    </row>
    <row r="494" spans="1:7" ht="45" x14ac:dyDescent="0.2">
      <c r="A494" s="62" t="s">
        <v>844</v>
      </c>
      <c r="B494" s="87" t="s">
        <v>200</v>
      </c>
      <c r="C494" s="88" t="s">
        <v>32</v>
      </c>
      <c r="D494" s="89">
        <v>23.69</v>
      </c>
      <c r="E494" s="71"/>
      <c r="F494" s="73"/>
      <c r="G494" s="53">
        <f t="shared" si="77"/>
        <v>23.69</v>
      </c>
    </row>
    <row r="495" spans="1:7" ht="33.75" x14ac:dyDescent="0.2">
      <c r="A495" s="62" t="s">
        <v>845</v>
      </c>
      <c r="B495" s="87" t="s">
        <v>187</v>
      </c>
      <c r="C495" s="88" t="s">
        <v>31</v>
      </c>
      <c r="D495" s="89">
        <v>58.13</v>
      </c>
      <c r="E495" s="71"/>
      <c r="F495" s="73"/>
      <c r="G495" s="53">
        <f t="shared" si="77"/>
        <v>58.13</v>
      </c>
    </row>
    <row r="496" spans="1:7" ht="33.75" x14ac:dyDescent="0.2">
      <c r="A496" s="62" t="s">
        <v>846</v>
      </c>
      <c r="B496" s="87" t="s">
        <v>148</v>
      </c>
      <c r="C496" s="88" t="s">
        <v>31</v>
      </c>
      <c r="D496" s="89">
        <v>68.55</v>
      </c>
      <c r="E496" s="71"/>
      <c r="F496" s="73"/>
      <c r="G496" s="53">
        <f t="shared" si="77"/>
        <v>68.55</v>
      </c>
    </row>
    <row r="497" spans="1:7" ht="33.75" x14ac:dyDescent="0.2">
      <c r="A497" s="62" t="s">
        <v>847</v>
      </c>
      <c r="B497" s="87" t="s">
        <v>155</v>
      </c>
      <c r="C497" s="88" t="s">
        <v>31</v>
      </c>
      <c r="D497" s="89">
        <v>31.64</v>
      </c>
      <c r="E497" s="71"/>
      <c r="F497" s="73"/>
      <c r="G497" s="53">
        <f t="shared" si="77"/>
        <v>31.64</v>
      </c>
    </row>
    <row r="498" spans="1:7" ht="33.75" x14ac:dyDescent="0.2">
      <c r="A498" s="62" t="s">
        <v>848</v>
      </c>
      <c r="B498" s="87" t="s">
        <v>140</v>
      </c>
      <c r="C498" s="88" t="s">
        <v>52</v>
      </c>
      <c r="D498" s="89">
        <v>1170.4000000000001</v>
      </c>
      <c r="E498" s="71"/>
      <c r="F498" s="73"/>
      <c r="G498" s="53">
        <f t="shared" si="77"/>
        <v>1170.4000000000001</v>
      </c>
    </row>
    <row r="499" spans="1:7" ht="22.5" x14ac:dyDescent="0.2">
      <c r="A499" s="62" t="s">
        <v>849</v>
      </c>
      <c r="B499" s="87" t="s">
        <v>149</v>
      </c>
      <c r="C499" s="88" t="s">
        <v>32</v>
      </c>
      <c r="D499" s="89">
        <v>24.32</v>
      </c>
      <c r="E499" s="71"/>
      <c r="F499" s="73"/>
      <c r="G499" s="53">
        <f t="shared" si="77"/>
        <v>24.32</v>
      </c>
    </row>
    <row r="500" spans="1:7" ht="22.5" x14ac:dyDescent="0.2">
      <c r="A500" s="62" t="s">
        <v>850</v>
      </c>
      <c r="B500" s="87" t="s">
        <v>114</v>
      </c>
      <c r="C500" s="88" t="s">
        <v>31</v>
      </c>
      <c r="D500" s="89">
        <v>106.54</v>
      </c>
      <c r="E500" s="71"/>
      <c r="F500" s="73"/>
      <c r="G500" s="53">
        <f t="shared" si="77"/>
        <v>106.54</v>
      </c>
    </row>
    <row r="501" spans="1:7" ht="33.75" x14ac:dyDescent="0.2">
      <c r="A501" s="62" t="s">
        <v>851</v>
      </c>
      <c r="B501" s="87" t="s">
        <v>156</v>
      </c>
      <c r="C501" s="88" t="s">
        <v>31</v>
      </c>
      <c r="D501" s="89">
        <v>106.54</v>
      </c>
      <c r="E501" s="71"/>
      <c r="F501" s="73"/>
      <c r="G501" s="53">
        <f t="shared" si="77"/>
        <v>106.54</v>
      </c>
    </row>
    <row r="502" spans="1:7" ht="33.75" x14ac:dyDescent="0.2">
      <c r="A502" s="62" t="s">
        <v>852</v>
      </c>
      <c r="B502" s="87" t="s">
        <v>37</v>
      </c>
      <c r="C502" s="88" t="s">
        <v>32</v>
      </c>
      <c r="D502" s="89">
        <v>91.21</v>
      </c>
      <c r="E502" s="71"/>
      <c r="F502" s="73"/>
      <c r="G502" s="53">
        <f t="shared" si="77"/>
        <v>91.21</v>
      </c>
    </row>
    <row r="503" spans="1:7" ht="33.75" x14ac:dyDescent="0.2">
      <c r="A503" s="62" t="s">
        <v>853</v>
      </c>
      <c r="B503" s="87" t="s">
        <v>35</v>
      </c>
      <c r="C503" s="88" t="s">
        <v>36</v>
      </c>
      <c r="D503" s="89">
        <v>2189.04</v>
      </c>
      <c r="E503" s="71"/>
      <c r="F503" s="73"/>
      <c r="G503" s="53">
        <f t="shared" si="77"/>
        <v>2189.04</v>
      </c>
    </row>
    <row r="504" spans="1:7" x14ac:dyDescent="0.2">
      <c r="A504" s="82" t="s">
        <v>637</v>
      </c>
      <c r="B504" s="83" t="s">
        <v>60</v>
      </c>
      <c r="C504" s="84"/>
      <c r="D504" s="85"/>
      <c r="E504" s="43"/>
      <c r="F504" s="86"/>
      <c r="G504" s="43">
        <f>ROUND(SUM(G505:G529),2)</f>
        <v>183.31</v>
      </c>
    </row>
    <row r="505" spans="1:7" ht="22.5" x14ac:dyDescent="0.2">
      <c r="A505" s="62" t="s">
        <v>854</v>
      </c>
      <c r="B505" s="87" t="s">
        <v>204</v>
      </c>
      <c r="C505" s="88" t="s">
        <v>33</v>
      </c>
      <c r="D505" s="89">
        <v>13</v>
      </c>
      <c r="E505" s="71"/>
      <c r="F505" s="73"/>
      <c r="G505" s="53">
        <f t="shared" ref="G505:G529" si="78">ROUND(PRODUCT(D505,E505),2)</f>
        <v>13</v>
      </c>
    </row>
    <row r="506" spans="1:7" ht="22.5" x14ac:dyDescent="0.2">
      <c r="A506" s="62" t="s">
        <v>855</v>
      </c>
      <c r="B506" s="87" t="s">
        <v>205</v>
      </c>
      <c r="C506" s="88" t="s">
        <v>33</v>
      </c>
      <c r="D506" s="89">
        <v>23</v>
      </c>
      <c r="E506" s="71"/>
      <c r="F506" s="73"/>
      <c r="G506" s="53">
        <f t="shared" si="78"/>
        <v>23</v>
      </c>
    </row>
    <row r="507" spans="1:7" ht="22.5" x14ac:dyDescent="0.2">
      <c r="A507" s="62" t="s">
        <v>856</v>
      </c>
      <c r="B507" s="87" t="s">
        <v>228</v>
      </c>
      <c r="C507" s="88" t="s">
        <v>33</v>
      </c>
      <c r="D507" s="89">
        <v>2</v>
      </c>
      <c r="E507" s="71"/>
      <c r="F507" s="73"/>
      <c r="G507" s="53">
        <f t="shared" si="78"/>
        <v>2</v>
      </c>
    </row>
    <row r="508" spans="1:7" ht="22.5" x14ac:dyDescent="0.2">
      <c r="A508" s="62" t="s">
        <v>857</v>
      </c>
      <c r="B508" s="87" t="s">
        <v>78</v>
      </c>
      <c r="C508" s="88" t="s">
        <v>33</v>
      </c>
      <c r="D508" s="89">
        <v>26</v>
      </c>
      <c r="E508" s="71"/>
      <c r="F508" s="73"/>
      <c r="G508" s="53">
        <f t="shared" si="78"/>
        <v>26</v>
      </c>
    </row>
    <row r="509" spans="1:7" ht="22.5" x14ac:dyDescent="0.2">
      <c r="A509" s="62" t="s">
        <v>858</v>
      </c>
      <c r="B509" s="87" t="s">
        <v>79</v>
      </c>
      <c r="C509" s="88" t="s">
        <v>33</v>
      </c>
      <c r="D509" s="89">
        <v>28</v>
      </c>
      <c r="E509" s="71"/>
      <c r="F509" s="73"/>
      <c r="G509" s="53">
        <f t="shared" si="78"/>
        <v>28</v>
      </c>
    </row>
    <row r="510" spans="1:7" ht="22.5" x14ac:dyDescent="0.2">
      <c r="A510" s="62" t="s">
        <v>859</v>
      </c>
      <c r="B510" s="87" t="s">
        <v>230</v>
      </c>
      <c r="C510" s="88" t="s">
        <v>33</v>
      </c>
      <c r="D510" s="89">
        <v>4</v>
      </c>
      <c r="E510" s="71"/>
      <c r="F510" s="73"/>
      <c r="G510" s="53">
        <f t="shared" si="78"/>
        <v>4</v>
      </c>
    </row>
    <row r="511" spans="1:7" ht="33.75" x14ac:dyDescent="0.2">
      <c r="A511" s="62" t="s">
        <v>860</v>
      </c>
      <c r="B511" s="87" t="s">
        <v>80</v>
      </c>
      <c r="C511" s="88" t="s">
        <v>33</v>
      </c>
      <c r="D511" s="89">
        <v>4</v>
      </c>
      <c r="E511" s="71"/>
      <c r="F511" s="73"/>
      <c r="G511" s="53">
        <f t="shared" si="78"/>
        <v>4</v>
      </c>
    </row>
    <row r="512" spans="1:7" ht="22.5" x14ac:dyDescent="0.2">
      <c r="A512" s="62" t="s">
        <v>861</v>
      </c>
      <c r="B512" s="87" t="s">
        <v>234</v>
      </c>
      <c r="C512" s="88" t="s">
        <v>33</v>
      </c>
      <c r="D512" s="89">
        <v>1</v>
      </c>
      <c r="E512" s="71"/>
      <c r="F512" s="73"/>
      <c r="G512" s="53">
        <f>ROUND(PRODUCT(D512,E512),2)</f>
        <v>1</v>
      </c>
    </row>
    <row r="513" spans="1:7" ht="22.5" x14ac:dyDescent="0.2">
      <c r="A513" s="62" t="s">
        <v>862</v>
      </c>
      <c r="B513" s="87" t="s">
        <v>534</v>
      </c>
      <c r="C513" s="88" t="s">
        <v>33</v>
      </c>
      <c r="D513" s="89">
        <v>1</v>
      </c>
      <c r="E513" s="71"/>
      <c r="F513" s="73"/>
      <c r="G513" s="53">
        <f t="shared" si="78"/>
        <v>1</v>
      </c>
    </row>
    <row r="514" spans="1:7" ht="22.5" x14ac:dyDescent="0.2">
      <c r="A514" s="62" t="s">
        <v>863</v>
      </c>
      <c r="B514" s="87" t="s">
        <v>1388</v>
      </c>
      <c r="C514" s="88" t="s">
        <v>33</v>
      </c>
      <c r="D514" s="89">
        <v>1</v>
      </c>
      <c r="E514" s="71"/>
      <c r="F514" s="73"/>
      <c r="G514" s="53">
        <f t="shared" si="78"/>
        <v>1</v>
      </c>
    </row>
    <row r="515" spans="1:7" ht="22.5" x14ac:dyDescent="0.2">
      <c r="A515" s="62" t="s">
        <v>864</v>
      </c>
      <c r="B515" s="87" t="s">
        <v>237</v>
      </c>
      <c r="C515" s="88" t="s">
        <v>33</v>
      </c>
      <c r="D515" s="89">
        <v>1</v>
      </c>
      <c r="E515" s="71"/>
      <c r="F515" s="73"/>
      <c r="G515" s="53">
        <f t="shared" si="78"/>
        <v>1</v>
      </c>
    </row>
    <row r="516" spans="1:7" ht="22.5" x14ac:dyDescent="0.2">
      <c r="A516" s="62" t="s">
        <v>865</v>
      </c>
      <c r="B516" s="87" t="s">
        <v>535</v>
      </c>
      <c r="C516" s="88" t="s">
        <v>33</v>
      </c>
      <c r="D516" s="89">
        <v>6</v>
      </c>
      <c r="E516" s="71"/>
      <c r="F516" s="73"/>
      <c r="G516" s="53">
        <f t="shared" si="78"/>
        <v>6</v>
      </c>
    </row>
    <row r="517" spans="1:7" ht="22.5" x14ac:dyDescent="0.2">
      <c r="A517" s="62" t="s">
        <v>866</v>
      </c>
      <c r="B517" s="87" t="s">
        <v>239</v>
      </c>
      <c r="C517" s="88" t="s">
        <v>33</v>
      </c>
      <c r="D517" s="89">
        <v>2</v>
      </c>
      <c r="E517" s="71"/>
      <c r="F517" s="73"/>
      <c r="G517" s="53">
        <f t="shared" si="78"/>
        <v>2</v>
      </c>
    </row>
    <row r="518" spans="1:7" ht="33.75" x14ac:dyDescent="0.2">
      <c r="A518" s="62" t="s">
        <v>867</v>
      </c>
      <c r="B518" s="87" t="s">
        <v>136</v>
      </c>
      <c r="C518" s="88" t="s">
        <v>33</v>
      </c>
      <c r="D518" s="89">
        <v>1</v>
      </c>
      <c r="E518" s="71"/>
      <c r="F518" s="73"/>
      <c r="G518" s="53">
        <f t="shared" si="78"/>
        <v>1</v>
      </c>
    </row>
    <row r="519" spans="1:7" ht="33.75" x14ac:dyDescent="0.2">
      <c r="A519" s="62" t="s">
        <v>868</v>
      </c>
      <c r="B519" s="87" t="s">
        <v>81</v>
      </c>
      <c r="C519" s="88" t="s">
        <v>33</v>
      </c>
      <c r="D519" s="89">
        <v>13</v>
      </c>
      <c r="E519" s="71"/>
      <c r="F519" s="73"/>
      <c r="G519" s="53">
        <f t="shared" si="78"/>
        <v>13</v>
      </c>
    </row>
    <row r="520" spans="1:7" ht="33.75" x14ac:dyDescent="0.2">
      <c r="A520" s="62" t="s">
        <v>869</v>
      </c>
      <c r="B520" s="63" t="s">
        <v>1390</v>
      </c>
      <c r="C520" s="88" t="s">
        <v>33</v>
      </c>
      <c r="D520" s="89">
        <v>6</v>
      </c>
      <c r="E520" s="71"/>
      <c r="F520" s="73"/>
      <c r="G520" s="53">
        <f t="shared" si="78"/>
        <v>6</v>
      </c>
    </row>
    <row r="521" spans="1:7" ht="45" x14ac:dyDescent="0.2">
      <c r="A521" s="62" t="s">
        <v>870</v>
      </c>
      <c r="B521" s="87" t="s">
        <v>124</v>
      </c>
      <c r="C521" s="88" t="s">
        <v>33</v>
      </c>
      <c r="D521" s="89">
        <v>1</v>
      </c>
      <c r="E521" s="71"/>
      <c r="F521" s="73"/>
      <c r="G521" s="53">
        <f>ROUND(PRODUCT(D521,E521),2)</f>
        <v>1</v>
      </c>
    </row>
    <row r="522" spans="1:7" ht="22.5" x14ac:dyDescent="0.2">
      <c r="A522" s="62" t="s">
        <v>871</v>
      </c>
      <c r="B522" s="87" t="s">
        <v>135</v>
      </c>
      <c r="C522" s="88" t="s">
        <v>33</v>
      </c>
      <c r="D522" s="89">
        <v>1</v>
      </c>
      <c r="E522" s="71"/>
      <c r="F522" s="73"/>
      <c r="G522" s="53">
        <f t="shared" ref="G522" si="79">ROUND(PRODUCT(D522,E522),2)</f>
        <v>1</v>
      </c>
    </row>
    <row r="523" spans="1:7" ht="33.75" x14ac:dyDescent="0.2">
      <c r="A523" s="62" t="s">
        <v>872</v>
      </c>
      <c r="B523" s="87" t="s">
        <v>125</v>
      </c>
      <c r="C523" s="88" t="s">
        <v>33</v>
      </c>
      <c r="D523" s="89">
        <v>1</v>
      </c>
      <c r="E523" s="71"/>
      <c r="F523" s="73"/>
      <c r="G523" s="53">
        <f>ROUND(PRODUCT(D523,E523),2)</f>
        <v>1</v>
      </c>
    </row>
    <row r="524" spans="1:7" ht="22.5" x14ac:dyDescent="0.2">
      <c r="A524" s="62" t="s">
        <v>873</v>
      </c>
      <c r="B524" s="87" t="s">
        <v>65</v>
      </c>
      <c r="C524" s="88" t="s">
        <v>39</v>
      </c>
      <c r="D524" s="89">
        <v>6</v>
      </c>
      <c r="E524" s="71"/>
      <c r="F524" s="73"/>
      <c r="G524" s="53">
        <f t="shared" ref="G524:G525" si="80">ROUND(PRODUCT(D524,E524),2)</f>
        <v>6</v>
      </c>
    </row>
    <row r="525" spans="1:7" ht="22.5" x14ac:dyDescent="0.2">
      <c r="A525" s="62" t="s">
        <v>874</v>
      </c>
      <c r="B525" s="63" t="s">
        <v>1395</v>
      </c>
      <c r="C525" s="88" t="s">
        <v>33</v>
      </c>
      <c r="D525" s="89">
        <v>2</v>
      </c>
      <c r="E525" s="71"/>
      <c r="F525" s="73"/>
      <c r="G525" s="53">
        <f t="shared" si="80"/>
        <v>2</v>
      </c>
    </row>
    <row r="526" spans="1:7" ht="33.75" x14ac:dyDescent="0.2">
      <c r="A526" s="62" t="s">
        <v>875</v>
      </c>
      <c r="B526" s="87" t="s">
        <v>157</v>
      </c>
      <c r="C526" s="88" t="s">
        <v>32</v>
      </c>
      <c r="D526" s="89">
        <v>0.31</v>
      </c>
      <c r="E526" s="71"/>
      <c r="F526" s="73"/>
      <c r="G526" s="53">
        <f t="shared" si="78"/>
        <v>0.31</v>
      </c>
    </row>
    <row r="527" spans="1:7" ht="33.75" x14ac:dyDescent="0.2">
      <c r="A527" s="62" t="s">
        <v>876</v>
      </c>
      <c r="B527" s="87" t="s">
        <v>82</v>
      </c>
      <c r="C527" s="88" t="s">
        <v>33</v>
      </c>
      <c r="D527" s="89">
        <v>20</v>
      </c>
      <c r="E527" s="71"/>
      <c r="F527" s="73"/>
      <c r="G527" s="53">
        <f t="shared" si="78"/>
        <v>20</v>
      </c>
    </row>
    <row r="528" spans="1:7" ht="22.5" x14ac:dyDescent="0.2">
      <c r="A528" s="62" t="s">
        <v>877</v>
      </c>
      <c r="B528" s="87" t="s">
        <v>83</v>
      </c>
      <c r="C528" s="88" t="s">
        <v>33</v>
      </c>
      <c r="D528" s="89">
        <v>17</v>
      </c>
      <c r="E528" s="71"/>
      <c r="F528" s="73"/>
      <c r="G528" s="53">
        <f t="shared" si="78"/>
        <v>17</v>
      </c>
    </row>
    <row r="529" spans="1:7" ht="22.5" x14ac:dyDescent="0.2">
      <c r="A529" s="62" t="s">
        <v>878</v>
      </c>
      <c r="B529" s="87" t="s">
        <v>250</v>
      </c>
      <c r="C529" s="88" t="s">
        <v>33</v>
      </c>
      <c r="D529" s="89">
        <v>3</v>
      </c>
      <c r="E529" s="71"/>
      <c r="F529" s="73"/>
      <c r="G529" s="53">
        <f t="shared" si="78"/>
        <v>3</v>
      </c>
    </row>
    <row r="530" spans="1:7" x14ac:dyDescent="0.2">
      <c r="A530" s="80" t="s">
        <v>592</v>
      </c>
      <c r="B530" s="81" t="s">
        <v>91</v>
      </c>
      <c r="C530" s="81"/>
      <c r="D530" s="81"/>
      <c r="E530" s="81"/>
      <c r="F530" s="81"/>
      <c r="G530" s="54">
        <f>ROUND(SUM(G531,G542),2)</f>
        <v>2632.04</v>
      </c>
    </row>
    <row r="531" spans="1:7" x14ac:dyDescent="0.2">
      <c r="A531" s="82" t="s">
        <v>638</v>
      </c>
      <c r="B531" s="83" t="s">
        <v>92</v>
      </c>
      <c r="C531" s="84"/>
      <c r="D531" s="85"/>
      <c r="E531" s="43"/>
      <c r="F531" s="86"/>
      <c r="G531" s="43">
        <f>ROUND(SUM(G532:G541),2)</f>
        <v>1034.24</v>
      </c>
    </row>
    <row r="532" spans="1:7" ht="45" x14ac:dyDescent="0.2">
      <c r="A532" s="62" t="s">
        <v>879</v>
      </c>
      <c r="B532" s="87" t="s">
        <v>85</v>
      </c>
      <c r="C532" s="88" t="s">
        <v>33</v>
      </c>
      <c r="D532" s="89">
        <v>11</v>
      </c>
      <c r="E532" s="71"/>
      <c r="F532" s="73"/>
      <c r="G532" s="53">
        <f t="shared" ref="G532:G558" si="81">ROUND(PRODUCT(D532,E532),2)</f>
        <v>11</v>
      </c>
    </row>
    <row r="533" spans="1:7" ht="45" x14ac:dyDescent="0.2">
      <c r="A533" s="62" t="s">
        <v>880</v>
      </c>
      <c r="B533" s="87" t="s">
        <v>86</v>
      </c>
      <c r="C533" s="88" t="s">
        <v>33</v>
      </c>
      <c r="D533" s="89">
        <v>17</v>
      </c>
      <c r="E533" s="71"/>
      <c r="F533" s="73"/>
      <c r="G533" s="53">
        <f t="shared" si="81"/>
        <v>17</v>
      </c>
    </row>
    <row r="534" spans="1:7" ht="22.5" x14ac:dyDescent="0.2">
      <c r="A534" s="62" t="s">
        <v>881</v>
      </c>
      <c r="B534" s="87" t="s">
        <v>137</v>
      </c>
      <c r="C534" s="88" t="s">
        <v>32</v>
      </c>
      <c r="D534" s="89">
        <v>0.57999999999999996</v>
      </c>
      <c r="E534" s="71"/>
      <c r="F534" s="73"/>
      <c r="G534" s="53">
        <f t="shared" si="81"/>
        <v>0.57999999999999996</v>
      </c>
    </row>
    <row r="535" spans="1:7" ht="78.75" x14ac:dyDescent="0.2">
      <c r="A535" s="62" t="s">
        <v>882</v>
      </c>
      <c r="B535" s="63" t="s">
        <v>1391</v>
      </c>
      <c r="C535" s="88" t="s">
        <v>33</v>
      </c>
      <c r="D535" s="89">
        <v>17</v>
      </c>
      <c r="E535" s="71"/>
      <c r="F535" s="73"/>
      <c r="G535" s="53">
        <f t="shared" si="81"/>
        <v>17</v>
      </c>
    </row>
    <row r="536" spans="1:7" ht="45" x14ac:dyDescent="0.2">
      <c r="A536" s="62" t="s">
        <v>883</v>
      </c>
      <c r="B536" s="87" t="s">
        <v>181</v>
      </c>
      <c r="C536" s="88" t="s">
        <v>32</v>
      </c>
      <c r="D536" s="89">
        <v>99.2</v>
      </c>
      <c r="E536" s="71"/>
      <c r="F536" s="73"/>
      <c r="G536" s="53">
        <f t="shared" si="81"/>
        <v>99.2</v>
      </c>
    </row>
    <row r="537" spans="1:7" ht="22.5" x14ac:dyDescent="0.2">
      <c r="A537" s="62" t="s">
        <v>884</v>
      </c>
      <c r="B537" s="87" t="s">
        <v>87</v>
      </c>
      <c r="C537" s="88" t="s">
        <v>39</v>
      </c>
      <c r="D537" s="89">
        <v>753.36</v>
      </c>
      <c r="E537" s="71"/>
      <c r="F537" s="73"/>
      <c r="G537" s="53">
        <f t="shared" si="81"/>
        <v>753.36</v>
      </c>
    </row>
    <row r="538" spans="1:7" ht="22.5" x14ac:dyDescent="0.2">
      <c r="A538" s="62" t="s">
        <v>885</v>
      </c>
      <c r="B538" s="87" t="s">
        <v>88</v>
      </c>
      <c r="C538" s="88" t="s">
        <v>39</v>
      </c>
      <c r="D538" s="89">
        <v>20.399999999999999</v>
      </c>
      <c r="E538" s="71"/>
      <c r="F538" s="73"/>
      <c r="G538" s="53">
        <f t="shared" si="81"/>
        <v>20.399999999999999</v>
      </c>
    </row>
    <row r="539" spans="1:7" ht="22.5" x14ac:dyDescent="0.2">
      <c r="A539" s="62" t="s">
        <v>886</v>
      </c>
      <c r="B539" s="87" t="s">
        <v>89</v>
      </c>
      <c r="C539" s="88" t="s">
        <v>39</v>
      </c>
      <c r="D539" s="89">
        <v>8.5</v>
      </c>
      <c r="E539" s="71"/>
      <c r="F539" s="73"/>
      <c r="G539" s="53">
        <f t="shared" si="81"/>
        <v>8.5</v>
      </c>
    </row>
    <row r="540" spans="1:7" ht="22.5" x14ac:dyDescent="0.2">
      <c r="A540" s="62" t="s">
        <v>887</v>
      </c>
      <c r="B540" s="87" t="s">
        <v>90</v>
      </c>
      <c r="C540" s="88" t="s">
        <v>33</v>
      </c>
      <c r="D540" s="89">
        <v>8</v>
      </c>
      <c r="E540" s="71"/>
      <c r="F540" s="73"/>
      <c r="G540" s="53">
        <f t="shared" si="81"/>
        <v>8</v>
      </c>
    </row>
    <row r="541" spans="1:7" ht="45" x14ac:dyDescent="0.2">
      <c r="A541" s="62" t="s">
        <v>888</v>
      </c>
      <c r="B541" s="87" t="s">
        <v>200</v>
      </c>
      <c r="C541" s="88" t="s">
        <v>32</v>
      </c>
      <c r="D541" s="89">
        <v>99.2</v>
      </c>
      <c r="E541" s="71"/>
      <c r="F541" s="73"/>
      <c r="G541" s="53">
        <f t="shared" si="81"/>
        <v>99.2</v>
      </c>
    </row>
    <row r="542" spans="1:7" x14ac:dyDescent="0.2">
      <c r="A542" s="82" t="s">
        <v>639</v>
      </c>
      <c r="B542" s="83" t="s">
        <v>119</v>
      </c>
      <c r="C542" s="84"/>
      <c r="D542" s="85"/>
      <c r="E542" s="43"/>
      <c r="F542" s="86"/>
      <c r="G542" s="43">
        <f>ROUND(SUM(G543:G561),2)</f>
        <v>1597.8</v>
      </c>
    </row>
    <row r="543" spans="1:7" ht="135" x14ac:dyDescent="0.2">
      <c r="A543" s="62" t="s">
        <v>889</v>
      </c>
      <c r="B543" s="87" t="s">
        <v>1379</v>
      </c>
      <c r="C543" s="88" t="s">
        <v>33</v>
      </c>
      <c r="D543" s="89">
        <v>17</v>
      </c>
      <c r="E543" s="71"/>
      <c r="F543" s="73"/>
      <c r="G543" s="53">
        <f t="shared" ref="G543" si="82">ROUND(PRODUCT(D543,E543),2)</f>
        <v>17</v>
      </c>
    </row>
    <row r="544" spans="1:7" ht="135" x14ac:dyDescent="0.2">
      <c r="A544" s="62" t="s">
        <v>890</v>
      </c>
      <c r="B544" s="87" t="s">
        <v>202</v>
      </c>
      <c r="C544" s="88" t="s">
        <v>33</v>
      </c>
      <c r="D544" s="89">
        <v>17</v>
      </c>
      <c r="E544" s="71"/>
      <c r="F544" s="73"/>
      <c r="G544" s="53">
        <f t="shared" si="81"/>
        <v>17</v>
      </c>
    </row>
    <row r="545" spans="1:7" ht="56.25" x14ac:dyDescent="0.2">
      <c r="A545" s="62" t="s">
        <v>891</v>
      </c>
      <c r="B545" s="87" t="s">
        <v>203</v>
      </c>
      <c r="C545" s="88" t="s">
        <v>33</v>
      </c>
      <c r="D545" s="89">
        <v>17</v>
      </c>
      <c r="E545" s="71"/>
      <c r="F545" s="73"/>
      <c r="G545" s="53">
        <f t="shared" si="81"/>
        <v>17</v>
      </c>
    </row>
    <row r="546" spans="1:7" ht="33.75" x14ac:dyDescent="0.2">
      <c r="A546" s="62" t="s">
        <v>892</v>
      </c>
      <c r="B546" s="87" t="s">
        <v>93</v>
      </c>
      <c r="C546" s="88" t="s">
        <v>39</v>
      </c>
      <c r="D546" s="89">
        <v>651</v>
      </c>
      <c r="E546" s="71"/>
      <c r="F546" s="73"/>
      <c r="G546" s="53">
        <f t="shared" si="81"/>
        <v>651</v>
      </c>
    </row>
    <row r="547" spans="1:7" ht="33.75" x14ac:dyDescent="0.2">
      <c r="A547" s="62" t="s">
        <v>893</v>
      </c>
      <c r="B547" s="87" t="s">
        <v>94</v>
      </c>
      <c r="C547" s="88" t="s">
        <v>39</v>
      </c>
      <c r="D547" s="89">
        <v>663</v>
      </c>
      <c r="E547" s="71"/>
      <c r="F547" s="73"/>
      <c r="G547" s="53">
        <f t="shared" si="81"/>
        <v>663</v>
      </c>
    </row>
    <row r="548" spans="1:7" ht="56.25" x14ac:dyDescent="0.2">
      <c r="A548" s="62" t="s">
        <v>894</v>
      </c>
      <c r="B548" s="87" t="s">
        <v>163</v>
      </c>
      <c r="C548" s="88" t="s">
        <v>39</v>
      </c>
      <c r="D548" s="89">
        <v>11.6</v>
      </c>
      <c r="E548" s="71"/>
      <c r="F548" s="73"/>
      <c r="G548" s="53">
        <f t="shared" si="81"/>
        <v>11.6</v>
      </c>
    </row>
    <row r="549" spans="1:7" ht="22.5" x14ac:dyDescent="0.2">
      <c r="A549" s="62" t="s">
        <v>895</v>
      </c>
      <c r="B549" s="87" t="s">
        <v>95</v>
      </c>
      <c r="C549" s="88" t="s">
        <v>33</v>
      </c>
      <c r="D549" s="89">
        <v>51</v>
      </c>
      <c r="E549" s="71"/>
      <c r="F549" s="73"/>
      <c r="G549" s="53">
        <f t="shared" si="81"/>
        <v>51</v>
      </c>
    </row>
    <row r="550" spans="1:7" ht="22.5" x14ac:dyDescent="0.2">
      <c r="A550" s="62" t="s">
        <v>896</v>
      </c>
      <c r="B550" s="87" t="s">
        <v>96</v>
      </c>
      <c r="C550" s="88" t="s">
        <v>33</v>
      </c>
      <c r="D550" s="89">
        <v>6</v>
      </c>
      <c r="E550" s="71"/>
      <c r="F550" s="73"/>
      <c r="G550" s="53">
        <f t="shared" si="81"/>
        <v>6</v>
      </c>
    </row>
    <row r="551" spans="1:7" ht="45" x14ac:dyDescent="0.2">
      <c r="A551" s="62" t="s">
        <v>897</v>
      </c>
      <c r="B551" s="87" t="s">
        <v>97</v>
      </c>
      <c r="C551" s="88" t="s">
        <v>33</v>
      </c>
      <c r="D551" s="89">
        <v>51</v>
      </c>
      <c r="E551" s="71"/>
      <c r="F551" s="73"/>
      <c r="G551" s="53">
        <f t="shared" si="81"/>
        <v>51</v>
      </c>
    </row>
    <row r="552" spans="1:7" ht="33.75" x14ac:dyDescent="0.2">
      <c r="A552" s="62" t="s">
        <v>898</v>
      </c>
      <c r="B552" s="87" t="s">
        <v>164</v>
      </c>
      <c r="C552" s="88" t="s">
        <v>33</v>
      </c>
      <c r="D552" s="89">
        <v>3</v>
      </c>
      <c r="E552" s="71"/>
      <c r="F552" s="73"/>
      <c r="G552" s="53">
        <f t="shared" si="81"/>
        <v>3</v>
      </c>
    </row>
    <row r="553" spans="1:7" ht="33.75" x14ac:dyDescent="0.2">
      <c r="A553" s="62" t="s">
        <v>899</v>
      </c>
      <c r="B553" s="87" t="s">
        <v>98</v>
      </c>
      <c r="C553" s="88" t="s">
        <v>99</v>
      </c>
      <c r="D553" s="89">
        <v>4</v>
      </c>
      <c r="E553" s="71"/>
      <c r="F553" s="73"/>
      <c r="G553" s="53">
        <f t="shared" si="81"/>
        <v>4</v>
      </c>
    </row>
    <row r="554" spans="1:7" ht="33.75" x14ac:dyDescent="0.2">
      <c r="A554" s="62" t="s">
        <v>900</v>
      </c>
      <c r="B554" s="87" t="s">
        <v>103</v>
      </c>
      <c r="C554" s="88" t="s">
        <v>99</v>
      </c>
      <c r="D554" s="89">
        <v>17</v>
      </c>
      <c r="E554" s="71"/>
      <c r="F554" s="73"/>
      <c r="G554" s="53">
        <f t="shared" si="81"/>
        <v>17</v>
      </c>
    </row>
    <row r="555" spans="1:7" ht="33.75" x14ac:dyDescent="0.2">
      <c r="A555" s="62" t="s">
        <v>901</v>
      </c>
      <c r="B555" s="87" t="s">
        <v>100</v>
      </c>
      <c r="C555" s="88" t="s">
        <v>33</v>
      </c>
      <c r="D555" s="89">
        <v>4</v>
      </c>
      <c r="E555" s="71"/>
      <c r="F555" s="73"/>
      <c r="G555" s="53">
        <f t="shared" si="81"/>
        <v>4</v>
      </c>
    </row>
    <row r="556" spans="1:7" ht="33.75" x14ac:dyDescent="0.2">
      <c r="A556" s="62" t="s">
        <v>902</v>
      </c>
      <c r="B556" s="87" t="s">
        <v>158</v>
      </c>
      <c r="C556" s="88" t="s">
        <v>33</v>
      </c>
      <c r="D556" s="89">
        <v>54</v>
      </c>
      <c r="E556" s="71"/>
      <c r="F556" s="73"/>
      <c r="G556" s="53">
        <f t="shared" si="81"/>
        <v>54</v>
      </c>
    </row>
    <row r="557" spans="1:7" ht="33.75" x14ac:dyDescent="0.2">
      <c r="A557" s="62" t="s">
        <v>903</v>
      </c>
      <c r="B557" s="87" t="s">
        <v>159</v>
      </c>
      <c r="C557" s="88" t="s">
        <v>33</v>
      </c>
      <c r="D557" s="89">
        <v>17</v>
      </c>
      <c r="E557" s="71"/>
      <c r="F557" s="73"/>
      <c r="G557" s="53">
        <f t="shared" si="81"/>
        <v>17</v>
      </c>
    </row>
    <row r="558" spans="1:7" ht="56.25" x14ac:dyDescent="0.2">
      <c r="A558" s="62" t="s">
        <v>904</v>
      </c>
      <c r="B558" s="87" t="s">
        <v>102</v>
      </c>
      <c r="C558" s="88" t="s">
        <v>33</v>
      </c>
      <c r="D558" s="89">
        <v>1</v>
      </c>
      <c r="E558" s="71"/>
      <c r="F558" s="73"/>
      <c r="G558" s="53">
        <f t="shared" si="81"/>
        <v>1</v>
      </c>
    </row>
    <row r="559" spans="1:7" ht="33.75" x14ac:dyDescent="0.2">
      <c r="A559" s="62" t="s">
        <v>905</v>
      </c>
      <c r="B559" s="87" t="s">
        <v>101</v>
      </c>
      <c r="C559" s="88" t="s">
        <v>39</v>
      </c>
      <c r="D559" s="89">
        <v>11.2</v>
      </c>
      <c r="E559" s="71"/>
      <c r="F559" s="73"/>
      <c r="G559" s="53">
        <f>ROUND(PRODUCT(D559,E559),2)</f>
        <v>11.2</v>
      </c>
    </row>
    <row r="560" spans="1:7" ht="270" x14ac:dyDescent="0.2">
      <c r="A560" s="62" t="s">
        <v>906</v>
      </c>
      <c r="B560" s="63" t="s">
        <v>1392</v>
      </c>
      <c r="C560" s="88" t="s">
        <v>33</v>
      </c>
      <c r="D560" s="89">
        <v>1</v>
      </c>
      <c r="E560" s="71"/>
      <c r="F560" s="73"/>
      <c r="G560" s="53">
        <f>ROUND(PRODUCT(D560,E560),2)</f>
        <v>1</v>
      </c>
    </row>
    <row r="561" spans="1:7" ht="78.75" x14ac:dyDescent="0.2">
      <c r="A561" s="62" t="s">
        <v>907</v>
      </c>
      <c r="B561" s="63" t="s">
        <v>1393</v>
      </c>
      <c r="C561" s="88" t="s">
        <v>33</v>
      </c>
      <c r="D561" s="89">
        <v>1</v>
      </c>
      <c r="E561" s="71"/>
      <c r="F561" s="73"/>
      <c r="G561" s="53">
        <f>ROUND(PRODUCT(D561,E561),2)</f>
        <v>1</v>
      </c>
    </row>
    <row r="562" spans="1:7" x14ac:dyDescent="0.2">
      <c r="A562" s="80" t="s">
        <v>593</v>
      </c>
      <c r="B562" s="81" t="s">
        <v>29</v>
      </c>
      <c r="C562" s="81"/>
      <c r="D562" s="81"/>
      <c r="E562" s="81"/>
      <c r="F562" s="81"/>
      <c r="G562" s="54">
        <f>ROUND(SUM(G563),2)</f>
        <v>11051.23</v>
      </c>
    </row>
    <row r="563" spans="1:7" ht="22.5" x14ac:dyDescent="0.2">
      <c r="A563" s="62" t="s">
        <v>908</v>
      </c>
      <c r="B563" s="87" t="s">
        <v>46</v>
      </c>
      <c r="C563" s="88" t="s">
        <v>31</v>
      </c>
      <c r="D563" s="89">
        <v>11051.23</v>
      </c>
      <c r="E563" s="71"/>
      <c r="F563" s="73"/>
      <c r="G563" s="53">
        <f t="shared" ref="G563" si="83">ROUND(PRODUCT(D563,E563),2)</f>
        <v>11051.23</v>
      </c>
    </row>
    <row r="564" spans="1:7" x14ac:dyDescent="0.2">
      <c r="A564" s="77" t="s">
        <v>27</v>
      </c>
      <c r="B564" s="78" t="s">
        <v>519</v>
      </c>
      <c r="C564" s="78"/>
      <c r="D564" s="78"/>
      <c r="E564" s="78"/>
      <c r="F564" s="78"/>
      <c r="G564" s="79">
        <f>G565+G592+G622+G614+G641+G720+G805+G836</f>
        <v>849481.44</v>
      </c>
    </row>
    <row r="565" spans="1:7" x14ac:dyDescent="0.2">
      <c r="A565" s="80" t="s">
        <v>594</v>
      </c>
      <c r="B565" s="81" t="s">
        <v>104</v>
      </c>
      <c r="C565" s="81"/>
      <c r="D565" s="81"/>
      <c r="E565" s="81"/>
      <c r="F565" s="81"/>
      <c r="G565" s="54">
        <f>ROUND(SUM(G566,G575,G583),2)</f>
        <v>485213.23</v>
      </c>
    </row>
    <row r="566" spans="1:7" x14ac:dyDescent="0.2">
      <c r="A566" s="82" t="s">
        <v>640</v>
      </c>
      <c r="B566" s="83" t="s">
        <v>26</v>
      </c>
      <c r="C566" s="84"/>
      <c r="D566" s="85"/>
      <c r="E566" s="43"/>
      <c r="F566" s="86"/>
      <c r="G566" s="43">
        <f>ROUND(SUM(G567:G574),2)</f>
        <v>111019.32</v>
      </c>
    </row>
    <row r="567" spans="1:7" ht="22.5" x14ac:dyDescent="0.2">
      <c r="A567" s="62" t="s">
        <v>909</v>
      </c>
      <c r="B567" s="87" t="s">
        <v>216</v>
      </c>
      <c r="C567" s="88" t="s">
        <v>32</v>
      </c>
      <c r="D567" s="89">
        <v>751.14</v>
      </c>
      <c r="E567" s="71"/>
      <c r="F567" s="73"/>
      <c r="G567" s="53">
        <f>ROUND(PRODUCT(D567,E567),2)</f>
        <v>751.14</v>
      </c>
    </row>
    <row r="568" spans="1:7" ht="33.75" x14ac:dyDescent="0.2">
      <c r="A568" s="62" t="s">
        <v>910</v>
      </c>
      <c r="B568" s="87" t="s">
        <v>141</v>
      </c>
      <c r="C568" s="88" t="s">
        <v>31</v>
      </c>
      <c r="D568" s="89">
        <v>430.16</v>
      </c>
      <c r="E568" s="71"/>
      <c r="F568" s="73"/>
      <c r="G568" s="53">
        <f t="shared" ref="G568:G574" si="84">ROUND(PRODUCT(D568,E568),2)</f>
        <v>430.16</v>
      </c>
    </row>
    <row r="569" spans="1:7" ht="45" x14ac:dyDescent="0.2">
      <c r="A569" s="62" t="s">
        <v>911</v>
      </c>
      <c r="B569" s="87" t="s">
        <v>130</v>
      </c>
      <c r="C569" s="88" t="s">
        <v>32</v>
      </c>
      <c r="D569" s="89">
        <v>32.5</v>
      </c>
      <c r="E569" s="71"/>
      <c r="F569" s="73"/>
      <c r="G569" s="53">
        <f>ROUND(PRODUCT(D569,E569),2)</f>
        <v>32.5</v>
      </c>
    </row>
    <row r="570" spans="1:7" ht="33.75" x14ac:dyDescent="0.2">
      <c r="A570" s="62" t="s">
        <v>912</v>
      </c>
      <c r="B570" s="87" t="s">
        <v>180</v>
      </c>
      <c r="C570" s="88" t="s">
        <v>32</v>
      </c>
      <c r="D570" s="89">
        <v>1735.99</v>
      </c>
      <c r="E570" s="71"/>
      <c r="F570" s="73"/>
      <c r="G570" s="53">
        <f t="shared" ref="G570:G572" si="85">ROUND(PRODUCT(D570,E570),2)</f>
        <v>1735.99</v>
      </c>
    </row>
    <row r="571" spans="1:7" ht="33.75" x14ac:dyDescent="0.2">
      <c r="A571" s="62" t="s">
        <v>913</v>
      </c>
      <c r="B571" s="87" t="s">
        <v>54</v>
      </c>
      <c r="C571" s="88" t="s">
        <v>32</v>
      </c>
      <c r="D571" s="89">
        <v>266.93</v>
      </c>
      <c r="E571" s="71"/>
      <c r="F571" s="73"/>
      <c r="G571" s="53">
        <f t="shared" si="85"/>
        <v>266.93</v>
      </c>
    </row>
    <row r="572" spans="1:7" ht="33.75" x14ac:dyDescent="0.2">
      <c r="A572" s="62" t="s">
        <v>914</v>
      </c>
      <c r="B572" s="87" t="s">
        <v>34</v>
      </c>
      <c r="C572" s="88" t="s">
        <v>32</v>
      </c>
      <c r="D572" s="89">
        <v>739.2</v>
      </c>
      <c r="E572" s="71"/>
      <c r="F572" s="73"/>
      <c r="G572" s="53">
        <f t="shared" si="85"/>
        <v>739.2</v>
      </c>
    </row>
    <row r="573" spans="1:7" ht="33.75" x14ac:dyDescent="0.2">
      <c r="A573" s="62" t="s">
        <v>915</v>
      </c>
      <c r="B573" s="87" t="s">
        <v>37</v>
      </c>
      <c r="C573" s="88" t="s">
        <v>32</v>
      </c>
      <c r="D573" s="89">
        <v>3568.78</v>
      </c>
      <c r="E573" s="71"/>
      <c r="F573" s="73"/>
      <c r="G573" s="53">
        <f t="shared" si="84"/>
        <v>3568.78</v>
      </c>
    </row>
    <row r="574" spans="1:7" ht="33.75" x14ac:dyDescent="0.2">
      <c r="A574" s="62" t="s">
        <v>916</v>
      </c>
      <c r="B574" s="87" t="s">
        <v>35</v>
      </c>
      <c r="C574" s="88" t="s">
        <v>36</v>
      </c>
      <c r="D574" s="89">
        <v>103494.62</v>
      </c>
      <c r="E574" s="71"/>
      <c r="F574" s="73"/>
      <c r="G574" s="53">
        <f t="shared" si="84"/>
        <v>103494.62</v>
      </c>
    </row>
    <row r="575" spans="1:7" x14ac:dyDescent="0.2">
      <c r="A575" s="82" t="s">
        <v>641</v>
      </c>
      <c r="B575" s="83" t="s">
        <v>49</v>
      </c>
      <c r="C575" s="84"/>
      <c r="D575" s="85"/>
      <c r="E575" s="43"/>
      <c r="F575" s="86"/>
      <c r="G575" s="43">
        <f>ROUND(SUM(G576:G582),2)</f>
        <v>322393.57</v>
      </c>
    </row>
    <row r="576" spans="1:7" ht="33.75" x14ac:dyDescent="0.2">
      <c r="A576" s="62" t="s">
        <v>917</v>
      </c>
      <c r="B576" s="87" t="s">
        <v>30</v>
      </c>
      <c r="C576" s="88" t="s">
        <v>31</v>
      </c>
      <c r="D576" s="89">
        <v>18142.580000000002</v>
      </c>
      <c r="E576" s="71"/>
      <c r="F576" s="73"/>
      <c r="G576" s="53">
        <f>ROUND(PRODUCT(D576,E576),2)</f>
        <v>18142.580000000002</v>
      </c>
    </row>
    <row r="577" spans="1:7" ht="45" x14ac:dyDescent="0.2">
      <c r="A577" s="62" t="s">
        <v>918</v>
      </c>
      <c r="B577" s="87" t="s">
        <v>178</v>
      </c>
      <c r="C577" s="88" t="s">
        <v>32</v>
      </c>
      <c r="D577" s="89">
        <v>8527.01</v>
      </c>
      <c r="E577" s="71"/>
      <c r="F577" s="73"/>
      <c r="G577" s="53">
        <f t="shared" ref="G577:G581" si="86">ROUND(PRODUCT(D577,E577),2)</f>
        <v>8527.01</v>
      </c>
    </row>
    <row r="578" spans="1:7" ht="45" x14ac:dyDescent="0.2">
      <c r="A578" s="62" t="s">
        <v>919</v>
      </c>
      <c r="B578" s="87" t="s">
        <v>258</v>
      </c>
      <c r="C578" s="88" t="s">
        <v>31</v>
      </c>
      <c r="D578" s="89">
        <v>18142.580000000002</v>
      </c>
      <c r="E578" s="71"/>
      <c r="F578" s="73"/>
      <c r="G578" s="53">
        <f t="shared" si="86"/>
        <v>18142.580000000002</v>
      </c>
    </row>
    <row r="579" spans="1:7" ht="45" x14ac:dyDescent="0.2">
      <c r="A579" s="62" t="s">
        <v>920</v>
      </c>
      <c r="B579" s="63" t="s">
        <v>1385</v>
      </c>
      <c r="C579" s="88" t="s">
        <v>32</v>
      </c>
      <c r="D579" s="89">
        <v>3628.52</v>
      </c>
      <c r="E579" s="71"/>
      <c r="F579" s="73"/>
      <c r="G579" s="53">
        <f t="shared" si="86"/>
        <v>3628.52</v>
      </c>
    </row>
    <row r="580" spans="1:7" ht="33.75" x14ac:dyDescent="0.2">
      <c r="A580" s="62" t="s">
        <v>921</v>
      </c>
      <c r="B580" s="87" t="s">
        <v>143</v>
      </c>
      <c r="C580" s="88" t="s">
        <v>31</v>
      </c>
      <c r="D580" s="89">
        <v>18142.580000000002</v>
      </c>
      <c r="E580" s="71"/>
      <c r="F580" s="73"/>
      <c r="G580" s="53">
        <f t="shared" si="86"/>
        <v>18142.580000000002</v>
      </c>
    </row>
    <row r="581" spans="1:7" ht="33.75" x14ac:dyDescent="0.2">
      <c r="A581" s="62" t="s">
        <v>922</v>
      </c>
      <c r="B581" s="87" t="s">
        <v>37</v>
      </c>
      <c r="C581" s="88" t="s">
        <v>32</v>
      </c>
      <c r="D581" s="89">
        <v>8527.01</v>
      </c>
      <c r="E581" s="71"/>
      <c r="F581" s="73"/>
      <c r="G581" s="53">
        <f t="shared" si="86"/>
        <v>8527.01</v>
      </c>
    </row>
    <row r="582" spans="1:7" ht="33.75" x14ac:dyDescent="0.2">
      <c r="A582" s="62" t="s">
        <v>923</v>
      </c>
      <c r="B582" s="87" t="s">
        <v>35</v>
      </c>
      <c r="C582" s="88" t="s">
        <v>36</v>
      </c>
      <c r="D582" s="89">
        <v>247283.29</v>
      </c>
      <c r="E582" s="71"/>
      <c r="F582" s="73"/>
      <c r="G582" s="53">
        <f>ROUND(PRODUCT(D582,E582),2)</f>
        <v>247283.29</v>
      </c>
    </row>
    <row r="583" spans="1:7" x14ac:dyDescent="0.2">
      <c r="A583" s="82" t="s">
        <v>642</v>
      </c>
      <c r="B583" s="83" t="s">
        <v>50</v>
      </c>
      <c r="C583" s="84"/>
      <c r="D583" s="85"/>
      <c r="E583" s="43"/>
      <c r="F583" s="86"/>
      <c r="G583" s="43">
        <f>ROUND(SUM(G584:G591),2)</f>
        <v>51800.34</v>
      </c>
    </row>
    <row r="584" spans="1:7" ht="45" x14ac:dyDescent="0.2">
      <c r="A584" s="62" t="s">
        <v>924</v>
      </c>
      <c r="B584" s="87" t="s">
        <v>536</v>
      </c>
      <c r="C584" s="88" t="s">
        <v>31</v>
      </c>
      <c r="D584" s="89">
        <v>2359.37</v>
      </c>
      <c r="E584" s="71"/>
      <c r="F584" s="73"/>
      <c r="G584" s="53">
        <f>ROUND(PRODUCT(D584,E584),2)</f>
        <v>2359.37</v>
      </c>
    </row>
    <row r="585" spans="1:7" ht="45" x14ac:dyDescent="0.2">
      <c r="A585" s="62" t="s">
        <v>925</v>
      </c>
      <c r="B585" s="87" t="s">
        <v>537</v>
      </c>
      <c r="C585" s="88" t="s">
        <v>31</v>
      </c>
      <c r="D585" s="89">
        <v>3145.82</v>
      </c>
      <c r="E585" s="71"/>
      <c r="F585" s="73"/>
      <c r="G585" s="53">
        <f t="shared" ref="G585:G591" si="87">ROUND(PRODUCT(D585,E585),2)</f>
        <v>3145.82</v>
      </c>
    </row>
    <row r="586" spans="1:7" ht="45" x14ac:dyDescent="0.2">
      <c r="A586" s="62" t="s">
        <v>926</v>
      </c>
      <c r="B586" s="87" t="s">
        <v>538</v>
      </c>
      <c r="C586" s="88" t="s">
        <v>31</v>
      </c>
      <c r="D586" s="89">
        <v>9437.4699999999993</v>
      </c>
      <c r="E586" s="71"/>
      <c r="F586" s="73"/>
      <c r="G586" s="53">
        <f t="shared" si="87"/>
        <v>9437.4699999999993</v>
      </c>
    </row>
    <row r="587" spans="1:7" ht="45" x14ac:dyDescent="0.2">
      <c r="A587" s="62" t="s">
        <v>927</v>
      </c>
      <c r="B587" s="87" t="s">
        <v>539</v>
      </c>
      <c r="C587" s="88" t="s">
        <v>31</v>
      </c>
      <c r="D587" s="89">
        <v>786.46</v>
      </c>
      <c r="E587" s="71"/>
      <c r="F587" s="73"/>
      <c r="G587" s="53">
        <f t="shared" si="87"/>
        <v>786.46</v>
      </c>
    </row>
    <row r="588" spans="1:7" ht="22.5" x14ac:dyDescent="0.2">
      <c r="A588" s="62" t="s">
        <v>928</v>
      </c>
      <c r="B588" s="87" t="s">
        <v>38</v>
      </c>
      <c r="C588" s="88" t="s">
        <v>39</v>
      </c>
      <c r="D588" s="89">
        <v>11146.86</v>
      </c>
      <c r="E588" s="71"/>
      <c r="F588" s="73"/>
      <c r="G588" s="53">
        <f t="shared" si="87"/>
        <v>11146.86</v>
      </c>
    </row>
    <row r="589" spans="1:7" ht="45" x14ac:dyDescent="0.2">
      <c r="A589" s="62" t="s">
        <v>929</v>
      </c>
      <c r="B589" s="87" t="s">
        <v>51</v>
      </c>
      <c r="C589" s="88" t="s">
        <v>39</v>
      </c>
      <c r="D589" s="89">
        <v>11146.86</v>
      </c>
      <c r="E589" s="71"/>
      <c r="F589" s="73"/>
      <c r="G589" s="53">
        <f t="shared" si="87"/>
        <v>11146.86</v>
      </c>
    </row>
    <row r="590" spans="1:7" ht="33.75" x14ac:dyDescent="0.2">
      <c r="A590" s="62" t="s">
        <v>930</v>
      </c>
      <c r="B590" s="87" t="s">
        <v>112</v>
      </c>
      <c r="C590" s="88" t="s">
        <v>52</v>
      </c>
      <c r="D590" s="89">
        <v>10433.5</v>
      </c>
      <c r="E590" s="71"/>
      <c r="F590" s="73"/>
      <c r="G590" s="53">
        <f t="shared" si="87"/>
        <v>10433.5</v>
      </c>
    </row>
    <row r="591" spans="1:7" ht="78.75" x14ac:dyDescent="0.2">
      <c r="A591" s="62" t="s">
        <v>931</v>
      </c>
      <c r="B591" s="87" t="s">
        <v>540</v>
      </c>
      <c r="C591" s="88" t="s">
        <v>33</v>
      </c>
      <c r="D591" s="89">
        <v>3344</v>
      </c>
      <c r="E591" s="71"/>
      <c r="F591" s="73"/>
      <c r="G591" s="53">
        <f t="shared" si="87"/>
        <v>3344</v>
      </c>
    </row>
    <row r="592" spans="1:7" x14ac:dyDescent="0.2">
      <c r="A592" s="80" t="s">
        <v>595</v>
      </c>
      <c r="B592" s="81" t="s">
        <v>121</v>
      </c>
      <c r="C592" s="81"/>
      <c r="D592" s="81"/>
      <c r="E592" s="81"/>
      <c r="F592" s="81"/>
      <c r="G592" s="54">
        <f>ROUND(SUM(G593:G613),2)</f>
        <v>40339.300000000003</v>
      </c>
    </row>
    <row r="593" spans="1:7" ht="33.75" x14ac:dyDescent="0.2">
      <c r="A593" s="62" t="s">
        <v>932</v>
      </c>
      <c r="B593" s="87" t="s">
        <v>30</v>
      </c>
      <c r="C593" s="88" t="s">
        <v>31</v>
      </c>
      <c r="D593" s="89">
        <v>7769.15</v>
      </c>
      <c r="E593" s="71"/>
      <c r="F593" s="73"/>
      <c r="G593" s="53">
        <f>ROUND(PRODUCT(D593,E593),2)</f>
        <v>7769.15</v>
      </c>
    </row>
    <row r="594" spans="1:7" ht="45" x14ac:dyDescent="0.2">
      <c r="A594" s="62" t="s">
        <v>933</v>
      </c>
      <c r="B594" s="87" t="s">
        <v>181</v>
      </c>
      <c r="C594" s="88" t="s">
        <v>32</v>
      </c>
      <c r="D594" s="89">
        <v>349.61</v>
      </c>
      <c r="E594" s="71"/>
      <c r="F594" s="73"/>
      <c r="G594" s="53">
        <f t="shared" ref="G594:G613" si="88">ROUND(PRODUCT(D594,E594),2)</f>
        <v>349.61</v>
      </c>
    </row>
    <row r="595" spans="1:7" ht="45" x14ac:dyDescent="0.2">
      <c r="A595" s="62" t="s">
        <v>934</v>
      </c>
      <c r="B595" s="87" t="s">
        <v>120</v>
      </c>
      <c r="C595" s="88" t="s">
        <v>31</v>
      </c>
      <c r="D595" s="89">
        <v>2330.7399999999998</v>
      </c>
      <c r="E595" s="71"/>
      <c r="F595" s="73"/>
      <c r="G595" s="53">
        <f t="shared" si="88"/>
        <v>2330.7399999999998</v>
      </c>
    </row>
    <row r="596" spans="1:7" ht="45" x14ac:dyDescent="0.2">
      <c r="A596" s="62" t="s">
        <v>935</v>
      </c>
      <c r="B596" s="87" t="s">
        <v>188</v>
      </c>
      <c r="C596" s="88" t="s">
        <v>31</v>
      </c>
      <c r="D596" s="89">
        <v>5438.41</v>
      </c>
      <c r="E596" s="71"/>
      <c r="F596" s="73"/>
      <c r="G596" s="53">
        <f t="shared" si="88"/>
        <v>5438.41</v>
      </c>
    </row>
    <row r="597" spans="1:7" ht="45" x14ac:dyDescent="0.2">
      <c r="A597" s="62" t="s">
        <v>936</v>
      </c>
      <c r="B597" s="87" t="s">
        <v>161</v>
      </c>
      <c r="C597" s="88" t="s">
        <v>32</v>
      </c>
      <c r="D597" s="89">
        <v>139.84</v>
      </c>
      <c r="E597" s="71"/>
      <c r="F597" s="73"/>
      <c r="G597" s="53">
        <f t="shared" si="88"/>
        <v>139.84</v>
      </c>
    </row>
    <row r="598" spans="1:7" ht="45" x14ac:dyDescent="0.2">
      <c r="A598" s="62" t="s">
        <v>937</v>
      </c>
      <c r="B598" s="87" t="s">
        <v>182</v>
      </c>
      <c r="C598" s="88" t="s">
        <v>32</v>
      </c>
      <c r="D598" s="89">
        <v>209.77</v>
      </c>
      <c r="E598" s="71"/>
      <c r="F598" s="73"/>
      <c r="G598" s="53">
        <f t="shared" si="88"/>
        <v>209.77</v>
      </c>
    </row>
    <row r="599" spans="1:7" ht="33.75" x14ac:dyDescent="0.2">
      <c r="A599" s="62" t="s">
        <v>938</v>
      </c>
      <c r="B599" s="87" t="s">
        <v>541</v>
      </c>
      <c r="C599" s="88" t="s">
        <v>39</v>
      </c>
      <c r="D599" s="89">
        <v>2004.12</v>
      </c>
      <c r="E599" s="71"/>
      <c r="F599" s="89"/>
      <c r="G599" s="53">
        <f t="shared" si="88"/>
        <v>2004.12</v>
      </c>
    </row>
    <row r="600" spans="1:7" ht="33.75" x14ac:dyDescent="0.2">
      <c r="A600" s="62" t="s">
        <v>939</v>
      </c>
      <c r="B600" s="87" t="s">
        <v>542</v>
      </c>
      <c r="C600" s="88" t="s">
        <v>39</v>
      </c>
      <c r="D600" s="89">
        <v>501.03</v>
      </c>
      <c r="E600" s="71"/>
      <c r="F600" s="73"/>
      <c r="G600" s="53">
        <f t="shared" si="88"/>
        <v>501.03</v>
      </c>
    </row>
    <row r="601" spans="1:7" ht="33.75" x14ac:dyDescent="0.2">
      <c r="A601" s="62" t="s">
        <v>940</v>
      </c>
      <c r="B601" s="87" t="s">
        <v>195</v>
      </c>
      <c r="C601" s="88" t="s">
        <v>39</v>
      </c>
      <c r="D601" s="89">
        <v>125.25</v>
      </c>
      <c r="E601" s="71"/>
      <c r="F601" s="73"/>
      <c r="G601" s="53">
        <f t="shared" si="88"/>
        <v>125.25</v>
      </c>
    </row>
    <row r="602" spans="1:7" ht="45" x14ac:dyDescent="0.2">
      <c r="A602" s="62" t="s">
        <v>941</v>
      </c>
      <c r="B602" s="63" t="s">
        <v>1386</v>
      </c>
      <c r="C602" s="88" t="s">
        <v>31</v>
      </c>
      <c r="D602" s="89">
        <v>1229.01</v>
      </c>
      <c r="E602" s="71"/>
      <c r="F602" s="73"/>
      <c r="G602" s="53">
        <f t="shared" si="88"/>
        <v>1229.01</v>
      </c>
    </row>
    <row r="603" spans="1:7" ht="33.75" x14ac:dyDescent="0.2">
      <c r="A603" s="62" t="s">
        <v>942</v>
      </c>
      <c r="B603" s="87" t="s">
        <v>40</v>
      </c>
      <c r="C603" s="88" t="s">
        <v>31</v>
      </c>
      <c r="D603" s="89">
        <v>6540.14</v>
      </c>
      <c r="E603" s="71"/>
      <c r="F603" s="73"/>
      <c r="G603" s="53">
        <f t="shared" si="88"/>
        <v>6540.14</v>
      </c>
    </row>
    <row r="604" spans="1:7" ht="33.75" x14ac:dyDescent="0.2">
      <c r="A604" s="62" t="s">
        <v>943</v>
      </c>
      <c r="B604" s="87" t="s">
        <v>41</v>
      </c>
      <c r="C604" s="88" t="s">
        <v>31</v>
      </c>
      <c r="D604" s="89">
        <v>1653.39</v>
      </c>
      <c r="E604" s="71"/>
      <c r="F604" s="73"/>
      <c r="G604" s="53">
        <f t="shared" si="88"/>
        <v>1653.39</v>
      </c>
    </row>
    <row r="605" spans="1:7" ht="22.5" x14ac:dyDescent="0.2">
      <c r="A605" s="62" t="s">
        <v>944</v>
      </c>
      <c r="B605" s="87" t="s">
        <v>38</v>
      </c>
      <c r="C605" s="88" t="s">
        <v>39</v>
      </c>
      <c r="D605" s="89">
        <v>4377.74</v>
      </c>
      <c r="E605" s="71"/>
      <c r="F605" s="73"/>
      <c r="G605" s="53">
        <f t="shared" si="88"/>
        <v>4377.74</v>
      </c>
    </row>
    <row r="606" spans="1:7" ht="45" x14ac:dyDescent="0.2">
      <c r="A606" s="62" t="s">
        <v>945</v>
      </c>
      <c r="B606" s="87" t="s">
        <v>47</v>
      </c>
      <c r="C606" s="88" t="s">
        <v>39</v>
      </c>
      <c r="D606" s="89">
        <v>16</v>
      </c>
      <c r="E606" s="71"/>
      <c r="F606" s="73"/>
      <c r="G606" s="53">
        <f>ROUND(PRODUCT(D606,E606),2)</f>
        <v>16</v>
      </c>
    </row>
    <row r="607" spans="1:7" ht="33.75" x14ac:dyDescent="0.2">
      <c r="A607" s="62" t="s">
        <v>946</v>
      </c>
      <c r="B607" s="87" t="s">
        <v>115</v>
      </c>
      <c r="C607" s="88" t="s">
        <v>39</v>
      </c>
      <c r="D607" s="89">
        <v>16</v>
      </c>
      <c r="E607" s="71"/>
      <c r="F607" s="73"/>
      <c r="G607" s="53">
        <f t="shared" ref="G607:G608" si="89">ROUND(PRODUCT(D607,E607),2)</f>
        <v>16</v>
      </c>
    </row>
    <row r="608" spans="1:7" ht="33.75" x14ac:dyDescent="0.2">
      <c r="A608" s="62" t="s">
        <v>947</v>
      </c>
      <c r="B608" s="87" t="s">
        <v>174</v>
      </c>
      <c r="C608" s="88" t="s">
        <v>31</v>
      </c>
      <c r="D608" s="89">
        <v>87.5</v>
      </c>
      <c r="E608" s="71"/>
      <c r="F608" s="73"/>
      <c r="G608" s="53">
        <f t="shared" si="89"/>
        <v>87.5</v>
      </c>
    </row>
    <row r="609" spans="1:7" ht="33.75" x14ac:dyDescent="0.2">
      <c r="A609" s="62" t="s">
        <v>948</v>
      </c>
      <c r="B609" s="87" t="s">
        <v>165</v>
      </c>
      <c r="C609" s="88" t="s">
        <v>31</v>
      </c>
      <c r="D609" s="89">
        <v>87.5</v>
      </c>
      <c r="E609" s="71"/>
      <c r="F609" s="73"/>
      <c r="G609" s="53">
        <f t="shared" si="88"/>
        <v>87.5</v>
      </c>
    </row>
    <row r="610" spans="1:7" ht="67.5" x14ac:dyDescent="0.2">
      <c r="A610" s="62" t="s">
        <v>949</v>
      </c>
      <c r="B610" s="87" t="s">
        <v>192</v>
      </c>
      <c r="C610" s="88" t="s">
        <v>33</v>
      </c>
      <c r="D610" s="89">
        <v>159</v>
      </c>
      <c r="E610" s="71"/>
      <c r="F610" s="73"/>
      <c r="G610" s="53">
        <f t="shared" si="88"/>
        <v>159</v>
      </c>
    </row>
    <row r="611" spans="1:7" ht="90" x14ac:dyDescent="0.2">
      <c r="A611" s="62" t="s">
        <v>950</v>
      </c>
      <c r="B611" s="87" t="s">
        <v>144</v>
      </c>
      <c r="C611" s="88" t="s">
        <v>33</v>
      </c>
      <c r="D611" s="89">
        <v>1012</v>
      </c>
      <c r="E611" s="71"/>
      <c r="F611" s="73"/>
      <c r="G611" s="53">
        <f t="shared" si="88"/>
        <v>1012</v>
      </c>
    </row>
    <row r="612" spans="1:7" ht="33.75" x14ac:dyDescent="0.2">
      <c r="A612" s="62" t="s">
        <v>951</v>
      </c>
      <c r="B612" s="87" t="s">
        <v>37</v>
      </c>
      <c r="C612" s="88" t="s">
        <v>32</v>
      </c>
      <c r="D612" s="89">
        <v>209.77</v>
      </c>
      <c r="E612" s="71"/>
      <c r="F612" s="73"/>
      <c r="G612" s="53">
        <f t="shared" si="88"/>
        <v>209.77</v>
      </c>
    </row>
    <row r="613" spans="1:7" ht="33.75" x14ac:dyDescent="0.2">
      <c r="A613" s="62" t="s">
        <v>952</v>
      </c>
      <c r="B613" s="87" t="s">
        <v>35</v>
      </c>
      <c r="C613" s="88" t="s">
        <v>36</v>
      </c>
      <c r="D613" s="89">
        <v>6083.33</v>
      </c>
      <c r="E613" s="71"/>
      <c r="F613" s="73"/>
      <c r="G613" s="53">
        <f t="shared" si="88"/>
        <v>6083.33</v>
      </c>
    </row>
    <row r="614" spans="1:7" x14ac:dyDescent="0.2">
      <c r="A614" s="80" t="s">
        <v>596</v>
      </c>
      <c r="B614" s="81" t="s">
        <v>105</v>
      </c>
      <c r="C614" s="81"/>
      <c r="D614" s="81"/>
      <c r="E614" s="81"/>
      <c r="F614" s="81"/>
      <c r="G614" s="54">
        <f>ROUND(SUM(G615:G621),2)</f>
        <v>440.42</v>
      </c>
    </row>
    <row r="615" spans="1:7" ht="33.75" x14ac:dyDescent="0.2">
      <c r="A615" s="62" t="s">
        <v>953</v>
      </c>
      <c r="B615" s="87" t="s">
        <v>206</v>
      </c>
      <c r="C615" s="88" t="s">
        <v>33</v>
      </c>
      <c r="D615" s="89">
        <v>35</v>
      </c>
      <c r="E615" s="71"/>
      <c r="F615" s="73"/>
      <c r="G615" s="53">
        <f t="shared" ref="G615:G621" si="90">ROUND(PRODUCT(D615,E615),2)</f>
        <v>35</v>
      </c>
    </row>
    <row r="616" spans="1:7" ht="33.75" x14ac:dyDescent="0.2">
      <c r="A616" s="62" t="s">
        <v>954</v>
      </c>
      <c r="B616" s="87" t="s">
        <v>207</v>
      </c>
      <c r="C616" s="88" t="s">
        <v>33</v>
      </c>
      <c r="D616" s="89">
        <v>35</v>
      </c>
      <c r="E616" s="71"/>
      <c r="F616" s="73"/>
      <c r="G616" s="53">
        <f t="shared" si="90"/>
        <v>35</v>
      </c>
    </row>
    <row r="617" spans="1:7" ht="33.75" x14ac:dyDescent="0.2">
      <c r="A617" s="62" t="s">
        <v>955</v>
      </c>
      <c r="B617" s="87" t="s">
        <v>208</v>
      </c>
      <c r="C617" s="88" t="s">
        <v>33</v>
      </c>
      <c r="D617" s="89">
        <v>28</v>
      </c>
      <c r="E617" s="71"/>
      <c r="F617" s="73"/>
      <c r="G617" s="53">
        <f t="shared" si="90"/>
        <v>28</v>
      </c>
    </row>
    <row r="618" spans="1:7" ht="33.75" x14ac:dyDescent="0.2">
      <c r="A618" s="62" t="s">
        <v>956</v>
      </c>
      <c r="B618" s="87" t="s">
        <v>209</v>
      </c>
      <c r="C618" s="88" t="s">
        <v>33</v>
      </c>
      <c r="D618" s="89">
        <v>28</v>
      </c>
      <c r="E618" s="71"/>
      <c r="F618" s="73"/>
      <c r="G618" s="53">
        <f t="shared" si="90"/>
        <v>28</v>
      </c>
    </row>
    <row r="619" spans="1:7" ht="33.75" x14ac:dyDescent="0.2">
      <c r="A619" s="62" t="s">
        <v>957</v>
      </c>
      <c r="B619" s="87" t="s">
        <v>210</v>
      </c>
      <c r="C619" s="88" t="s">
        <v>33</v>
      </c>
      <c r="D619" s="89">
        <v>26</v>
      </c>
      <c r="E619" s="71"/>
      <c r="F619" s="73"/>
      <c r="G619" s="53">
        <f t="shared" si="90"/>
        <v>26</v>
      </c>
    </row>
    <row r="620" spans="1:7" ht="33.75" x14ac:dyDescent="0.2">
      <c r="A620" s="62" t="s">
        <v>958</v>
      </c>
      <c r="B620" s="87" t="s">
        <v>53</v>
      </c>
      <c r="C620" s="88" t="s">
        <v>31</v>
      </c>
      <c r="D620" s="89">
        <v>250.8</v>
      </c>
      <c r="E620" s="71"/>
      <c r="F620" s="73"/>
      <c r="G620" s="53">
        <f t="shared" si="90"/>
        <v>250.8</v>
      </c>
    </row>
    <row r="621" spans="1:7" ht="22.5" x14ac:dyDescent="0.2">
      <c r="A621" s="62" t="s">
        <v>959</v>
      </c>
      <c r="B621" s="87" t="s">
        <v>183</v>
      </c>
      <c r="C621" s="88" t="s">
        <v>32</v>
      </c>
      <c r="D621" s="89">
        <v>37.619999999999997</v>
      </c>
      <c r="E621" s="71"/>
      <c r="F621" s="73"/>
      <c r="G621" s="53">
        <f t="shared" si="90"/>
        <v>37.619999999999997</v>
      </c>
    </row>
    <row r="622" spans="1:7" x14ac:dyDescent="0.2">
      <c r="A622" s="80" t="s">
        <v>597</v>
      </c>
      <c r="B622" s="81" t="s">
        <v>42</v>
      </c>
      <c r="C622" s="81"/>
      <c r="D622" s="81"/>
      <c r="E622" s="81"/>
      <c r="F622" s="81"/>
      <c r="G622" s="54">
        <f>ROUND(SUM(G623,G637),2)</f>
        <v>10187.58</v>
      </c>
    </row>
    <row r="623" spans="1:7" x14ac:dyDescent="0.2">
      <c r="A623" s="82" t="s">
        <v>643</v>
      </c>
      <c r="B623" s="83" t="s">
        <v>44</v>
      </c>
      <c r="C623" s="84"/>
      <c r="D623" s="85"/>
      <c r="E623" s="43"/>
      <c r="F623" s="86"/>
      <c r="G623" s="43">
        <f>ROUND(SUM(G624:G636),2)</f>
        <v>10122.58</v>
      </c>
    </row>
    <row r="624" spans="1:7" ht="56.25" x14ac:dyDescent="0.2">
      <c r="A624" s="62" t="s">
        <v>960</v>
      </c>
      <c r="B624" s="87" t="s">
        <v>185</v>
      </c>
      <c r="C624" s="88" t="s">
        <v>31</v>
      </c>
      <c r="D624" s="89">
        <v>1.43</v>
      </c>
      <c r="E624" s="71"/>
      <c r="F624" s="73"/>
      <c r="G624" s="53">
        <f t="shared" ref="G624:G636" si="91">ROUND(PRODUCT(D624,E624),2)</f>
        <v>1.43</v>
      </c>
    </row>
    <row r="625" spans="1:7" ht="67.5" x14ac:dyDescent="0.2">
      <c r="A625" s="62" t="s">
        <v>961</v>
      </c>
      <c r="B625" s="87" t="s">
        <v>186</v>
      </c>
      <c r="C625" s="88" t="s">
        <v>31</v>
      </c>
      <c r="D625" s="89">
        <v>193.4</v>
      </c>
      <c r="E625" s="71"/>
      <c r="F625" s="73"/>
      <c r="G625" s="53">
        <f t="shared" si="91"/>
        <v>193.4</v>
      </c>
    </row>
    <row r="626" spans="1:7" ht="56.25" x14ac:dyDescent="0.2">
      <c r="A626" s="62" t="s">
        <v>962</v>
      </c>
      <c r="B626" s="87" t="s">
        <v>166</v>
      </c>
      <c r="C626" s="88" t="s">
        <v>39</v>
      </c>
      <c r="D626" s="89">
        <v>9473.75</v>
      </c>
      <c r="E626" s="71"/>
      <c r="F626" s="73"/>
      <c r="G626" s="53">
        <f t="shared" si="91"/>
        <v>9473.75</v>
      </c>
    </row>
    <row r="627" spans="1:7" ht="56.25" x14ac:dyDescent="0.2">
      <c r="A627" s="62" t="s">
        <v>963</v>
      </c>
      <c r="B627" s="87" t="s">
        <v>167</v>
      </c>
      <c r="C627" s="88" t="s">
        <v>39</v>
      </c>
      <c r="D627" s="89">
        <v>95</v>
      </c>
      <c r="E627" s="71"/>
      <c r="F627" s="73"/>
      <c r="G627" s="53">
        <f t="shared" si="91"/>
        <v>95</v>
      </c>
    </row>
    <row r="628" spans="1:7" ht="56.25" x14ac:dyDescent="0.2">
      <c r="A628" s="62" t="s">
        <v>964</v>
      </c>
      <c r="B628" s="87" t="s">
        <v>168</v>
      </c>
      <c r="C628" s="88" t="s">
        <v>39</v>
      </c>
      <c r="D628" s="89">
        <v>75</v>
      </c>
      <c r="E628" s="71"/>
      <c r="F628" s="73"/>
      <c r="G628" s="53">
        <f t="shared" si="91"/>
        <v>75</v>
      </c>
    </row>
    <row r="629" spans="1:7" ht="56.25" x14ac:dyDescent="0.2">
      <c r="A629" s="62" t="s">
        <v>965</v>
      </c>
      <c r="B629" s="87" t="s">
        <v>169</v>
      </c>
      <c r="C629" s="88" t="s">
        <v>33</v>
      </c>
      <c r="D629" s="89">
        <v>5</v>
      </c>
      <c r="E629" s="71"/>
      <c r="F629" s="73"/>
      <c r="G629" s="53">
        <f t="shared" si="91"/>
        <v>5</v>
      </c>
    </row>
    <row r="630" spans="1:7" ht="56.25" x14ac:dyDescent="0.2">
      <c r="A630" s="62" t="s">
        <v>966</v>
      </c>
      <c r="B630" s="87" t="s">
        <v>170</v>
      </c>
      <c r="C630" s="88" t="s">
        <v>33</v>
      </c>
      <c r="D630" s="89">
        <v>16</v>
      </c>
      <c r="E630" s="71"/>
      <c r="F630" s="73"/>
      <c r="G630" s="53">
        <f t="shared" si="91"/>
        <v>16</v>
      </c>
    </row>
    <row r="631" spans="1:7" ht="45" x14ac:dyDescent="0.2">
      <c r="A631" s="62" t="s">
        <v>967</v>
      </c>
      <c r="B631" s="87" t="s">
        <v>171</v>
      </c>
      <c r="C631" s="88" t="s">
        <v>33</v>
      </c>
      <c r="D631" s="89">
        <v>1</v>
      </c>
      <c r="E631" s="71"/>
      <c r="F631" s="73"/>
      <c r="G631" s="53">
        <f t="shared" si="91"/>
        <v>1</v>
      </c>
    </row>
    <row r="632" spans="1:7" ht="56.25" x14ac:dyDescent="0.2">
      <c r="A632" s="62" t="s">
        <v>968</v>
      </c>
      <c r="B632" s="87" t="s">
        <v>172</v>
      </c>
      <c r="C632" s="88" t="s">
        <v>33</v>
      </c>
      <c r="D632" s="89">
        <v>2</v>
      </c>
      <c r="E632" s="71"/>
      <c r="F632" s="73"/>
      <c r="G632" s="53">
        <f t="shared" si="91"/>
        <v>2</v>
      </c>
    </row>
    <row r="633" spans="1:7" ht="78.75" x14ac:dyDescent="0.2">
      <c r="A633" s="62" t="s">
        <v>969</v>
      </c>
      <c r="B633" s="87" t="s">
        <v>219</v>
      </c>
      <c r="C633" s="88" t="s">
        <v>31</v>
      </c>
      <c r="D633" s="89">
        <v>19</v>
      </c>
      <c r="E633" s="71"/>
      <c r="F633" s="73"/>
      <c r="G633" s="53">
        <f t="shared" si="91"/>
        <v>19</v>
      </c>
    </row>
    <row r="634" spans="1:7" ht="56.25" x14ac:dyDescent="0.2">
      <c r="A634" s="62" t="s">
        <v>970</v>
      </c>
      <c r="B634" s="87" t="s">
        <v>256</v>
      </c>
      <c r="C634" s="88" t="s">
        <v>31</v>
      </c>
      <c r="D634" s="89">
        <v>28.5</v>
      </c>
      <c r="E634" s="71"/>
      <c r="F634" s="73"/>
      <c r="G634" s="53">
        <f t="shared" si="91"/>
        <v>28.5</v>
      </c>
    </row>
    <row r="635" spans="1:7" ht="56.25" x14ac:dyDescent="0.2">
      <c r="A635" s="62" t="s">
        <v>971</v>
      </c>
      <c r="B635" s="87" t="s">
        <v>257</v>
      </c>
      <c r="C635" s="88" t="s">
        <v>31</v>
      </c>
      <c r="D635" s="89">
        <v>28.5</v>
      </c>
      <c r="E635" s="71"/>
      <c r="F635" s="73"/>
      <c r="G635" s="53">
        <f t="shared" si="91"/>
        <v>28.5</v>
      </c>
    </row>
    <row r="636" spans="1:7" ht="22.5" x14ac:dyDescent="0.2">
      <c r="A636" s="62" t="s">
        <v>972</v>
      </c>
      <c r="B636" s="87" t="s">
        <v>111</v>
      </c>
      <c r="C636" s="88" t="s">
        <v>33</v>
      </c>
      <c r="D636" s="89">
        <v>184</v>
      </c>
      <c r="E636" s="71"/>
      <c r="F636" s="73"/>
      <c r="G636" s="53">
        <f t="shared" si="91"/>
        <v>184</v>
      </c>
    </row>
    <row r="637" spans="1:7" x14ac:dyDescent="0.2">
      <c r="A637" s="82" t="s">
        <v>644</v>
      </c>
      <c r="B637" s="83" t="s">
        <v>106</v>
      </c>
      <c r="C637" s="84"/>
      <c r="D637" s="85"/>
      <c r="E637" s="43"/>
      <c r="F637" s="86"/>
      <c r="G637" s="43">
        <f>ROUND(SUM(G638:G640),2)</f>
        <v>65</v>
      </c>
    </row>
    <row r="638" spans="1:7" ht="67.5" x14ac:dyDescent="0.2">
      <c r="A638" s="62" t="s">
        <v>973</v>
      </c>
      <c r="B638" s="87" t="s">
        <v>196</v>
      </c>
      <c r="C638" s="88" t="s">
        <v>33</v>
      </c>
      <c r="D638" s="89">
        <v>18</v>
      </c>
      <c r="E638" s="71"/>
      <c r="F638" s="73"/>
      <c r="G638" s="53">
        <f t="shared" ref="G638:G640" si="92">ROUND(PRODUCT(D638,E638),2)</f>
        <v>18</v>
      </c>
    </row>
    <row r="639" spans="1:7" ht="90" x14ac:dyDescent="0.2">
      <c r="A639" s="62" t="s">
        <v>974</v>
      </c>
      <c r="B639" s="87" t="s">
        <v>197</v>
      </c>
      <c r="C639" s="88" t="s">
        <v>33</v>
      </c>
      <c r="D639" s="89">
        <v>17</v>
      </c>
      <c r="E639" s="71"/>
      <c r="F639" s="73"/>
      <c r="G639" s="53">
        <f t="shared" si="92"/>
        <v>17</v>
      </c>
    </row>
    <row r="640" spans="1:7" ht="45" x14ac:dyDescent="0.2">
      <c r="A640" s="62" t="s">
        <v>975</v>
      </c>
      <c r="B640" s="87" t="s">
        <v>199</v>
      </c>
      <c r="C640" s="88" t="s">
        <v>33</v>
      </c>
      <c r="D640" s="89">
        <v>30</v>
      </c>
      <c r="E640" s="71"/>
      <c r="F640" s="73"/>
      <c r="G640" s="53">
        <f t="shared" si="92"/>
        <v>30</v>
      </c>
    </row>
    <row r="641" spans="1:7" x14ac:dyDescent="0.2">
      <c r="A641" s="80" t="s">
        <v>598</v>
      </c>
      <c r="B641" s="81" t="s">
        <v>122</v>
      </c>
      <c r="C641" s="81"/>
      <c r="D641" s="81"/>
      <c r="E641" s="81"/>
      <c r="F641" s="81"/>
      <c r="G641" s="54">
        <f>ROUND(SUM(G642,G658,G674,G691,G709),2)</f>
        <v>160835.21</v>
      </c>
    </row>
    <row r="642" spans="1:7" x14ac:dyDescent="0.2">
      <c r="A642" s="82" t="s">
        <v>645</v>
      </c>
      <c r="B642" s="83" t="s">
        <v>55</v>
      </c>
      <c r="C642" s="84"/>
      <c r="D642" s="85"/>
      <c r="E642" s="43"/>
      <c r="F642" s="86"/>
      <c r="G642" s="43">
        <f>ROUND(SUM(G643:G657),2)</f>
        <v>93644.63</v>
      </c>
    </row>
    <row r="643" spans="1:7" ht="22.5" x14ac:dyDescent="0.2">
      <c r="A643" s="62" t="s">
        <v>976</v>
      </c>
      <c r="B643" s="87" t="s">
        <v>184</v>
      </c>
      <c r="C643" s="88" t="s">
        <v>39</v>
      </c>
      <c r="D643" s="89">
        <v>1372.87</v>
      </c>
      <c r="E643" s="71"/>
      <c r="F643" s="73"/>
      <c r="G643" s="53">
        <f t="shared" ref="G643:G657" si="93">ROUND(PRODUCT(D643,E643),2)</f>
        <v>1372.87</v>
      </c>
    </row>
    <row r="644" spans="1:7" ht="45" x14ac:dyDescent="0.2">
      <c r="A644" s="62" t="s">
        <v>977</v>
      </c>
      <c r="B644" s="87" t="s">
        <v>118</v>
      </c>
      <c r="C644" s="88" t="s">
        <v>32</v>
      </c>
      <c r="D644" s="89">
        <v>2691.25</v>
      </c>
      <c r="E644" s="71"/>
      <c r="F644" s="73"/>
      <c r="G644" s="53">
        <f t="shared" si="93"/>
        <v>2691.25</v>
      </c>
    </row>
    <row r="645" spans="1:7" ht="45" x14ac:dyDescent="0.2">
      <c r="A645" s="62" t="s">
        <v>978</v>
      </c>
      <c r="B645" s="87" t="s">
        <v>147</v>
      </c>
      <c r="C645" s="88" t="s">
        <v>32</v>
      </c>
      <c r="D645" s="89">
        <v>745.48</v>
      </c>
      <c r="E645" s="71"/>
      <c r="F645" s="73"/>
      <c r="G645" s="53">
        <f t="shared" si="93"/>
        <v>745.48</v>
      </c>
    </row>
    <row r="646" spans="1:7" ht="22.5" x14ac:dyDescent="0.2">
      <c r="A646" s="62" t="s">
        <v>979</v>
      </c>
      <c r="B646" s="87" t="s">
        <v>61</v>
      </c>
      <c r="C646" s="88" t="s">
        <v>32</v>
      </c>
      <c r="D646" s="89">
        <v>135.47</v>
      </c>
      <c r="E646" s="71"/>
      <c r="F646" s="73"/>
      <c r="G646" s="53">
        <f t="shared" si="93"/>
        <v>135.47</v>
      </c>
    </row>
    <row r="647" spans="1:7" ht="22.5" x14ac:dyDescent="0.2">
      <c r="A647" s="62" t="s">
        <v>980</v>
      </c>
      <c r="B647" s="87" t="s">
        <v>62</v>
      </c>
      <c r="C647" s="88" t="s">
        <v>39</v>
      </c>
      <c r="D647" s="89">
        <v>743.83</v>
      </c>
      <c r="E647" s="71"/>
      <c r="F647" s="73"/>
      <c r="G647" s="53">
        <f t="shared" si="93"/>
        <v>743.83</v>
      </c>
    </row>
    <row r="648" spans="1:7" ht="22.5" x14ac:dyDescent="0.2">
      <c r="A648" s="62" t="s">
        <v>981</v>
      </c>
      <c r="B648" s="87" t="s">
        <v>131</v>
      </c>
      <c r="C648" s="88" t="s">
        <v>39</v>
      </c>
      <c r="D648" s="89">
        <v>554.35</v>
      </c>
      <c r="E648" s="71"/>
      <c r="F648" s="73"/>
      <c r="G648" s="53">
        <f t="shared" si="93"/>
        <v>554.35</v>
      </c>
    </row>
    <row r="649" spans="1:7" ht="22.5" x14ac:dyDescent="0.2">
      <c r="A649" s="62" t="s">
        <v>982</v>
      </c>
      <c r="B649" s="87" t="s">
        <v>213</v>
      </c>
      <c r="C649" s="88" t="s">
        <v>39</v>
      </c>
      <c r="D649" s="89">
        <v>74.69</v>
      </c>
      <c r="E649" s="71"/>
      <c r="F649" s="73"/>
      <c r="G649" s="53">
        <f t="shared" si="93"/>
        <v>74.69</v>
      </c>
    </row>
    <row r="650" spans="1:7" ht="33.75" x14ac:dyDescent="0.2">
      <c r="A650" s="62" t="s">
        <v>983</v>
      </c>
      <c r="B650" s="87" t="s">
        <v>63</v>
      </c>
      <c r="C650" s="88" t="s">
        <v>32</v>
      </c>
      <c r="D650" s="89">
        <v>1145.93</v>
      </c>
      <c r="E650" s="71"/>
      <c r="F650" s="73"/>
      <c r="G650" s="53">
        <f t="shared" si="93"/>
        <v>1145.93</v>
      </c>
    </row>
    <row r="651" spans="1:7" ht="45" x14ac:dyDescent="0.2">
      <c r="A651" s="62" t="s">
        <v>984</v>
      </c>
      <c r="B651" s="87" t="s">
        <v>200</v>
      </c>
      <c r="C651" s="88" t="s">
        <v>32</v>
      </c>
      <c r="D651" s="89">
        <v>808.8</v>
      </c>
      <c r="E651" s="71"/>
      <c r="F651" s="73"/>
      <c r="G651" s="53">
        <f t="shared" si="93"/>
        <v>808.8</v>
      </c>
    </row>
    <row r="652" spans="1:7" ht="45" x14ac:dyDescent="0.2">
      <c r="A652" s="62" t="s">
        <v>985</v>
      </c>
      <c r="B652" s="87" t="s">
        <v>201</v>
      </c>
      <c r="C652" s="88" t="s">
        <v>32</v>
      </c>
      <c r="D652" s="89">
        <v>1213.2</v>
      </c>
      <c r="E652" s="71"/>
      <c r="F652" s="73"/>
      <c r="G652" s="53">
        <f t="shared" si="93"/>
        <v>1213.2</v>
      </c>
    </row>
    <row r="653" spans="1:7" ht="22.5" x14ac:dyDescent="0.2">
      <c r="A653" s="62" t="s">
        <v>986</v>
      </c>
      <c r="B653" s="63" t="s">
        <v>1387</v>
      </c>
      <c r="C653" s="88" t="s">
        <v>33</v>
      </c>
      <c r="D653" s="89">
        <v>44</v>
      </c>
      <c r="E653" s="71"/>
      <c r="F653" s="73"/>
      <c r="G653" s="53">
        <f t="shared" si="93"/>
        <v>44</v>
      </c>
    </row>
    <row r="654" spans="1:7" ht="22.5" x14ac:dyDescent="0.2">
      <c r="A654" s="62" t="s">
        <v>987</v>
      </c>
      <c r="B654" s="87" t="s">
        <v>132</v>
      </c>
      <c r="C654" s="88" t="s">
        <v>33</v>
      </c>
      <c r="D654" s="89">
        <v>18</v>
      </c>
      <c r="E654" s="71"/>
      <c r="F654" s="73"/>
      <c r="G654" s="53">
        <f t="shared" si="93"/>
        <v>18</v>
      </c>
    </row>
    <row r="655" spans="1:7" ht="22.5" x14ac:dyDescent="0.2">
      <c r="A655" s="62" t="s">
        <v>988</v>
      </c>
      <c r="B655" s="87" t="s">
        <v>220</v>
      </c>
      <c r="C655" s="88" t="s">
        <v>33</v>
      </c>
      <c r="D655" s="89">
        <v>3</v>
      </c>
      <c r="E655" s="71"/>
      <c r="F655" s="73"/>
      <c r="G655" s="53">
        <f t="shared" si="93"/>
        <v>3</v>
      </c>
    </row>
    <row r="656" spans="1:7" ht="33.75" x14ac:dyDescent="0.2">
      <c r="A656" s="62" t="s">
        <v>989</v>
      </c>
      <c r="B656" s="87" t="s">
        <v>37</v>
      </c>
      <c r="C656" s="88" t="s">
        <v>32</v>
      </c>
      <c r="D656" s="89">
        <v>2627.93</v>
      </c>
      <c r="E656" s="71"/>
      <c r="F656" s="73"/>
      <c r="G656" s="53">
        <f t="shared" si="93"/>
        <v>2627.93</v>
      </c>
    </row>
    <row r="657" spans="1:7" ht="33.75" x14ac:dyDescent="0.2">
      <c r="A657" s="62" t="s">
        <v>990</v>
      </c>
      <c r="B657" s="87" t="s">
        <v>35</v>
      </c>
      <c r="C657" s="88" t="s">
        <v>36</v>
      </c>
      <c r="D657" s="89">
        <v>81465.83</v>
      </c>
      <c r="E657" s="71"/>
      <c r="F657" s="73"/>
      <c r="G657" s="53">
        <f t="shared" si="93"/>
        <v>81465.83</v>
      </c>
    </row>
    <row r="658" spans="1:7" x14ac:dyDescent="0.2">
      <c r="A658" s="82" t="s">
        <v>646</v>
      </c>
      <c r="B658" s="83" t="s">
        <v>138</v>
      </c>
      <c r="C658" s="84"/>
      <c r="D658" s="90"/>
      <c r="E658" s="43"/>
      <c r="F658" s="86"/>
      <c r="G658" s="43">
        <f>ROUND(SUM(G659:G673),2)</f>
        <v>10815.14</v>
      </c>
    </row>
    <row r="659" spans="1:7" ht="45" x14ac:dyDescent="0.2">
      <c r="A659" s="62" t="s">
        <v>991</v>
      </c>
      <c r="B659" s="87" t="s">
        <v>118</v>
      </c>
      <c r="C659" s="88" t="s">
        <v>32</v>
      </c>
      <c r="D659" s="89">
        <v>195.26</v>
      </c>
      <c r="E659" s="71"/>
      <c r="F659" s="73"/>
      <c r="G659" s="53">
        <f t="shared" ref="G659:G665" si="94">ROUND(PRODUCT(D659,E659),2)</f>
        <v>195.26</v>
      </c>
    </row>
    <row r="660" spans="1:7" ht="45" x14ac:dyDescent="0.2">
      <c r="A660" s="62" t="s">
        <v>992</v>
      </c>
      <c r="B660" s="87" t="s">
        <v>147</v>
      </c>
      <c r="C660" s="88" t="s">
        <v>32</v>
      </c>
      <c r="D660" s="89">
        <v>98.33</v>
      </c>
      <c r="E660" s="71"/>
      <c r="F660" s="73"/>
      <c r="G660" s="53">
        <f t="shared" si="94"/>
        <v>98.33</v>
      </c>
    </row>
    <row r="661" spans="1:7" ht="22.5" x14ac:dyDescent="0.2">
      <c r="A661" s="62" t="s">
        <v>993</v>
      </c>
      <c r="B661" s="87" t="s">
        <v>139</v>
      </c>
      <c r="C661" s="88" t="s">
        <v>32</v>
      </c>
      <c r="D661" s="89">
        <v>37.47</v>
      </c>
      <c r="E661" s="71"/>
      <c r="F661" s="73"/>
      <c r="G661" s="53">
        <f t="shared" si="94"/>
        <v>37.47</v>
      </c>
    </row>
    <row r="662" spans="1:7" ht="33.75" x14ac:dyDescent="0.2">
      <c r="A662" s="62" t="s">
        <v>994</v>
      </c>
      <c r="B662" s="87" t="s">
        <v>148</v>
      </c>
      <c r="C662" s="88" t="s">
        <v>31</v>
      </c>
      <c r="D662" s="89">
        <v>77.41</v>
      </c>
      <c r="E662" s="71"/>
      <c r="F662" s="73"/>
      <c r="G662" s="53">
        <f t="shared" si="94"/>
        <v>77.41</v>
      </c>
    </row>
    <row r="663" spans="1:7" ht="33.75" x14ac:dyDescent="0.2">
      <c r="A663" s="62" t="s">
        <v>995</v>
      </c>
      <c r="B663" s="87" t="s">
        <v>140</v>
      </c>
      <c r="C663" s="88" t="s">
        <v>52</v>
      </c>
      <c r="D663" s="89">
        <v>2187.7600000000002</v>
      </c>
      <c r="E663" s="71"/>
      <c r="F663" s="73"/>
      <c r="G663" s="53">
        <f t="shared" si="94"/>
        <v>2187.7600000000002</v>
      </c>
    </row>
    <row r="664" spans="1:7" ht="22.5" x14ac:dyDescent="0.2">
      <c r="A664" s="62" t="s">
        <v>996</v>
      </c>
      <c r="B664" s="87" t="s">
        <v>149</v>
      </c>
      <c r="C664" s="88" t="s">
        <v>32</v>
      </c>
      <c r="D664" s="89">
        <v>18.14</v>
      </c>
      <c r="E664" s="71"/>
      <c r="F664" s="73"/>
      <c r="G664" s="53">
        <f t="shared" si="94"/>
        <v>18.14</v>
      </c>
    </row>
    <row r="665" spans="1:7" ht="33.75" x14ac:dyDescent="0.2">
      <c r="A665" s="62" t="s">
        <v>997</v>
      </c>
      <c r="B665" s="87" t="s">
        <v>177</v>
      </c>
      <c r="C665" s="88" t="s">
        <v>31</v>
      </c>
      <c r="D665" s="89">
        <v>40.32</v>
      </c>
      <c r="E665" s="71"/>
      <c r="F665" s="73"/>
      <c r="G665" s="53">
        <f t="shared" si="94"/>
        <v>40.32</v>
      </c>
    </row>
    <row r="666" spans="1:7" ht="22.5" x14ac:dyDescent="0.2">
      <c r="A666" s="62" t="s">
        <v>998</v>
      </c>
      <c r="B666" s="87" t="s">
        <v>114</v>
      </c>
      <c r="C666" s="88" t="s">
        <v>31</v>
      </c>
      <c r="D666" s="89">
        <v>279.89</v>
      </c>
      <c r="E666" s="71"/>
      <c r="F666" s="73"/>
      <c r="G666" s="53">
        <f>ROUND(PRODUCT(D666,E666),2)</f>
        <v>279.89</v>
      </c>
    </row>
    <row r="667" spans="1:7" ht="45" x14ac:dyDescent="0.2">
      <c r="A667" s="62" t="s">
        <v>999</v>
      </c>
      <c r="B667" s="87" t="s">
        <v>175</v>
      </c>
      <c r="C667" s="88" t="s">
        <v>31</v>
      </c>
      <c r="D667" s="89">
        <v>213.47</v>
      </c>
      <c r="E667" s="71"/>
      <c r="F667" s="73"/>
      <c r="G667" s="53">
        <f>ROUND(PRODUCT(D667,E667),2)</f>
        <v>213.47</v>
      </c>
    </row>
    <row r="668" spans="1:7" ht="45" x14ac:dyDescent="0.2">
      <c r="A668" s="62" t="s">
        <v>1000</v>
      </c>
      <c r="B668" s="87" t="s">
        <v>176</v>
      </c>
      <c r="C668" s="88" t="s">
        <v>31</v>
      </c>
      <c r="D668" s="89">
        <v>346.3</v>
      </c>
      <c r="E668" s="71"/>
      <c r="F668" s="73"/>
      <c r="G668" s="53">
        <f>ROUND(PRODUCT(D668,E668),2)</f>
        <v>346.3</v>
      </c>
    </row>
    <row r="669" spans="1:7" ht="45" x14ac:dyDescent="0.2">
      <c r="A669" s="62" t="s">
        <v>1001</v>
      </c>
      <c r="B669" s="87" t="s">
        <v>200</v>
      </c>
      <c r="C669" s="88" t="s">
        <v>32</v>
      </c>
      <c r="D669" s="89">
        <v>73.39</v>
      </c>
      <c r="E669" s="71"/>
      <c r="F669" s="73"/>
      <c r="G669" s="53">
        <f>ROUND(PRODUCT(D669,E669),2)</f>
        <v>73.39</v>
      </c>
    </row>
    <row r="670" spans="1:7" ht="45" x14ac:dyDescent="0.2">
      <c r="A670" s="62" t="s">
        <v>1002</v>
      </c>
      <c r="B670" s="87" t="s">
        <v>162</v>
      </c>
      <c r="C670" s="88" t="s">
        <v>33</v>
      </c>
      <c r="D670" s="89">
        <v>173</v>
      </c>
      <c r="E670" s="71"/>
      <c r="F670" s="73"/>
      <c r="G670" s="53">
        <f t="shared" ref="G670:G673" si="95">ROUND(PRODUCT(D670,E670),2)</f>
        <v>173</v>
      </c>
    </row>
    <row r="671" spans="1:7" ht="45" x14ac:dyDescent="0.2">
      <c r="A671" s="62" t="s">
        <v>1003</v>
      </c>
      <c r="B671" s="87" t="s">
        <v>64</v>
      </c>
      <c r="C671" s="88" t="s">
        <v>33</v>
      </c>
      <c r="D671" s="89">
        <v>28</v>
      </c>
      <c r="E671" s="71"/>
      <c r="F671" s="73"/>
      <c r="G671" s="53">
        <f t="shared" si="95"/>
        <v>28</v>
      </c>
    </row>
    <row r="672" spans="1:7" ht="33.75" x14ac:dyDescent="0.2">
      <c r="A672" s="62" t="s">
        <v>1004</v>
      </c>
      <c r="B672" s="87" t="s">
        <v>37</v>
      </c>
      <c r="C672" s="88" t="s">
        <v>32</v>
      </c>
      <c r="D672" s="89">
        <v>220.2</v>
      </c>
      <c r="E672" s="71"/>
      <c r="F672" s="73"/>
      <c r="G672" s="53">
        <f t="shared" si="95"/>
        <v>220.2</v>
      </c>
    </row>
    <row r="673" spans="1:7" ht="33.75" x14ac:dyDescent="0.2">
      <c r="A673" s="62" t="s">
        <v>1005</v>
      </c>
      <c r="B673" s="87" t="s">
        <v>35</v>
      </c>
      <c r="C673" s="88" t="s">
        <v>36</v>
      </c>
      <c r="D673" s="89">
        <v>6826.2</v>
      </c>
      <c r="E673" s="71"/>
      <c r="F673" s="73"/>
      <c r="G673" s="53">
        <f t="shared" si="95"/>
        <v>6826.2</v>
      </c>
    </row>
    <row r="674" spans="1:7" x14ac:dyDescent="0.2">
      <c r="A674" s="82" t="s">
        <v>647</v>
      </c>
      <c r="B674" s="83" t="s">
        <v>56</v>
      </c>
      <c r="C674" s="84"/>
      <c r="D674" s="90"/>
      <c r="E674" s="43"/>
      <c r="F674" s="86"/>
      <c r="G674" s="43">
        <f>ROUND(SUM(G675:G690),2)</f>
        <v>44265.120000000003</v>
      </c>
    </row>
    <row r="675" spans="1:7" ht="22.5" x14ac:dyDescent="0.2">
      <c r="A675" s="62" t="s">
        <v>1006</v>
      </c>
      <c r="B675" s="87" t="s">
        <v>184</v>
      </c>
      <c r="C675" s="88" t="s">
        <v>39</v>
      </c>
      <c r="D675" s="89">
        <v>2268.75</v>
      </c>
      <c r="E675" s="71"/>
      <c r="F675" s="73"/>
      <c r="G675" s="53">
        <f t="shared" ref="G675:G690" si="96">ROUND(PRODUCT(D675,E675),2)</f>
        <v>2268.75</v>
      </c>
    </row>
    <row r="676" spans="1:7" ht="45" x14ac:dyDescent="0.2">
      <c r="A676" s="62" t="s">
        <v>1007</v>
      </c>
      <c r="B676" s="87" t="s">
        <v>118</v>
      </c>
      <c r="C676" s="88" t="s">
        <v>32</v>
      </c>
      <c r="D676" s="89">
        <v>1746.93</v>
      </c>
      <c r="E676" s="71"/>
      <c r="F676" s="73"/>
      <c r="G676" s="53">
        <f t="shared" si="96"/>
        <v>1746.93</v>
      </c>
    </row>
    <row r="677" spans="1:7" ht="90" x14ac:dyDescent="0.2">
      <c r="A677" s="62" t="s">
        <v>1008</v>
      </c>
      <c r="B677" s="87" t="s">
        <v>150</v>
      </c>
      <c r="C677" s="88" t="s">
        <v>33</v>
      </c>
      <c r="D677" s="89">
        <v>40</v>
      </c>
      <c r="E677" s="71"/>
      <c r="F677" s="73"/>
      <c r="G677" s="53">
        <f t="shared" si="96"/>
        <v>40</v>
      </c>
    </row>
    <row r="678" spans="1:7" ht="90" x14ac:dyDescent="0.2">
      <c r="A678" s="62" t="s">
        <v>1009</v>
      </c>
      <c r="B678" s="87" t="s">
        <v>151</v>
      </c>
      <c r="C678" s="88" t="s">
        <v>33</v>
      </c>
      <c r="D678" s="89">
        <v>100</v>
      </c>
      <c r="E678" s="71"/>
      <c r="F678" s="73"/>
      <c r="G678" s="53">
        <f t="shared" si="96"/>
        <v>100</v>
      </c>
    </row>
    <row r="679" spans="1:7" ht="90" x14ac:dyDescent="0.2">
      <c r="A679" s="62" t="s">
        <v>1010</v>
      </c>
      <c r="B679" s="87" t="s">
        <v>152</v>
      </c>
      <c r="C679" s="88" t="s">
        <v>33</v>
      </c>
      <c r="D679" s="89">
        <v>25</v>
      </c>
      <c r="E679" s="71"/>
      <c r="F679" s="73"/>
      <c r="G679" s="53">
        <f t="shared" si="96"/>
        <v>25</v>
      </c>
    </row>
    <row r="680" spans="1:7" ht="22.5" x14ac:dyDescent="0.2">
      <c r="A680" s="62" t="s">
        <v>1011</v>
      </c>
      <c r="B680" s="87" t="s">
        <v>65</v>
      </c>
      <c r="C680" s="88" t="s">
        <v>39</v>
      </c>
      <c r="D680" s="89">
        <v>2268.75</v>
      </c>
      <c r="E680" s="71"/>
      <c r="F680" s="73"/>
      <c r="G680" s="53">
        <f t="shared" si="96"/>
        <v>2268.75</v>
      </c>
    </row>
    <row r="681" spans="1:7" ht="22.5" x14ac:dyDescent="0.2">
      <c r="A681" s="62" t="s">
        <v>1012</v>
      </c>
      <c r="B681" s="87" t="s">
        <v>66</v>
      </c>
      <c r="C681" s="88" t="s">
        <v>33</v>
      </c>
      <c r="D681" s="89">
        <v>165</v>
      </c>
      <c r="E681" s="71"/>
      <c r="F681" s="73"/>
      <c r="G681" s="53">
        <f t="shared" si="96"/>
        <v>165</v>
      </c>
    </row>
    <row r="682" spans="1:7" ht="22.5" x14ac:dyDescent="0.2">
      <c r="A682" s="62" t="s">
        <v>1013</v>
      </c>
      <c r="B682" s="87" t="s">
        <v>67</v>
      </c>
      <c r="C682" s="88" t="s">
        <v>33</v>
      </c>
      <c r="D682" s="89">
        <v>110</v>
      </c>
      <c r="E682" s="71"/>
      <c r="F682" s="73"/>
      <c r="G682" s="53">
        <f t="shared" si="96"/>
        <v>110</v>
      </c>
    </row>
    <row r="683" spans="1:7" ht="22.5" x14ac:dyDescent="0.2">
      <c r="A683" s="62" t="s">
        <v>1014</v>
      </c>
      <c r="B683" s="87" t="s">
        <v>134</v>
      </c>
      <c r="C683" s="88" t="s">
        <v>33</v>
      </c>
      <c r="D683" s="89">
        <v>35</v>
      </c>
      <c r="E683" s="71"/>
      <c r="F683" s="73"/>
      <c r="G683" s="53">
        <f t="shared" si="96"/>
        <v>35</v>
      </c>
    </row>
    <row r="684" spans="1:7" ht="22.5" x14ac:dyDescent="0.2">
      <c r="A684" s="62" t="s">
        <v>1015</v>
      </c>
      <c r="B684" s="87" t="s">
        <v>214</v>
      </c>
      <c r="C684" s="88" t="s">
        <v>33</v>
      </c>
      <c r="D684" s="89">
        <v>20</v>
      </c>
      <c r="E684" s="71"/>
      <c r="F684" s="73"/>
      <c r="G684" s="53">
        <f t="shared" si="96"/>
        <v>20</v>
      </c>
    </row>
    <row r="685" spans="1:7" ht="22.5" x14ac:dyDescent="0.2">
      <c r="A685" s="62" t="s">
        <v>1016</v>
      </c>
      <c r="B685" s="63" t="s">
        <v>1395</v>
      </c>
      <c r="C685" s="88" t="s">
        <v>33</v>
      </c>
      <c r="D685" s="89">
        <v>165</v>
      </c>
      <c r="E685" s="71"/>
      <c r="F685" s="73"/>
      <c r="G685" s="53">
        <f t="shared" si="96"/>
        <v>165</v>
      </c>
    </row>
    <row r="686" spans="1:7" ht="22.5" x14ac:dyDescent="0.2">
      <c r="A686" s="62" t="s">
        <v>1017</v>
      </c>
      <c r="B686" s="87" t="s">
        <v>61</v>
      </c>
      <c r="C686" s="88" t="s">
        <v>32</v>
      </c>
      <c r="D686" s="89">
        <v>158.81</v>
      </c>
      <c r="E686" s="71"/>
      <c r="F686" s="73"/>
      <c r="G686" s="53">
        <f t="shared" si="96"/>
        <v>158.81</v>
      </c>
    </row>
    <row r="687" spans="1:7" ht="45" x14ac:dyDescent="0.2">
      <c r="A687" s="62" t="s">
        <v>1018</v>
      </c>
      <c r="B687" s="87" t="s">
        <v>200</v>
      </c>
      <c r="C687" s="88" t="s">
        <v>32</v>
      </c>
      <c r="D687" s="89">
        <v>635.25</v>
      </c>
      <c r="E687" s="71"/>
      <c r="F687" s="73"/>
      <c r="G687" s="53">
        <f t="shared" si="96"/>
        <v>635.25</v>
      </c>
    </row>
    <row r="688" spans="1:7" ht="45" x14ac:dyDescent="0.2">
      <c r="A688" s="62" t="s">
        <v>1019</v>
      </c>
      <c r="B688" s="87" t="s">
        <v>201</v>
      </c>
      <c r="C688" s="88" t="s">
        <v>32</v>
      </c>
      <c r="D688" s="89">
        <v>952.87</v>
      </c>
      <c r="E688" s="71"/>
      <c r="F688" s="73"/>
      <c r="G688" s="53">
        <f t="shared" si="96"/>
        <v>952.87</v>
      </c>
    </row>
    <row r="689" spans="1:7" ht="33.75" x14ac:dyDescent="0.2">
      <c r="A689" s="62" t="s">
        <v>1020</v>
      </c>
      <c r="B689" s="87" t="s">
        <v>37</v>
      </c>
      <c r="C689" s="88" t="s">
        <v>32</v>
      </c>
      <c r="D689" s="89">
        <v>1111.68</v>
      </c>
      <c r="E689" s="71"/>
      <c r="F689" s="73"/>
      <c r="G689" s="53">
        <f t="shared" si="96"/>
        <v>1111.68</v>
      </c>
    </row>
    <row r="690" spans="1:7" ht="33.75" x14ac:dyDescent="0.2">
      <c r="A690" s="62" t="s">
        <v>1021</v>
      </c>
      <c r="B690" s="87" t="s">
        <v>35</v>
      </c>
      <c r="C690" s="88" t="s">
        <v>36</v>
      </c>
      <c r="D690" s="89">
        <v>34462.080000000002</v>
      </c>
      <c r="E690" s="71"/>
      <c r="F690" s="73"/>
      <c r="G690" s="53">
        <f t="shared" si="96"/>
        <v>34462.080000000002</v>
      </c>
    </row>
    <row r="691" spans="1:7" x14ac:dyDescent="0.2">
      <c r="A691" s="82" t="s">
        <v>648</v>
      </c>
      <c r="B691" s="83" t="s">
        <v>116</v>
      </c>
      <c r="C691" s="84"/>
      <c r="D691" s="90"/>
      <c r="E691" s="43"/>
      <c r="F691" s="86"/>
      <c r="G691" s="43">
        <f>ROUND(SUM(G692:G708),2)</f>
        <v>2041.87</v>
      </c>
    </row>
    <row r="692" spans="1:7" ht="45" x14ac:dyDescent="0.2">
      <c r="A692" s="62" t="s">
        <v>1022</v>
      </c>
      <c r="B692" s="87" t="s">
        <v>118</v>
      </c>
      <c r="C692" s="88" t="s">
        <v>32</v>
      </c>
      <c r="D692" s="89">
        <v>43.88</v>
      </c>
      <c r="E692" s="71"/>
      <c r="F692" s="73"/>
      <c r="G692" s="53">
        <f t="shared" ref="G692:G700" si="97">ROUND(PRODUCT(D692,E692),2)</f>
        <v>43.88</v>
      </c>
    </row>
    <row r="693" spans="1:7" ht="45" x14ac:dyDescent="0.2">
      <c r="A693" s="62" t="s">
        <v>1023</v>
      </c>
      <c r="B693" s="87" t="s">
        <v>161</v>
      </c>
      <c r="C693" s="88" t="s">
        <v>32</v>
      </c>
      <c r="D693" s="89">
        <v>2.52</v>
      </c>
      <c r="E693" s="71"/>
      <c r="F693" s="73"/>
      <c r="G693" s="53">
        <f t="shared" si="97"/>
        <v>2.52</v>
      </c>
    </row>
    <row r="694" spans="1:7" ht="33.75" x14ac:dyDescent="0.2">
      <c r="A694" s="62" t="s">
        <v>1024</v>
      </c>
      <c r="B694" s="87" t="s">
        <v>113</v>
      </c>
      <c r="C694" s="88" t="s">
        <v>31</v>
      </c>
      <c r="D694" s="89">
        <v>1.1100000000000001</v>
      </c>
      <c r="E694" s="71"/>
      <c r="F694" s="73"/>
      <c r="G694" s="53">
        <f t="shared" si="97"/>
        <v>1.1100000000000001</v>
      </c>
    </row>
    <row r="695" spans="1:7" ht="33.75" x14ac:dyDescent="0.2">
      <c r="A695" s="62" t="s">
        <v>1025</v>
      </c>
      <c r="B695" s="87" t="s">
        <v>153</v>
      </c>
      <c r="C695" s="88" t="s">
        <v>32</v>
      </c>
      <c r="D695" s="89">
        <v>10.81</v>
      </c>
      <c r="E695" s="71"/>
      <c r="F695" s="73"/>
      <c r="G695" s="53">
        <f t="shared" si="97"/>
        <v>10.81</v>
      </c>
    </row>
    <row r="696" spans="1:7" ht="45" x14ac:dyDescent="0.2">
      <c r="A696" s="62" t="s">
        <v>1026</v>
      </c>
      <c r="B696" s="87" t="s">
        <v>543</v>
      </c>
      <c r="C696" s="88" t="s">
        <v>31</v>
      </c>
      <c r="D696" s="89">
        <v>5.32</v>
      </c>
      <c r="E696" s="71"/>
      <c r="F696" s="73"/>
      <c r="G696" s="53">
        <f t="shared" si="97"/>
        <v>5.32</v>
      </c>
    </row>
    <row r="697" spans="1:7" ht="22.5" x14ac:dyDescent="0.2">
      <c r="A697" s="62" t="s">
        <v>1027</v>
      </c>
      <c r="B697" s="87" t="s">
        <v>114</v>
      </c>
      <c r="C697" s="88" t="s">
        <v>31</v>
      </c>
      <c r="D697" s="89">
        <v>37.5</v>
      </c>
      <c r="E697" s="71"/>
      <c r="F697" s="73"/>
      <c r="G697" s="53">
        <f>ROUND(PRODUCT(D697,E697),2)</f>
        <v>37.5</v>
      </c>
    </row>
    <row r="698" spans="1:7" ht="45" x14ac:dyDescent="0.2">
      <c r="A698" s="62" t="s">
        <v>1028</v>
      </c>
      <c r="B698" s="87" t="s">
        <v>175</v>
      </c>
      <c r="C698" s="88" t="s">
        <v>31</v>
      </c>
      <c r="D698" s="89">
        <v>37.5</v>
      </c>
      <c r="E698" s="71"/>
      <c r="F698" s="73"/>
      <c r="G698" s="53">
        <f>ROUND(PRODUCT(D698,E698),2)</f>
        <v>37.5</v>
      </c>
    </row>
    <row r="699" spans="1:7" ht="33.75" x14ac:dyDescent="0.2">
      <c r="A699" s="62" t="s">
        <v>1029</v>
      </c>
      <c r="B699" s="87" t="s">
        <v>148</v>
      </c>
      <c r="C699" s="88" t="s">
        <v>31</v>
      </c>
      <c r="D699" s="89">
        <v>31.05</v>
      </c>
      <c r="E699" s="71"/>
      <c r="F699" s="73"/>
      <c r="G699" s="53">
        <f t="shared" si="97"/>
        <v>31.05</v>
      </c>
    </row>
    <row r="700" spans="1:7" ht="33.75" x14ac:dyDescent="0.2">
      <c r="A700" s="62" t="s">
        <v>1030</v>
      </c>
      <c r="B700" s="87" t="s">
        <v>140</v>
      </c>
      <c r="C700" s="88" t="s">
        <v>52</v>
      </c>
      <c r="D700" s="89">
        <v>374.25</v>
      </c>
      <c r="E700" s="71"/>
      <c r="F700" s="73"/>
      <c r="G700" s="53">
        <f t="shared" si="97"/>
        <v>374.25</v>
      </c>
    </row>
    <row r="701" spans="1:7" ht="22.5" x14ac:dyDescent="0.2">
      <c r="A701" s="62" t="s">
        <v>1031</v>
      </c>
      <c r="B701" s="87" t="s">
        <v>149</v>
      </c>
      <c r="C701" s="88" t="s">
        <v>32</v>
      </c>
      <c r="D701" s="89">
        <v>14.44</v>
      </c>
      <c r="E701" s="71"/>
      <c r="F701" s="73"/>
      <c r="G701" s="53">
        <f>ROUND(PRODUCT(D701,E701),2)</f>
        <v>14.44</v>
      </c>
    </row>
    <row r="702" spans="1:7" ht="33.75" x14ac:dyDescent="0.2">
      <c r="A702" s="62" t="s">
        <v>1032</v>
      </c>
      <c r="B702" s="87" t="s">
        <v>155</v>
      </c>
      <c r="C702" s="88" t="s">
        <v>31</v>
      </c>
      <c r="D702" s="89">
        <v>9.9</v>
      </c>
      <c r="E702" s="71"/>
      <c r="F702" s="73"/>
      <c r="G702" s="53">
        <f>ROUND(PRODUCT(D702,E702),2)</f>
        <v>9.9</v>
      </c>
    </row>
    <row r="703" spans="1:7" ht="33.75" x14ac:dyDescent="0.2">
      <c r="A703" s="62" t="s">
        <v>1033</v>
      </c>
      <c r="B703" s="87" t="s">
        <v>41</v>
      </c>
      <c r="C703" s="88" t="s">
        <v>31</v>
      </c>
      <c r="D703" s="89">
        <v>2.82</v>
      </c>
      <c r="E703" s="71"/>
      <c r="F703" s="73"/>
      <c r="G703" s="53">
        <f>ROUND(PRODUCT(D703,E703),2)</f>
        <v>2.82</v>
      </c>
    </row>
    <row r="704" spans="1:7" ht="33.75" x14ac:dyDescent="0.2">
      <c r="A704" s="62" t="s">
        <v>1034</v>
      </c>
      <c r="B704" s="87" t="s">
        <v>530</v>
      </c>
      <c r="C704" s="88" t="s">
        <v>31</v>
      </c>
      <c r="D704" s="89">
        <v>16.5</v>
      </c>
      <c r="E704" s="71"/>
      <c r="F704" s="73"/>
      <c r="G704" s="53">
        <f t="shared" ref="G704" si="98">ROUND(PRODUCT(D704,E704),2)</f>
        <v>16.5</v>
      </c>
    </row>
    <row r="705" spans="1:7" ht="33.75" x14ac:dyDescent="0.2">
      <c r="A705" s="62" t="s">
        <v>1035</v>
      </c>
      <c r="B705" s="87" t="s">
        <v>531</v>
      </c>
      <c r="C705" s="88" t="s">
        <v>52</v>
      </c>
      <c r="D705" s="89">
        <v>62.7</v>
      </c>
      <c r="E705" s="71"/>
      <c r="F705" s="73"/>
      <c r="G705" s="53">
        <f>ROUND(PRODUCT(D705,E705),2)</f>
        <v>62.7</v>
      </c>
    </row>
    <row r="706" spans="1:7" ht="33.75" x14ac:dyDescent="0.2">
      <c r="A706" s="62" t="s">
        <v>1036</v>
      </c>
      <c r="B706" s="87" t="s">
        <v>532</v>
      </c>
      <c r="C706" s="88" t="s">
        <v>52</v>
      </c>
      <c r="D706" s="89">
        <v>68.05</v>
      </c>
      <c r="E706" s="71"/>
      <c r="F706" s="73"/>
      <c r="G706" s="53">
        <f>ROUND(PRODUCT(D706,E706),2)</f>
        <v>68.05</v>
      </c>
    </row>
    <row r="707" spans="1:7" ht="33.75" x14ac:dyDescent="0.2">
      <c r="A707" s="62" t="s">
        <v>1037</v>
      </c>
      <c r="B707" s="87" t="s">
        <v>37</v>
      </c>
      <c r="C707" s="88" t="s">
        <v>32</v>
      </c>
      <c r="D707" s="89">
        <v>41.36</v>
      </c>
      <c r="E707" s="71"/>
      <c r="F707" s="73"/>
      <c r="G707" s="53">
        <f t="shared" ref="G707:G708" si="99">ROUND(PRODUCT(D707,E707),2)</f>
        <v>41.36</v>
      </c>
    </row>
    <row r="708" spans="1:7" ht="33.75" x14ac:dyDescent="0.2">
      <c r="A708" s="62" t="s">
        <v>1038</v>
      </c>
      <c r="B708" s="87" t="s">
        <v>35</v>
      </c>
      <c r="C708" s="88" t="s">
        <v>36</v>
      </c>
      <c r="D708" s="89">
        <v>1282.1600000000001</v>
      </c>
      <c r="E708" s="71"/>
      <c r="F708" s="73"/>
      <c r="G708" s="53">
        <f t="shared" si="99"/>
        <v>1282.1600000000001</v>
      </c>
    </row>
    <row r="709" spans="1:7" x14ac:dyDescent="0.2">
      <c r="A709" s="82" t="s">
        <v>649</v>
      </c>
      <c r="B709" s="83" t="s">
        <v>544</v>
      </c>
      <c r="C709" s="84"/>
      <c r="D709" s="90"/>
      <c r="E709" s="43"/>
      <c r="F709" s="86"/>
      <c r="G709" s="43">
        <f>ROUND(SUM(G710:G719),2)</f>
        <v>10068.450000000001</v>
      </c>
    </row>
    <row r="710" spans="1:7" ht="22.5" x14ac:dyDescent="0.2">
      <c r="A710" s="62" t="s">
        <v>1039</v>
      </c>
      <c r="B710" s="87" t="s">
        <v>545</v>
      </c>
      <c r="C710" s="88" t="s">
        <v>39</v>
      </c>
      <c r="D710" s="89">
        <v>66</v>
      </c>
      <c r="E710" s="71"/>
      <c r="F710" s="73"/>
      <c r="G710" s="53">
        <f t="shared" ref="G710:G717" si="100">ROUND(PRODUCT(D710,E710),2)</f>
        <v>66</v>
      </c>
    </row>
    <row r="711" spans="1:7" ht="45" x14ac:dyDescent="0.2">
      <c r="A711" s="62" t="s">
        <v>1040</v>
      </c>
      <c r="B711" s="87" t="s">
        <v>118</v>
      </c>
      <c r="C711" s="88" t="s">
        <v>32</v>
      </c>
      <c r="D711" s="89">
        <v>313.63</v>
      </c>
      <c r="E711" s="71"/>
      <c r="F711" s="73"/>
      <c r="G711" s="53">
        <f t="shared" si="100"/>
        <v>313.63</v>
      </c>
    </row>
    <row r="712" spans="1:7" ht="22.5" x14ac:dyDescent="0.2">
      <c r="A712" s="62" t="s">
        <v>1041</v>
      </c>
      <c r="B712" s="87" t="s">
        <v>61</v>
      </c>
      <c r="C712" s="88" t="s">
        <v>32</v>
      </c>
      <c r="D712" s="89">
        <v>5.28</v>
      </c>
      <c r="E712" s="71"/>
      <c r="F712" s="73"/>
      <c r="G712" s="53">
        <f t="shared" si="100"/>
        <v>5.28</v>
      </c>
    </row>
    <row r="713" spans="1:7" ht="22.5" x14ac:dyDescent="0.2">
      <c r="A713" s="62" t="s">
        <v>1042</v>
      </c>
      <c r="B713" s="87" t="s">
        <v>62</v>
      </c>
      <c r="C713" s="88" t="s">
        <v>39</v>
      </c>
      <c r="D713" s="89">
        <v>66</v>
      </c>
      <c r="E713" s="71"/>
      <c r="F713" s="73"/>
      <c r="G713" s="53">
        <f t="shared" si="100"/>
        <v>66</v>
      </c>
    </row>
    <row r="714" spans="1:7" ht="33.75" x14ac:dyDescent="0.2">
      <c r="A714" s="62" t="s">
        <v>1043</v>
      </c>
      <c r="B714" s="87" t="s">
        <v>63</v>
      </c>
      <c r="C714" s="88" t="s">
        <v>32</v>
      </c>
      <c r="D714" s="89">
        <v>25.74</v>
      </c>
      <c r="E714" s="71"/>
      <c r="F714" s="73"/>
      <c r="G714" s="53">
        <f t="shared" si="100"/>
        <v>25.74</v>
      </c>
    </row>
    <row r="715" spans="1:7" ht="45" x14ac:dyDescent="0.2">
      <c r="A715" s="62" t="s">
        <v>1044</v>
      </c>
      <c r="B715" s="87" t="s">
        <v>200</v>
      </c>
      <c r="C715" s="88" t="s">
        <v>32</v>
      </c>
      <c r="D715" s="89">
        <v>15.47</v>
      </c>
      <c r="E715" s="71"/>
      <c r="F715" s="73"/>
      <c r="G715" s="53">
        <f t="shared" si="100"/>
        <v>15.47</v>
      </c>
    </row>
    <row r="716" spans="1:7" ht="45" x14ac:dyDescent="0.2">
      <c r="A716" s="62" t="s">
        <v>1045</v>
      </c>
      <c r="B716" s="87" t="s">
        <v>546</v>
      </c>
      <c r="C716" s="88" t="s">
        <v>32</v>
      </c>
      <c r="D716" s="89">
        <v>23.21</v>
      </c>
      <c r="E716" s="71"/>
      <c r="F716" s="73"/>
      <c r="G716" s="53">
        <f t="shared" si="100"/>
        <v>23.21</v>
      </c>
    </row>
    <row r="717" spans="1:7" ht="112.5" x14ac:dyDescent="0.2">
      <c r="A717" s="62" t="s">
        <v>1046</v>
      </c>
      <c r="B717" s="87" t="s">
        <v>547</v>
      </c>
      <c r="C717" s="88" t="s">
        <v>33</v>
      </c>
      <c r="D717" s="89">
        <v>12</v>
      </c>
      <c r="E717" s="71"/>
      <c r="F717" s="73"/>
      <c r="G717" s="53">
        <f t="shared" si="100"/>
        <v>12</v>
      </c>
    </row>
    <row r="718" spans="1:7" ht="33.75" x14ac:dyDescent="0.2">
      <c r="A718" s="62" t="s">
        <v>1047</v>
      </c>
      <c r="B718" s="87" t="s">
        <v>37</v>
      </c>
      <c r="C718" s="88" t="s">
        <v>32</v>
      </c>
      <c r="D718" s="89">
        <v>298.16000000000003</v>
      </c>
      <c r="E718" s="71"/>
      <c r="F718" s="75"/>
      <c r="G718" s="53">
        <f>ROUND(PRODUCT(D718,E718),2)</f>
        <v>298.16000000000003</v>
      </c>
    </row>
    <row r="719" spans="1:7" ht="33.75" x14ac:dyDescent="0.2">
      <c r="A719" s="62" t="s">
        <v>1048</v>
      </c>
      <c r="B719" s="87" t="s">
        <v>35</v>
      </c>
      <c r="C719" s="88" t="s">
        <v>36</v>
      </c>
      <c r="D719" s="89">
        <v>9242.9599999999991</v>
      </c>
      <c r="E719" s="71"/>
      <c r="F719" s="73"/>
      <c r="G719" s="53">
        <f>ROUND(PRODUCT(D719,E719),2)</f>
        <v>9242.9599999999991</v>
      </c>
    </row>
    <row r="720" spans="1:7" x14ac:dyDescent="0.2">
      <c r="A720" s="80" t="s">
        <v>599</v>
      </c>
      <c r="B720" s="81" t="s">
        <v>57</v>
      </c>
      <c r="C720" s="81"/>
      <c r="D720" s="91"/>
      <c r="E720" s="81"/>
      <c r="F720" s="81"/>
      <c r="G720" s="54">
        <f>ROUND(SUM(G721,G736,G750,G762),2)</f>
        <v>122204.01</v>
      </c>
    </row>
    <row r="721" spans="1:7" x14ac:dyDescent="0.2">
      <c r="A721" s="82" t="s">
        <v>650</v>
      </c>
      <c r="B721" s="83" t="s">
        <v>55</v>
      </c>
      <c r="C721" s="84"/>
      <c r="D721" s="90"/>
      <c r="E721" s="43"/>
      <c r="F721" s="86"/>
      <c r="G721" s="43">
        <f>ROUND(SUM(G722:G735),2)</f>
        <v>96273.19</v>
      </c>
    </row>
    <row r="722" spans="1:7" ht="22.5" x14ac:dyDescent="0.2">
      <c r="A722" s="62" t="s">
        <v>1049</v>
      </c>
      <c r="B722" s="87" t="s">
        <v>184</v>
      </c>
      <c r="C722" s="88" t="s">
        <v>39</v>
      </c>
      <c r="D722" s="89">
        <v>3305.57</v>
      </c>
      <c r="E722" s="71"/>
      <c r="F722" s="73"/>
      <c r="G722" s="53">
        <f t="shared" ref="G722:G735" si="101">ROUND(PRODUCT(D722,E722),2)</f>
        <v>3305.57</v>
      </c>
    </row>
    <row r="723" spans="1:7" ht="45" x14ac:dyDescent="0.2">
      <c r="A723" s="62" t="s">
        <v>1050</v>
      </c>
      <c r="B723" s="87" t="s">
        <v>118</v>
      </c>
      <c r="C723" s="88" t="s">
        <v>32</v>
      </c>
      <c r="D723" s="89">
        <v>3287.96</v>
      </c>
      <c r="E723" s="71"/>
      <c r="F723" s="73"/>
      <c r="G723" s="53">
        <f t="shared" si="101"/>
        <v>3287.96</v>
      </c>
    </row>
    <row r="724" spans="1:7" ht="33.75" x14ac:dyDescent="0.2">
      <c r="A724" s="62" t="s">
        <v>1051</v>
      </c>
      <c r="B724" s="87" t="s">
        <v>72</v>
      </c>
      <c r="C724" s="88" t="s">
        <v>39</v>
      </c>
      <c r="D724" s="89">
        <v>208.63</v>
      </c>
      <c r="E724" s="71"/>
      <c r="F724" s="73"/>
      <c r="G724" s="53">
        <f t="shared" si="101"/>
        <v>208.63</v>
      </c>
    </row>
    <row r="725" spans="1:7" ht="33.75" x14ac:dyDescent="0.2">
      <c r="A725" s="62" t="s">
        <v>1052</v>
      </c>
      <c r="B725" s="87" t="s">
        <v>70</v>
      </c>
      <c r="C725" s="88" t="s">
        <v>39</v>
      </c>
      <c r="D725" s="89">
        <v>2275.9499999999998</v>
      </c>
      <c r="E725" s="71"/>
      <c r="F725" s="73"/>
      <c r="G725" s="53">
        <f t="shared" si="101"/>
        <v>2275.9499999999998</v>
      </c>
    </row>
    <row r="726" spans="1:7" ht="33.75" x14ac:dyDescent="0.2">
      <c r="A726" s="62" t="s">
        <v>1053</v>
      </c>
      <c r="B726" s="87" t="s">
        <v>211</v>
      </c>
      <c r="C726" s="88" t="s">
        <v>39</v>
      </c>
      <c r="D726" s="89">
        <v>12.83</v>
      </c>
      <c r="E726" s="71"/>
      <c r="F726" s="73"/>
      <c r="G726" s="53">
        <f t="shared" si="101"/>
        <v>12.83</v>
      </c>
    </row>
    <row r="727" spans="1:7" ht="33.75" x14ac:dyDescent="0.2">
      <c r="A727" s="62" t="s">
        <v>1054</v>
      </c>
      <c r="B727" s="87" t="s">
        <v>226</v>
      </c>
      <c r="C727" s="88" t="s">
        <v>39</v>
      </c>
      <c r="D727" s="89">
        <v>8.86</v>
      </c>
      <c r="E727" s="71"/>
      <c r="F727" s="73"/>
      <c r="G727" s="53">
        <f t="shared" si="101"/>
        <v>8.86</v>
      </c>
    </row>
    <row r="728" spans="1:7" ht="33.75" x14ac:dyDescent="0.2">
      <c r="A728" s="62" t="s">
        <v>1055</v>
      </c>
      <c r="B728" s="87" t="s">
        <v>548</v>
      </c>
      <c r="C728" s="88" t="s">
        <v>39</v>
      </c>
      <c r="D728" s="89">
        <v>789.33</v>
      </c>
      <c r="E728" s="71"/>
      <c r="F728" s="73"/>
      <c r="G728" s="53">
        <f t="shared" si="101"/>
        <v>789.33</v>
      </c>
    </row>
    <row r="729" spans="1:7" ht="33.75" x14ac:dyDescent="0.2">
      <c r="A729" s="62" t="s">
        <v>1056</v>
      </c>
      <c r="B729" s="87" t="s">
        <v>549</v>
      </c>
      <c r="C729" s="88" t="s">
        <v>39</v>
      </c>
      <c r="D729" s="89">
        <v>9.9700000000000006</v>
      </c>
      <c r="E729" s="71"/>
      <c r="F729" s="73"/>
      <c r="G729" s="53">
        <f t="shared" si="101"/>
        <v>9.9700000000000006</v>
      </c>
    </row>
    <row r="730" spans="1:7" ht="22.5" x14ac:dyDescent="0.2">
      <c r="A730" s="62" t="s">
        <v>1057</v>
      </c>
      <c r="B730" s="87" t="s">
        <v>61</v>
      </c>
      <c r="C730" s="88" t="s">
        <v>32</v>
      </c>
      <c r="D730" s="89">
        <v>265.64999999999998</v>
      </c>
      <c r="E730" s="71"/>
      <c r="F730" s="73"/>
      <c r="G730" s="53">
        <f t="shared" si="101"/>
        <v>265.64999999999998</v>
      </c>
    </row>
    <row r="731" spans="1:7" ht="33.75" x14ac:dyDescent="0.2">
      <c r="A731" s="62" t="s">
        <v>1058</v>
      </c>
      <c r="B731" s="87" t="s">
        <v>63</v>
      </c>
      <c r="C731" s="88" t="s">
        <v>32</v>
      </c>
      <c r="D731" s="89">
        <v>1187.3499999999999</v>
      </c>
      <c r="E731" s="71"/>
      <c r="F731" s="73"/>
      <c r="G731" s="53">
        <f t="shared" si="101"/>
        <v>1187.3499999999999</v>
      </c>
    </row>
    <row r="732" spans="1:7" ht="45" x14ac:dyDescent="0.2">
      <c r="A732" s="62" t="s">
        <v>1059</v>
      </c>
      <c r="B732" s="87" t="s">
        <v>200</v>
      </c>
      <c r="C732" s="88" t="s">
        <v>32</v>
      </c>
      <c r="D732" s="89">
        <v>687.92</v>
      </c>
      <c r="E732" s="71"/>
      <c r="F732" s="73"/>
      <c r="G732" s="53">
        <f t="shared" si="101"/>
        <v>687.92</v>
      </c>
    </row>
    <row r="733" spans="1:7" ht="45" x14ac:dyDescent="0.2">
      <c r="A733" s="62" t="s">
        <v>1060</v>
      </c>
      <c r="B733" s="87" t="s">
        <v>201</v>
      </c>
      <c r="C733" s="88" t="s">
        <v>32</v>
      </c>
      <c r="D733" s="89">
        <v>1031.8900000000001</v>
      </c>
      <c r="E733" s="71"/>
      <c r="F733" s="73"/>
      <c r="G733" s="53">
        <f t="shared" si="101"/>
        <v>1031.8900000000001</v>
      </c>
    </row>
    <row r="734" spans="1:7" ht="33.75" x14ac:dyDescent="0.2">
      <c r="A734" s="62" t="s">
        <v>1061</v>
      </c>
      <c r="B734" s="87" t="s">
        <v>37</v>
      </c>
      <c r="C734" s="88" t="s">
        <v>32</v>
      </c>
      <c r="D734" s="89">
        <v>2600.04</v>
      </c>
      <c r="E734" s="71"/>
      <c r="F734" s="73"/>
      <c r="G734" s="53">
        <f t="shared" si="101"/>
        <v>2600.04</v>
      </c>
    </row>
    <row r="735" spans="1:7" ht="33.75" x14ac:dyDescent="0.2">
      <c r="A735" s="62" t="s">
        <v>1062</v>
      </c>
      <c r="B735" s="87" t="s">
        <v>35</v>
      </c>
      <c r="C735" s="88" t="s">
        <v>36</v>
      </c>
      <c r="D735" s="89">
        <v>80601.240000000005</v>
      </c>
      <c r="E735" s="71"/>
      <c r="F735" s="73"/>
      <c r="G735" s="53">
        <f t="shared" si="101"/>
        <v>80601.240000000005</v>
      </c>
    </row>
    <row r="736" spans="1:7" x14ac:dyDescent="0.2">
      <c r="A736" s="82" t="s">
        <v>651</v>
      </c>
      <c r="B736" s="83" t="s">
        <v>58</v>
      </c>
      <c r="C736" s="84"/>
      <c r="D736" s="90"/>
      <c r="E736" s="43"/>
      <c r="F736" s="86"/>
      <c r="G736" s="43">
        <f>ROUND(SUM(G737:G749),2)</f>
        <v>8035.5</v>
      </c>
    </row>
    <row r="737" spans="1:7" ht="22.5" x14ac:dyDescent="0.2">
      <c r="A737" s="62" t="s">
        <v>1063</v>
      </c>
      <c r="B737" s="87" t="s">
        <v>184</v>
      </c>
      <c r="C737" s="88" t="s">
        <v>39</v>
      </c>
      <c r="D737" s="89">
        <v>2268.75</v>
      </c>
      <c r="E737" s="71"/>
      <c r="F737" s="73"/>
      <c r="G737" s="53">
        <f>ROUND(PRODUCT(D737,E737),2)</f>
        <v>2268.75</v>
      </c>
    </row>
    <row r="738" spans="1:7" ht="45" x14ac:dyDescent="0.2">
      <c r="A738" s="62" t="s">
        <v>1064</v>
      </c>
      <c r="B738" s="87" t="s">
        <v>118</v>
      </c>
      <c r="C738" s="88" t="s">
        <v>32</v>
      </c>
      <c r="D738" s="89">
        <v>1089</v>
      </c>
      <c r="E738" s="71"/>
      <c r="F738" s="73"/>
      <c r="G738" s="53">
        <f t="shared" ref="G738:G749" si="102">ROUND(PRODUCT(D738,E738),2)</f>
        <v>1089</v>
      </c>
    </row>
    <row r="739" spans="1:7" ht="45" x14ac:dyDescent="0.2">
      <c r="A739" s="62" t="s">
        <v>1065</v>
      </c>
      <c r="B739" s="87" t="s">
        <v>200</v>
      </c>
      <c r="C739" s="88" t="s">
        <v>32</v>
      </c>
      <c r="D739" s="89">
        <v>1089</v>
      </c>
      <c r="E739" s="71"/>
      <c r="F739" s="73"/>
      <c r="G739" s="53">
        <f t="shared" si="102"/>
        <v>1089</v>
      </c>
    </row>
    <row r="740" spans="1:7" ht="22.5" x14ac:dyDescent="0.2">
      <c r="A740" s="62" t="s">
        <v>1066</v>
      </c>
      <c r="B740" s="87" t="s">
        <v>71</v>
      </c>
      <c r="C740" s="88" t="s">
        <v>33</v>
      </c>
      <c r="D740" s="89">
        <v>25</v>
      </c>
      <c r="E740" s="71"/>
      <c r="F740" s="73"/>
      <c r="G740" s="53">
        <f t="shared" si="102"/>
        <v>25</v>
      </c>
    </row>
    <row r="741" spans="1:7" ht="22.5" x14ac:dyDescent="0.2">
      <c r="A741" s="62" t="s">
        <v>1067</v>
      </c>
      <c r="B741" s="87" t="s">
        <v>123</v>
      </c>
      <c r="C741" s="88" t="s">
        <v>33</v>
      </c>
      <c r="D741" s="89">
        <v>140</v>
      </c>
      <c r="E741" s="71"/>
      <c r="F741" s="73"/>
      <c r="G741" s="53">
        <f t="shared" si="102"/>
        <v>140</v>
      </c>
    </row>
    <row r="742" spans="1:7" ht="22.5" x14ac:dyDescent="0.2">
      <c r="A742" s="62" t="s">
        <v>1068</v>
      </c>
      <c r="B742" s="87" t="s">
        <v>84</v>
      </c>
      <c r="C742" s="88" t="s">
        <v>33</v>
      </c>
      <c r="D742" s="89">
        <v>165</v>
      </c>
      <c r="E742" s="71"/>
      <c r="F742" s="73"/>
      <c r="G742" s="53">
        <f t="shared" si="102"/>
        <v>165</v>
      </c>
    </row>
    <row r="743" spans="1:7" ht="22.5" x14ac:dyDescent="0.2">
      <c r="A743" s="62" t="s">
        <v>1069</v>
      </c>
      <c r="B743" s="87" t="s">
        <v>73</v>
      </c>
      <c r="C743" s="88" t="s">
        <v>33</v>
      </c>
      <c r="D743" s="89">
        <v>165</v>
      </c>
      <c r="E743" s="71"/>
      <c r="F743" s="73"/>
      <c r="G743" s="53">
        <f t="shared" si="102"/>
        <v>165</v>
      </c>
    </row>
    <row r="744" spans="1:7" ht="22.5" x14ac:dyDescent="0.2">
      <c r="A744" s="62" t="s">
        <v>1070</v>
      </c>
      <c r="B744" s="87" t="s">
        <v>107</v>
      </c>
      <c r="C744" s="88" t="s">
        <v>33</v>
      </c>
      <c r="D744" s="89">
        <v>165</v>
      </c>
      <c r="E744" s="71"/>
      <c r="F744" s="73"/>
      <c r="G744" s="53">
        <f t="shared" si="102"/>
        <v>165</v>
      </c>
    </row>
    <row r="745" spans="1:7" ht="22.5" x14ac:dyDescent="0.2">
      <c r="A745" s="62" t="s">
        <v>1071</v>
      </c>
      <c r="B745" s="87" t="s">
        <v>74</v>
      </c>
      <c r="C745" s="88" t="s">
        <v>39</v>
      </c>
      <c r="D745" s="89">
        <v>2268.75</v>
      </c>
      <c r="E745" s="71"/>
      <c r="F745" s="73"/>
      <c r="G745" s="53">
        <f t="shared" si="102"/>
        <v>2268.75</v>
      </c>
    </row>
    <row r="746" spans="1:7" ht="22.5" x14ac:dyDescent="0.2">
      <c r="A746" s="62" t="s">
        <v>1072</v>
      </c>
      <c r="B746" s="87" t="s">
        <v>77</v>
      </c>
      <c r="C746" s="88" t="s">
        <v>33</v>
      </c>
      <c r="D746" s="89">
        <v>165</v>
      </c>
      <c r="E746" s="71"/>
      <c r="F746" s="73"/>
      <c r="G746" s="53">
        <f t="shared" si="102"/>
        <v>165</v>
      </c>
    </row>
    <row r="747" spans="1:7" ht="22.5" x14ac:dyDescent="0.2">
      <c r="A747" s="62" t="s">
        <v>1073</v>
      </c>
      <c r="B747" s="87" t="s">
        <v>76</v>
      </c>
      <c r="C747" s="88" t="s">
        <v>33</v>
      </c>
      <c r="D747" s="89">
        <v>165</v>
      </c>
      <c r="E747" s="71"/>
      <c r="F747" s="73"/>
      <c r="G747" s="53">
        <f t="shared" si="102"/>
        <v>165</v>
      </c>
    </row>
    <row r="748" spans="1:7" ht="22.5" x14ac:dyDescent="0.2">
      <c r="A748" s="62" t="s">
        <v>1074</v>
      </c>
      <c r="B748" s="87" t="s">
        <v>75</v>
      </c>
      <c r="C748" s="88" t="s">
        <v>33</v>
      </c>
      <c r="D748" s="89">
        <v>165</v>
      </c>
      <c r="E748" s="71"/>
      <c r="F748" s="73"/>
      <c r="G748" s="53">
        <f t="shared" si="102"/>
        <v>165</v>
      </c>
    </row>
    <row r="749" spans="1:7" ht="90" x14ac:dyDescent="0.2">
      <c r="A749" s="62" t="s">
        <v>1075</v>
      </c>
      <c r="B749" s="87" t="s">
        <v>160</v>
      </c>
      <c r="C749" s="88" t="s">
        <v>33</v>
      </c>
      <c r="D749" s="89">
        <v>165</v>
      </c>
      <c r="E749" s="71"/>
      <c r="F749" s="73"/>
      <c r="G749" s="53">
        <f t="shared" si="102"/>
        <v>165</v>
      </c>
    </row>
    <row r="750" spans="1:7" x14ac:dyDescent="0.2">
      <c r="A750" s="82" t="s">
        <v>652</v>
      </c>
      <c r="B750" s="83" t="s">
        <v>59</v>
      </c>
      <c r="C750" s="84"/>
      <c r="D750" s="90"/>
      <c r="E750" s="43"/>
      <c r="F750" s="86"/>
      <c r="G750" s="43">
        <f>ROUND(SUM(G751:G761),2)</f>
        <v>17508.689999999999</v>
      </c>
    </row>
    <row r="751" spans="1:7" ht="45" x14ac:dyDescent="0.2">
      <c r="A751" s="62" t="s">
        <v>1076</v>
      </c>
      <c r="B751" s="87" t="s">
        <v>118</v>
      </c>
      <c r="C751" s="88" t="s">
        <v>32</v>
      </c>
      <c r="D751" s="89">
        <v>380.98</v>
      </c>
      <c r="E751" s="71"/>
      <c r="F751" s="73"/>
      <c r="G751" s="53">
        <f t="shared" ref="G751:G761" si="103">ROUND(PRODUCT(D751,E751),2)</f>
        <v>380.98</v>
      </c>
    </row>
    <row r="752" spans="1:7" ht="45" x14ac:dyDescent="0.2">
      <c r="A752" s="62" t="s">
        <v>1077</v>
      </c>
      <c r="B752" s="87" t="s">
        <v>200</v>
      </c>
      <c r="C752" s="88" t="s">
        <v>32</v>
      </c>
      <c r="D752" s="89">
        <v>85.36</v>
      </c>
      <c r="E752" s="71"/>
      <c r="F752" s="73"/>
      <c r="G752" s="53">
        <f t="shared" si="103"/>
        <v>85.36</v>
      </c>
    </row>
    <row r="753" spans="1:7" ht="33.75" x14ac:dyDescent="0.2">
      <c r="A753" s="62" t="s">
        <v>1078</v>
      </c>
      <c r="B753" s="87" t="s">
        <v>187</v>
      </c>
      <c r="C753" s="88" t="s">
        <v>31</v>
      </c>
      <c r="D753" s="89">
        <v>179.68</v>
      </c>
      <c r="E753" s="71"/>
      <c r="F753" s="73"/>
      <c r="G753" s="53">
        <f t="shared" si="103"/>
        <v>179.68</v>
      </c>
    </row>
    <row r="754" spans="1:7" ht="33.75" x14ac:dyDescent="0.2">
      <c r="A754" s="62" t="s">
        <v>1079</v>
      </c>
      <c r="B754" s="87" t="s">
        <v>148</v>
      </c>
      <c r="C754" s="88" t="s">
        <v>31</v>
      </c>
      <c r="D754" s="89">
        <v>212.92</v>
      </c>
      <c r="E754" s="71"/>
      <c r="F754" s="73"/>
      <c r="G754" s="53">
        <f t="shared" si="103"/>
        <v>212.92</v>
      </c>
    </row>
    <row r="755" spans="1:7" ht="33.75" x14ac:dyDescent="0.2">
      <c r="A755" s="62" t="s">
        <v>1080</v>
      </c>
      <c r="B755" s="87" t="s">
        <v>155</v>
      </c>
      <c r="C755" s="88" t="s">
        <v>31</v>
      </c>
      <c r="D755" s="89">
        <v>99.55</v>
      </c>
      <c r="E755" s="71"/>
      <c r="F755" s="73"/>
      <c r="G755" s="53">
        <f t="shared" si="103"/>
        <v>99.55</v>
      </c>
    </row>
    <row r="756" spans="1:7" ht="33.75" x14ac:dyDescent="0.2">
      <c r="A756" s="62" t="s">
        <v>1081</v>
      </c>
      <c r="B756" s="87" t="s">
        <v>140</v>
      </c>
      <c r="C756" s="88" t="s">
        <v>52</v>
      </c>
      <c r="D756" s="89">
        <v>3613.28</v>
      </c>
      <c r="E756" s="71"/>
      <c r="F756" s="73"/>
      <c r="G756" s="53">
        <f t="shared" si="103"/>
        <v>3613.28</v>
      </c>
    </row>
    <row r="757" spans="1:7" ht="22.5" x14ac:dyDescent="0.2">
      <c r="A757" s="62" t="s">
        <v>1082</v>
      </c>
      <c r="B757" s="87" t="s">
        <v>149</v>
      </c>
      <c r="C757" s="88" t="s">
        <v>32</v>
      </c>
      <c r="D757" s="89">
        <v>46.64</v>
      </c>
      <c r="E757" s="71"/>
      <c r="F757" s="73"/>
      <c r="G757" s="53">
        <f t="shared" si="103"/>
        <v>46.64</v>
      </c>
    </row>
    <row r="758" spans="1:7" ht="22.5" x14ac:dyDescent="0.2">
      <c r="A758" s="62" t="s">
        <v>1083</v>
      </c>
      <c r="B758" s="87" t="s">
        <v>114</v>
      </c>
      <c r="C758" s="88" t="s">
        <v>31</v>
      </c>
      <c r="D758" s="89">
        <v>349.46</v>
      </c>
      <c r="E758" s="71"/>
      <c r="F758" s="73"/>
      <c r="G758" s="53">
        <f t="shared" si="103"/>
        <v>349.46</v>
      </c>
    </row>
    <row r="759" spans="1:7" ht="33.75" x14ac:dyDescent="0.2">
      <c r="A759" s="62" t="s">
        <v>1084</v>
      </c>
      <c r="B759" s="87" t="s">
        <v>156</v>
      </c>
      <c r="C759" s="88" t="s">
        <v>31</v>
      </c>
      <c r="D759" s="89">
        <v>349.46</v>
      </c>
      <c r="E759" s="71"/>
      <c r="F759" s="73"/>
      <c r="G759" s="53">
        <f t="shared" si="103"/>
        <v>349.46</v>
      </c>
    </row>
    <row r="760" spans="1:7" ht="33.75" x14ac:dyDescent="0.2">
      <c r="A760" s="62" t="s">
        <v>1085</v>
      </c>
      <c r="B760" s="87" t="s">
        <v>37</v>
      </c>
      <c r="C760" s="88" t="s">
        <v>32</v>
      </c>
      <c r="D760" s="89">
        <v>380.98</v>
      </c>
      <c r="E760" s="71"/>
      <c r="F760" s="73"/>
      <c r="G760" s="53">
        <f t="shared" si="103"/>
        <v>380.98</v>
      </c>
    </row>
    <row r="761" spans="1:7" ht="33.75" x14ac:dyDescent="0.2">
      <c r="A761" s="62" t="s">
        <v>1086</v>
      </c>
      <c r="B761" s="87" t="s">
        <v>35</v>
      </c>
      <c r="C761" s="88" t="s">
        <v>36</v>
      </c>
      <c r="D761" s="89">
        <v>11810.38</v>
      </c>
      <c r="E761" s="71"/>
      <c r="F761" s="73"/>
      <c r="G761" s="53">
        <f t="shared" si="103"/>
        <v>11810.38</v>
      </c>
    </row>
    <row r="762" spans="1:7" x14ac:dyDescent="0.2">
      <c r="A762" s="82" t="s">
        <v>653</v>
      </c>
      <c r="B762" s="83" t="s">
        <v>60</v>
      </c>
      <c r="C762" s="84"/>
      <c r="D762" s="90"/>
      <c r="E762" s="43"/>
      <c r="F762" s="86"/>
      <c r="G762" s="43">
        <f>ROUND(SUM(G763:G804),2)</f>
        <v>386.63</v>
      </c>
    </row>
    <row r="763" spans="1:7" ht="22.5" x14ac:dyDescent="0.2">
      <c r="A763" s="62" t="s">
        <v>1087</v>
      </c>
      <c r="B763" s="87" t="s">
        <v>204</v>
      </c>
      <c r="C763" s="88" t="s">
        <v>33</v>
      </c>
      <c r="D763" s="89">
        <v>20</v>
      </c>
      <c r="E763" s="71"/>
      <c r="F763" s="73"/>
      <c r="G763" s="53">
        <f t="shared" ref="G763:G804" si="104">ROUND(PRODUCT(D763,E763),2)</f>
        <v>20</v>
      </c>
    </row>
    <row r="764" spans="1:7" ht="22.5" x14ac:dyDescent="0.2">
      <c r="A764" s="62" t="s">
        <v>1088</v>
      </c>
      <c r="B764" s="87" t="s">
        <v>205</v>
      </c>
      <c r="C764" s="88" t="s">
        <v>33</v>
      </c>
      <c r="D764" s="89">
        <v>59</v>
      </c>
      <c r="E764" s="71"/>
      <c r="F764" s="73"/>
      <c r="G764" s="53">
        <f t="shared" si="104"/>
        <v>59</v>
      </c>
    </row>
    <row r="765" spans="1:7" ht="22.5" x14ac:dyDescent="0.2">
      <c r="A765" s="62" t="s">
        <v>1089</v>
      </c>
      <c r="B765" s="87" t="s">
        <v>228</v>
      </c>
      <c r="C765" s="88" t="s">
        <v>33</v>
      </c>
      <c r="D765" s="89">
        <v>1</v>
      </c>
      <c r="E765" s="71"/>
      <c r="F765" s="73"/>
      <c r="G765" s="53">
        <f t="shared" si="104"/>
        <v>1</v>
      </c>
    </row>
    <row r="766" spans="1:7" ht="22.5" x14ac:dyDescent="0.2">
      <c r="A766" s="62" t="s">
        <v>1090</v>
      </c>
      <c r="B766" s="87" t="s">
        <v>229</v>
      </c>
      <c r="C766" s="88" t="s">
        <v>33</v>
      </c>
      <c r="D766" s="89">
        <v>2</v>
      </c>
      <c r="E766" s="71"/>
      <c r="F766" s="73"/>
      <c r="G766" s="53">
        <f t="shared" si="104"/>
        <v>2</v>
      </c>
    </row>
    <row r="767" spans="1:7" ht="22.5" x14ac:dyDescent="0.2">
      <c r="A767" s="62" t="s">
        <v>1091</v>
      </c>
      <c r="B767" s="87" t="s">
        <v>550</v>
      </c>
      <c r="C767" s="88" t="s">
        <v>33</v>
      </c>
      <c r="D767" s="89">
        <v>15</v>
      </c>
      <c r="E767" s="71"/>
      <c r="F767" s="73"/>
      <c r="G767" s="53">
        <f t="shared" si="104"/>
        <v>15</v>
      </c>
    </row>
    <row r="768" spans="1:7" ht="22.5" x14ac:dyDescent="0.2">
      <c r="A768" s="62" t="s">
        <v>1092</v>
      </c>
      <c r="B768" s="87" t="s">
        <v>551</v>
      </c>
      <c r="C768" s="88" t="s">
        <v>33</v>
      </c>
      <c r="D768" s="89">
        <v>1</v>
      </c>
      <c r="E768" s="71"/>
      <c r="F768" s="73"/>
      <c r="G768" s="53">
        <f t="shared" si="104"/>
        <v>1</v>
      </c>
    </row>
    <row r="769" spans="1:7" ht="22.5" x14ac:dyDescent="0.2">
      <c r="A769" s="62" t="s">
        <v>1093</v>
      </c>
      <c r="B769" s="87" t="s">
        <v>78</v>
      </c>
      <c r="C769" s="88" t="s">
        <v>33</v>
      </c>
      <c r="D769" s="89">
        <v>20</v>
      </c>
      <c r="E769" s="71"/>
      <c r="F769" s="73"/>
      <c r="G769" s="53">
        <f t="shared" si="104"/>
        <v>20</v>
      </c>
    </row>
    <row r="770" spans="1:7" ht="22.5" x14ac:dyDescent="0.2">
      <c r="A770" s="62" t="s">
        <v>1094</v>
      </c>
      <c r="B770" s="87" t="s">
        <v>79</v>
      </c>
      <c r="C770" s="88" t="s">
        <v>33</v>
      </c>
      <c r="D770" s="89">
        <v>59</v>
      </c>
      <c r="E770" s="71"/>
      <c r="F770" s="73"/>
      <c r="G770" s="53">
        <f t="shared" si="104"/>
        <v>59</v>
      </c>
    </row>
    <row r="771" spans="1:7" ht="22.5" x14ac:dyDescent="0.2">
      <c r="A771" s="62" t="s">
        <v>1095</v>
      </c>
      <c r="B771" s="87" t="s">
        <v>230</v>
      </c>
      <c r="C771" s="88" t="s">
        <v>33</v>
      </c>
      <c r="D771" s="89">
        <v>1</v>
      </c>
      <c r="E771" s="71"/>
      <c r="F771" s="73"/>
      <c r="G771" s="53">
        <f t="shared" si="104"/>
        <v>1</v>
      </c>
    </row>
    <row r="772" spans="1:7" ht="22.5" x14ac:dyDescent="0.2">
      <c r="A772" s="62" t="s">
        <v>1096</v>
      </c>
      <c r="B772" s="87" t="s">
        <v>231</v>
      </c>
      <c r="C772" s="88" t="s">
        <v>33</v>
      </c>
      <c r="D772" s="89">
        <v>2</v>
      </c>
      <c r="E772" s="71"/>
      <c r="F772" s="73"/>
      <c r="G772" s="53">
        <f t="shared" si="104"/>
        <v>2</v>
      </c>
    </row>
    <row r="773" spans="1:7" ht="22.5" x14ac:dyDescent="0.2">
      <c r="A773" s="62" t="s">
        <v>1097</v>
      </c>
      <c r="B773" s="87" t="s">
        <v>552</v>
      </c>
      <c r="C773" s="88" t="s">
        <v>33</v>
      </c>
      <c r="D773" s="89">
        <v>15</v>
      </c>
      <c r="E773" s="71"/>
      <c r="F773" s="73"/>
      <c r="G773" s="53">
        <f t="shared" si="104"/>
        <v>15</v>
      </c>
    </row>
    <row r="774" spans="1:7" ht="22.5" x14ac:dyDescent="0.2">
      <c r="A774" s="62" t="s">
        <v>1098</v>
      </c>
      <c r="B774" s="87" t="s">
        <v>553</v>
      </c>
      <c r="C774" s="88" t="s">
        <v>33</v>
      </c>
      <c r="D774" s="89">
        <v>1</v>
      </c>
      <c r="E774" s="71"/>
      <c r="F774" s="73"/>
      <c r="G774" s="53">
        <f t="shared" si="104"/>
        <v>1</v>
      </c>
    </row>
    <row r="775" spans="1:7" ht="33.75" x14ac:dyDescent="0.2">
      <c r="A775" s="62" t="s">
        <v>1099</v>
      </c>
      <c r="B775" s="87" t="s">
        <v>554</v>
      </c>
      <c r="C775" s="88" t="s">
        <v>33</v>
      </c>
      <c r="D775" s="89">
        <v>2</v>
      </c>
      <c r="E775" s="71"/>
      <c r="F775" s="73"/>
      <c r="G775" s="53">
        <f>ROUND(PRODUCT(D775,E775),2)</f>
        <v>2</v>
      </c>
    </row>
    <row r="776" spans="1:7" ht="33.75" x14ac:dyDescent="0.2">
      <c r="A776" s="62" t="s">
        <v>1100</v>
      </c>
      <c r="B776" s="87" t="s">
        <v>80</v>
      </c>
      <c r="C776" s="88" t="s">
        <v>33</v>
      </c>
      <c r="D776" s="89">
        <v>2</v>
      </c>
      <c r="E776" s="71"/>
      <c r="F776" s="73"/>
      <c r="G776" s="53">
        <f t="shared" ref="G776:G778" si="105">ROUND(PRODUCT(D776,E776),2)</f>
        <v>2</v>
      </c>
    </row>
    <row r="777" spans="1:7" ht="22.5" x14ac:dyDescent="0.2">
      <c r="A777" s="62" t="s">
        <v>1101</v>
      </c>
      <c r="B777" s="87" t="s">
        <v>555</v>
      </c>
      <c r="C777" s="88" t="s">
        <v>33</v>
      </c>
      <c r="D777" s="89">
        <v>2</v>
      </c>
      <c r="E777" s="71"/>
      <c r="F777" s="73"/>
      <c r="G777" s="53">
        <f t="shared" si="105"/>
        <v>2</v>
      </c>
    </row>
    <row r="778" spans="1:7" ht="22.5" x14ac:dyDescent="0.2">
      <c r="A778" s="62" t="s">
        <v>1102</v>
      </c>
      <c r="B778" s="87" t="s">
        <v>234</v>
      </c>
      <c r="C778" s="88" t="s">
        <v>33</v>
      </c>
      <c r="D778" s="89">
        <v>2</v>
      </c>
      <c r="E778" s="71"/>
      <c r="F778" s="73"/>
      <c r="G778" s="53">
        <f t="shared" si="105"/>
        <v>2</v>
      </c>
    </row>
    <row r="779" spans="1:7" ht="22.5" x14ac:dyDescent="0.2">
      <c r="A779" s="62" t="s">
        <v>1103</v>
      </c>
      <c r="B779" s="87" t="s">
        <v>534</v>
      </c>
      <c r="C779" s="88" t="s">
        <v>33</v>
      </c>
      <c r="D779" s="89">
        <v>14</v>
      </c>
      <c r="E779" s="71"/>
      <c r="F779" s="73"/>
      <c r="G779" s="53">
        <f t="shared" si="104"/>
        <v>14</v>
      </c>
    </row>
    <row r="780" spans="1:7" ht="22.5" x14ac:dyDescent="0.2">
      <c r="A780" s="62" t="s">
        <v>1104</v>
      </c>
      <c r="B780" s="87" t="s">
        <v>1388</v>
      </c>
      <c r="C780" s="88" t="s">
        <v>33</v>
      </c>
      <c r="D780" s="89">
        <v>5</v>
      </c>
      <c r="E780" s="71"/>
      <c r="F780" s="73"/>
      <c r="G780" s="53">
        <f t="shared" si="104"/>
        <v>5</v>
      </c>
    </row>
    <row r="781" spans="1:7" ht="33.75" x14ac:dyDescent="0.2">
      <c r="A781" s="62" t="s">
        <v>1105</v>
      </c>
      <c r="B781" s="87" t="s">
        <v>556</v>
      </c>
      <c r="C781" s="88" t="s">
        <v>33</v>
      </c>
      <c r="D781" s="89">
        <v>1</v>
      </c>
      <c r="E781" s="71"/>
      <c r="F781" s="73"/>
      <c r="G781" s="53">
        <f t="shared" si="104"/>
        <v>1</v>
      </c>
    </row>
    <row r="782" spans="1:7" ht="33.75" x14ac:dyDescent="0.2">
      <c r="A782" s="62" t="s">
        <v>1106</v>
      </c>
      <c r="B782" s="87" t="s">
        <v>557</v>
      </c>
      <c r="C782" s="88" t="s">
        <v>33</v>
      </c>
      <c r="D782" s="89">
        <v>3</v>
      </c>
      <c r="E782" s="71"/>
      <c r="F782" s="73"/>
      <c r="G782" s="53">
        <f t="shared" si="104"/>
        <v>3</v>
      </c>
    </row>
    <row r="783" spans="1:7" ht="33.75" x14ac:dyDescent="0.2">
      <c r="A783" s="62" t="s">
        <v>1107</v>
      </c>
      <c r="B783" s="87" t="s">
        <v>558</v>
      </c>
      <c r="C783" s="88" t="s">
        <v>33</v>
      </c>
      <c r="D783" s="89">
        <v>1</v>
      </c>
      <c r="E783" s="71"/>
      <c r="F783" s="73"/>
      <c r="G783" s="53">
        <f t="shared" si="104"/>
        <v>1</v>
      </c>
    </row>
    <row r="784" spans="1:7" ht="33.75" x14ac:dyDescent="0.2">
      <c r="A784" s="62" t="s">
        <v>1108</v>
      </c>
      <c r="B784" s="87" t="s">
        <v>559</v>
      </c>
      <c r="C784" s="88" t="s">
        <v>33</v>
      </c>
      <c r="D784" s="89">
        <v>2</v>
      </c>
      <c r="E784" s="71"/>
      <c r="F784" s="73"/>
      <c r="G784" s="53">
        <f t="shared" si="104"/>
        <v>2</v>
      </c>
    </row>
    <row r="785" spans="1:7" ht="22.5" x14ac:dyDescent="0.2">
      <c r="A785" s="62" t="s">
        <v>1109</v>
      </c>
      <c r="B785" s="87" t="s">
        <v>239</v>
      </c>
      <c r="C785" s="88" t="s">
        <v>33</v>
      </c>
      <c r="D785" s="89">
        <v>2</v>
      </c>
      <c r="E785" s="71"/>
      <c r="F785" s="73"/>
      <c r="G785" s="53">
        <f t="shared" si="104"/>
        <v>2</v>
      </c>
    </row>
    <row r="786" spans="1:7" ht="22.5" x14ac:dyDescent="0.2">
      <c r="A786" s="62" t="s">
        <v>1110</v>
      </c>
      <c r="B786" s="87" t="s">
        <v>560</v>
      </c>
      <c r="C786" s="88" t="s">
        <v>33</v>
      </c>
      <c r="D786" s="89">
        <v>1</v>
      </c>
      <c r="E786" s="71"/>
      <c r="F786" s="73"/>
      <c r="G786" s="53">
        <f t="shared" si="104"/>
        <v>1</v>
      </c>
    </row>
    <row r="787" spans="1:7" ht="22.5" x14ac:dyDescent="0.2">
      <c r="A787" s="62" t="s">
        <v>1111</v>
      </c>
      <c r="B787" s="87" t="s">
        <v>561</v>
      </c>
      <c r="C787" s="88" t="s">
        <v>33</v>
      </c>
      <c r="D787" s="89">
        <v>1</v>
      </c>
      <c r="E787" s="71"/>
      <c r="F787" s="73"/>
      <c r="G787" s="53">
        <f t="shared" si="104"/>
        <v>1</v>
      </c>
    </row>
    <row r="788" spans="1:7" ht="33.75" x14ac:dyDescent="0.2">
      <c r="A788" s="62" t="s">
        <v>1112</v>
      </c>
      <c r="B788" s="87" t="s">
        <v>81</v>
      </c>
      <c r="C788" s="88" t="s">
        <v>33</v>
      </c>
      <c r="D788" s="89">
        <v>16</v>
      </c>
      <c r="E788" s="71"/>
      <c r="F788" s="73"/>
      <c r="G788" s="53">
        <f t="shared" si="104"/>
        <v>16</v>
      </c>
    </row>
    <row r="789" spans="1:7" ht="33.75" x14ac:dyDescent="0.2">
      <c r="A789" s="62" t="s">
        <v>1113</v>
      </c>
      <c r="B789" s="63" t="s">
        <v>1390</v>
      </c>
      <c r="C789" s="88" t="s">
        <v>33</v>
      </c>
      <c r="D789" s="89">
        <v>18</v>
      </c>
      <c r="E789" s="71"/>
      <c r="F789" s="73"/>
      <c r="G789" s="53">
        <f t="shared" si="104"/>
        <v>18</v>
      </c>
    </row>
    <row r="790" spans="1:7" ht="33.75" x14ac:dyDescent="0.2">
      <c r="A790" s="62" t="s">
        <v>1114</v>
      </c>
      <c r="B790" s="87" t="s">
        <v>247</v>
      </c>
      <c r="C790" s="88" t="s">
        <v>33</v>
      </c>
      <c r="D790" s="89">
        <v>1</v>
      </c>
      <c r="E790" s="71"/>
      <c r="F790" s="73"/>
      <c r="G790" s="53">
        <f t="shared" si="104"/>
        <v>1</v>
      </c>
    </row>
    <row r="791" spans="1:7" ht="33.75" x14ac:dyDescent="0.2">
      <c r="A791" s="62" t="s">
        <v>1115</v>
      </c>
      <c r="B791" s="87" t="s">
        <v>562</v>
      </c>
      <c r="C791" s="88" t="s">
        <v>33</v>
      </c>
      <c r="D791" s="89">
        <v>9</v>
      </c>
      <c r="E791" s="71"/>
      <c r="F791" s="73"/>
      <c r="G791" s="53">
        <f t="shared" si="104"/>
        <v>9</v>
      </c>
    </row>
    <row r="792" spans="1:7" ht="45" x14ac:dyDescent="0.2">
      <c r="A792" s="62" t="s">
        <v>1116</v>
      </c>
      <c r="B792" s="87" t="s">
        <v>124</v>
      </c>
      <c r="C792" s="88" t="s">
        <v>33</v>
      </c>
      <c r="D792" s="89">
        <v>3</v>
      </c>
      <c r="E792" s="71"/>
      <c r="F792" s="73"/>
      <c r="G792" s="53">
        <f t="shared" si="104"/>
        <v>3</v>
      </c>
    </row>
    <row r="793" spans="1:7" ht="33.75" x14ac:dyDescent="0.2">
      <c r="A793" s="62" t="s">
        <v>1117</v>
      </c>
      <c r="B793" s="87" t="s">
        <v>125</v>
      </c>
      <c r="C793" s="88" t="s">
        <v>33</v>
      </c>
      <c r="D793" s="89">
        <v>3</v>
      </c>
      <c r="E793" s="71"/>
      <c r="F793" s="73"/>
      <c r="G793" s="53">
        <f t="shared" si="104"/>
        <v>3</v>
      </c>
    </row>
    <row r="794" spans="1:7" ht="22.5" x14ac:dyDescent="0.2">
      <c r="A794" s="62" t="s">
        <v>1118</v>
      </c>
      <c r="B794" s="87" t="s">
        <v>563</v>
      </c>
      <c r="C794" s="88" t="s">
        <v>33</v>
      </c>
      <c r="D794" s="89">
        <v>2</v>
      </c>
      <c r="E794" s="71"/>
      <c r="F794" s="73"/>
      <c r="G794" s="53">
        <f t="shared" si="104"/>
        <v>2</v>
      </c>
    </row>
    <row r="795" spans="1:7" ht="22.5" x14ac:dyDescent="0.2">
      <c r="A795" s="62" t="s">
        <v>1119</v>
      </c>
      <c r="B795" s="87" t="s">
        <v>243</v>
      </c>
      <c r="C795" s="88" t="s">
        <v>33</v>
      </c>
      <c r="D795" s="89">
        <v>1</v>
      </c>
      <c r="E795" s="71"/>
      <c r="F795" s="73"/>
      <c r="G795" s="53">
        <f t="shared" si="104"/>
        <v>1</v>
      </c>
    </row>
    <row r="796" spans="1:7" ht="22.5" x14ac:dyDescent="0.2">
      <c r="A796" s="62" t="s">
        <v>1120</v>
      </c>
      <c r="B796" s="87" t="s">
        <v>564</v>
      </c>
      <c r="C796" s="88" t="s">
        <v>33</v>
      </c>
      <c r="D796" s="89">
        <v>1</v>
      </c>
      <c r="E796" s="71"/>
      <c r="F796" s="73"/>
      <c r="G796" s="53">
        <f t="shared" si="104"/>
        <v>1</v>
      </c>
    </row>
    <row r="797" spans="1:7" ht="22.5" x14ac:dyDescent="0.2">
      <c r="A797" s="62" t="s">
        <v>1121</v>
      </c>
      <c r="B797" s="87" t="s">
        <v>565</v>
      </c>
      <c r="C797" s="88" t="s">
        <v>33</v>
      </c>
      <c r="D797" s="89">
        <v>2</v>
      </c>
      <c r="E797" s="71"/>
      <c r="F797" s="73"/>
      <c r="G797" s="53">
        <f t="shared" si="104"/>
        <v>2</v>
      </c>
    </row>
    <row r="798" spans="1:7" ht="22.5" x14ac:dyDescent="0.2">
      <c r="A798" s="62" t="s">
        <v>1122</v>
      </c>
      <c r="B798" s="87" t="s">
        <v>566</v>
      </c>
      <c r="C798" s="88" t="s">
        <v>33</v>
      </c>
      <c r="D798" s="89">
        <v>1</v>
      </c>
      <c r="E798" s="71"/>
      <c r="F798" s="73"/>
      <c r="G798" s="53">
        <f t="shared" si="104"/>
        <v>1</v>
      </c>
    </row>
    <row r="799" spans="1:7" ht="22.5" x14ac:dyDescent="0.2">
      <c r="A799" s="62" t="s">
        <v>1123</v>
      </c>
      <c r="B799" s="87" t="s">
        <v>135</v>
      </c>
      <c r="C799" s="88" t="s">
        <v>33</v>
      </c>
      <c r="D799" s="89">
        <v>2</v>
      </c>
      <c r="E799" s="71"/>
      <c r="F799" s="73"/>
      <c r="G799" s="53">
        <f t="shared" si="104"/>
        <v>2</v>
      </c>
    </row>
    <row r="800" spans="1:7" ht="22.5" x14ac:dyDescent="0.2">
      <c r="A800" s="62" t="s">
        <v>1124</v>
      </c>
      <c r="B800" s="87" t="s">
        <v>567</v>
      </c>
      <c r="C800" s="88" t="s">
        <v>33</v>
      </c>
      <c r="D800" s="89">
        <v>1</v>
      </c>
      <c r="E800" s="71"/>
      <c r="F800" s="73"/>
      <c r="G800" s="53">
        <f t="shared" si="104"/>
        <v>1</v>
      </c>
    </row>
    <row r="801" spans="1:7" ht="33.75" x14ac:dyDescent="0.2">
      <c r="A801" s="62" t="s">
        <v>1125</v>
      </c>
      <c r="B801" s="87" t="s">
        <v>157</v>
      </c>
      <c r="C801" s="88" t="s">
        <v>32</v>
      </c>
      <c r="D801" s="89">
        <v>4.63</v>
      </c>
      <c r="E801" s="71"/>
      <c r="F801" s="73"/>
      <c r="G801" s="53">
        <f t="shared" si="104"/>
        <v>4.63</v>
      </c>
    </row>
    <row r="802" spans="1:7" ht="33.75" x14ac:dyDescent="0.2">
      <c r="A802" s="62" t="s">
        <v>1126</v>
      </c>
      <c r="B802" s="87" t="s">
        <v>82</v>
      </c>
      <c r="C802" s="88" t="s">
        <v>33</v>
      </c>
      <c r="D802" s="89">
        <v>44</v>
      </c>
      <c r="E802" s="71"/>
      <c r="F802" s="73"/>
      <c r="G802" s="53">
        <f t="shared" si="104"/>
        <v>44</v>
      </c>
    </row>
    <row r="803" spans="1:7" ht="22.5" x14ac:dyDescent="0.2">
      <c r="A803" s="62" t="s">
        <v>1127</v>
      </c>
      <c r="B803" s="87" t="s">
        <v>83</v>
      </c>
      <c r="C803" s="88" t="s">
        <v>33</v>
      </c>
      <c r="D803" s="89">
        <v>33</v>
      </c>
      <c r="E803" s="71"/>
      <c r="F803" s="73"/>
      <c r="G803" s="53">
        <f t="shared" si="104"/>
        <v>33</v>
      </c>
    </row>
    <row r="804" spans="1:7" ht="22.5" x14ac:dyDescent="0.2">
      <c r="A804" s="62" t="s">
        <v>1128</v>
      </c>
      <c r="B804" s="87" t="s">
        <v>133</v>
      </c>
      <c r="C804" s="88" t="s">
        <v>33</v>
      </c>
      <c r="D804" s="89">
        <v>11</v>
      </c>
      <c r="E804" s="71"/>
      <c r="F804" s="73"/>
      <c r="G804" s="53">
        <f t="shared" si="104"/>
        <v>11</v>
      </c>
    </row>
    <row r="805" spans="1:7" x14ac:dyDescent="0.2">
      <c r="A805" s="80" t="s">
        <v>600</v>
      </c>
      <c r="B805" s="81" t="s">
        <v>91</v>
      </c>
      <c r="C805" s="81"/>
      <c r="D805" s="81"/>
      <c r="E805" s="81"/>
      <c r="F805" s="81"/>
      <c r="G805" s="54">
        <f>ROUND(SUM(G806,G817),2)</f>
        <v>4349.96</v>
      </c>
    </row>
    <row r="806" spans="1:7" x14ac:dyDescent="0.2">
      <c r="A806" s="82" t="s">
        <v>654</v>
      </c>
      <c r="B806" s="83" t="s">
        <v>92</v>
      </c>
      <c r="C806" s="84"/>
      <c r="D806" s="85"/>
      <c r="E806" s="43"/>
      <c r="F806" s="86"/>
      <c r="G806" s="43">
        <f>ROUND(SUM(G807:G816),2)</f>
        <v>1753.96</v>
      </c>
    </row>
    <row r="807" spans="1:7" ht="45" x14ac:dyDescent="0.2">
      <c r="A807" s="62" t="s">
        <v>1129</v>
      </c>
      <c r="B807" s="87" t="s">
        <v>85</v>
      </c>
      <c r="C807" s="88" t="s">
        <v>33</v>
      </c>
      <c r="D807" s="89">
        <v>20</v>
      </c>
      <c r="E807" s="71"/>
      <c r="F807" s="73"/>
      <c r="G807" s="53">
        <f t="shared" ref="G807:G832" si="106">ROUND(PRODUCT(D807,E807),2)</f>
        <v>20</v>
      </c>
    </row>
    <row r="808" spans="1:7" ht="45" x14ac:dyDescent="0.2">
      <c r="A808" s="62" t="s">
        <v>1130</v>
      </c>
      <c r="B808" s="87" t="s">
        <v>86</v>
      </c>
      <c r="C808" s="88" t="s">
        <v>33</v>
      </c>
      <c r="D808" s="89">
        <v>16</v>
      </c>
      <c r="E808" s="71"/>
      <c r="F808" s="73"/>
      <c r="G808" s="53">
        <f t="shared" si="106"/>
        <v>16</v>
      </c>
    </row>
    <row r="809" spans="1:7" ht="22.5" x14ac:dyDescent="0.2">
      <c r="A809" s="62" t="s">
        <v>1131</v>
      </c>
      <c r="B809" s="87" t="s">
        <v>137</v>
      </c>
      <c r="C809" s="88" t="s">
        <v>32</v>
      </c>
      <c r="D809" s="89">
        <v>0.95</v>
      </c>
      <c r="E809" s="71"/>
      <c r="F809" s="73"/>
      <c r="G809" s="53">
        <f t="shared" si="106"/>
        <v>0.95</v>
      </c>
    </row>
    <row r="810" spans="1:7" ht="78.75" x14ac:dyDescent="0.2">
      <c r="A810" s="62" t="s">
        <v>1132</v>
      </c>
      <c r="B810" s="63" t="s">
        <v>1391</v>
      </c>
      <c r="C810" s="88" t="s">
        <v>33</v>
      </c>
      <c r="D810" s="89">
        <v>27</v>
      </c>
      <c r="E810" s="71"/>
      <c r="F810" s="73"/>
      <c r="G810" s="53">
        <f t="shared" si="106"/>
        <v>27</v>
      </c>
    </row>
    <row r="811" spans="1:7" ht="45" x14ac:dyDescent="0.2">
      <c r="A811" s="62" t="s">
        <v>1133</v>
      </c>
      <c r="B811" s="87" t="s">
        <v>181</v>
      </c>
      <c r="C811" s="88" t="s">
        <v>32</v>
      </c>
      <c r="D811" s="89">
        <v>189.9</v>
      </c>
      <c r="E811" s="71"/>
      <c r="F811" s="73"/>
      <c r="G811" s="53">
        <f t="shared" si="106"/>
        <v>189.9</v>
      </c>
    </row>
    <row r="812" spans="1:7" ht="22.5" x14ac:dyDescent="0.2">
      <c r="A812" s="62" t="s">
        <v>1134</v>
      </c>
      <c r="B812" s="87" t="s">
        <v>87</v>
      </c>
      <c r="C812" s="88" t="s">
        <v>39</v>
      </c>
      <c r="D812" s="89">
        <v>1170</v>
      </c>
      <c r="E812" s="71"/>
      <c r="F812" s="73"/>
      <c r="G812" s="53">
        <f t="shared" si="106"/>
        <v>1170</v>
      </c>
    </row>
    <row r="813" spans="1:7" ht="22.5" x14ac:dyDescent="0.2">
      <c r="A813" s="62" t="s">
        <v>1135</v>
      </c>
      <c r="B813" s="87" t="s">
        <v>88</v>
      </c>
      <c r="C813" s="88" t="s">
        <v>39</v>
      </c>
      <c r="D813" s="89">
        <v>85</v>
      </c>
      <c r="E813" s="71"/>
      <c r="F813" s="73"/>
      <c r="G813" s="53">
        <f t="shared" si="106"/>
        <v>85</v>
      </c>
    </row>
    <row r="814" spans="1:7" ht="22.5" x14ac:dyDescent="0.2">
      <c r="A814" s="62" t="s">
        <v>1136</v>
      </c>
      <c r="B814" s="87" t="s">
        <v>89</v>
      </c>
      <c r="C814" s="88" t="s">
        <v>39</v>
      </c>
      <c r="D814" s="89">
        <v>28.21</v>
      </c>
      <c r="E814" s="71"/>
      <c r="F814" s="73"/>
      <c r="G814" s="53">
        <f t="shared" si="106"/>
        <v>28.21</v>
      </c>
    </row>
    <row r="815" spans="1:7" ht="22.5" x14ac:dyDescent="0.2">
      <c r="A815" s="62" t="s">
        <v>1137</v>
      </c>
      <c r="B815" s="87" t="s">
        <v>90</v>
      </c>
      <c r="C815" s="88" t="s">
        <v>33</v>
      </c>
      <c r="D815" s="89">
        <v>27</v>
      </c>
      <c r="E815" s="71"/>
      <c r="F815" s="73"/>
      <c r="G815" s="53">
        <f t="shared" si="106"/>
        <v>27</v>
      </c>
    </row>
    <row r="816" spans="1:7" ht="45" x14ac:dyDescent="0.2">
      <c r="A816" s="62" t="s">
        <v>1138</v>
      </c>
      <c r="B816" s="87" t="s">
        <v>200</v>
      </c>
      <c r="C816" s="88" t="s">
        <v>32</v>
      </c>
      <c r="D816" s="89">
        <v>189.9</v>
      </c>
      <c r="E816" s="71"/>
      <c r="F816" s="73"/>
      <c r="G816" s="53">
        <f t="shared" si="106"/>
        <v>189.9</v>
      </c>
    </row>
    <row r="817" spans="1:7" x14ac:dyDescent="0.2">
      <c r="A817" s="82" t="s">
        <v>655</v>
      </c>
      <c r="B817" s="83" t="s">
        <v>119</v>
      </c>
      <c r="C817" s="84"/>
      <c r="D817" s="85"/>
      <c r="E817" s="43"/>
      <c r="F817" s="86"/>
      <c r="G817" s="43">
        <f>ROUND(SUM(G818:G835),2)</f>
        <v>2596</v>
      </c>
    </row>
    <row r="818" spans="1:7" ht="135" x14ac:dyDescent="0.2">
      <c r="A818" s="62" t="s">
        <v>1139</v>
      </c>
      <c r="B818" s="87" t="s">
        <v>1378</v>
      </c>
      <c r="C818" s="88" t="s">
        <v>33</v>
      </c>
      <c r="D818" s="89">
        <v>27</v>
      </c>
      <c r="E818" s="71"/>
      <c r="F818" s="73"/>
      <c r="G818" s="53">
        <f t="shared" si="106"/>
        <v>27</v>
      </c>
    </row>
    <row r="819" spans="1:7" ht="135" x14ac:dyDescent="0.2">
      <c r="A819" s="62" t="s">
        <v>1140</v>
      </c>
      <c r="B819" s="87" t="s">
        <v>202</v>
      </c>
      <c r="C819" s="88" t="s">
        <v>33</v>
      </c>
      <c r="D819" s="89">
        <v>27</v>
      </c>
      <c r="E819" s="71"/>
      <c r="F819" s="73"/>
      <c r="G819" s="53">
        <f t="shared" si="106"/>
        <v>27</v>
      </c>
    </row>
    <row r="820" spans="1:7" ht="56.25" x14ac:dyDescent="0.2">
      <c r="A820" s="62" t="s">
        <v>1141</v>
      </c>
      <c r="B820" s="87" t="s">
        <v>203</v>
      </c>
      <c r="C820" s="88" t="s">
        <v>33</v>
      </c>
      <c r="D820" s="89">
        <v>27</v>
      </c>
      <c r="E820" s="71"/>
      <c r="F820" s="73"/>
      <c r="G820" s="53">
        <f t="shared" si="106"/>
        <v>27</v>
      </c>
    </row>
    <row r="821" spans="1:7" ht="33.75" x14ac:dyDescent="0.2">
      <c r="A821" s="62" t="s">
        <v>1142</v>
      </c>
      <c r="B821" s="87" t="s">
        <v>93</v>
      </c>
      <c r="C821" s="88" t="s">
        <v>39</v>
      </c>
      <c r="D821" s="89">
        <v>1170</v>
      </c>
      <c r="E821" s="71"/>
      <c r="F821" s="73"/>
      <c r="G821" s="53">
        <f t="shared" si="106"/>
        <v>1170</v>
      </c>
    </row>
    <row r="822" spans="1:7" ht="33.75" x14ac:dyDescent="0.2">
      <c r="A822" s="62" t="s">
        <v>1143</v>
      </c>
      <c r="B822" s="87" t="s">
        <v>94</v>
      </c>
      <c r="C822" s="88" t="s">
        <v>39</v>
      </c>
      <c r="D822" s="89">
        <v>1070</v>
      </c>
      <c r="E822" s="71"/>
      <c r="F822" s="73"/>
      <c r="G822" s="53">
        <f t="shared" si="106"/>
        <v>1070</v>
      </c>
    </row>
    <row r="823" spans="1:7" ht="22.5" x14ac:dyDescent="0.2">
      <c r="A823" s="62" t="s">
        <v>1144</v>
      </c>
      <c r="B823" s="87" t="s">
        <v>95</v>
      </c>
      <c r="C823" s="88" t="s">
        <v>33</v>
      </c>
      <c r="D823" s="89">
        <v>9</v>
      </c>
      <c r="E823" s="71"/>
      <c r="F823" s="73"/>
      <c r="G823" s="53">
        <f t="shared" si="106"/>
        <v>9</v>
      </c>
    </row>
    <row r="824" spans="1:7" ht="22.5" x14ac:dyDescent="0.2">
      <c r="A824" s="62" t="s">
        <v>1145</v>
      </c>
      <c r="B824" s="87" t="s">
        <v>96</v>
      </c>
      <c r="C824" s="88" t="s">
        <v>33</v>
      </c>
      <c r="D824" s="89">
        <v>9</v>
      </c>
      <c r="E824" s="71"/>
      <c r="F824" s="73"/>
      <c r="G824" s="53">
        <f t="shared" si="106"/>
        <v>9</v>
      </c>
    </row>
    <row r="825" spans="1:7" ht="45" x14ac:dyDescent="0.2">
      <c r="A825" s="62" t="s">
        <v>1146</v>
      </c>
      <c r="B825" s="87" t="s">
        <v>97</v>
      </c>
      <c r="C825" s="88" t="s">
        <v>33</v>
      </c>
      <c r="D825" s="89">
        <v>81</v>
      </c>
      <c r="E825" s="71"/>
      <c r="F825" s="73"/>
      <c r="G825" s="53">
        <f t="shared" si="106"/>
        <v>81</v>
      </c>
    </row>
    <row r="826" spans="1:7" ht="33.75" x14ac:dyDescent="0.2">
      <c r="A826" s="62" t="s">
        <v>1147</v>
      </c>
      <c r="B826" s="87" t="s">
        <v>164</v>
      </c>
      <c r="C826" s="88" t="s">
        <v>33</v>
      </c>
      <c r="D826" s="89">
        <v>9</v>
      </c>
      <c r="E826" s="71"/>
      <c r="F826" s="73"/>
      <c r="G826" s="53">
        <f t="shared" si="106"/>
        <v>9</v>
      </c>
    </row>
    <row r="827" spans="1:7" ht="33.75" x14ac:dyDescent="0.2">
      <c r="A827" s="62" t="s">
        <v>1148</v>
      </c>
      <c r="B827" s="87" t="s">
        <v>98</v>
      </c>
      <c r="C827" s="88" t="s">
        <v>99</v>
      </c>
      <c r="D827" s="89">
        <v>27</v>
      </c>
      <c r="E827" s="71"/>
      <c r="F827" s="73"/>
      <c r="G827" s="53">
        <f t="shared" si="106"/>
        <v>27</v>
      </c>
    </row>
    <row r="828" spans="1:7" ht="33.75" x14ac:dyDescent="0.2">
      <c r="A828" s="62" t="s">
        <v>1149</v>
      </c>
      <c r="B828" s="87" t="s">
        <v>103</v>
      </c>
      <c r="C828" s="88" t="s">
        <v>99</v>
      </c>
      <c r="D828" s="89">
        <v>27</v>
      </c>
      <c r="E828" s="71"/>
      <c r="F828" s="73"/>
      <c r="G828" s="53">
        <f t="shared" si="106"/>
        <v>27</v>
      </c>
    </row>
    <row r="829" spans="1:7" ht="33.75" x14ac:dyDescent="0.2">
      <c r="A829" s="62" t="s">
        <v>1150</v>
      </c>
      <c r="B829" s="87" t="s">
        <v>100</v>
      </c>
      <c r="C829" s="88" t="s">
        <v>33</v>
      </c>
      <c r="D829" s="89">
        <v>6</v>
      </c>
      <c r="E829" s="71"/>
      <c r="F829" s="73"/>
      <c r="G829" s="53">
        <f t="shared" si="106"/>
        <v>6</v>
      </c>
    </row>
    <row r="830" spans="1:7" ht="33.75" x14ac:dyDescent="0.2">
      <c r="A830" s="62" t="s">
        <v>1151</v>
      </c>
      <c r="B830" s="87" t="s">
        <v>158</v>
      </c>
      <c r="C830" s="88" t="s">
        <v>33</v>
      </c>
      <c r="D830" s="89">
        <v>72</v>
      </c>
      <c r="E830" s="71"/>
      <c r="F830" s="73"/>
      <c r="G830" s="53">
        <f t="shared" si="106"/>
        <v>72</v>
      </c>
    </row>
    <row r="831" spans="1:7" ht="33.75" x14ac:dyDescent="0.2">
      <c r="A831" s="62" t="s">
        <v>1152</v>
      </c>
      <c r="B831" s="87" t="s">
        <v>159</v>
      </c>
      <c r="C831" s="88" t="s">
        <v>33</v>
      </c>
      <c r="D831" s="89">
        <v>27</v>
      </c>
      <c r="E831" s="71"/>
      <c r="F831" s="73"/>
      <c r="G831" s="53">
        <f t="shared" si="106"/>
        <v>27</v>
      </c>
    </row>
    <row r="832" spans="1:7" ht="56.25" x14ac:dyDescent="0.2">
      <c r="A832" s="62" t="s">
        <v>1153</v>
      </c>
      <c r="B832" s="87" t="s">
        <v>102</v>
      </c>
      <c r="C832" s="88" t="s">
        <v>33</v>
      </c>
      <c r="D832" s="89">
        <v>2</v>
      </c>
      <c r="E832" s="71"/>
      <c r="F832" s="73"/>
      <c r="G832" s="53">
        <f t="shared" si="106"/>
        <v>2</v>
      </c>
    </row>
    <row r="833" spans="1:7" ht="33.75" x14ac:dyDescent="0.2">
      <c r="A833" s="62" t="s">
        <v>1154</v>
      </c>
      <c r="B833" s="87" t="s">
        <v>101</v>
      </c>
      <c r="C833" s="88" t="s">
        <v>39</v>
      </c>
      <c r="D833" s="89">
        <v>2</v>
      </c>
      <c r="E833" s="71"/>
      <c r="F833" s="73"/>
      <c r="G833" s="53">
        <f>ROUND(PRODUCT(D833,E833),2)</f>
        <v>2</v>
      </c>
    </row>
    <row r="834" spans="1:7" ht="270" x14ac:dyDescent="0.2">
      <c r="A834" s="62" t="s">
        <v>1155</v>
      </c>
      <c r="B834" s="63" t="s">
        <v>1392</v>
      </c>
      <c r="C834" s="88" t="s">
        <v>33</v>
      </c>
      <c r="D834" s="89">
        <v>2</v>
      </c>
      <c r="E834" s="71"/>
      <c r="F834" s="73"/>
      <c r="G834" s="53">
        <f>ROUND(PRODUCT(D834,E834),2)</f>
        <v>2</v>
      </c>
    </row>
    <row r="835" spans="1:7" ht="78.75" x14ac:dyDescent="0.2">
      <c r="A835" s="62" t="s">
        <v>1156</v>
      </c>
      <c r="B835" s="63" t="s">
        <v>1393</v>
      </c>
      <c r="C835" s="88" t="s">
        <v>33</v>
      </c>
      <c r="D835" s="89">
        <v>2</v>
      </c>
      <c r="E835" s="71"/>
      <c r="F835" s="73"/>
      <c r="G835" s="53">
        <f>ROUND(PRODUCT(D835,E835),2)</f>
        <v>2</v>
      </c>
    </row>
    <row r="836" spans="1:7" x14ac:dyDescent="0.2">
      <c r="A836" s="80" t="s">
        <v>602</v>
      </c>
      <c r="B836" s="81" t="s">
        <v>29</v>
      </c>
      <c r="C836" s="81"/>
      <c r="D836" s="81"/>
      <c r="E836" s="81"/>
      <c r="F836" s="81"/>
      <c r="G836" s="54">
        <f>ROUND(SUM(G837),2)</f>
        <v>25911.73</v>
      </c>
    </row>
    <row r="837" spans="1:7" ht="22.5" x14ac:dyDescent="0.2">
      <c r="A837" s="62" t="s">
        <v>1157</v>
      </c>
      <c r="B837" s="87" t="s">
        <v>46</v>
      </c>
      <c r="C837" s="88" t="s">
        <v>31</v>
      </c>
      <c r="D837" s="89">
        <v>25911.73</v>
      </c>
      <c r="E837" s="71"/>
      <c r="F837" s="73"/>
      <c r="G837" s="53">
        <f t="shared" ref="G837" si="107">ROUND(PRODUCT(D837,E837),2)</f>
        <v>25911.73</v>
      </c>
    </row>
    <row r="838" spans="1:7" x14ac:dyDescent="0.2">
      <c r="A838" s="77" t="s">
        <v>28</v>
      </c>
      <c r="B838" s="78" t="s">
        <v>521</v>
      </c>
      <c r="C838" s="78"/>
      <c r="D838" s="78"/>
      <c r="E838" s="78"/>
      <c r="F838" s="78"/>
      <c r="G838" s="79">
        <f>G839+G867+G889+G897+G916+G997+G1049+G1081</f>
        <v>132341.91</v>
      </c>
    </row>
    <row r="839" spans="1:7" x14ac:dyDescent="0.2">
      <c r="A839" s="80" t="s">
        <v>43</v>
      </c>
      <c r="B839" s="81" t="s">
        <v>104</v>
      </c>
      <c r="C839" s="81"/>
      <c r="D839" s="81"/>
      <c r="E839" s="81"/>
      <c r="F839" s="81"/>
      <c r="G839" s="54">
        <f>ROUND(SUM(G840,G850,G858),2)</f>
        <v>67833.279999999999</v>
      </c>
    </row>
    <row r="840" spans="1:7" x14ac:dyDescent="0.2">
      <c r="A840" s="82" t="s">
        <v>656</v>
      </c>
      <c r="B840" s="83" t="s">
        <v>26</v>
      </c>
      <c r="C840" s="84"/>
      <c r="D840" s="85"/>
      <c r="E840" s="43"/>
      <c r="F840" s="86"/>
      <c r="G840" s="43">
        <f>ROUND(SUM(G841:G849),2)</f>
        <v>12674.04</v>
      </c>
    </row>
    <row r="841" spans="1:7" ht="22.5" x14ac:dyDescent="0.2">
      <c r="A841" s="62" t="s">
        <v>1158</v>
      </c>
      <c r="B841" s="87" t="s">
        <v>216</v>
      </c>
      <c r="C841" s="88" t="s">
        <v>32</v>
      </c>
      <c r="D841" s="89">
        <v>284.54000000000002</v>
      </c>
      <c r="E841" s="71"/>
      <c r="F841" s="73"/>
      <c r="G841" s="53">
        <f>ROUND(PRODUCT(D841,E841),2)</f>
        <v>284.54000000000002</v>
      </c>
    </row>
    <row r="842" spans="1:7" ht="78.75" x14ac:dyDescent="0.2">
      <c r="A842" s="62" t="s">
        <v>1159</v>
      </c>
      <c r="B842" s="87" t="s">
        <v>215</v>
      </c>
      <c r="C842" s="88" t="s">
        <v>31</v>
      </c>
      <c r="D842" s="89">
        <v>5.4</v>
      </c>
      <c r="E842" s="71"/>
      <c r="F842" s="73"/>
      <c r="G842" s="53">
        <f t="shared" ref="G842:G849" si="108">ROUND(PRODUCT(D842,E842),2)</f>
        <v>5.4</v>
      </c>
    </row>
    <row r="843" spans="1:7" ht="45" x14ac:dyDescent="0.2">
      <c r="A843" s="62" t="s">
        <v>1160</v>
      </c>
      <c r="B843" s="87" t="s">
        <v>130</v>
      </c>
      <c r="C843" s="88" t="s">
        <v>32</v>
      </c>
      <c r="D843" s="89">
        <v>2.2999999999999998</v>
      </c>
      <c r="E843" s="71"/>
      <c r="F843" s="73"/>
      <c r="G843" s="53">
        <f>ROUND(PRODUCT(D843,E843),2)</f>
        <v>2.2999999999999998</v>
      </c>
    </row>
    <row r="844" spans="1:7" ht="33.75" x14ac:dyDescent="0.2">
      <c r="A844" s="62" t="s">
        <v>1161</v>
      </c>
      <c r="B844" s="87" t="s">
        <v>180</v>
      </c>
      <c r="C844" s="88" t="s">
        <v>32</v>
      </c>
      <c r="D844" s="89">
        <v>1.86</v>
      </c>
      <c r="E844" s="71"/>
      <c r="F844" s="73"/>
      <c r="G844" s="53">
        <f t="shared" ref="G844:G847" si="109">ROUND(PRODUCT(D844,E844),2)</f>
        <v>1.86</v>
      </c>
    </row>
    <row r="845" spans="1:7" ht="33.75" x14ac:dyDescent="0.2">
      <c r="A845" s="62" t="s">
        <v>1162</v>
      </c>
      <c r="B845" s="87" t="s">
        <v>254</v>
      </c>
      <c r="C845" s="88" t="s">
        <v>32</v>
      </c>
      <c r="D845" s="89">
        <v>1.68</v>
      </c>
      <c r="E845" s="71"/>
      <c r="F845" s="73"/>
      <c r="G845" s="53">
        <f t="shared" si="109"/>
        <v>1.68</v>
      </c>
    </row>
    <row r="846" spans="1:7" ht="33.75" x14ac:dyDescent="0.2">
      <c r="A846" s="62" t="s">
        <v>1163</v>
      </c>
      <c r="B846" s="87" t="s">
        <v>54</v>
      </c>
      <c r="C846" s="88" t="s">
        <v>32</v>
      </c>
      <c r="D846" s="89">
        <v>69.819999999999993</v>
      </c>
      <c r="E846" s="71"/>
      <c r="F846" s="73"/>
      <c r="G846" s="53">
        <f t="shared" si="109"/>
        <v>69.819999999999993</v>
      </c>
    </row>
    <row r="847" spans="1:7" ht="33.75" x14ac:dyDescent="0.2">
      <c r="A847" s="62" t="s">
        <v>1164</v>
      </c>
      <c r="B847" s="87" t="s">
        <v>34</v>
      </c>
      <c r="C847" s="88" t="s">
        <v>32</v>
      </c>
      <c r="D847" s="89">
        <v>167.66</v>
      </c>
      <c r="E847" s="71"/>
      <c r="F847" s="73"/>
      <c r="G847" s="53">
        <f t="shared" si="109"/>
        <v>167.66</v>
      </c>
    </row>
    <row r="848" spans="1:7" ht="33.75" x14ac:dyDescent="0.2">
      <c r="A848" s="62" t="s">
        <v>1165</v>
      </c>
      <c r="B848" s="87" t="s">
        <v>37</v>
      </c>
      <c r="C848" s="88" t="s">
        <v>32</v>
      </c>
      <c r="D848" s="89">
        <v>527.86</v>
      </c>
      <c r="E848" s="71"/>
      <c r="F848" s="73"/>
      <c r="G848" s="53">
        <f t="shared" si="108"/>
        <v>527.86</v>
      </c>
    </row>
    <row r="849" spans="1:7" ht="33.75" x14ac:dyDescent="0.2">
      <c r="A849" s="62" t="s">
        <v>1166</v>
      </c>
      <c r="B849" s="87" t="s">
        <v>35</v>
      </c>
      <c r="C849" s="88" t="s">
        <v>36</v>
      </c>
      <c r="D849" s="89">
        <v>11612.92</v>
      </c>
      <c r="E849" s="71"/>
      <c r="F849" s="73"/>
      <c r="G849" s="53">
        <f t="shared" si="108"/>
        <v>11612.92</v>
      </c>
    </row>
    <row r="850" spans="1:7" x14ac:dyDescent="0.2">
      <c r="A850" s="82" t="s">
        <v>657</v>
      </c>
      <c r="B850" s="83" t="s">
        <v>49</v>
      </c>
      <c r="C850" s="84"/>
      <c r="D850" s="85"/>
      <c r="E850" s="43"/>
      <c r="F850" s="86"/>
      <c r="G850" s="43">
        <f>ROUND(SUM(G851:G857),2)</f>
        <v>44514.22</v>
      </c>
    </row>
    <row r="851" spans="1:7" ht="33.75" x14ac:dyDescent="0.2">
      <c r="A851" s="62" t="s">
        <v>1167</v>
      </c>
      <c r="B851" s="87" t="s">
        <v>30</v>
      </c>
      <c r="C851" s="88" t="s">
        <v>31</v>
      </c>
      <c r="D851" s="89">
        <v>3477.67</v>
      </c>
      <c r="E851" s="71"/>
      <c r="F851" s="73"/>
      <c r="G851" s="53">
        <f>ROUND(PRODUCT(D851,E851),2)</f>
        <v>3477.67</v>
      </c>
    </row>
    <row r="852" spans="1:7" ht="45" x14ac:dyDescent="0.2">
      <c r="A852" s="62" t="s">
        <v>1168</v>
      </c>
      <c r="B852" s="87" t="s">
        <v>178</v>
      </c>
      <c r="C852" s="88" t="s">
        <v>32</v>
      </c>
      <c r="D852" s="89">
        <v>1391.07</v>
      </c>
      <c r="E852" s="71"/>
      <c r="F852" s="73"/>
      <c r="G852" s="53">
        <f t="shared" ref="G852:G856" si="110">ROUND(PRODUCT(D852,E852),2)</f>
        <v>1391.07</v>
      </c>
    </row>
    <row r="853" spans="1:7" ht="45" x14ac:dyDescent="0.2">
      <c r="A853" s="62" t="s">
        <v>1169</v>
      </c>
      <c r="B853" s="87" t="s">
        <v>258</v>
      </c>
      <c r="C853" s="88" t="s">
        <v>31</v>
      </c>
      <c r="D853" s="89">
        <v>3477.67</v>
      </c>
      <c r="E853" s="71"/>
      <c r="F853" s="73"/>
      <c r="G853" s="53">
        <f t="shared" si="110"/>
        <v>3477.67</v>
      </c>
    </row>
    <row r="854" spans="1:7" ht="45" x14ac:dyDescent="0.2">
      <c r="A854" s="62" t="s">
        <v>1170</v>
      </c>
      <c r="B854" s="63" t="s">
        <v>1385</v>
      </c>
      <c r="C854" s="88" t="s">
        <v>32</v>
      </c>
      <c r="D854" s="89">
        <v>695.53</v>
      </c>
      <c r="E854" s="71"/>
      <c r="F854" s="73"/>
      <c r="G854" s="53">
        <f t="shared" si="110"/>
        <v>695.53</v>
      </c>
    </row>
    <row r="855" spans="1:7" ht="33.75" x14ac:dyDescent="0.2">
      <c r="A855" s="62" t="s">
        <v>1171</v>
      </c>
      <c r="B855" s="87" t="s">
        <v>143</v>
      </c>
      <c r="C855" s="88" t="s">
        <v>31</v>
      </c>
      <c r="D855" s="89">
        <v>3477.67</v>
      </c>
      <c r="E855" s="71"/>
      <c r="F855" s="73"/>
      <c r="G855" s="53">
        <f t="shared" si="110"/>
        <v>3477.67</v>
      </c>
    </row>
    <row r="856" spans="1:7" ht="33.75" x14ac:dyDescent="0.2">
      <c r="A856" s="62" t="s">
        <v>1172</v>
      </c>
      <c r="B856" s="87" t="s">
        <v>37</v>
      </c>
      <c r="C856" s="88" t="s">
        <v>32</v>
      </c>
      <c r="D856" s="89">
        <v>1391.07</v>
      </c>
      <c r="E856" s="71"/>
      <c r="F856" s="73"/>
      <c r="G856" s="53">
        <f t="shared" si="110"/>
        <v>1391.07</v>
      </c>
    </row>
    <row r="857" spans="1:7" ht="33.75" x14ac:dyDescent="0.2">
      <c r="A857" s="62" t="s">
        <v>1173</v>
      </c>
      <c r="B857" s="87" t="s">
        <v>35</v>
      </c>
      <c r="C857" s="88" t="s">
        <v>36</v>
      </c>
      <c r="D857" s="89">
        <v>30603.539999999997</v>
      </c>
      <c r="E857" s="71"/>
      <c r="F857" s="73"/>
      <c r="G857" s="53">
        <f>ROUND(PRODUCT(D857,E857),2)</f>
        <v>30603.54</v>
      </c>
    </row>
    <row r="858" spans="1:7" x14ac:dyDescent="0.2">
      <c r="A858" s="82" t="s">
        <v>658</v>
      </c>
      <c r="B858" s="83" t="s">
        <v>50</v>
      </c>
      <c r="C858" s="84"/>
      <c r="D858" s="85"/>
      <c r="E858" s="43"/>
      <c r="F858" s="86"/>
      <c r="G858" s="43">
        <f>ROUND(SUM(G859:G866),2)</f>
        <v>10645.02</v>
      </c>
    </row>
    <row r="859" spans="1:7" ht="45" x14ac:dyDescent="0.2">
      <c r="A859" s="62" t="s">
        <v>1174</v>
      </c>
      <c r="B859" s="87" t="s">
        <v>126</v>
      </c>
      <c r="C859" s="88" t="s">
        <v>31</v>
      </c>
      <c r="D859" s="89">
        <v>425.51</v>
      </c>
      <c r="E859" s="71"/>
      <c r="F859" s="73"/>
      <c r="G859" s="53">
        <f>ROUND(PRODUCT(D859,E859),2)</f>
        <v>425.51</v>
      </c>
    </row>
    <row r="860" spans="1:7" ht="45" x14ac:dyDescent="0.2">
      <c r="A860" s="62" t="s">
        <v>1175</v>
      </c>
      <c r="B860" s="87" t="s">
        <v>127</v>
      </c>
      <c r="C860" s="88" t="s">
        <v>31</v>
      </c>
      <c r="D860" s="89">
        <v>567.33000000000004</v>
      </c>
      <c r="E860" s="71"/>
      <c r="F860" s="73"/>
      <c r="G860" s="53">
        <f t="shared" ref="G860:G866" si="111">ROUND(PRODUCT(D860,E860),2)</f>
        <v>567.33000000000004</v>
      </c>
    </row>
    <row r="861" spans="1:7" ht="45" x14ac:dyDescent="0.2">
      <c r="A861" s="62" t="s">
        <v>1176</v>
      </c>
      <c r="B861" s="87" t="s">
        <v>128</v>
      </c>
      <c r="C861" s="88" t="s">
        <v>31</v>
      </c>
      <c r="D861" s="89">
        <v>1702</v>
      </c>
      <c r="E861" s="71"/>
      <c r="F861" s="73"/>
      <c r="G861" s="53">
        <f t="shared" si="111"/>
        <v>1702</v>
      </c>
    </row>
    <row r="862" spans="1:7" ht="45" x14ac:dyDescent="0.2">
      <c r="A862" s="62" t="s">
        <v>1177</v>
      </c>
      <c r="B862" s="87" t="s">
        <v>129</v>
      </c>
      <c r="C862" s="88" t="s">
        <v>31</v>
      </c>
      <c r="D862" s="89">
        <v>141.83000000000001</v>
      </c>
      <c r="E862" s="71"/>
      <c r="F862" s="73"/>
      <c r="G862" s="53">
        <f t="shared" si="111"/>
        <v>141.83000000000001</v>
      </c>
    </row>
    <row r="863" spans="1:7" ht="22.5" x14ac:dyDescent="0.2">
      <c r="A863" s="62" t="s">
        <v>1178</v>
      </c>
      <c r="B863" s="87" t="s">
        <v>38</v>
      </c>
      <c r="C863" s="88" t="s">
        <v>39</v>
      </c>
      <c r="D863" s="89">
        <v>2680.95</v>
      </c>
      <c r="E863" s="71"/>
      <c r="F863" s="73"/>
      <c r="G863" s="53">
        <f t="shared" si="111"/>
        <v>2680.95</v>
      </c>
    </row>
    <row r="864" spans="1:7" ht="45" x14ac:dyDescent="0.2">
      <c r="A864" s="62" t="s">
        <v>1179</v>
      </c>
      <c r="B864" s="87" t="s">
        <v>51</v>
      </c>
      <c r="C864" s="88" t="s">
        <v>39</v>
      </c>
      <c r="D864" s="89">
        <v>2680.95</v>
      </c>
      <c r="E864" s="71"/>
      <c r="F864" s="73"/>
      <c r="G864" s="53">
        <f t="shared" si="111"/>
        <v>2680.95</v>
      </c>
    </row>
    <row r="865" spans="1:7" ht="33.75" x14ac:dyDescent="0.2">
      <c r="A865" s="62" t="s">
        <v>1180</v>
      </c>
      <c r="B865" s="87" t="s">
        <v>112</v>
      </c>
      <c r="C865" s="88" t="s">
        <v>52</v>
      </c>
      <c r="D865" s="89">
        <v>1836.45</v>
      </c>
      <c r="E865" s="71"/>
      <c r="F865" s="73"/>
      <c r="G865" s="53">
        <f t="shared" si="111"/>
        <v>1836.45</v>
      </c>
    </row>
    <row r="866" spans="1:7" ht="78.75" x14ac:dyDescent="0.2">
      <c r="A866" s="62" t="s">
        <v>1181</v>
      </c>
      <c r="B866" s="87" t="s">
        <v>110</v>
      </c>
      <c r="C866" s="88" t="s">
        <v>33</v>
      </c>
      <c r="D866" s="89">
        <v>610</v>
      </c>
      <c r="E866" s="71"/>
      <c r="F866" s="73"/>
      <c r="G866" s="53">
        <f t="shared" si="111"/>
        <v>610</v>
      </c>
    </row>
    <row r="867" spans="1:7" x14ac:dyDescent="0.2">
      <c r="A867" s="80" t="s">
        <v>45</v>
      </c>
      <c r="B867" s="81" t="s">
        <v>121</v>
      </c>
      <c r="C867" s="81"/>
      <c r="D867" s="81"/>
      <c r="E867" s="81"/>
      <c r="F867" s="81"/>
      <c r="G867" s="54">
        <f>ROUND(SUM(G868:G888),2)</f>
        <v>9826.25</v>
      </c>
    </row>
    <row r="868" spans="1:7" ht="33.75" x14ac:dyDescent="0.2">
      <c r="A868" s="62" t="s">
        <v>1182</v>
      </c>
      <c r="B868" s="87" t="s">
        <v>30</v>
      </c>
      <c r="C868" s="88" t="s">
        <v>31</v>
      </c>
      <c r="D868" s="89">
        <v>1844.21</v>
      </c>
      <c r="E868" s="71"/>
      <c r="F868" s="73"/>
      <c r="G868" s="53">
        <f>ROUND(PRODUCT(D868,E868),2)</f>
        <v>1844.21</v>
      </c>
    </row>
    <row r="869" spans="1:7" ht="45" x14ac:dyDescent="0.2">
      <c r="A869" s="62" t="s">
        <v>1183</v>
      </c>
      <c r="B869" s="87" t="s">
        <v>181</v>
      </c>
      <c r="C869" s="88" t="s">
        <v>32</v>
      </c>
      <c r="D869" s="89">
        <v>82.98</v>
      </c>
      <c r="E869" s="71"/>
      <c r="F869" s="73"/>
      <c r="G869" s="53">
        <f t="shared" ref="G869:G888" si="112">ROUND(PRODUCT(D869,E869),2)</f>
        <v>82.98</v>
      </c>
    </row>
    <row r="870" spans="1:7" ht="45" x14ac:dyDescent="0.2">
      <c r="A870" s="62" t="s">
        <v>1184</v>
      </c>
      <c r="B870" s="87" t="s">
        <v>120</v>
      </c>
      <c r="C870" s="88" t="s">
        <v>31</v>
      </c>
      <c r="D870" s="89">
        <v>553.26</v>
      </c>
      <c r="E870" s="71"/>
      <c r="F870" s="73"/>
      <c r="G870" s="53">
        <f t="shared" si="112"/>
        <v>553.26</v>
      </c>
    </row>
    <row r="871" spans="1:7" ht="45" x14ac:dyDescent="0.2">
      <c r="A871" s="62" t="s">
        <v>1185</v>
      </c>
      <c r="B871" s="87" t="s">
        <v>188</v>
      </c>
      <c r="C871" s="88" t="s">
        <v>31</v>
      </c>
      <c r="D871" s="89">
        <v>1290.95</v>
      </c>
      <c r="E871" s="71"/>
      <c r="F871" s="73"/>
      <c r="G871" s="53">
        <f t="shared" si="112"/>
        <v>1290.95</v>
      </c>
    </row>
    <row r="872" spans="1:7" ht="45" x14ac:dyDescent="0.2">
      <c r="A872" s="62" t="s">
        <v>1186</v>
      </c>
      <c r="B872" s="87" t="s">
        <v>161</v>
      </c>
      <c r="C872" s="88" t="s">
        <v>32</v>
      </c>
      <c r="D872" s="89">
        <v>33.19</v>
      </c>
      <c r="E872" s="71"/>
      <c r="F872" s="75"/>
      <c r="G872" s="53">
        <f t="shared" si="112"/>
        <v>33.19</v>
      </c>
    </row>
    <row r="873" spans="1:7" ht="45" x14ac:dyDescent="0.2">
      <c r="A873" s="62" t="s">
        <v>1187</v>
      </c>
      <c r="B873" s="87" t="s">
        <v>182</v>
      </c>
      <c r="C873" s="88" t="s">
        <v>32</v>
      </c>
      <c r="D873" s="89">
        <v>49.79</v>
      </c>
      <c r="E873" s="71"/>
      <c r="F873" s="73"/>
      <c r="G873" s="53">
        <f t="shared" si="112"/>
        <v>49.79</v>
      </c>
    </row>
    <row r="874" spans="1:7" ht="33.75" x14ac:dyDescent="0.2">
      <c r="A874" s="62" t="s">
        <v>1188</v>
      </c>
      <c r="B874" s="87" t="s">
        <v>193</v>
      </c>
      <c r="C874" s="88" t="s">
        <v>39</v>
      </c>
      <c r="D874" s="89">
        <v>734.57</v>
      </c>
      <c r="E874" s="71"/>
      <c r="F874" s="73"/>
      <c r="G874" s="53">
        <f t="shared" si="112"/>
        <v>734.57</v>
      </c>
    </row>
    <row r="875" spans="1:7" ht="33.75" x14ac:dyDescent="0.2">
      <c r="A875" s="62" t="s">
        <v>1189</v>
      </c>
      <c r="B875" s="87" t="s">
        <v>194</v>
      </c>
      <c r="C875" s="88" t="s">
        <v>39</v>
      </c>
      <c r="D875" s="89">
        <v>138.19999999999999</v>
      </c>
      <c r="E875" s="71"/>
      <c r="F875" s="73"/>
      <c r="G875" s="53">
        <f t="shared" si="112"/>
        <v>138.19999999999999</v>
      </c>
    </row>
    <row r="876" spans="1:7" ht="33.75" x14ac:dyDescent="0.2">
      <c r="A876" s="62" t="s">
        <v>1190</v>
      </c>
      <c r="B876" s="87" t="s">
        <v>195</v>
      </c>
      <c r="C876" s="88" t="s">
        <v>39</v>
      </c>
      <c r="D876" s="89">
        <v>16.399999999999999</v>
      </c>
      <c r="E876" s="71"/>
      <c r="F876" s="73"/>
      <c r="G876" s="53">
        <f t="shared" si="112"/>
        <v>16.399999999999999</v>
      </c>
    </row>
    <row r="877" spans="1:7" ht="45" x14ac:dyDescent="0.2">
      <c r="A877" s="62" t="s">
        <v>1191</v>
      </c>
      <c r="B877" s="63" t="s">
        <v>1386</v>
      </c>
      <c r="C877" s="88" t="s">
        <v>31</v>
      </c>
      <c r="D877" s="89">
        <v>230.34</v>
      </c>
      <c r="E877" s="71"/>
      <c r="F877" s="73"/>
      <c r="G877" s="53">
        <f t="shared" si="112"/>
        <v>230.34</v>
      </c>
    </row>
    <row r="878" spans="1:7" ht="33.75" x14ac:dyDescent="0.2">
      <c r="A878" s="62" t="s">
        <v>1192</v>
      </c>
      <c r="B878" s="87" t="s">
        <v>40</v>
      </c>
      <c r="C878" s="88" t="s">
        <v>31</v>
      </c>
      <c r="D878" s="89">
        <v>1613.87</v>
      </c>
      <c r="E878" s="71"/>
      <c r="F878" s="73"/>
      <c r="G878" s="53">
        <f t="shared" si="112"/>
        <v>1613.87</v>
      </c>
    </row>
    <row r="879" spans="1:7" ht="33.75" x14ac:dyDescent="0.2">
      <c r="A879" s="62" t="s">
        <v>1193</v>
      </c>
      <c r="B879" s="87" t="s">
        <v>41</v>
      </c>
      <c r="C879" s="88" t="s">
        <v>31</v>
      </c>
      <c r="D879" s="89">
        <v>553.26</v>
      </c>
      <c r="E879" s="71"/>
      <c r="F879" s="73"/>
      <c r="G879" s="53">
        <f t="shared" si="112"/>
        <v>553.26</v>
      </c>
    </row>
    <row r="880" spans="1:7" ht="22.5" x14ac:dyDescent="0.2">
      <c r="A880" s="62" t="s">
        <v>1194</v>
      </c>
      <c r="B880" s="87" t="s">
        <v>38</v>
      </c>
      <c r="C880" s="88" t="s">
        <v>39</v>
      </c>
      <c r="D880" s="89">
        <v>1114.26</v>
      </c>
      <c r="E880" s="71"/>
      <c r="F880" s="73"/>
      <c r="G880" s="53">
        <f t="shared" si="112"/>
        <v>1114.26</v>
      </c>
    </row>
    <row r="881" spans="1:7" ht="45" x14ac:dyDescent="0.2">
      <c r="A881" s="62" t="s">
        <v>1195</v>
      </c>
      <c r="B881" s="87" t="s">
        <v>47</v>
      </c>
      <c r="C881" s="88" t="s">
        <v>39</v>
      </c>
      <c r="D881" s="89">
        <v>6.5</v>
      </c>
      <c r="E881" s="71"/>
      <c r="F881" s="73"/>
      <c r="G881" s="53">
        <f>ROUND(PRODUCT(D881,E881),2)</f>
        <v>6.5</v>
      </c>
    </row>
    <row r="882" spans="1:7" ht="33.75" x14ac:dyDescent="0.2">
      <c r="A882" s="62" t="s">
        <v>1196</v>
      </c>
      <c r="B882" s="87" t="s">
        <v>115</v>
      </c>
      <c r="C882" s="88" t="s">
        <v>39</v>
      </c>
      <c r="D882" s="89">
        <v>6.5</v>
      </c>
      <c r="E882" s="71"/>
      <c r="F882" s="73"/>
      <c r="G882" s="53">
        <f t="shared" ref="G882:G883" si="113">ROUND(PRODUCT(D882,E882),2)</f>
        <v>6.5</v>
      </c>
    </row>
    <row r="883" spans="1:7" ht="33.75" x14ac:dyDescent="0.2">
      <c r="A883" s="62" t="s">
        <v>1197</v>
      </c>
      <c r="B883" s="87" t="s">
        <v>174</v>
      </c>
      <c r="C883" s="88" t="s">
        <v>31</v>
      </c>
      <c r="D883" s="89">
        <v>26.4</v>
      </c>
      <c r="E883" s="71"/>
      <c r="F883" s="73"/>
      <c r="G883" s="53">
        <f t="shared" si="113"/>
        <v>26.4</v>
      </c>
    </row>
    <row r="884" spans="1:7" ht="33.75" x14ac:dyDescent="0.2">
      <c r="A884" s="62" t="s">
        <v>1198</v>
      </c>
      <c r="B884" s="87" t="s">
        <v>165</v>
      </c>
      <c r="C884" s="88" t="s">
        <v>31</v>
      </c>
      <c r="D884" s="89">
        <v>26.4</v>
      </c>
      <c r="E884" s="71"/>
      <c r="F884" s="73"/>
      <c r="G884" s="53">
        <f t="shared" si="112"/>
        <v>26.4</v>
      </c>
    </row>
    <row r="885" spans="1:7" ht="67.5" x14ac:dyDescent="0.2">
      <c r="A885" s="62" t="s">
        <v>1199</v>
      </c>
      <c r="B885" s="87" t="s">
        <v>192</v>
      </c>
      <c r="C885" s="88" t="s">
        <v>33</v>
      </c>
      <c r="D885" s="89">
        <v>45</v>
      </c>
      <c r="E885" s="71"/>
      <c r="F885" s="73"/>
      <c r="G885" s="53">
        <f t="shared" si="112"/>
        <v>45</v>
      </c>
    </row>
    <row r="886" spans="1:7" ht="90" x14ac:dyDescent="0.2">
      <c r="A886" s="62" t="s">
        <v>1200</v>
      </c>
      <c r="B886" s="87" t="s">
        <v>144</v>
      </c>
      <c r="C886" s="88" t="s">
        <v>33</v>
      </c>
      <c r="D886" s="89">
        <v>315</v>
      </c>
      <c r="E886" s="71"/>
      <c r="F886" s="73"/>
      <c r="G886" s="53">
        <f t="shared" si="112"/>
        <v>315</v>
      </c>
    </row>
    <row r="887" spans="1:7" ht="33.75" x14ac:dyDescent="0.2">
      <c r="A887" s="62" t="s">
        <v>1201</v>
      </c>
      <c r="B887" s="87" t="s">
        <v>37</v>
      </c>
      <c r="C887" s="88" t="s">
        <v>32</v>
      </c>
      <c r="D887" s="89">
        <v>49.790000000000006</v>
      </c>
      <c r="E887" s="71"/>
      <c r="F887" s="73"/>
      <c r="G887" s="53">
        <f t="shared" si="112"/>
        <v>49.79</v>
      </c>
    </row>
    <row r="888" spans="1:7" ht="33.75" x14ac:dyDescent="0.2">
      <c r="A888" s="62" t="s">
        <v>1202</v>
      </c>
      <c r="B888" s="87" t="s">
        <v>35</v>
      </c>
      <c r="C888" s="88" t="s">
        <v>36</v>
      </c>
      <c r="D888" s="89">
        <v>1095.3800000000001</v>
      </c>
      <c r="E888" s="71"/>
      <c r="F888" s="73"/>
      <c r="G888" s="53">
        <f t="shared" si="112"/>
        <v>1095.3800000000001</v>
      </c>
    </row>
    <row r="889" spans="1:7" x14ac:dyDescent="0.2">
      <c r="A889" s="80" t="s">
        <v>603</v>
      </c>
      <c r="B889" s="81" t="s">
        <v>105</v>
      </c>
      <c r="C889" s="81"/>
      <c r="D889" s="81"/>
      <c r="E889" s="81"/>
      <c r="F889" s="81"/>
      <c r="G889" s="54">
        <f>ROUND(SUM(G890:G896),2)</f>
        <v>56</v>
      </c>
    </row>
    <row r="890" spans="1:7" ht="33.75" x14ac:dyDescent="0.2">
      <c r="A890" s="62" t="s">
        <v>1203</v>
      </c>
      <c r="B890" s="87" t="s">
        <v>570</v>
      </c>
      <c r="C890" s="88" t="s">
        <v>33</v>
      </c>
      <c r="D890" s="89">
        <v>4</v>
      </c>
      <c r="E890" s="71"/>
      <c r="F890" s="73"/>
      <c r="G890" s="53">
        <f t="shared" ref="G890:G896" si="114">ROUND(PRODUCT(D890,E890),2)</f>
        <v>4</v>
      </c>
    </row>
    <row r="891" spans="1:7" ht="33.75" x14ac:dyDescent="0.2">
      <c r="A891" s="62" t="s">
        <v>1204</v>
      </c>
      <c r="B891" s="87" t="s">
        <v>571</v>
      </c>
      <c r="C891" s="88" t="s">
        <v>33</v>
      </c>
      <c r="D891" s="89">
        <v>4</v>
      </c>
      <c r="E891" s="71"/>
      <c r="F891" s="73"/>
      <c r="G891" s="53">
        <f t="shared" si="114"/>
        <v>4</v>
      </c>
    </row>
    <row r="892" spans="1:7" ht="33.75" x14ac:dyDescent="0.2">
      <c r="A892" s="62" t="s">
        <v>1205</v>
      </c>
      <c r="B892" s="87" t="s">
        <v>572</v>
      </c>
      <c r="C892" s="88" t="s">
        <v>33</v>
      </c>
      <c r="D892" s="89">
        <v>4</v>
      </c>
      <c r="E892" s="71"/>
      <c r="F892" s="73"/>
      <c r="G892" s="53">
        <f t="shared" si="114"/>
        <v>4</v>
      </c>
    </row>
    <row r="893" spans="1:7" ht="33.75" x14ac:dyDescent="0.2">
      <c r="A893" s="62" t="s">
        <v>1206</v>
      </c>
      <c r="B893" s="87" t="s">
        <v>573</v>
      </c>
      <c r="C893" s="88" t="s">
        <v>33</v>
      </c>
      <c r="D893" s="89">
        <v>4</v>
      </c>
      <c r="E893" s="71"/>
      <c r="F893" s="73"/>
      <c r="G893" s="53">
        <f t="shared" si="114"/>
        <v>4</v>
      </c>
    </row>
    <row r="894" spans="1:7" ht="33.75" x14ac:dyDescent="0.2">
      <c r="A894" s="62" t="s">
        <v>1207</v>
      </c>
      <c r="B894" s="87" t="s">
        <v>574</v>
      </c>
      <c r="C894" s="88" t="s">
        <v>33</v>
      </c>
      <c r="D894" s="89">
        <v>4</v>
      </c>
      <c r="E894" s="71"/>
      <c r="F894" s="73"/>
      <c r="G894" s="53">
        <f t="shared" si="114"/>
        <v>4</v>
      </c>
    </row>
    <row r="895" spans="1:7" ht="33.75" x14ac:dyDescent="0.2">
      <c r="A895" s="62" t="s">
        <v>1208</v>
      </c>
      <c r="B895" s="87" t="s">
        <v>53</v>
      </c>
      <c r="C895" s="88" t="s">
        <v>31</v>
      </c>
      <c r="D895" s="89">
        <v>30</v>
      </c>
      <c r="E895" s="71"/>
      <c r="F895" s="73"/>
      <c r="G895" s="53">
        <f t="shared" si="114"/>
        <v>30</v>
      </c>
    </row>
    <row r="896" spans="1:7" ht="22.5" x14ac:dyDescent="0.2">
      <c r="A896" s="62" t="s">
        <v>1209</v>
      </c>
      <c r="B896" s="87" t="s">
        <v>183</v>
      </c>
      <c r="C896" s="88" t="s">
        <v>32</v>
      </c>
      <c r="D896" s="89">
        <v>6</v>
      </c>
      <c r="E896" s="71"/>
      <c r="F896" s="73"/>
      <c r="G896" s="53">
        <f t="shared" si="114"/>
        <v>6</v>
      </c>
    </row>
    <row r="897" spans="1:7" x14ac:dyDescent="0.2">
      <c r="A897" s="80" t="s">
        <v>604</v>
      </c>
      <c r="B897" s="81" t="s">
        <v>42</v>
      </c>
      <c r="C897" s="81"/>
      <c r="D897" s="81"/>
      <c r="E897" s="81"/>
      <c r="F897" s="81"/>
      <c r="G897" s="54">
        <f>ROUND(SUM(G898,G911),2)</f>
        <v>1880.71</v>
      </c>
    </row>
    <row r="898" spans="1:7" x14ac:dyDescent="0.2">
      <c r="A898" s="82" t="s">
        <v>667</v>
      </c>
      <c r="B898" s="83" t="s">
        <v>44</v>
      </c>
      <c r="C898" s="84"/>
      <c r="D898" s="85"/>
      <c r="E898" s="43"/>
      <c r="F898" s="86"/>
      <c r="G898" s="43">
        <f>ROUND(SUM(G899:G910),2)</f>
        <v>1856.71</v>
      </c>
    </row>
    <row r="899" spans="1:7" ht="56.25" x14ac:dyDescent="0.2">
      <c r="A899" s="62" t="s">
        <v>1210</v>
      </c>
      <c r="B899" s="87" t="s">
        <v>185</v>
      </c>
      <c r="C899" s="88" t="s">
        <v>31</v>
      </c>
      <c r="D899" s="89">
        <v>5</v>
      </c>
      <c r="E899" s="71"/>
      <c r="F899" s="73"/>
      <c r="G899" s="53">
        <f>ROUND(PRODUCT(D899,E899),2)</f>
        <v>5</v>
      </c>
    </row>
    <row r="900" spans="1:7" ht="67.5" x14ac:dyDescent="0.2">
      <c r="A900" s="62" t="s">
        <v>1211</v>
      </c>
      <c r="B900" s="87" t="s">
        <v>186</v>
      </c>
      <c r="C900" s="88" t="s">
        <v>31</v>
      </c>
      <c r="D900" s="89">
        <v>21.6</v>
      </c>
      <c r="E900" s="71"/>
      <c r="F900" s="73"/>
      <c r="G900" s="53">
        <f t="shared" ref="G900:G910" si="115">ROUND(PRODUCT(D900,E900),2)</f>
        <v>21.6</v>
      </c>
    </row>
    <row r="901" spans="1:7" ht="56.25" x14ac:dyDescent="0.2">
      <c r="A901" s="62" t="s">
        <v>1212</v>
      </c>
      <c r="B901" s="87" t="s">
        <v>166</v>
      </c>
      <c r="C901" s="88" t="s">
        <v>39</v>
      </c>
      <c r="D901" s="89">
        <v>1486.4</v>
      </c>
      <c r="E901" s="71"/>
      <c r="F901" s="73"/>
      <c r="G901" s="53">
        <f t="shared" si="115"/>
        <v>1486.4</v>
      </c>
    </row>
    <row r="902" spans="1:7" ht="56.25" x14ac:dyDescent="0.2">
      <c r="A902" s="62" t="s">
        <v>1213</v>
      </c>
      <c r="B902" s="87" t="s">
        <v>167</v>
      </c>
      <c r="C902" s="88" t="s">
        <v>39</v>
      </c>
      <c r="D902" s="89">
        <v>197.51</v>
      </c>
      <c r="E902" s="71"/>
      <c r="F902" s="73"/>
      <c r="G902" s="53">
        <f t="shared" si="115"/>
        <v>197.51</v>
      </c>
    </row>
    <row r="903" spans="1:7" ht="56.25" x14ac:dyDescent="0.2">
      <c r="A903" s="62" t="s">
        <v>1214</v>
      </c>
      <c r="B903" s="87" t="s">
        <v>168</v>
      </c>
      <c r="C903" s="88" t="s">
        <v>39</v>
      </c>
      <c r="D903" s="89">
        <v>32.4</v>
      </c>
      <c r="E903" s="71"/>
      <c r="F903" s="73"/>
      <c r="G903" s="53">
        <f t="shared" si="115"/>
        <v>32.4</v>
      </c>
    </row>
    <row r="904" spans="1:7" ht="56.25" x14ac:dyDescent="0.2">
      <c r="A904" s="62" t="s">
        <v>1215</v>
      </c>
      <c r="B904" s="87" t="s">
        <v>169</v>
      </c>
      <c r="C904" s="88" t="s">
        <v>33</v>
      </c>
      <c r="D904" s="89">
        <v>6</v>
      </c>
      <c r="E904" s="71"/>
      <c r="F904" s="73"/>
      <c r="G904" s="53">
        <f t="shared" si="115"/>
        <v>6</v>
      </c>
    </row>
    <row r="905" spans="1:7" ht="56.25" x14ac:dyDescent="0.2">
      <c r="A905" s="62" t="s">
        <v>1216</v>
      </c>
      <c r="B905" s="87" t="s">
        <v>170</v>
      </c>
      <c r="C905" s="88" t="s">
        <v>33</v>
      </c>
      <c r="D905" s="89">
        <v>2</v>
      </c>
      <c r="E905" s="71"/>
      <c r="F905" s="73"/>
      <c r="G905" s="53">
        <f t="shared" si="115"/>
        <v>2</v>
      </c>
    </row>
    <row r="906" spans="1:7" ht="45" x14ac:dyDescent="0.2">
      <c r="A906" s="62" t="s">
        <v>1217</v>
      </c>
      <c r="B906" s="87" t="s">
        <v>171</v>
      </c>
      <c r="C906" s="88" t="s">
        <v>33</v>
      </c>
      <c r="D906" s="89">
        <v>1</v>
      </c>
      <c r="E906" s="71"/>
      <c r="F906" s="73"/>
      <c r="G906" s="53">
        <f t="shared" si="115"/>
        <v>1</v>
      </c>
    </row>
    <row r="907" spans="1:7" ht="56.25" x14ac:dyDescent="0.2">
      <c r="A907" s="62" t="s">
        <v>1218</v>
      </c>
      <c r="B907" s="87" t="s">
        <v>172</v>
      </c>
      <c r="C907" s="88" t="s">
        <v>33</v>
      </c>
      <c r="D907" s="89">
        <v>2</v>
      </c>
      <c r="E907" s="71"/>
      <c r="F907" s="73"/>
      <c r="G907" s="53">
        <f t="shared" si="115"/>
        <v>2</v>
      </c>
    </row>
    <row r="908" spans="1:7" ht="56.25" x14ac:dyDescent="0.2">
      <c r="A908" s="62" t="s">
        <v>1219</v>
      </c>
      <c r="B908" s="87" t="s">
        <v>173</v>
      </c>
      <c r="C908" s="88" t="s">
        <v>31</v>
      </c>
      <c r="D908" s="89">
        <v>56.8</v>
      </c>
      <c r="E908" s="71"/>
      <c r="F908" s="73"/>
      <c r="G908" s="53">
        <f t="shared" si="115"/>
        <v>56.8</v>
      </c>
    </row>
    <row r="909" spans="1:7" ht="78.75" x14ac:dyDescent="0.2">
      <c r="A909" s="62" t="s">
        <v>1220</v>
      </c>
      <c r="B909" s="87" t="s">
        <v>575</v>
      </c>
      <c r="C909" s="88" t="s">
        <v>33</v>
      </c>
      <c r="D909" s="89">
        <v>4</v>
      </c>
      <c r="E909" s="71"/>
      <c r="F909" s="73"/>
      <c r="G909" s="53">
        <f t="shared" si="115"/>
        <v>4</v>
      </c>
    </row>
    <row r="910" spans="1:7" ht="22.5" x14ac:dyDescent="0.2">
      <c r="A910" s="62" t="s">
        <v>1221</v>
      </c>
      <c r="B910" s="87" t="s">
        <v>111</v>
      </c>
      <c r="C910" s="88" t="s">
        <v>33</v>
      </c>
      <c r="D910" s="89">
        <v>42</v>
      </c>
      <c r="E910" s="71"/>
      <c r="F910" s="73"/>
      <c r="G910" s="53">
        <f t="shared" si="115"/>
        <v>42</v>
      </c>
    </row>
    <row r="911" spans="1:7" x14ac:dyDescent="0.2">
      <c r="A911" s="82" t="s">
        <v>668</v>
      </c>
      <c r="B911" s="83" t="s">
        <v>106</v>
      </c>
      <c r="C911" s="84"/>
      <c r="D911" s="85"/>
      <c r="E911" s="43"/>
      <c r="F911" s="86"/>
      <c r="G911" s="43">
        <f>ROUND(SUM(G912:G915),2)</f>
        <v>24</v>
      </c>
    </row>
    <row r="912" spans="1:7" ht="67.5" x14ac:dyDescent="0.2">
      <c r="A912" s="62" t="s">
        <v>1222</v>
      </c>
      <c r="B912" s="87" t="s">
        <v>196</v>
      </c>
      <c r="C912" s="88" t="s">
        <v>33</v>
      </c>
      <c r="D912" s="89">
        <v>7</v>
      </c>
      <c r="E912" s="71"/>
      <c r="F912" s="73"/>
      <c r="G912" s="53">
        <f t="shared" ref="G912:G915" si="116">ROUND(PRODUCT(D912,E912),2)</f>
        <v>7</v>
      </c>
    </row>
    <row r="913" spans="1:7" ht="90" x14ac:dyDescent="0.2">
      <c r="A913" s="62" t="s">
        <v>1223</v>
      </c>
      <c r="B913" s="87" t="s">
        <v>197</v>
      </c>
      <c r="C913" s="88" t="s">
        <v>33</v>
      </c>
      <c r="D913" s="89">
        <v>4</v>
      </c>
      <c r="E913" s="71"/>
      <c r="F913" s="73"/>
      <c r="G913" s="53">
        <f t="shared" si="116"/>
        <v>4</v>
      </c>
    </row>
    <row r="914" spans="1:7" ht="78.75" x14ac:dyDescent="0.2">
      <c r="A914" s="62" t="s">
        <v>1224</v>
      </c>
      <c r="B914" s="87" t="s">
        <v>198</v>
      </c>
      <c r="C914" s="88" t="s">
        <v>33</v>
      </c>
      <c r="D914" s="89">
        <v>1</v>
      </c>
      <c r="E914" s="71"/>
      <c r="F914" s="73"/>
      <c r="G914" s="53">
        <f t="shared" si="116"/>
        <v>1</v>
      </c>
    </row>
    <row r="915" spans="1:7" ht="45" x14ac:dyDescent="0.2">
      <c r="A915" s="62" t="s">
        <v>1225</v>
      </c>
      <c r="B915" s="87" t="s">
        <v>199</v>
      </c>
      <c r="C915" s="88" t="s">
        <v>33</v>
      </c>
      <c r="D915" s="89">
        <v>12</v>
      </c>
      <c r="E915" s="71"/>
      <c r="F915" s="73"/>
      <c r="G915" s="53">
        <f t="shared" si="116"/>
        <v>12</v>
      </c>
    </row>
    <row r="916" spans="1:7" x14ac:dyDescent="0.2">
      <c r="A916" s="80" t="s">
        <v>605</v>
      </c>
      <c r="B916" s="81" t="s">
        <v>122</v>
      </c>
      <c r="C916" s="81"/>
      <c r="D916" s="81"/>
      <c r="E916" s="81"/>
      <c r="F916" s="81"/>
      <c r="G916" s="54">
        <f>ROUND(SUM(G917,G935,G952,G968,G980),2)</f>
        <v>34364.480000000003</v>
      </c>
    </row>
    <row r="917" spans="1:7" x14ac:dyDescent="0.2">
      <c r="A917" s="82" t="s">
        <v>659</v>
      </c>
      <c r="B917" s="83" t="s">
        <v>55</v>
      </c>
      <c r="C917" s="84"/>
      <c r="D917" s="85"/>
      <c r="E917" s="43"/>
      <c r="F917" s="86"/>
      <c r="G917" s="43">
        <f>ROUND(SUM(G918:G934),2)</f>
        <v>19608.27</v>
      </c>
    </row>
    <row r="918" spans="1:7" ht="22.5" x14ac:dyDescent="0.2">
      <c r="A918" s="62" t="s">
        <v>1226</v>
      </c>
      <c r="B918" s="87" t="s">
        <v>184</v>
      </c>
      <c r="C918" s="88" t="s">
        <v>39</v>
      </c>
      <c r="D918" s="89">
        <v>466.95</v>
      </c>
      <c r="E918" s="71"/>
      <c r="F918" s="73"/>
      <c r="G918" s="53">
        <f t="shared" ref="G918:G934" si="117">ROUND(PRODUCT(D918,E918),2)</f>
        <v>466.95</v>
      </c>
    </row>
    <row r="919" spans="1:7" ht="45" x14ac:dyDescent="0.2">
      <c r="A919" s="62" t="s">
        <v>1227</v>
      </c>
      <c r="B919" s="87" t="s">
        <v>118</v>
      </c>
      <c r="C919" s="88" t="s">
        <v>32</v>
      </c>
      <c r="D919" s="89">
        <v>877.61</v>
      </c>
      <c r="E919" s="71"/>
      <c r="F919" s="73"/>
      <c r="G919" s="53">
        <f t="shared" si="117"/>
        <v>877.61</v>
      </c>
    </row>
    <row r="920" spans="1:7" ht="45" x14ac:dyDescent="0.2">
      <c r="A920" s="62" t="s">
        <v>1228</v>
      </c>
      <c r="B920" s="87" t="s">
        <v>147</v>
      </c>
      <c r="C920" s="88" t="s">
        <v>32</v>
      </c>
      <c r="D920" s="89">
        <v>192.39</v>
      </c>
      <c r="E920" s="71"/>
      <c r="F920" s="73"/>
      <c r="G920" s="53">
        <f t="shared" si="117"/>
        <v>192.39</v>
      </c>
    </row>
    <row r="921" spans="1:7" ht="45" x14ac:dyDescent="0.2">
      <c r="A921" s="62" t="s">
        <v>1229</v>
      </c>
      <c r="B921" s="87" t="s">
        <v>568</v>
      </c>
      <c r="C921" s="88" t="s">
        <v>32</v>
      </c>
      <c r="D921" s="89">
        <v>5.43</v>
      </c>
      <c r="E921" s="71"/>
      <c r="F921" s="73"/>
      <c r="G921" s="53">
        <f t="shared" si="117"/>
        <v>5.43</v>
      </c>
    </row>
    <row r="922" spans="1:7" ht="22.5" x14ac:dyDescent="0.2">
      <c r="A922" s="62" t="s">
        <v>1230</v>
      </c>
      <c r="B922" s="87" t="s">
        <v>61</v>
      </c>
      <c r="C922" s="88" t="s">
        <v>32</v>
      </c>
      <c r="D922" s="89">
        <v>43.88</v>
      </c>
      <c r="E922" s="71"/>
      <c r="F922" s="73"/>
      <c r="G922" s="53">
        <f t="shared" si="117"/>
        <v>43.88</v>
      </c>
    </row>
    <row r="923" spans="1:7" ht="22.5" x14ac:dyDescent="0.2">
      <c r="A923" s="62" t="s">
        <v>1231</v>
      </c>
      <c r="B923" s="87" t="s">
        <v>62</v>
      </c>
      <c r="C923" s="88" t="s">
        <v>39</v>
      </c>
      <c r="D923" s="89">
        <v>102.32</v>
      </c>
      <c r="E923" s="71"/>
      <c r="F923" s="73"/>
      <c r="G923" s="53">
        <f t="shared" si="117"/>
        <v>102.32</v>
      </c>
    </row>
    <row r="924" spans="1:7" ht="22.5" x14ac:dyDescent="0.2">
      <c r="A924" s="62" t="s">
        <v>1232</v>
      </c>
      <c r="B924" s="87" t="s">
        <v>68</v>
      </c>
      <c r="C924" s="88" t="s">
        <v>39</v>
      </c>
      <c r="D924" s="89">
        <v>370.49</v>
      </c>
      <c r="E924" s="71"/>
      <c r="F924" s="73"/>
      <c r="G924" s="53">
        <f t="shared" si="117"/>
        <v>370.49</v>
      </c>
    </row>
    <row r="925" spans="1:7" ht="22.5" x14ac:dyDescent="0.2">
      <c r="A925" s="62" t="s">
        <v>1233</v>
      </c>
      <c r="B925" s="87" t="s">
        <v>576</v>
      </c>
      <c r="C925" s="88" t="s">
        <v>33</v>
      </c>
      <c r="D925" s="89">
        <v>1</v>
      </c>
      <c r="E925" s="71"/>
      <c r="F925" s="73"/>
      <c r="G925" s="53">
        <f t="shared" si="117"/>
        <v>1</v>
      </c>
    </row>
    <row r="926" spans="1:7" ht="22.5" x14ac:dyDescent="0.2">
      <c r="A926" s="62" t="s">
        <v>1234</v>
      </c>
      <c r="B926" s="87" t="s">
        <v>577</v>
      </c>
      <c r="C926" s="88" t="s">
        <v>33</v>
      </c>
      <c r="D926" s="89">
        <v>1</v>
      </c>
      <c r="E926" s="71"/>
      <c r="F926" s="73"/>
      <c r="G926" s="53">
        <f t="shared" si="117"/>
        <v>1</v>
      </c>
    </row>
    <row r="927" spans="1:7" ht="33.75" x14ac:dyDescent="0.2">
      <c r="A927" s="62" t="s">
        <v>1235</v>
      </c>
      <c r="B927" s="87" t="s">
        <v>63</v>
      </c>
      <c r="C927" s="88" t="s">
        <v>32</v>
      </c>
      <c r="D927" s="89">
        <v>227.91</v>
      </c>
      <c r="E927" s="71"/>
      <c r="F927" s="73"/>
      <c r="G927" s="53">
        <f t="shared" si="117"/>
        <v>227.91</v>
      </c>
    </row>
    <row r="928" spans="1:7" ht="45" x14ac:dyDescent="0.2">
      <c r="A928" s="62" t="s">
        <v>1236</v>
      </c>
      <c r="B928" s="87" t="s">
        <v>200</v>
      </c>
      <c r="C928" s="88" t="s">
        <v>32</v>
      </c>
      <c r="D928" s="89">
        <v>463.71</v>
      </c>
      <c r="E928" s="71"/>
      <c r="F928" s="73"/>
      <c r="G928" s="53">
        <f t="shared" si="117"/>
        <v>463.71</v>
      </c>
    </row>
    <row r="929" spans="1:7" ht="45" x14ac:dyDescent="0.2">
      <c r="A929" s="62" t="s">
        <v>1237</v>
      </c>
      <c r="B929" s="87" t="s">
        <v>201</v>
      </c>
      <c r="C929" s="88" t="s">
        <v>32</v>
      </c>
      <c r="D929" s="89">
        <v>309.14</v>
      </c>
      <c r="E929" s="71"/>
      <c r="F929" s="73"/>
      <c r="G929" s="53">
        <f t="shared" si="117"/>
        <v>309.14</v>
      </c>
    </row>
    <row r="930" spans="1:7" ht="135" x14ac:dyDescent="0.2">
      <c r="A930" s="62" t="s">
        <v>1238</v>
      </c>
      <c r="B930" s="87" t="s">
        <v>146</v>
      </c>
      <c r="C930" s="88" t="s">
        <v>33</v>
      </c>
      <c r="D930" s="89">
        <v>5</v>
      </c>
      <c r="E930" s="71"/>
      <c r="F930" s="73"/>
      <c r="G930" s="53">
        <f t="shared" si="117"/>
        <v>5</v>
      </c>
    </row>
    <row r="931" spans="1:7" ht="22.5" x14ac:dyDescent="0.2">
      <c r="A931" s="62" t="s">
        <v>1239</v>
      </c>
      <c r="B931" s="63" t="s">
        <v>1387</v>
      </c>
      <c r="C931" s="88" t="s">
        <v>33</v>
      </c>
      <c r="D931" s="89">
        <v>10</v>
      </c>
      <c r="E931" s="71"/>
      <c r="F931" s="73"/>
      <c r="G931" s="53">
        <f t="shared" si="117"/>
        <v>10</v>
      </c>
    </row>
    <row r="932" spans="1:7" ht="22.5" x14ac:dyDescent="0.2">
      <c r="A932" s="62" t="s">
        <v>1240</v>
      </c>
      <c r="B932" s="87" t="s">
        <v>108</v>
      </c>
      <c r="C932" s="88" t="s">
        <v>33</v>
      </c>
      <c r="D932" s="89">
        <v>15</v>
      </c>
      <c r="E932" s="71"/>
      <c r="F932" s="73"/>
      <c r="G932" s="53">
        <f t="shared" si="117"/>
        <v>15</v>
      </c>
    </row>
    <row r="933" spans="1:7" ht="33.75" x14ac:dyDescent="0.2">
      <c r="A933" s="62" t="s">
        <v>1241</v>
      </c>
      <c r="B933" s="87" t="s">
        <v>37</v>
      </c>
      <c r="C933" s="88" t="s">
        <v>32</v>
      </c>
      <c r="D933" s="89">
        <v>611.72</v>
      </c>
      <c r="E933" s="71"/>
      <c r="F933" s="73"/>
      <c r="G933" s="53">
        <f t="shared" si="117"/>
        <v>611.72</v>
      </c>
    </row>
    <row r="934" spans="1:7" ht="33.75" x14ac:dyDescent="0.2">
      <c r="A934" s="62" t="s">
        <v>1242</v>
      </c>
      <c r="B934" s="87" t="s">
        <v>35</v>
      </c>
      <c r="C934" s="88" t="s">
        <v>36</v>
      </c>
      <c r="D934" s="89">
        <v>15904.72</v>
      </c>
      <c r="E934" s="71"/>
      <c r="F934" s="73"/>
      <c r="G934" s="53">
        <f t="shared" si="117"/>
        <v>15904.72</v>
      </c>
    </row>
    <row r="935" spans="1:7" x14ac:dyDescent="0.2">
      <c r="A935" s="82" t="s">
        <v>660</v>
      </c>
      <c r="B935" s="83" t="s">
        <v>138</v>
      </c>
      <c r="C935" s="84"/>
      <c r="D935" s="85"/>
      <c r="E935" s="43"/>
      <c r="F935" s="86"/>
      <c r="G935" s="43">
        <f>ROUND(SUM(G936:G951),2)</f>
        <v>2851.84</v>
      </c>
    </row>
    <row r="936" spans="1:7" ht="45" x14ac:dyDescent="0.2">
      <c r="A936" s="62" t="s">
        <v>1243</v>
      </c>
      <c r="B936" s="87" t="s">
        <v>118</v>
      </c>
      <c r="C936" s="88" t="s">
        <v>32</v>
      </c>
      <c r="D936" s="89">
        <v>66.569999999999993</v>
      </c>
      <c r="E936" s="71"/>
      <c r="F936" s="73"/>
      <c r="G936" s="53">
        <f t="shared" ref="G936:G943" si="118">ROUND(PRODUCT(D936,E936),2)</f>
        <v>66.569999999999993</v>
      </c>
    </row>
    <row r="937" spans="1:7" ht="45" x14ac:dyDescent="0.2">
      <c r="A937" s="62" t="s">
        <v>1244</v>
      </c>
      <c r="B937" s="87" t="s">
        <v>147</v>
      </c>
      <c r="C937" s="88" t="s">
        <v>32</v>
      </c>
      <c r="D937" s="89">
        <v>15.68</v>
      </c>
      <c r="E937" s="71"/>
      <c r="F937" s="73"/>
      <c r="G937" s="53">
        <f t="shared" si="118"/>
        <v>15.68</v>
      </c>
    </row>
    <row r="938" spans="1:7" ht="45" x14ac:dyDescent="0.2">
      <c r="A938" s="62" t="s">
        <v>1245</v>
      </c>
      <c r="B938" s="87" t="s">
        <v>568</v>
      </c>
      <c r="C938" s="88" t="s">
        <v>32</v>
      </c>
      <c r="D938" s="89">
        <v>4.88</v>
      </c>
      <c r="E938" s="71"/>
      <c r="F938" s="73"/>
      <c r="G938" s="53">
        <f t="shared" si="118"/>
        <v>4.88</v>
      </c>
    </row>
    <row r="939" spans="1:7" ht="22.5" x14ac:dyDescent="0.2">
      <c r="A939" s="62" t="s">
        <v>1246</v>
      </c>
      <c r="B939" s="87" t="s">
        <v>139</v>
      </c>
      <c r="C939" s="88" t="s">
        <v>32</v>
      </c>
      <c r="D939" s="89">
        <v>10.7</v>
      </c>
      <c r="E939" s="71"/>
      <c r="F939" s="73"/>
      <c r="G939" s="53">
        <f t="shared" si="118"/>
        <v>10.7</v>
      </c>
    </row>
    <row r="940" spans="1:7" ht="33.75" x14ac:dyDescent="0.2">
      <c r="A940" s="62" t="s">
        <v>1247</v>
      </c>
      <c r="B940" s="87" t="s">
        <v>148</v>
      </c>
      <c r="C940" s="88" t="s">
        <v>31</v>
      </c>
      <c r="D940" s="89">
        <v>22.12</v>
      </c>
      <c r="E940" s="71"/>
      <c r="F940" s="73"/>
      <c r="G940" s="53">
        <f t="shared" si="118"/>
        <v>22.12</v>
      </c>
    </row>
    <row r="941" spans="1:7" ht="33.75" x14ac:dyDescent="0.2">
      <c r="A941" s="62" t="s">
        <v>1248</v>
      </c>
      <c r="B941" s="87" t="s">
        <v>140</v>
      </c>
      <c r="C941" s="88" t="s">
        <v>52</v>
      </c>
      <c r="D941" s="89">
        <v>625.07000000000005</v>
      </c>
      <c r="E941" s="71"/>
      <c r="F941" s="73"/>
      <c r="G941" s="53">
        <f t="shared" si="118"/>
        <v>625.07000000000005</v>
      </c>
    </row>
    <row r="942" spans="1:7" ht="22.5" x14ac:dyDescent="0.2">
      <c r="A942" s="62" t="s">
        <v>1249</v>
      </c>
      <c r="B942" s="87" t="s">
        <v>149</v>
      </c>
      <c r="C942" s="88" t="s">
        <v>32</v>
      </c>
      <c r="D942" s="89">
        <v>5.18</v>
      </c>
      <c r="E942" s="71"/>
      <c r="F942" s="73"/>
      <c r="G942" s="53">
        <f t="shared" si="118"/>
        <v>5.18</v>
      </c>
    </row>
    <row r="943" spans="1:7" ht="33.75" x14ac:dyDescent="0.2">
      <c r="A943" s="62" t="s">
        <v>1250</v>
      </c>
      <c r="B943" s="87" t="s">
        <v>177</v>
      </c>
      <c r="C943" s="88" t="s">
        <v>31</v>
      </c>
      <c r="D943" s="89">
        <v>11.52</v>
      </c>
      <c r="E943" s="71"/>
      <c r="F943" s="73"/>
      <c r="G943" s="53">
        <f t="shared" si="118"/>
        <v>11.52</v>
      </c>
    </row>
    <row r="944" spans="1:7" ht="22.5" x14ac:dyDescent="0.2">
      <c r="A944" s="62" t="s">
        <v>1251</v>
      </c>
      <c r="B944" s="87" t="s">
        <v>114</v>
      </c>
      <c r="C944" s="88" t="s">
        <v>31</v>
      </c>
      <c r="D944" s="89">
        <v>83.41</v>
      </c>
      <c r="E944" s="71"/>
      <c r="F944" s="73"/>
      <c r="G944" s="53">
        <f>ROUND(PRODUCT(D944,E944),2)</f>
        <v>83.41</v>
      </c>
    </row>
    <row r="945" spans="1:7" ht="45" x14ac:dyDescent="0.2">
      <c r="A945" s="62" t="s">
        <v>1252</v>
      </c>
      <c r="B945" s="87" t="s">
        <v>175</v>
      </c>
      <c r="C945" s="88" t="s">
        <v>31</v>
      </c>
      <c r="D945" s="89">
        <v>63.62</v>
      </c>
      <c r="E945" s="71"/>
      <c r="F945" s="73"/>
      <c r="G945" s="53">
        <f>ROUND(PRODUCT(D945,E945),2)</f>
        <v>63.62</v>
      </c>
    </row>
    <row r="946" spans="1:7" ht="45" x14ac:dyDescent="0.2">
      <c r="A946" s="62" t="s">
        <v>1253</v>
      </c>
      <c r="B946" s="87" t="s">
        <v>176</v>
      </c>
      <c r="C946" s="88" t="s">
        <v>31</v>
      </c>
      <c r="D946" s="89">
        <v>103.2</v>
      </c>
      <c r="E946" s="71"/>
      <c r="F946" s="73"/>
      <c r="G946" s="53">
        <f>ROUND(PRODUCT(D946,E946),2)</f>
        <v>103.2</v>
      </c>
    </row>
    <row r="947" spans="1:7" ht="45" x14ac:dyDescent="0.2">
      <c r="A947" s="62" t="s">
        <v>1254</v>
      </c>
      <c r="B947" s="87" t="s">
        <v>200</v>
      </c>
      <c r="C947" s="88" t="s">
        <v>32</v>
      </c>
      <c r="D947" s="89">
        <v>21.87</v>
      </c>
      <c r="E947" s="71"/>
      <c r="F947" s="73"/>
      <c r="G947" s="53">
        <f>ROUND(PRODUCT(D947,E947),2)</f>
        <v>21.87</v>
      </c>
    </row>
    <row r="948" spans="1:7" ht="45" x14ac:dyDescent="0.2">
      <c r="A948" s="62" t="s">
        <v>1255</v>
      </c>
      <c r="B948" s="87" t="s">
        <v>162</v>
      </c>
      <c r="C948" s="88" t="s">
        <v>33</v>
      </c>
      <c r="D948" s="89">
        <v>48</v>
      </c>
      <c r="E948" s="71"/>
      <c r="F948" s="73"/>
      <c r="G948" s="53">
        <f t="shared" ref="G948:G951" si="119">ROUND(PRODUCT(D948,E948),2)</f>
        <v>48</v>
      </c>
    </row>
    <row r="949" spans="1:7" ht="45" x14ac:dyDescent="0.2">
      <c r="A949" s="62" t="s">
        <v>1256</v>
      </c>
      <c r="B949" s="87" t="s">
        <v>64</v>
      </c>
      <c r="C949" s="88" t="s">
        <v>33</v>
      </c>
      <c r="D949" s="89">
        <v>8</v>
      </c>
      <c r="E949" s="71"/>
      <c r="F949" s="73"/>
      <c r="G949" s="53">
        <f t="shared" si="119"/>
        <v>8</v>
      </c>
    </row>
    <row r="950" spans="1:7" ht="33.75" x14ac:dyDescent="0.2">
      <c r="A950" s="62" t="s">
        <v>1257</v>
      </c>
      <c r="B950" s="87" t="s">
        <v>37</v>
      </c>
      <c r="C950" s="88" t="s">
        <v>32</v>
      </c>
      <c r="D950" s="89">
        <v>65.260000000000005</v>
      </c>
      <c r="E950" s="71"/>
      <c r="F950" s="73"/>
      <c r="G950" s="53">
        <f t="shared" si="119"/>
        <v>65.260000000000005</v>
      </c>
    </row>
    <row r="951" spans="1:7" ht="33.75" x14ac:dyDescent="0.2">
      <c r="A951" s="62" t="s">
        <v>1258</v>
      </c>
      <c r="B951" s="87" t="s">
        <v>35</v>
      </c>
      <c r="C951" s="88" t="s">
        <v>36</v>
      </c>
      <c r="D951" s="89">
        <v>1696.76</v>
      </c>
      <c r="E951" s="71"/>
      <c r="F951" s="73"/>
      <c r="G951" s="53">
        <f t="shared" si="119"/>
        <v>1696.76</v>
      </c>
    </row>
    <row r="952" spans="1:7" x14ac:dyDescent="0.2">
      <c r="A952" s="82" t="s">
        <v>661</v>
      </c>
      <c r="B952" s="83" t="s">
        <v>56</v>
      </c>
      <c r="C952" s="84"/>
      <c r="D952" s="85"/>
      <c r="E952" s="43"/>
      <c r="F952" s="86"/>
      <c r="G952" s="43">
        <f>ROUND(SUM(G953:G967),2)</f>
        <v>5569.76</v>
      </c>
    </row>
    <row r="953" spans="1:7" ht="22.5" x14ac:dyDescent="0.2">
      <c r="A953" s="62" t="s">
        <v>1259</v>
      </c>
      <c r="B953" s="87" t="s">
        <v>184</v>
      </c>
      <c r="C953" s="88" t="s">
        <v>39</v>
      </c>
      <c r="D953" s="89">
        <v>286</v>
      </c>
      <c r="E953" s="71"/>
      <c r="F953" s="73"/>
      <c r="G953" s="53">
        <f t="shared" ref="G953:G967" si="120">ROUND(PRODUCT(D953,E953),2)</f>
        <v>286</v>
      </c>
    </row>
    <row r="954" spans="1:7" ht="45" x14ac:dyDescent="0.2">
      <c r="A954" s="62" t="s">
        <v>1260</v>
      </c>
      <c r="B954" s="87" t="s">
        <v>118</v>
      </c>
      <c r="C954" s="88" t="s">
        <v>32</v>
      </c>
      <c r="D954" s="89">
        <v>357.86</v>
      </c>
      <c r="E954" s="71"/>
      <c r="F954" s="73"/>
      <c r="G954" s="53">
        <f t="shared" si="120"/>
        <v>357.86</v>
      </c>
    </row>
    <row r="955" spans="1:7" ht="45" x14ac:dyDescent="0.2">
      <c r="A955" s="62" t="s">
        <v>1261</v>
      </c>
      <c r="B955" s="87" t="s">
        <v>147</v>
      </c>
      <c r="C955" s="88" t="s">
        <v>32</v>
      </c>
      <c r="D955" s="89">
        <v>18.84</v>
      </c>
      <c r="E955" s="71"/>
      <c r="F955" s="73"/>
      <c r="G955" s="53">
        <f t="shared" si="120"/>
        <v>18.84</v>
      </c>
    </row>
    <row r="956" spans="1:7" ht="90" x14ac:dyDescent="0.2">
      <c r="A956" s="62" t="s">
        <v>1262</v>
      </c>
      <c r="B956" s="87" t="s">
        <v>150</v>
      </c>
      <c r="C956" s="88" t="s">
        <v>33</v>
      </c>
      <c r="D956" s="89">
        <v>13</v>
      </c>
      <c r="E956" s="71"/>
      <c r="F956" s="73"/>
      <c r="G956" s="53">
        <f t="shared" si="120"/>
        <v>13</v>
      </c>
    </row>
    <row r="957" spans="1:7" ht="90" x14ac:dyDescent="0.2">
      <c r="A957" s="62" t="s">
        <v>1263</v>
      </c>
      <c r="B957" s="87" t="s">
        <v>151</v>
      </c>
      <c r="C957" s="88" t="s">
        <v>33</v>
      </c>
      <c r="D957" s="89">
        <v>21</v>
      </c>
      <c r="E957" s="71"/>
      <c r="F957" s="73"/>
      <c r="G957" s="53">
        <f t="shared" si="120"/>
        <v>21</v>
      </c>
    </row>
    <row r="958" spans="1:7" ht="90" x14ac:dyDescent="0.2">
      <c r="A958" s="62" t="s">
        <v>1264</v>
      </c>
      <c r="B958" s="87" t="s">
        <v>152</v>
      </c>
      <c r="C958" s="88" t="s">
        <v>33</v>
      </c>
      <c r="D958" s="89">
        <v>10</v>
      </c>
      <c r="E958" s="71"/>
      <c r="F958" s="73"/>
      <c r="G958" s="53">
        <f t="shared" si="120"/>
        <v>10</v>
      </c>
    </row>
    <row r="959" spans="1:7" ht="22.5" x14ac:dyDescent="0.2">
      <c r="A959" s="62" t="s">
        <v>1265</v>
      </c>
      <c r="B959" s="87" t="s">
        <v>65</v>
      </c>
      <c r="C959" s="88" t="s">
        <v>39</v>
      </c>
      <c r="D959" s="89">
        <v>286</v>
      </c>
      <c r="E959" s="71"/>
      <c r="F959" s="73"/>
      <c r="G959" s="53">
        <f t="shared" si="120"/>
        <v>286</v>
      </c>
    </row>
    <row r="960" spans="1:7" ht="22.5" x14ac:dyDescent="0.2">
      <c r="A960" s="62" t="s">
        <v>1266</v>
      </c>
      <c r="B960" s="87" t="s">
        <v>66</v>
      </c>
      <c r="C960" s="88" t="s">
        <v>33</v>
      </c>
      <c r="D960" s="89">
        <v>44</v>
      </c>
      <c r="E960" s="71"/>
      <c r="F960" s="73"/>
      <c r="G960" s="53">
        <f t="shared" si="120"/>
        <v>44</v>
      </c>
    </row>
    <row r="961" spans="1:7" ht="22.5" x14ac:dyDescent="0.2">
      <c r="A961" s="62" t="s">
        <v>1267</v>
      </c>
      <c r="B961" s="87" t="s">
        <v>67</v>
      </c>
      <c r="C961" s="88" t="s">
        <v>33</v>
      </c>
      <c r="D961" s="89">
        <v>5</v>
      </c>
      <c r="E961" s="71"/>
      <c r="F961" s="73"/>
      <c r="G961" s="53">
        <f t="shared" si="120"/>
        <v>5</v>
      </c>
    </row>
    <row r="962" spans="1:7" ht="22.5" x14ac:dyDescent="0.2">
      <c r="A962" s="62" t="s">
        <v>1268</v>
      </c>
      <c r="B962" s="87" t="s">
        <v>69</v>
      </c>
      <c r="C962" s="88" t="s">
        <v>33</v>
      </c>
      <c r="D962" s="89">
        <v>39</v>
      </c>
      <c r="E962" s="71"/>
      <c r="F962" s="73"/>
      <c r="G962" s="53">
        <f t="shared" si="120"/>
        <v>39</v>
      </c>
    </row>
    <row r="963" spans="1:7" ht="22.5" x14ac:dyDescent="0.2">
      <c r="A963" s="62" t="s">
        <v>1269</v>
      </c>
      <c r="B963" s="63" t="s">
        <v>1395</v>
      </c>
      <c r="C963" s="88" t="s">
        <v>33</v>
      </c>
      <c r="D963" s="89">
        <v>44</v>
      </c>
      <c r="E963" s="71"/>
      <c r="F963" s="73"/>
      <c r="G963" s="53">
        <f t="shared" si="120"/>
        <v>44</v>
      </c>
    </row>
    <row r="964" spans="1:7" ht="45" x14ac:dyDescent="0.2">
      <c r="A964" s="62" t="s">
        <v>1270</v>
      </c>
      <c r="B964" s="87" t="s">
        <v>200</v>
      </c>
      <c r="C964" s="88" t="s">
        <v>32</v>
      </c>
      <c r="D964" s="89">
        <v>226.02</v>
      </c>
      <c r="E964" s="71"/>
      <c r="F964" s="73"/>
      <c r="G964" s="53">
        <f t="shared" si="120"/>
        <v>226.02</v>
      </c>
    </row>
    <row r="965" spans="1:7" ht="45" x14ac:dyDescent="0.2">
      <c r="A965" s="62" t="s">
        <v>1271</v>
      </c>
      <c r="B965" s="87" t="s">
        <v>201</v>
      </c>
      <c r="C965" s="88" t="s">
        <v>32</v>
      </c>
      <c r="D965" s="89">
        <v>150.68</v>
      </c>
      <c r="E965" s="71"/>
      <c r="F965" s="73"/>
      <c r="G965" s="53">
        <f t="shared" si="120"/>
        <v>150.68</v>
      </c>
    </row>
    <row r="966" spans="1:7" ht="33.75" x14ac:dyDescent="0.2">
      <c r="A966" s="62" t="s">
        <v>1272</v>
      </c>
      <c r="B966" s="87" t="s">
        <v>37</v>
      </c>
      <c r="C966" s="88" t="s">
        <v>32</v>
      </c>
      <c r="D966" s="89">
        <v>150.68</v>
      </c>
      <c r="E966" s="71"/>
      <c r="F966" s="73"/>
      <c r="G966" s="53">
        <f t="shared" si="120"/>
        <v>150.68</v>
      </c>
    </row>
    <row r="967" spans="1:7" ht="33.75" x14ac:dyDescent="0.2">
      <c r="A967" s="62" t="s">
        <v>1273</v>
      </c>
      <c r="B967" s="87" t="s">
        <v>35</v>
      </c>
      <c r="C967" s="88" t="s">
        <v>36</v>
      </c>
      <c r="D967" s="89">
        <v>3917.68</v>
      </c>
      <c r="E967" s="71"/>
      <c r="F967" s="73"/>
      <c r="G967" s="53">
        <f t="shared" si="120"/>
        <v>3917.68</v>
      </c>
    </row>
    <row r="968" spans="1:7" x14ac:dyDescent="0.2">
      <c r="A968" s="82" t="s">
        <v>1380</v>
      </c>
      <c r="B968" s="83" t="s">
        <v>569</v>
      </c>
      <c r="C968" s="84"/>
      <c r="D968" s="85"/>
      <c r="E968" s="43"/>
      <c r="F968" s="86"/>
      <c r="G968" s="43">
        <f>ROUND(SUM(G969:G979),2)</f>
        <v>812.3</v>
      </c>
    </row>
    <row r="969" spans="1:7" ht="22.5" x14ac:dyDescent="0.2">
      <c r="A969" s="62" t="s">
        <v>1274</v>
      </c>
      <c r="B969" s="87" t="s">
        <v>184</v>
      </c>
      <c r="C969" s="88" t="s">
        <v>39</v>
      </c>
      <c r="D969" s="89">
        <v>30</v>
      </c>
      <c r="E969" s="71"/>
      <c r="F969" s="73"/>
      <c r="G969" s="53">
        <f t="shared" ref="G969:G979" si="121">ROUND(PRODUCT(D969,E969),2)</f>
        <v>30</v>
      </c>
    </row>
    <row r="970" spans="1:7" ht="45" x14ac:dyDescent="0.2">
      <c r="A970" s="62" t="s">
        <v>1275</v>
      </c>
      <c r="B970" s="87" t="s">
        <v>118</v>
      </c>
      <c r="C970" s="88" t="s">
        <v>32</v>
      </c>
      <c r="D970" s="89">
        <v>35.380000000000003</v>
      </c>
      <c r="E970" s="71"/>
      <c r="F970" s="73"/>
      <c r="G970" s="53">
        <f t="shared" si="121"/>
        <v>35.380000000000003</v>
      </c>
    </row>
    <row r="971" spans="1:7" ht="22.5" x14ac:dyDescent="0.2">
      <c r="A971" s="62" t="s">
        <v>1276</v>
      </c>
      <c r="B971" s="87" t="s">
        <v>61</v>
      </c>
      <c r="C971" s="88" t="s">
        <v>32</v>
      </c>
      <c r="D971" s="89">
        <v>2.69</v>
      </c>
      <c r="E971" s="71"/>
      <c r="F971" s="73"/>
      <c r="G971" s="53">
        <f t="shared" si="121"/>
        <v>2.69</v>
      </c>
    </row>
    <row r="972" spans="1:7" ht="22.5" x14ac:dyDescent="0.2">
      <c r="A972" s="62" t="s">
        <v>1277</v>
      </c>
      <c r="B972" s="87" t="s">
        <v>62</v>
      </c>
      <c r="C972" s="88" t="s">
        <v>39</v>
      </c>
      <c r="D972" s="89">
        <v>30</v>
      </c>
      <c r="E972" s="71"/>
      <c r="F972" s="73"/>
      <c r="G972" s="53">
        <f t="shared" si="121"/>
        <v>30</v>
      </c>
    </row>
    <row r="973" spans="1:7" ht="33.75" x14ac:dyDescent="0.2">
      <c r="A973" s="62" t="s">
        <v>1278</v>
      </c>
      <c r="B973" s="87" t="s">
        <v>63</v>
      </c>
      <c r="C973" s="88" t="s">
        <v>32</v>
      </c>
      <c r="D973" s="89">
        <v>13.31</v>
      </c>
      <c r="E973" s="71"/>
      <c r="F973" s="73"/>
      <c r="G973" s="53">
        <f t="shared" si="121"/>
        <v>13.31</v>
      </c>
    </row>
    <row r="974" spans="1:7" ht="45" x14ac:dyDescent="0.2">
      <c r="A974" s="62" t="s">
        <v>1279</v>
      </c>
      <c r="B974" s="87" t="s">
        <v>200</v>
      </c>
      <c r="C974" s="88" t="s">
        <v>32</v>
      </c>
      <c r="D974" s="89">
        <v>10.75</v>
      </c>
      <c r="E974" s="71"/>
      <c r="F974" s="73"/>
      <c r="G974" s="53">
        <f t="shared" si="121"/>
        <v>10.75</v>
      </c>
    </row>
    <row r="975" spans="1:7" ht="45" x14ac:dyDescent="0.2">
      <c r="A975" s="62" t="s">
        <v>1280</v>
      </c>
      <c r="B975" s="87" t="s">
        <v>201</v>
      </c>
      <c r="C975" s="88" t="s">
        <v>32</v>
      </c>
      <c r="D975" s="89">
        <v>7.16</v>
      </c>
      <c r="E975" s="71"/>
      <c r="F975" s="73"/>
      <c r="G975" s="53">
        <f t="shared" si="121"/>
        <v>7.16</v>
      </c>
    </row>
    <row r="976" spans="1:7" ht="123.75" x14ac:dyDescent="0.2">
      <c r="A976" s="62" t="s">
        <v>1281</v>
      </c>
      <c r="B976" s="87" t="s">
        <v>578</v>
      </c>
      <c r="C976" s="88" t="s">
        <v>33</v>
      </c>
      <c r="D976" s="89">
        <v>6</v>
      </c>
      <c r="E976" s="71"/>
      <c r="F976" s="73"/>
      <c r="G976" s="53">
        <f t="shared" si="121"/>
        <v>6</v>
      </c>
    </row>
    <row r="977" spans="1:7" ht="22.5" x14ac:dyDescent="0.2">
      <c r="A977" s="62" t="s">
        <v>1282</v>
      </c>
      <c r="B977" s="63" t="s">
        <v>1387</v>
      </c>
      <c r="C977" s="88" t="s">
        <v>33</v>
      </c>
      <c r="D977" s="89">
        <v>12</v>
      </c>
      <c r="E977" s="71"/>
      <c r="F977" s="73"/>
      <c r="G977" s="53">
        <f t="shared" si="121"/>
        <v>12</v>
      </c>
    </row>
    <row r="978" spans="1:7" ht="33.75" x14ac:dyDescent="0.2">
      <c r="A978" s="62" t="s">
        <v>1283</v>
      </c>
      <c r="B978" s="87" t="s">
        <v>37</v>
      </c>
      <c r="C978" s="88" t="s">
        <v>32</v>
      </c>
      <c r="D978" s="89">
        <v>24.63</v>
      </c>
      <c r="E978" s="71"/>
      <c r="F978" s="73"/>
      <c r="G978" s="53">
        <f t="shared" si="121"/>
        <v>24.63</v>
      </c>
    </row>
    <row r="979" spans="1:7" ht="33.75" x14ac:dyDescent="0.2">
      <c r="A979" s="62" t="s">
        <v>1284</v>
      </c>
      <c r="B979" s="87" t="s">
        <v>35</v>
      </c>
      <c r="C979" s="88" t="s">
        <v>36</v>
      </c>
      <c r="D979" s="89">
        <v>640.38</v>
      </c>
      <c r="E979" s="71"/>
      <c r="F979" s="73"/>
      <c r="G979" s="53">
        <f t="shared" si="121"/>
        <v>640.38</v>
      </c>
    </row>
    <row r="980" spans="1:7" x14ac:dyDescent="0.2">
      <c r="A980" s="82" t="s">
        <v>1381</v>
      </c>
      <c r="B980" s="83" t="s">
        <v>116</v>
      </c>
      <c r="C980" s="84"/>
      <c r="D980" s="85"/>
      <c r="E980" s="43"/>
      <c r="F980" s="86"/>
      <c r="G980" s="43">
        <f>ROUND(SUM(G981:G996),2)</f>
        <v>5522.31</v>
      </c>
    </row>
    <row r="981" spans="1:7" ht="45" x14ac:dyDescent="0.2">
      <c r="A981" s="62" t="s">
        <v>1285</v>
      </c>
      <c r="B981" s="87" t="s">
        <v>118</v>
      </c>
      <c r="C981" s="88" t="s">
        <v>32</v>
      </c>
      <c r="D981" s="89">
        <v>46.45</v>
      </c>
      <c r="E981" s="71"/>
      <c r="F981" s="73"/>
      <c r="G981" s="53">
        <f t="shared" ref="G981:G990" si="122">ROUND(PRODUCT(D981,E981),2)</f>
        <v>46.45</v>
      </c>
    </row>
    <row r="982" spans="1:7" ht="45" x14ac:dyDescent="0.2">
      <c r="A982" s="62" t="s">
        <v>1286</v>
      </c>
      <c r="B982" s="87" t="s">
        <v>200</v>
      </c>
      <c r="C982" s="88" t="s">
        <v>32</v>
      </c>
      <c r="D982" s="89">
        <v>8.6</v>
      </c>
      <c r="E982" s="71"/>
      <c r="F982" s="73"/>
      <c r="G982" s="53">
        <f t="shared" si="122"/>
        <v>8.6</v>
      </c>
    </row>
    <row r="983" spans="1:7" ht="33.75" x14ac:dyDescent="0.2">
      <c r="A983" s="62" t="s">
        <v>1287</v>
      </c>
      <c r="B983" s="87" t="s">
        <v>113</v>
      </c>
      <c r="C983" s="88" t="s">
        <v>31</v>
      </c>
      <c r="D983" s="89">
        <v>30.72</v>
      </c>
      <c r="E983" s="71"/>
      <c r="F983" s="73"/>
      <c r="G983" s="53">
        <f t="shared" si="122"/>
        <v>30.72</v>
      </c>
    </row>
    <row r="984" spans="1:7" ht="33.75" x14ac:dyDescent="0.2">
      <c r="A984" s="62" t="s">
        <v>1288</v>
      </c>
      <c r="B984" s="87" t="s">
        <v>153</v>
      </c>
      <c r="C984" s="88" t="s">
        <v>32</v>
      </c>
      <c r="D984" s="89">
        <v>9.2200000000000006</v>
      </c>
      <c r="E984" s="71"/>
      <c r="F984" s="73"/>
      <c r="G984" s="53">
        <f t="shared" si="122"/>
        <v>9.2200000000000006</v>
      </c>
    </row>
    <row r="985" spans="1:7" ht="45" x14ac:dyDescent="0.2">
      <c r="A985" s="62" t="s">
        <v>1289</v>
      </c>
      <c r="B985" s="87" t="s">
        <v>154</v>
      </c>
      <c r="C985" s="88" t="s">
        <v>31</v>
      </c>
      <c r="D985" s="89">
        <v>17.399999999999999</v>
      </c>
      <c r="E985" s="71"/>
      <c r="F985" s="73"/>
      <c r="G985" s="53">
        <f t="shared" si="122"/>
        <v>17.399999999999999</v>
      </c>
    </row>
    <row r="986" spans="1:7" ht="33.75" x14ac:dyDescent="0.2">
      <c r="A986" s="62" t="s">
        <v>1290</v>
      </c>
      <c r="B986" s="87" t="s">
        <v>148</v>
      </c>
      <c r="C986" s="88" t="s">
        <v>31</v>
      </c>
      <c r="D986" s="89">
        <v>36</v>
      </c>
      <c r="E986" s="71"/>
      <c r="F986" s="73"/>
      <c r="G986" s="53">
        <f t="shared" si="122"/>
        <v>36</v>
      </c>
    </row>
    <row r="987" spans="1:7" ht="33.75" x14ac:dyDescent="0.2">
      <c r="A987" s="62" t="s">
        <v>1291</v>
      </c>
      <c r="B987" s="87" t="s">
        <v>140</v>
      </c>
      <c r="C987" s="88" t="s">
        <v>52</v>
      </c>
      <c r="D987" s="89">
        <v>516.36</v>
      </c>
      <c r="E987" s="71"/>
      <c r="F987" s="73"/>
      <c r="G987" s="53">
        <f t="shared" si="122"/>
        <v>516.36</v>
      </c>
    </row>
    <row r="988" spans="1:7" ht="22.5" x14ac:dyDescent="0.2">
      <c r="A988" s="62" t="s">
        <v>1292</v>
      </c>
      <c r="B988" s="87" t="s">
        <v>149</v>
      </c>
      <c r="C988" s="88" t="s">
        <v>32</v>
      </c>
      <c r="D988" s="89">
        <v>5.62</v>
      </c>
      <c r="E988" s="71"/>
      <c r="F988" s="73"/>
      <c r="G988" s="53">
        <f t="shared" si="122"/>
        <v>5.62</v>
      </c>
    </row>
    <row r="989" spans="1:7" ht="22.5" x14ac:dyDescent="0.2">
      <c r="A989" s="62" t="s">
        <v>1293</v>
      </c>
      <c r="B989" s="87" t="s">
        <v>114</v>
      </c>
      <c r="C989" s="88" t="s">
        <v>31</v>
      </c>
      <c r="D989" s="89">
        <v>40.799999999999997</v>
      </c>
      <c r="E989" s="71"/>
      <c r="F989" s="73"/>
      <c r="G989" s="53">
        <f t="shared" si="122"/>
        <v>40.799999999999997</v>
      </c>
    </row>
    <row r="990" spans="1:7" ht="45" x14ac:dyDescent="0.2">
      <c r="A990" s="62" t="s">
        <v>1294</v>
      </c>
      <c r="B990" s="87" t="s">
        <v>175</v>
      </c>
      <c r="C990" s="88" t="s">
        <v>31</v>
      </c>
      <c r="D990" s="89">
        <v>40.799999999999997</v>
      </c>
      <c r="E990" s="71"/>
      <c r="F990" s="73"/>
      <c r="G990" s="53">
        <f t="shared" si="122"/>
        <v>40.799999999999997</v>
      </c>
    </row>
    <row r="991" spans="1:7" ht="33.75" x14ac:dyDescent="0.2">
      <c r="A991" s="62" t="s">
        <v>1295</v>
      </c>
      <c r="B991" s="87" t="s">
        <v>189</v>
      </c>
      <c r="C991" s="88" t="s">
        <v>52</v>
      </c>
      <c r="D991" s="89">
        <v>2335.7800000000002</v>
      </c>
      <c r="E991" s="71"/>
      <c r="F991" s="73"/>
      <c r="G991" s="53">
        <f>ROUND(PRODUCT(D991,E991),2)</f>
        <v>2335.7800000000002</v>
      </c>
    </row>
    <row r="992" spans="1:7" ht="33.75" x14ac:dyDescent="0.2">
      <c r="A992" s="62" t="s">
        <v>1296</v>
      </c>
      <c r="B992" s="87" t="s">
        <v>190</v>
      </c>
      <c r="C992" s="88" t="s">
        <v>52</v>
      </c>
      <c r="D992" s="89">
        <v>222.26</v>
      </c>
      <c r="E992" s="71"/>
      <c r="F992" s="73"/>
      <c r="G992" s="53">
        <f>ROUND(PRODUCT(D992,E992),2)</f>
        <v>222.26</v>
      </c>
    </row>
    <row r="993" spans="1:7" ht="33.75" x14ac:dyDescent="0.2">
      <c r="A993" s="62" t="s">
        <v>1297</v>
      </c>
      <c r="B993" s="87" t="s">
        <v>191</v>
      </c>
      <c r="C993" s="88" t="s">
        <v>52</v>
      </c>
      <c r="D993" s="89">
        <v>1021.1</v>
      </c>
      <c r="E993" s="71"/>
      <c r="F993" s="73"/>
      <c r="G993" s="53">
        <f>ROUND(PRODUCT(D993,E993),2)</f>
        <v>1021.1</v>
      </c>
    </row>
    <row r="994" spans="1:7" ht="45" x14ac:dyDescent="0.2">
      <c r="A994" s="62" t="s">
        <v>1298</v>
      </c>
      <c r="B994" s="87" t="s">
        <v>117</v>
      </c>
      <c r="C994" s="88" t="s">
        <v>52</v>
      </c>
      <c r="D994" s="89">
        <v>169.25</v>
      </c>
      <c r="E994" s="71"/>
      <c r="F994" s="73"/>
      <c r="G994" s="53">
        <f t="shared" ref="G994:G996" si="123">ROUND(PRODUCT(D994,E994),2)</f>
        <v>169.25</v>
      </c>
    </row>
    <row r="995" spans="1:7" ht="33.75" x14ac:dyDescent="0.2">
      <c r="A995" s="62" t="s">
        <v>1299</v>
      </c>
      <c r="B995" s="87" t="s">
        <v>37</v>
      </c>
      <c r="C995" s="88" t="s">
        <v>32</v>
      </c>
      <c r="D995" s="89">
        <v>37.85</v>
      </c>
      <c r="E995" s="71"/>
      <c r="F995" s="73"/>
      <c r="G995" s="53">
        <f t="shared" si="123"/>
        <v>37.85</v>
      </c>
    </row>
    <row r="996" spans="1:7" ht="33.75" x14ac:dyDescent="0.2">
      <c r="A996" s="62" t="s">
        <v>1300</v>
      </c>
      <c r="B996" s="87" t="s">
        <v>35</v>
      </c>
      <c r="C996" s="88" t="s">
        <v>36</v>
      </c>
      <c r="D996" s="89">
        <v>984.1</v>
      </c>
      <c r="E996" s="71"/>
      <c r="F996" s="73"/>
      <c r="G996" s="53">
        <f t="shared" si="123"/>
        <v>984.1</v>
      </c>
    </row>
    <row r="997" spans="1:7" x14ac:dyDescent="0.2">
      <c r="A997" s="80" t="s">
        <v>606</v>
      </c>
      <c r="B997" s="81" t="s">
        <v>57</v>
      </c>
      <c r="C997" s="81"/>
      <c r="D997" s="81"/>
      <c r="E997" s="81"/>
      <c r="F997" s="81"/>
      <c r="G997" s="54">
        <f>ROUND(SUM(G998,G1008,G1021,G1033),2)</f>
        <v>11294.36</v>
      </c>
    </row>
    <row r="998" spans="1:7" x14ac:dyDescent="0.2">
      <c r="A998" s="82" t="s">
        <v>662</v>
      </c>
      <c r="B998" s="83" t="s">
        <v>55</v>
      </c>
      <c r="C998" s="84"/>
      <c r="D998" s="85"/>
      <c r="E998" s="43"/>
      <c r="F998" s="86"/>
      <c r="G998" s="43">
        <f>ROUND(SUM(G999:G1007),2)</f>
        <v>7885.21</v>
      </c>
    </row>
    <row r="999" spans="1:7" ht="22.5" x14ac:dyDescent="0.2">
      <c r="A999" s="62" t="s">
        <v>1301</v>
      </c>
      <c r="B999" s="87" t="s">
        <v>184</v>
      </c>
      <c r="C999" s="88" t="s">
        <v>39</v>
      </c>
      <c r="D999" s="89">
        <v>466.67</v>
      </c>
      <c r="E999" s="71"/>
      <c r="F999" s="73"/>
      <c r="G999" s="53">
        <f t="shared" ref="G999:G1007" si="124">ROUND(PRODUCT(D999,E999),2)</f>
        <v>466.67</v>
      </c>
    </row>
    <row r="1000" spans="1:7" ht="45" x14ac:dyDescent="0.2">
      <c r="A1000" s="62" t="s">
        <v>1302</v>
      </c>
      <c r="B1000" s="87" t="s">
        <v>118</v>
      </c>
      <c r="C1000" s="88" t="s">
        <v>32</v>
      </c>
      <c r="D1000" s="89">
        <v>344.96</v>
      </c>
      <c r="E1000" s="71"/>
      <c r="F1000" s="73"/>
      <c r="G1000" s="53">
        <f t="shared" si="124"/>
        <v>344.96</v>
      </c>
    </row>
    <row r="1001" spans="1:7" ht="33.75" x14ac:dyDescent="0.2">
      <c r="A1001" s="62" t="s">
        <v>1303</v>
      </c>
      <c r="B1001" s="87" t="s">
        <v>72</v>
      </c>
      <c r="C1001" s="88" t="s">
        <v>39</v>
      </c>
      <c r="D1001" s="89">
        <v>466.67</v>
      </c>
      <c r="E1001" s="71"/>
      <c r="F1001" s="73"/>
      <c r="G1001" s="53">
        <f t="shared" si="124"/>
        <v>466.67</v>
      </c>
    </row>
    <row r="1002" spans="1:7" ht="22.5" x14ac:dyDescent="0.2">
      <c r="A1002" s="62" t="s">
        <v>1304</v>
      </c>
      <c r="B1002" s="87" t="s">
        <v>61</v>
      </c>
      <c r="C1002" s="88" t="s">
        <v>32</v>
      </c>
      <c r="D1002" s="89">
        <v>31.36</v>
      </c>
      <c r="E1002" s="71"/>
      <c r="F1002" s="73"/>
      <c r="G1002" s="53">
        <f t="shared" si="124"/>
        <v>31.36</v>
      </c>
    </row>
    <row r="1003" spans="1:7" ht="33.75" x14ac:dyDescent="0.2">
      <c r="A1003" s="62" t="s">
        <v>1305</v>
      </c>
      <c r="B1003" s="87" t="s">
        <v>63</v>
      </c>
      <c r="C1003" s="88" t="s">
        <v>32</v>
      </c>
      <c r="D1003" s="89">
        <v>121.77</v>
      </c>
      <c r="E1003" s="71"/>
      <c r="F1003" s="73"/>
      <c r="G1003" s="53">
        <f t="shared" si="124"/>
        <v>121.77</v>
      </c>
    </row>
    <row r="1004" spans="1:7" ht="45" x14ac:dyDescent="0.2">
      <c r="A1004" s="62" t="s">
        <v>1306</v>
      </c>
      <c r="B1004" s="87" t="s">
        <v>200</v>
      </c>
      <c r="C1004" s="88" t="s">
        <v>32</v>
      </c>
      <c r="D1004" s="89">
        <v>112.9</v>
      </c>
      <c r="E1004" s="71"/>
      <c r="F1004" s="73"/>
      <c r="G1004" s="53">
        <f t="shared" si="124"/>
        <v>112.9</v>
      </c>
    </row>
    <row r="1005" spans="1:7" ht="45" x14ac:dyDescent="0.2">
      <c r="A1005" s="62" t="s">
        <v>1307</v>
      </c>
      <c r="B1005" s="87" t="s">
        <v>201</v>
      </c>
      <c r="C1005" s="88" t="s">
        <v>32</v>
      </c>
      <c r="D1005" s="89">
        <v>75.260000000000005</v>
      </c>
      <c r="E1005" s="71"/>
      <c r="F1005" s="73"/>
      <c r="G1005" s="53">
        <f t="shared" si="124"/>
        <v>75.260000000000005</v>
      </c>
    </row>
    <row r="1006" spans="1:7" ht="33.75" x14ac:dyDescent="0.2">
      <c r="A1006" s="62" t="s">
        <v>1308</v>
      </c>
      <c r="B1006" s="87" t="s">
        <v>37</v>
      </c>
      <c r="C1006" s="88" t="s">
        <v>32</v>
      </c>
      <c r="D1006" s="89">
        <v>232.06</v>
      </c>
      <c r="E1006" s="71"/>
      <c r="F1006" s="73"/>
      <c r="G1006" s="53">
        <f t="shared" si="124"/>
        <v>232.06</v>
      </c>
    </row>
    <row r="1007" spans="1:7" ht="33.75" x14ac:dyDescent="0.2">
      <c r="A1007" s="62" t="s">
        <v>1309</v>
      </c>
      <c r="B1007" s="87" t="s">
        <v>35</v>
      </c>
      <c r="C1007" s="88" t="s">
        <v>36</v>
      </c>
      <c r="D1007" s="89">
        <v>6033.56</v>
      </c>
      <c r="E1007" s="71"/>
      <c r="F1007" s="73"/>
      <c r="G1007" s="53">
        <f t="shared" si="124"/>
        <v>6033.56</v>
      </c>
    </row>
    <row r="1008" spans="1:7" x14ac:dyDescent="0.2">
      <c r="A1008" s="82" t="s">
        <v>663</v>
      </c>
      <c r="B1008" s="83" t="s">
        <v>58</v>
      </c>
      <c r="C1008" s="84"/>
      <c r="D1008" s="85"/>
      <c r="E1008" s="43"/>
      <c r="F1008" s="86"/>
      <c r="G1008" s="43">
        <f>ROUND(SUM(G1009:G1020),2)</f>
        <v>1263.68</v>
      </c>
    </row>
    <row r="1009" spans="1:7" ht="22.5" x14ac:dyDescent="0.2">
      <c r="A1009" s="62" t="s">
        <v>1310</v>
      </c>
      <c r="B1009" s="87" t="s">
        <v>184</v>
      </c>
      <c r="C1009" s="88" t="s">
        <v>39</v>
      </c>
      <c r="D1009" s="89">
        <v>308</v>
      </c>
      <c r="E1009" s="71"/>
      <c r="F1009" s="73"/>
      <c r="G1009" s="53">
        <f>ROUND(PRODUCT(D1009,E1009),2)</f>
        <v>308</v>
      </c>
    </row>
    <row r="1010" spans="1:7" ht="45" x14ac:dyDescent="0.2">
      <c r="A1010" s="62" t="s">
        <v>1311</v>
      </c>
      <c r="B1010" s="87" t="s">
        <v>118</v>
      </c>
      <c r="C1010" s="88" t="s">
        <v>32</v>
      </c>
      <c r="D1010" s="89">
        <v>147.84</v>
      </c>
      <c r="E1010" s="71"/>
      <c r="F1010" s="73"/>
      <c r="G1010" s="53">
        <f t="shared" ref="G1010:G1020" si="125">ROUND(PRODUCT(D1010,E1010),2)</f>
        <v>147.84</v>
      </c>
    </row>
    <row r="1011" spans="1:7" ht="45" x14ac:dyDescent="0.2">
      <c r="A1011" s="62" t="s">
        <v>1312</v>
      </c>
      <c r="B1011" s="87" t="s">
        <v>200</v>
      </c>
      <c r="C1011" s="88" t="s">
        <v>32</v>
      </c>
      <c r="D1011" s="89">
        <v>147.84</v>
      </c>
      <c r="E1011" s="71"/>
      <c r="F1011" s="73"/>
      <c r="G1011" s="53">
        <f t="shared" si="125"/>
        <v>147.84</v>
      </c>
    </row>
    <row r="1012" spans="1:7" ht="22.5" x14ac:dyDescent="0.2">
      <c r="A1012" s="62" t="s">
        <v>1313</v>
      </c>
      <c r="B1012" s="87" t="s">
        <v>71</v>
      </c>
      <c r="C1012" s="88" t="s">
        <v>33</v>
      </c>
      <c r="D1012" s="89">
        <v>44</v>
      </c>
      <c r="E1012" s="71"/>
      <c r="F1012" s="73"/>
      <c r="G1012" s="53">
        <f t="shared" si="125"/>
        <v>44</v>
      </c>
    </row>
    <row r="1013" spans="1:7" ht="22.5" x14ac:dyDescent="0.2">
      <c r="A1013" s="62" t="s">
        <v>1314</v>
      </c>
      <c r="B1013" s="87" t="s">
        <v>84</v>
      </c>
      <c r="C1013" s="88" t="s">
        <v>33</v>
      </c>
      <c r="D1013" s="89">
        <v>44</v>
      </c>
      <c r="E1013" s="71"/>
      <c r="F1013" s="73"/>
      <c r="G1013" s="53">
        <f t="shared" si="125"/>
        <v>44</v>
      </c>
    </row>
    <row r="1014" spans="1:7" ht="22.5" x14ac:dyDescent="0.2">
      <c r="A1014" s="62" t="s">
        <v>1315</v>
      </c>
      <c r="B1014" s="87" t="s">
        <v>73</v>
      </c>
      <c r="C1014" s="88" t="s">
        <v>33</v>
      </c>
      <c r="D1014" s="89">
        <v>44</v>
      </c>
      <c r="E1014" s="71"/>
      <c r="F1014" s="73"/>
      <c r="G1014" s="53">
        <f t="shared" si="125"/>
        <v>44</v>
      </c>
    </row>
    <row r="1015" spans="1:7" ht="22.5" x14ac:dyDescent="0.2">
      <c r="A1015" s="62" t="s">
        <v>1316</v>
      </c>
      <c r="B1015" s="87" t="s">
        <v>107</v>
      </c>
      <c r="C1015" s="88" t="s">
        <v>33</v>
      </c>
      <c r="D1015" s="89">
        <v>44</v>
      </c>
      <c r="E1015" s="71"/>
      <c r="F1015" s="73"/>
      <c r="G1015" s="53">
        <f t="shared" si="125"/>
        <v>44</v>
      </c>
    </row>
    <row r="1016" spans="1:7" ht="22.5" x14ac:dyDescent="0.2">
      <c r="A1016" s="62" t="s">
        <v>1317</v>
      </c>
      <c r="B1016" s="87" t="s">
        <v>74</v>
      </c>
      <c r="C1016" s="88" t="s">
        <v>39</v>
      </c>
      <c r="D1016" s="89">
        <v>308</v>
      </c>
      <c r="E1016" s="71"/>
      <c r="F1016" s="73"/>
      <c r="G1016" s="53">
        <f t="shared" si="125"/>
        <v>308</v>
      </c>
    </row>
    <row r="1017" spans="1:7" ht="22.5" x14ac:dyDescent="0.2">
      <c r="A1017" s="62" t="s">
        <v>1318</v>
      </c>
      <c r="B1017" s="87" t="s">
        <v>77</v>
      </c>
      <c r="C1017" s="88" t="s">
        <v>33</v>
      </c>
      <c r="D1017" s="89">
        <v>44</v>
      </c>
      <c r="E1017" s="71"/>
      <c r="F1017" s="73"/>
      <c r="G1017" s="53">
        <f t="shared" si="125"/>
        <v>44</v>
      </c>
    </row>
    <row r="1018" spans="1:7" ht="22.5" x14ac:dyDescent="0.2">
      <c r="A1018" s="62" t="s">
        <v>1319</v>
      </c>
      <c r="B1018" s="87" t="s">
        <v>76</v>
      </c>
      <c r="C1018" s="88" t="s">
        <v>33</v>
      </c>
      <c r="D1018" s="89">
        <v>44</v>
      </c>
      <c r="E1018" s="71"/>
      <c r="F1018" s="73"/>
      <c r="G1018" s="53">
        <f t="shared" si="125"/>
        <v>44</v>
      </c>
    </row>
    <row r="1019" spans="1:7" ht="22.5" x14ac:dyDescent="0.2">
      <c r="A1019" s="62" t="s">
        <v>1320</v>
      </c>
      <c r="B1019" s="87" t="s">
        <v>75</v>
      </c>
      <c r="C1019" s="88" t="s">
        <v>33</v>
      </c>
      <c r="D1019" s="89">
        <v>44</v>
      </c>
      <c r="E1019" s="71"/>
      <c r="F1019" s="73"/>
      <c r="G1019" s="53">
        <f t="shared" si="125"/>
        <v>44</v>
      </c>
    </row>
    <row r="1020" spans="1:7" ht="90" x14ac:dyDescent="0.2">
      <c r="A1020" s="62" t="s">
        <v>1321</v>
      </c>
      <c r="B1020" s="87" t="s">
        <v>160</v>
      </c>
      <c r="C1020" s="88" t="s">
        <v>33</v>
      </c>
      <c r="D1020" s="89">
        <v>44</v>
      </c>
      <c r="E1020" s="71"/>
      <c r="F1020" s="73"/>
      <c r="G1020" s="53">
        <f t="shared" si="125"/>
        <v>44</v>
      </c>
    </row>
    <row r="1021" spans="1:7" x14ac:dyDescent="0.2">
      <c r="A1021" s="82" t="s">
        <v>664</v>
      </c>
      <c r="B1021" s="83" t="s">
        <v>59</v>
      </c>
      <c r="C1021" s="84"/>
      <c r="D1021" s="85"/>
      <c r="E1021" s="43"/>
      <c r="F1021" s="86"/>
      <c r="G1021" s="43">
        <f>ROUND(SUM(G1022:G1032),2)</f>
        <v>2074.2800000000002</v>
      </c>
    </row>
    <row r="1022" spans="1:7" ht="45" x14ac:dyDescent="0.2">
      <c r="A1022" s="62" t="s">
        <v>1322</v>
      </c>
      <c r="B1022" s="87" t="s">
        <v>118</v>
      </c>
      <c r="C1022" s="88" t="s">
        <v>32</v>
      </c>
      <c r="D1022" s="89">
        <v>55.89</v>
      </c>
      <c r="E1022" s="71"/>
      <c r="F1022" s="73"/>
      <c r="G1022" s="53">
        <f t="shared" ref="G1022:G1032" si="126">ROUND(PRODUCT(D1022,E1022),2)</f>
        <v>55.89</v>
      </c>
    </row>
    <row r="1023" spans="1:7" ht="45" x14ac:dyDescent="0.2">
      <c r="A1023" s="62" t="s">
        <v>1323</v>
      </c>
      <c r="B1023" s="87" t="s">
        <v>200</v>
      </c>
      <c r="C1023" s="88" t="s">
        <v>32</v>
      </c>
      <c r="D1023" s="89">
        <v>9.9600000000000009</v>
      </c>
      <c r="E1023" s="71"/>
      <c r="F1023" s="73"/>
      <c r="G1023" s="53">
        <f t="shared" si="126"/>
        <v>9.9600000000000009</v>
      </c>
    </row>
    <row r="1024" spans="1:7" ht="33.75" x14ac:dyDescent="0.2">
      <c r="A1024" s="62" t="s">
        <v>1324</v>
      </c>
      <c r="B1024" s="87" t="s">
        <v>187</v>
      </c>
      <c r="C1024" s="88" t="s">
        <v>31</v>
      </c>
      <c r="D1024" s="89">
        <v>28.28</v>
      </c>
      <c r="E1024" s="71"/>
      <c r="F1024" s="73"/>
      <c r="G1024" s="53">
        <f t="shared" si="126"/>
        <v>28.28</v>
      </c>
    </row>
    <row r="1025" spans="1:7" ht="33.75" x14ac:dyDescent="0.2">
      <c r="A1025" s="62" t="s">
        <v>1325</v>
      </c>
      <c r="B1025" s="87" t="s">
        <v>148</v>
      </c>
      <c r="C1025" s="88" t="s">
        <v>31</v>
      </c>
      <c r="D1025" s="89">
        <v>33.94</v>
      </c>
      <c r="E1025" s="71"/>
      <c r="F1025" s="73"/>
      <c r="G1025" s="53">
        <f t="shared" si="126"/>
        <v>33.94</v>
      </c>
    </row>
    <row r="1026" spans="1:7" ht="33.75" x14ac:dyDescent="0.2">
      <c r="A1026" s="62" t="s">
        <v>1326</v>
      </c>
      <c r="B1026" s="87" t="s">
        <v>155</v>
      </c>
      <c r="C1026" s="88" t="s">
        <v>31</v>
      </c>
      <c r="D1026" s="89">
        <v>15.27</v>
      </c>
      <c r="E1026" s="71"/>
      <c r="F1026" s="73"/>
      <c r="G1026" s="53">
        <f t="shared" si="126"/>
        <v>15.27</v>
      </c>
    </row>
    <row r="1027" spans="1:7" ht="33.75" x14ac:dyDescent="0.2">
      <c r="A1027" s="62" t="s">
        <v>1327</v>
      </c>
      <c r="B1027" s="87" t="s">
        <v>140</v>
      </c>
      <c r="C1027" s="88" t="s">
        <v>52</v>
      </c>
      <c r="D1027" s="89">
        <v>574.83000000000004</v>
      </c>
      <c r="E1027" s="71"/>
      <c r="F1027" s="73"/>
      <c r="G1027" s="53">
        <f t="shared" si="126"/>
        <v>574.83000000000004</v>
      </c>
    </row>
    <row r="1028" spans="1:7" ht="22.5" x14ac:dyDescent="0.2">
      <c r="A1028" s="62" t="s">
        <v>1328</v>
      </c>
      <c r="B1028" s="87" t="s">
        <v>149</v>
      </c>
      <c r="C1028" s="88" t="s">
        <v>32</v>
      </c>
      <c r="D1028" s="89">
        <v>11.9</v>
      </c>
      <c r="E1028" s="71"/>
      <c r="F1028" s="73"/>
      <c r="G1028" s="53">
        <f t="shared" si="126"/>
        <v>11.9</v>
      </c>
    </row>
    <row r="1029" spans="1:7" ht="22.5" x14ac:dyDescent="0.2">
      <c r="A1029" s="62" t="s">
        <v>1329</v>
      </c>
      <c r="B1029" s="87" t="s">
        <v>114</v>
      </c>
      <c r="C1029" s="88" t="s">
        <v>31</v>
      </c>
      <c r="D1029" s="89">
        <v>52.05</v>
      </c>
      <c r="E1029" s="71"/>
      <c r="F1029" s="73"/>
      <c r="G1029" s="53">
        <f t="shared" si="126"/>
        <v>52.05</v>
      </c>
    </row>
    <row r="1030" spans="1:7" ht="33.75" x14ac:dyDescent="0.2">
      <c r="A1030" s="62" t="s">
        <v>1330</v>
      </c>
      <c r="B1030" s="87" t="s">
        <v>156</v>
      </c>
      <c r="C1030" s="88" t="s">
        <v>31</v>
      </c>
      <c r="D1030" s="89">
        <v>52.05</v>
      </c>
      <c r="E1030" s="71"/>
      <c r="F1030" s="73"/>
      <c r="G1030" s="53">
        <f t="shared" si="126"/>
        <v>52.05</v>
      </c>
    </row>
    <row r="1031" spans="1:7" ht="33.75" x14ac:dyDescent="0.2">
      <c r="A1031" s="62" t="s">
        <v>1331</v>
      </c>
      <c r="B1031" s="87" t="s">
        <v>37</v>
      </c>
      <c r="C1031" s="88" t="s">
        <v>32</v>
      </c>
      <c r="D1031" s="89">
        <v>45.93</v>
      </c>
      <c r="E1031" s="71"/>
      <c r="F1031" s="73"/>
      <c r="G1031" s="53">
        <f t="shared" si="126"/>
        <v>45.93</v>
      </c>
    </row>
    <row r="1032" spans="1:7" ht="33.75" x14ac:dyDescent="0.2">
      <c r="A1032" s="62" t="s">
        <v>1332</v>
      </c>
      <c r="B1032" s="87" t="s">
        <v>35</v>
      </c>
      <c r="C1032" s="88" t="s">
        <v>36</v>
      </c>
      <c r="D1032" s="89">
        <v>1194.18</v>
      </c>
      <c r="E1032" s="71"/>
      <c r="F1032" s="73"/>
      <c r="G1032" s="53">
        <f t="shared" si="126"/>
        <v>1194.18</v>
      </c>
    </row>
    <row r="1033" spans="1:7" x14ac:dyDescent="0.2">
      <c r="A1033" s="82" t="s">
        <v>1382</v>
      </c>
      <c r="B1033" s="83" t="s">
        <v>60</v>
      </c>
      <c r="C1033" s="84"/>
      <c r="D1033" s="85"/>
      <c r="E1033" s="43"/>
      <c r="F1033" s="86"/>
      <c r="G1033" s="43">
        <f>ROUND(SUM(G1034:G1048),2)</f>
        <v>71.19</v>
      </c>
    </row>
    <row r="1034" spans="1:7" ht="33.75" x14ac:dyDescent="0.2">
      <c r="A1034" s="62" t="s">
        <v>1333</v>
      </c>
      <c r="B1034" s="87" t="s">
        <v>579</v>
      </c>
      <c r="C1034" s="88" t="s">
        <v>33</v>
      </c>
      <c r="D1034" s="89">
        <v>14</v>
      </c>
      <c r="E1034" s="71"/>
      <c r="F1034" s="73"/>
      <c r="G1034" s="53">
        <f t="shared" ref="G1034:G1048" si="127">ROUND(PRODUCT(D1034,E1034),2)</f>
        <v>14</v>
      </c>
    </row>
    <row r="1035" spans="1:7" ht="22.5" x14ac:dyDescent="0.2">
      <c r="A1035" s="62" t="s">
        <v>1334</v>
      </c>
      <c r="B1035" s="87" t="s">
        <v>78</v>
      </c>
      <c r="C1035" s="88" t="s">
        <v>33</v>
      </c>
      <c r="D1035" s="89">
        <v>19</v>
      </c>
      <c r="E1035" s="71"/>
      <c r="F1035" s="73"/>
      <c r="G1035" s="53">
        <f t="shared" si="127"/>
        <v>19</v>
      </c>
    </row>
    <row r="1036" spans="1:7" ht="22.5" x14ac:dyDescent="0.2">
      <c r="A1036" s="62" t="s">
        <v>1335</v>
      </c>
      <c r="B1036" s="87" t="s">
        <v>580</v>
      </c>
      <c r="C1036" s="88" t="s">
        <v>33</v>
      </c>
      <c r="D1036" s="89">
        <v>1</v>
      </c>
      <c r="E1036" s="71"/>
      <c r="F1036" s="73"/>
      <c r="G1036" s="53">
        <f t="shared" si="127"/>
        <v>1</v>
      </c>
    </row>
    <row r="1037" spans="1:7" ht="22.5" x14ac:dyDescent="0.2">
      <c r="A1037" s="62" t="s">
        <v>1336</v>
      </c>
      <c r="B1037" s="87" t="s">
        <v>555</v>
      </c>
      <c r="C1037" s="88" t="s">
        <v>33</v>
      </c>
      <c r="D1037" s="89">
        <v>5</v>
      </c>
      <c r="E1037" s="71"/>
      <c r="F1037" s="73"/>
      <c r="G1037" s="53">
        <f t="shared" si="127"/>
        <v>5</v>
      </c>
    </row>
    <row r="1038" spans="1:7" ht="33.75" x14ac:dyDescent="0.2">
      <c r="A1038" s="62" t="s">
        <v>1337</v>
      </c>
      <c r="B1038" s="87" t="s">
        <v>136</v>
      </c>
      <c r="C1038" s="88" t="s">
        <v>33</v>
      </c>
      <c r="D1038" s="89">
        <v>1</v>
      </c>
      <c r="E1038" s="71"/>
      <c r="F1038" s="73"/>
      <c r="G1038" s="53">
        <f t="shared" si="127"/>
        <v>1</v>
      </c>
    </row>
    <row r="1039" spans="1:7" ht="33.75" x14ac:dyDescent="0.2">
      <c r="A1039" s="62" t="s">
        <v>1338</v>
      </c>
      <c r="B1039" s="87" t="s">
        <v>81</v>
      </c>
      <c r="C1039" s="88" t="s">
        <v>33</v>
      </c>
      <c r="D1039" s="89">
        <v>6</v>
      </c>
      <c r="E1039" s="71"/>
      <c r="F1039" s="73"/>
      <c r="G1039" s="53">
        <f t="shared" si="127"/>
        <v>6</v>
      </c>
    </row>
    <row r="1040" spans="1:7" ht="45" x14ac:dyDescent="0.2">
      <c r="A1040" s="62" t="s">
        <v>1339</v>
      </c>
      <c r="B1040" s="87" t="s">
        <v>124</v>
      </c>
      <c r="C1040" s="88" t="s">
        <v>33</v>
      </c>
      <c r="D1040" s="89">
        <v>1</v>
      </c>
      <c r="E1040" s="71"/>
      <c r="F1040" s="73"/>
      <c r="G1040" s="53">
        <f>ROUND(PRODUCT(D1040,E1040),2)</f>
        <v>1</v>
      </c>
    </row>
    <row r="1041" spans="1:7" ht="22.5" x14ac:dyDescent="0.2">
      <c r="A1041" s="62" t="s">
        <v>1340</v>
      </c>
      <c r="B1041" s="87" t="s">
        <v>135</v>
      </c>
      <c r="C1041" s="88" t="s">
        <v>33</v>
      </c>
      <c r="D1041" s="89">
        <v>1</v>
      </c>
      <c r="E1041" s="71"/>
      <c r="F1041" s="73"/>
      <c r="G1041" s="53">
        <f t="shared" ref="G1041" si="128">ROUND(PRODUCT(D1041,E1041),2)</f>
        <v>1</v>
      </c>
    </row>
    <row r="1042" spans="1:7" ht="33.75" x14ac:dyDescent="0.2">
      <c r="A1042" s="62" t="s">
        <v>1341</v>
      </c>
      <c r="B1042" s="87" t="s">
        <v>125</v>
      </c>
      <c r="C1042" s="88" t="s">
        <v>33</v>
      </c>
      <c r="D1042" s="89">
        <v>1</v>
      </c>
      <c r="E1042" s="71"/>
      <c r="F1042" s="73"/>
      <c r="G1042" s="53">
        <f>ROUND(PRODUCT(D1042,E1042),2)</f>
        <v>1</v>
      </c>
    </row>
    <row r="1043" spans="1:7" ht="22.5" x14ac:dyDescent="0.2">
      <c r="A1043" s="62" t="s">
        <v>1342</v>
      </c>
      <c r="B1043" s="87" t="s">
        <v>65</v>
      </c>
      <c r="C1043" s="88" t="s">
        <v>39</v>
      </c>
      <c r="D1043" s="89">
        <v>6</v>
      </c>
      <c r="E1043" s="71"/>
      <c r="F1043" s="73"/>
      <c r="G1043" s="53">
        <f t="shared" ref="G1043:G1044" si="129">ROUND(PRODUCT(D1043,E1043),2)</f>
        <v>6</v>
      </c>
    </row>
    <row r="1044" spans="1:7" ht="22.5" x14ac:dyDescent="0.2">
      <c r="A1044" s="62" t="s">
        <v>1343</v>
      </c>
      <c r="B1044" s="63" t="s">
        <v>1395</v>
      </c>
      <c r="C1044" s="88" t="s">
        <v>33</v>
      </c>
      <c r="D1044" s="89">
        <v>2</v>
      </c>
      <c r="E1044" s="71"/>
      <c r="F1044" s="73"/>
      <c r="G1044" s="53">
        <f t="shared" si="129"/>
        <v>2</v>
      </c>
    </row>
    <row r="1045" spans="1:7" ht="33.75" x14ac:dyDescent="0.2">
      <c r="A1045" s="62" t="s">
        <v>1344</v>
      </c>
      <c r="B1045" s="87" t="s">
        <v>157</v>
      </c>
      <c r="C1045" s="88" t="s">
        <v>32</v>
      </c>
      <c r="D1045" s="89">
        <v>0.19</v>
      </c>
      <c r="E1045" s="71"/>
      <c r="F1045" s="73"/>
      <c r="G1045" s="53">
        <f t="shared" si="127"/>
        <v>0.19</v>
      </c>
    </row>
    <row r="1046" spans="1:7" ht="33.75" x14ac:dyDescent="0.2">
      <c r="A1046" s="62" t="s">
        <v>1345</v>
      </c>
      <c r="B1046" s="87" t="s">
        <v>82</v>
      </c>
      <c r="C1046" s="88" t="s">
        <v>33</v>
      </c>
      <c r="D1046" s="89">
        <v>7</v>
      </c>
      <c r="E1046" s="71"/>
      <c r="F1046" s="73"/>
      <c r="G1046" s="53">
        <f t="shared" si="127"/>
        <v>7</v>
      </c>
    </row>
    <row r="1047" spans="1:7" ht="22.5" x14ac:dyDescent="0.2">
      <c r="A1047" s="62" t="s">
        <v>1346</v>
      </c>
      <c r="B1047" s="87" t="s">
        <v>83</v>
      </c>
      <c r="C1047" s="88" t="s">
        <v>33</v>
      </c>
      <c r="D1047" s="89">
        <v>3</v>
      </c>
      <c r="E1047" s="71"/>
      <c r="F1047" s="73"/>
      <c r="G1047" s="53">
        <f t="shared" si="127"/>
        <v>3</v>
      </c>
    </row>
    <row r="1048" spans="1:7" ht="22.5" x14ac:dyDescent="0.2">
      <c r="A1048" s="62" t="s">
        <v>1347</v>
      </c>
      <c r="B1048" s="87" t="s">
        <v>250</v>
      </c>
      <c r="C1048" s="88" t="s">
        <v>33</v>
      </c>
      <c r="D1048" s="89">
        <v>4</v>
      </c>
      <c r="E1048" s="71"/>
      <c r="F1048" s="73"/>
      <c r="G1048" s="53">
        <f t="shared" si="127"/>
        <v>4</v>
      </c>
    </row>
    <row r="1049" spans="1:7" x14ac:dyDescent="0.2">
      <c r="A1049" s="80" t="s">
        <v>607</v>
      </c>
      <c r="B1049" s="81" t="s">
        <v>91</v>
      </c>
      <c r="C1049" s="81"/>
      <c r="D1049" s="81"/>
      <c r="E1049" s="81"/>
      <c r="F1049" s="81"/>
      <c r="G1049" s="54">
        <f>ROUND(SUM(G1050,G1061),2)</f>
        <v>1764.95</v>
      </c>
    </row>
    <row r="1050" spans="1:7" x14ac:dyDescent="0.2">
      <c r="A1050" s="82" t="s">
        <v>665</v>
      </c>
      <c r="B1050" s="83" t="s">
        <v>92</v>
      </c>
      <c r="C1050" s="84"/>
      <c r="D1050" s="85"/>
      <c r="E1050" s="43"/>
      <c r="F1050" s="86"/>
      <c r="G1050" s="43">
        <f>ROUND(SUM(G1051:G1060),2)</f>
        <v>671.55</v>
      </c>
    </row>
    <row r="1051" spans="1:7" ht="45" x14ac:dyDescent="0.2">
      <c r="A1051" s="62" t="s">
        <v>1348</v>
      </c>
      <c r="B1051" s="87" t="s">
        <v>85</v>
      </c>
      <c r="C1051" s="88" t="s">
        <v>33</v>
      </c>
      <c r="D1051" s="89">
        <v>9</v>
      </c>
      <c r="E1051" s="71"/>
      <c r="F1051" s="73"/>
      <c r="G1051" s="53">
        <f t="shared" ref="G1051:G1076" si="130">ROUND(PRODUCT(D1051,E1051),2)</f>
        <v>9</v>
      </c>
    </row>
    <row r="1052" spans="1:7" ht="45" x14ac:dyDescent="0.2">
      <c r="A1052" s="62" t="s">
        <v>1349</v>
      </c>
      <c r="B1052" s="87" t="s">
        <v>86</v>
      </c>
      <c r="C1052" s="88" t="s">
        <v>33</v>
      </c>
      <c r="D1052" s="89">
        <v>9</v>
      </c>
      <c r="E1052" s="71"/>
      <c r="F1052" s="73"/>
      <c r="G1052" s="53">
        <f t="shared" si="130"/>
        <v>9</v>
      </c>
    </row>
    <row r="1053" spans="1:7" ht="22.5" x14ac:dyDescent="0.2">
      <c r="A1053" s="62" t="s">
        <v>1350</v>
      </c>
      <c r="B1053" s="87" t="s">
        <v>137</v>
      </c>
      <c r="C1053" s="88" t="s">
        <v>32</v>
      </c>
      <c r="D1053" s="89">
        <v>0.75</v>
      </c>
      <c r="E1053" s="71"/>
      <c r="F1053" s="73"/>
      <c r="G1053" s="53">
        <f t="shared" si="130"/>
        <v>0.75</v>
      </c>
    </row>
    <row r="1054" spans="1:7" ht="78.75" x14ac:dyDescent="0.2">
      <c r="A1054" s="62" t="s">
        <v>1351</v>
      </c>
      <c r="B1054" s="63" t="s">
        <v>1391</v>
      </c>
      <c r="C1054" s="88" t="s">
        <v>33</v>
      </c>
      <c r="D1054" s="89">
        <v>11</v>
      </c>
      <c r="E1054" s="71"/>
      <c r="F1054" s="73"/>
      <c r="G1054" s="53">
        <f t="shared" si="130"/>
        <v>11</v>
      </c>
    </row>
    <row r="1055" spans="1:7" ht="45" x14ac:dyDescent="0.2">
      <c r="A1055" s="62" t="s">
        <v>1352</v>
      </c>
      <c r="B1055" s="87" t="s">
        <v>181</v>
      </c>
      <c r="C1055" s="88" t="s">
        <v>32</v>
      </c>
      <c r="D1055" s="89">
        <v>72</v>
      </c>
      <c r="E1055" s="71"/>
      <c r="F1055" s="73"/>
      <c r="G1055" s="53">
        <f t="shared" si="130"/>
        <v>72</v>
      </c>
    </row>
    <row r="1056" spans="1:7" ht="22.5" x14ac:dyDescent="0.2">
      <c r="A1056" s="62" t="s">
        <v>1353</v>
      </c>
      <c r="B1056" s="87" t="s">
        <v>87</v>
      </c>
      <c r="C1056" s="88" t="s">
        <v>39</v>
      </c>
      <c r="D1056" s="89">
        <v>450</v>
      </c>
      <c r="E1056" s="71"/>
      <c r="F1056" s="73"/>
      <c r="G1056" s="53">
        <f t="shared" si="130"/>
        <v>450</v>
      </c>
    </row>
    <row r="1057" spans="1:7" ht="22.5" x14ac:dyDescent="0.2">
      <c r="A1057" s="62" t="s">
        <v>1354</v>
      </c>
      <c r="B1057" s="87" t="s">
        <v>88</v>
      </c>
      <c r="C1057" s="88" t="s">
        <v>39</v>
      </c>
      <c r="D1057" s="89">
        <v>26.4</v>
      </c>
      <c r="E1057" s="71"/>
      <c r="F1057" s="73"/>
      <c r="G1057" s="53">
        <f t="shared" si="130"/>
        <v>26.4</v>
      </c>
    </row>
    <row r="1058" spans="1:7" ht="22.5" x14ac:dyDescent="0.2">
      <c r="A1058" s="62" t="s">
        <v>1355</v>
      </c>
      <c r="B1058" s="87" t="s">
        <v>89</v>
      </c>
      <c r="C1058" s="88" t="s">
        <v>39</v>
      </c>
      <c r="D1058" s="89">
        <v>10.4</v>
      </c>
      <c r="E1058" s="71"/>
      <c r="F1058" s="73"/>
      <c r="G1058" s="53">
        <f t="shared" si="130"/>
        <v>10.4</v>
      </c>
    </row>
    <row r="1059" spans="1:7" ht="22.5" x14ac:dyDescent="0.2">
      <c r="A1059" s="62" t="s">
        <v>1356</v>
      </c>
      <c r="B1059" s="87" t="s">
        <v>90</v>
      </c>
      <c r="C1059" s="88" t="s">
        <v>33</v>
      </c>
      <c r="D1059" s="89">
        <v>11</v>
      </c>
      <c r="E1059" s="71"/>
      <c r="F1059" s="73"/>
      <c r="G1059" s="53">
        <f t="shared" si="130"/>
        <v>11</v>
      </c>
    </row>
    <row r="1060" spans="1:7" ht="45" x14ac:dyDescent="0.2">
      <c r="A1060" s="62" t="s">
        <v>1357</v>
      </c>
      <c r="B1060" s="87" t="s">
        <v>200</v>
      </c>
      <c r="C1060" s="88" t="s">
        <v>32</v>
      </c>
      <c r="D1060" s="89">
        <v>72</v>
      </c>
      <c r="E1060" s="71"/>
      <c r="F1060" s="73"/>
      <c r="G1060" s="53">
        <f t="shared" si="130"/>
        <v>72</v>
      </c>
    </row>
    <row r="1061" spans="1:7" x14ac:dyDescent="0.2">
      <c r="A1061" s="82" t="s">
        <v>666</v>
      </c>
      <c r="B1061" s="83" t="s">
        <v>119</v>
      </c>
      <c r="C1061" s="84"/>
      <c r="D1061" s="85"/>
      <c r="E1061" s="43"/>
      <c r="F1061" s="86"/>
      <c r="G1061" s="43">
        <f>ROUND(SUM(G1062:G1080),2)</f>
        <v>1093.4000000000001</v>
      </c>
    </row>
    <row r="1062" spans="1:7" ht="135" x14ac:dyDescent="0.2">
      <c r="A1062" s="62" t="s">
        <v>1358</v>
      </c>
      <c r="B1062" s="87" t="s">
        <v>1383</v>
      </c>
      <c r="C1062" s="88" t="s">
        <v>33</v>
      </c>
      <c r="D1062" s="89">
        <v>11</v>
      </c>
      <c r="E1062" s="71"/>
      <c r="F1062" s="73"/>
      <c r="G1062" s="53">
        <f t="shared" si="130"/>
        <v>11</v>
      </c>
    </row>
    <row r="1063" spans="1:7" ht="135" x14ac:dyDescent="0.2">
      <c r="A1063" s="62" t="s">
        <v>1359</v>
      </c>
      <c r="B1063" s="87" t="s">
        <v>202</v>
      </c>
      <c r="C1063" s="88" t="s">
        <v>33</v>
      </c>
      <c r="D1063" s="89">
        <v>11</v>
      </c>
      <c r="E1063" s="71"/>
      <c r="F1063" s="73"/>
      <c r="G1063" s="53">
        <f t="shared" si="130"/>
        <v>11</v>
      </c>
    </row>
    <row r="1064" spans="1:7" ht="56.25" x14ac:dyDescent="0.2">
      <c r="A1064" s="62" t="s">
        <v>1360</v>
      </c>
      <c r="B1064" s="87" t="s">
        <v>203</v>
      </c>
      <c r="C1064" s="88" t="s">
        <v>33</v>
      </c>
      <c r="D1064" s="89">
        <v>11</v>
      </c>
      <c r="E1064" s="71"/>
      <c r="F1064" s="73"/>
      <c r="G1064" s="53">
        <f t="shared" si="130"/>
        <v>11</v>
      </c>
    </row>
    <row r="1065" spans="1:7" ht="33.75" x14ac:dyDescent="0.2">
      <c r="A1065" s="62" t="s">
        <v>1361</v>
      </c>
      <c r="B1065" s="87" t="s">
        <v>93</v>
      </c>
      <c r="C1065" s="88" t="s">
        <v>39</v>
      </c>
      <c r="D1065" s="89">
        <v>450</v>
      </c>
      <c r="E1065" s="71"/>
      <c r="F1065" s="73"/>
      <c r="G1065" s="53">
        <f t="shared" si="130"/>
        <v>450</v>
      </c>
    </row>
    <row r="1066" spans="1:7" ht="33.75" x14ac:dyDescent="0.2">
      <c r="A1066" s="62" t="s">
        <v>1362</v>
      </c>
      <c r="B1066" s="87" t="s">
        <v>94</v>
      </c>
      <c r="C1066" s="88" t="s">
        <v>39</v>
      </c>
      <c r="D1066" s="89">
        <v>440</v>
      </c>
      <c r="E1066" s="71"/>
      <c r="F1066" s="73"/>
      <c r="G1066" s="53">
        <f t="shared" si="130"/>
        <v>440</v>
      </c>
    </row>
    <row r="1067" spans="1:7" ht="22.5" x14ac:dyDescent="0.2">
      <c r="A1067" s="62" t="s">
        <v>1363</v>
      </c>
      <c r="B1067" s="87" t="s">
        <v>95</v>
      </c>
      <c r="C1067" s="88" t="s">
        <v>33</v>
      </c>
      <c r="D1067" s="89">
        <v>11</v>
      </c>
      <c r="E1067" s="71"/>
      <c r="F1067" s="73"/>
      <c r="G1067" s="53">
        <f t="shared" si="130"/>
        <v>11</v>
      </c>
    </row>
    <row r="1068" spans="1:7" ht="22.5" x14ac:dyDescent="0.2">
      <c r="A1068" s="62" t="s">
        <v>1364</v>
      </c>
      <c r="B1068" s="87" t="s">
        <v>96</v>
      </c>
      <c r="C1068" s="88" t="s">
        <v>33</v>
      </c>
      <c r="D1068" s="89">
        <v>6</v>
      </c>
      <c r="E1068" s="71"/>
      <c r="F1068" s="73"/>
      <c r="G1068" s="53">
        <f t="shared" si="130"/>
        <v>6</v>
      </c>
    </row>
    <row r="1069" spans="1:7" ht="45" x14ac:dyDescent="0.2">
      <c r="A1069" s="62" t="s">
        <v>1365</v>
      </c>
      <c r="B1069" s="87" t="s">
        <v>97</v>
      </c>
      <c r="C1069" s="88" t="s">
        <v>33</v>
      </c>
      <c r="D1069" s="89">
        <v>42</v>
      </c>
      <c r="E1069" s="71"/>
      <c r="F1069" s="73"/>
      <c r="G1069" s="53">
        <f t="shared" si="130"/>
        <v>42</v>
      </c>
    </row>
    <row r="1070" spans="1:7" ht="33.75" x14ac:dyDescent="0.2">
      <c r="A1070" s="62" t="s">
        <v>1366</v>
      </c>
      <c r="B1070" s="87" t="s">
        <v>164</v>
      </c>
      <c r="C1070" s="88" t="s">
        <v>33</v>
      </c>
      <c r="D1070" s="89">
        <v>6</v>
      </c>
      <c r="E1070" s="71"/>
      <c r="F1070" s="73"/>
      <c r="G1070" s="53">
        <f t="shared" si="130"/>
        <v>6</v>
      </c>
    </row>
    <row r="1071" spans="1:7" ht="33.75" x14ac:dyDescent="0.2">
      <c r="A1071" s="62" t="s">
        <v>1367</v>
      </c>
      <c r="B1071" s="87" t="s">
        <v>98</v>
      </c>
      <c r="C1071" s="88" t="s">
        <v>99</v>
      </c>
      <c r="D1071" s="89">
        <v>11</v>
      </c>
      <c r="E1071" s="71"/>
      <c r="F1071" s="73"/>
      <c r="G1071" s="53">
        <f t="shared" si="130"/>
        <v>11</v>
      </c>
    </row>
    <row r="1072" spans="1:7" ht="33.75" x14ac:dyDescent="0.2">
      <c r="A1072" s="62" t="s">
        <v>1368</v>
      </c>
      <c r="B1072" s="87" t="s">
        <v>103</v>
      </c>
      <c r="C1072" s="88" t="s">
        <v>99</v>
      </c>
      <c r="D1072" s="89">
        <v>4</v>
      </c>
      <c r="E1072" s="71"/>
      <c r="F1072" s="73"/>
      <c r="G1072" s="53">
        <f t="shared" si="130"/>
        <v>4</v>
      </c>
    </row>
    <row r="1073" spans="1:7" ht="33.75" x14ac:dyDescent="0.2">
      <c r="A1073" s="62" t="s">
        <v>1369</v>
      </c>
      <c r="B1073" s="87" t="s">
        <v>100</v>
      </c>
      <c r="C1073" s="88" t="s">
        <v>33</v>
      </c>
      <c r="D1073" s="89">
        <v>2</v>
      </c>
      <c r="E1073" s="71"/>
      <c r="F1073" s="73"/>
      <c r="G1073" s="53">
        <f t="shared" si="130"/>
        <v>2</v>
      </c>
    </row>
    <row r="1074" spans="1:7" ht="33.75" x14ac:dyDescent="0.2">
      <c r="A1074" s="62" t="s">
        <v>1370</v>
      </c>
      <c r="B1074" s="87" t="s">
        <v>158</v>
      </c>
      <c r="C1074" s="88" t="s">
        <v>33</v>
      </c>
      <c r="D1074" s="89">
        <v>33</v>
      </c>
      <c r="E1074" s="71"/>
      <c r="F1074" s="73"/>
      <c r="G1074" s="53">
        <f t="shared" si="130"/>
        <v>33</v>
      </c>
    </row>
    <row r="1075" spans="1:7" ht="33.75" x14ac:dyDescent="0.2">
      <c r="A1075" s="62" t="s">
        <v>1371</v>
      </c>
      <c r="B1075" s="87" t="s">
        <v>159</v>
      </c>
      <c r="C1075" s="88" t="s">
        <v>33</v>
      </c>
      <c r="D1075" s="89">
        <v>18</v>
      </c>
      <c r="E1075" s="71"/>
      <c r="F1075" s="73"/>
      <c r="G1075" s="53">
        <f t="shared" si="130"/>
        <v>18</v>
      </c>
    </row>
    <row r="1076" spans="1:7" ht="56.25" x14ac:dyDescent="0.2">
      <c r="A1076" s="62" t="s">
        <v>1372</v>
      </c>
      <c r="B1076" s="87" t="s">
        <v>102</v>
      </c>
      <c r="C1076" s="88" t="s">
        <v>33</v>
      </c>
      <c r="D1076" s="89">
        <v>1</v>
      </c>
      <c r="E1076" s="71"/>
      <c r="F1076" s="73"/>
      <c r="G1076" s="53">
        <f t="shared" si="130"/>
        <v>1</v>
      </c>
    </row>
    <row r="1077" spans="1:7" ht="33.75" x14ac:dyDescent="0.2">
      <c r="A1077" s="62" t="s">
        <v>1373</v>
      </c>
      <c r="B1077" s="87" t="s">
        <v>101</v>
      </c>
      <c r="C1077" s="88" t="s">
        <v>39</v>
      </c>
      <c r="D1077" s="89">
        <v>23.4</v>
      </c>
      <c r="E1077" s="71"/>
      <c r="F1077" s="73"/>
      <c r="G1077" s="53">
        <f>ROUND(PRODUCT(D1077,E1077),2)</f>
        <v>23.4</v>
      </c>
    </row>
    <row r="1078" spans="1:7" ht="33.75" x14ac:dyDescent="0.2">
      <c r="A1078" s="62" t="s">
        <v>1374</v>
      </c>
      <c r="B1078" s="87" t="s">
        <v>581</v>
      </c>
      <c r="C1078" s="88" t="s">
        <v>33</v>
      </c>
      <c r="D1078" s="89">
        <v>11</v>
      </c>
      <c r="E1078" s="71"/>
      <c r="F1078" s="73"/>
      <c r="G1078" s="53">
        <f>ROUND(PRODUCT(D1078,E1078),2)</f>
        <v>11</v>
      </c>
    </row>
    <row r="1079" spans="1:7" ht="270" x14ac:dyDescent="0.2">
      <c r="A1079" s="62" t="s">
        <v>1375</v>
      </c>
      <c r="B1079" s="63" t="s">
        <v>1392</v>
      </c>
      <c r="C1079" s="88" t="s">
        <v>33</v>
      </c>
      <c r="D1079" s="89">
        <v>1</v>
      </c>
      <c r="E1079" s="71"/>
      <c r="F1079" s="73"/>
      <c r="G1079" s="53">
        <f>ROUND(PRODUCT(D1079,E1079),2)</f>
        <v>1</v>
      </c>
    </row>
    <row r="1080" spans="1:7" ht="78.75" x14ac:dyDescent="0.2">
      <c r="A1080" s="62" t="s">
        <v>1376</v>
      </c>
      <c r="B1080" s="63" t="s">
        <v>1393</v>
      </c>
      <c r="C1080" s="88" t="s">
        <v>33</v>
      </c>
      <c r="D1080" s="89">
        <v>1</v>
      </c>
      <c r="E1080" s="71"/>
      <c r="F1080" s="73"/>
      <c r="G1080" s="53">
        <f>ROUND(PRODUCT(D1080,E1080),2)</f>
        <v>1</v>
      </c>
    </row>
    <row r="1081" spans="1:7" x14ac:dyDescent="0.2">
      <c r="A1081" s="80" t="s">
        <v>608</v>
      </c>
      <c r="B1081" s="81" t="s">
        <v>29</v>
      </c>
      <c r="C1081" s="81"/>
      <c r="D1081" s="81"/>
      <c r="E1081" s="81"/>
      <c r="F1081" s="81"/>
      <c r="G1081" s="54">
        <f>ROUND(SUM(G1082),2)</f>
        <v>5321.88</v>
      </c>
    </row>
    <row r="1082" spans="1:7" ht="22.5" x14ac:dyDescent="0.2">
      <c r="A1082" s="62" t="s">
        <v>1377</v>
      </c>
      <c r="B1082" s="87" t="s">
        <v>46</v>
      </c>
      <c r="C1082" s="88" t="s">
        <v>31</v>
      </c>
      <c r="D1082" s="89">
        <v>5321.88</v>
      </c>
      <c r="E1082" s="71"/>
      <c r="F1082" s="73"/>
      <c r="G1082" s="53">
        <f t="shared" ref="G1082" si="131">ROUND(PRODUCT(D1082,E1082),2)</f>
        <v>5321.88</v>
      </c>
    </row>
    <row r="1083" spans="1:7" ht="12.75" customHeight="1" x14ac:dyDescent="0.2">
      <c r="A1083" s="62"/>
      <c r="B1083" s="63"/>
      <c r="C1083" s="66"/>
      <c r="D1083" s="64"/>
      <c r="E1083" s="67"/>
      <c r="F1083" s="65"/>
      <c r="G1083" s="53"/>
    </row>
    <row r="1084" spans="1:7" ht="12.75" customHeight="1" x14ac:dyDescent="0.2">
      <c r="A1084" s="93"/>
      <c r="B1084" s="93"/>
      <c r="C1084" s="66"/>
      <c r="D1084" s="64"/>
      <c r="E1084" s="67"/>
      <c r="F1084" s="65"/>
      <c r="G1084" s="53"/>
    </row>
    <row r="1085" spans="1:7" ht="12.75" customHeight="1" x14ac:dyDescent="0.2">
      <c r="A1085" s="35" t="s">
        <v>15</v>
      </c>
      <c r="B1085" s="120" t="str">
        <f>VLOOKUP(A1085,$A$16:$G$1082,2,FALSE)</f>
        <v xml:space="preserve">CALLES HIDALGO - EMILIANO ZAPATA </v>
      </c>
      <c r="C1085" s="93"/>
      <c r="D1085" s="93"/>
      <c r="E1085" s="67"/>
      <c r="F1085" s="65"/>
      <c r="G1085" s="102">
        <f t="shared" ref="G1085:G1116" si="132">VLOOKUP(A1085,$A$16:$G$1082,7,FALSE)</f>
        <v>363797.11999999994</v>
      </c>
    </row>
    <row r="1086" spans="1:7" s="99" customFormat="1" ht="12.75" customHeight="1" x14ac:dyDescent="0.2">
      <c r="A1086" s="95" t="s">
        <v>22</v>
      </c>
      <c r="B1086" s="121" t="str">
        <f t="shared" ref="B1086:B1149" si="133">VLOOKUP(A1086,$A$16:$G$1082,2,FALSE)</f>
        <v>PAVIMENTACIÓN</v>
      </c>
      <c r="C1086" s="96"/>
      <c r="D1086" s="96"/>
      <c r="E1086" s="97"/>
      <c r="F1086" s="98"/>
      <c r="G1086" s="103">
        <f t="shared" si="132"/>
        <v>217863.61</v>
      </c>
    </row>
    <row r="1087" spans="1:7" ht="12.75" customHeight="1" x14ac:dyDescent="0.2">
      <c r="A1087" s="48" t="s">
        <v>609</v>
      </c>
      <c r="B1087" s="122" t="str">
        <f t="shared" si="133"/>
        <v>PRELIMINARES</v>
      </c>
      <c r="C1087" s="93"/>
      <c r="D1087" s="93"/>
      <c r="E1087" s="67"/>
      <c r="F1087" s="65"/>
      <c r="G1087" s="104">
        <f t="shared" si="132"/>
        <v>63183.02</v>
      </c>
    </row>
    <row r="1088" spans="1:7" ht="12.75" customHeight="1" x14ac:dyDescent="0.2">
      <c r="A1088" s="48" t="s">
        <v>610</v>
      </c>
      <c r="B1088" s="122" t="str">
        <f t="shared" si="133"/>
        <v>TERRACERÍAS</v>
      </c>
      <c r="C1088" s="93"/>
      <c r="D1088" s="93"/>
      <c r="E1088" s="67"/>
      <c r="F1088" s="65"/>
      <c r="G1088" s="104">
        <f t="shared" si="132"/>
        <v>128258.49</v>
      </c>
    </row>
    <row r="1089" spans="1:7" ht="12.75" customHeight="1" x14ac:dyDescent="0.2">
      <c r="A1089" s="48" t="s">
        <v>611</v>
      </c>
      <c r="B1089" s="122" t="str">
        <f t="shared" si="133"/>
        <v>PAVIMENTO HIDRÁULICO</v>
      </c>
      <c r="C1089" s="93"/>
      <c r="D1089" s="93"/>
      <c r="E1089" s="67"/>
      <c r="F1089" s="65"/>
      <c r="G1089" s="104">
        <f t="shared" si="132"/>
        <v>26422.1</v>
      </c>
    </row>
    <row r="1090" spans="1:7" s="99" customFormat="1" ht="12.75" customHeight="1" x14ac:dyDescent="0.2">
      <c r="A1090" s="95" t="s">
        <v>23</v>
      </c>
      <c r="B1090" s="121" t="str">
        <f t="shared" si="133"/>
        <v>BANQUETAS, CRUCES PEATONALES Y ACCESIBILIDAD UNIVERSAL</v>
      </c>
      <c r="C1090" s="96"/>
      <c r="D1090" s="96"/>
      <c r="E1090" s="97"/>
      <c r="F1090" s="98"/>
      <c r="G1090" s="103">
        <f t="shared" si="132"/>
        <v>29336.75</v>
      </c>
    </row>
    <row r="1091" spans="1:7" s="99" customFormat="1" ht="12.75" customHeight="1" x14ac:dyDescent="0.2">
      <c r="A1091" s="95" t="s">
        <v>48</v>
      </c>
      <c r="B1091" s="121" t="str">
        <f t="shared" si="133"/>
        <v>ÁREAS VERDES</v>
      </c>
      <c r="C1091" s="96"/>
      <c r="D1091" s="96"/>
      <c r="E1091" s="97"/>
      <c r="F1091" s="98"/>
      <c r="G1091" s="103">
        <f t="shared" si="132"/>
        <v>210</v>
      </c>
    </row>
    <row r="1092" spans="1:7" s="99" customFormat="1" ht="12.75" customHeight="1" x14ac:dyDescent="0.2">
      <c r="A1092" s="95" t="s">
        <v>582</v>
      </c>
      <c r="B1092" s="121" t="str">
        <f t="shared" si="133"/>
        <v>SEÑALAMIENTO HORIZONTAL Y VERTICAL</v>
      </c>
      <c r="C1092" s="96"/>
      <c r="D1092" s="96"/>
      <c r="E1092" s="97"/>
      <c r="F1092" s="98"/>
      <c r="G1092" s="103">
        <f t="shared" si="132"/>
        <v>6089.83</v>
      </c>
    </row>
    <row r="1093" spans="1:7" ht="12.75" customHeight="1" x14ac:dyDescent="0.2">
      <c r="A1093" s="48" t="s">
        <v>612</v>
      </c>
      <c r="B1093" s="122" t="str">
        <f t="shared" si="133"/>
        <v>SEÑALAMIENTO HORIZONTAL</v>
      </c>
      <c r="C1093" s="93"/>
      <c r="D1093" s="93"/>
      <c r="E1093" s="67"/>
      <c r="F1093" s="65"/>
      <c r="G1093" s="104">
        <f t="shared" si="132"/>
        <v>6052.83</v>
      </c>
    </row>
    <row r="1094" spans="1:7" ht="12.75" customHeight="1" x14ac:dyDescent="0.2">
      <c r="A1094" s="48" t="s">
        <v>613</v>
      </c>
      <c r="B1094" s="122" t="str">
        <f t="shared" si="133"/>
        <v>SEÑALAMIENTO VERTICAL</v>
      </c>
      <c r="C1094" s="93"/>
      <c r="D1094" s="93"/>
      <c r="E1094" s="67"/>
      <c r="F1094" s="65"/>
      <c r="G1094" s="104">
        <f t="shared" si="132"/>
        <v>37</v>
      </c>
    </row>
    <row r="1095" spans="1:7" s="99" customFormat="1" ht="12.75" customHeight="1" x14ac:dyDescent="0.2">
      <c r="A1095" s="95" t="s">
        <v>583</v>
      </c>
      <c r="B1095" s="121" t="str">
        <f t="shared" si="133"/>
        <v>ALCANTARILLADO SANITARIO Y PLUVIAL</v>
      </c>
      <c r="C1095" s="96"/>
      <c r="D1095" s="96"/>
      <c r="E1095" s="97"/>
      <c r="F1095" s="98"/>
      <c r="G1095" s="103">
        <f t="shared" si="132"/>
        <v>67489.88</v>
      </c>
    </row>
    <row r="1096" spans="1:7" ht="12.75" customHeight="1" x14ac:dyDescent="0.2">
      <c r="A1096" s="48" t="s">
        <v>614</v>
      </c>
      <c r="B1096" s="122" t="str">
        <f t="shared" si="133"/>
        <v>LÍNEA PRINCIPAL</v>
      </c>
      <c r="C1096" s="93"/>
      <c r="D1096" s="93"/>
      <c r="E1096" s="67"/>
      <c r="F1096" s="65"/>
      <c r="G1096" s="104">
        <f t="shared" si="132"/>
        <v>32910.6</v>
      </c>
    </row>
    <row r="1097" spans="1:7" ht="12.75" customHeight="1" x14ac:dyDescent="0.2">
      <c r="A1097" s="48" t="s">
        <v>615</v>
      </c>
      <c r="B1097" s="122" t="str">
        <f t="shared" si="133"/>
        <v>POZOS DE VISITA</v>
      </c>
      <c r="C1097" s="93"/>
      <c r="D1097" s="93"/>
      <c r="E1097" s="67"/>
      <c r="F1097" s="65"/>
      <c r="G1097" s="104">
        <f t="shared" si="132"/>
        <v>4252.71</v>
      </c>
    </row>
    <row r="1098" spans="1:7" ht="12.75" customHeight="1" x14ac:dyDescent="0.2">
      <c r="A1098" s="48" t="s">
        <v>616</v>
      </c>
      <c r="B1098" s="122" t="str">
        <f t="shared" si="133"/>
        <v>DESCARGAS DOMICILIARIAS</v>
      </c>
      <c r="C1098" s="93"/>
      <c r="D1098" s="93"/>
      <c r="E1098" s="67"/>
      <c r="F1098" s="65"/>
      <c r="G1098" s="104">
        <f t="shared" si="132"/>
        <v>16641.04</v>
      </c>
    </row>
    <row r="1099" spans="1:7" ht="12.75" customHeight="1" x14ac:dyDescent="0.2">
      <c r="A1099" s="48" t="s">
        <v>617</v>
      </c>
      <c r="B1099" s="122" t="str">
        <f t="shared" si="133"/>
        <v>BOCAS DE TORMENTA</v>
      </c>
      <c r="C1099" s="93"/>
      <c r="D1099" s="93"/>
      <c r="E1099" s="67"/>
      <c r="F1099" s="65"/>
      <c r="G1099" s="104">
        <f t="shared" si="132"/>
        <v>13685.53</v>
      </c>
    </row>
    <row r="1100" spans="1:7" s="99" customFormat="1" ht="12.75" customHeight="1" x14ac:dyDescent="0.2">
      <c r="A1100" s="95" t="s">
        <v>584</v>
      </c>
      <c r="B1100" s="121" t="str">
        <f t="shared" si="133"/>
        <v>AGUA POTABLE</v>
      </c>
      <c r="C1100" s="96"/>
      <c r="D1100" s="96"/>
      <c r="E1100" s="97"/>
      <c r="F1100" s="98"/>
      <c r="G1100" s="103">
        <f t="shared" si="132"/>
        <v>26195.17</v>
      </c>
    </row>
    <row r="1101" spans="1:7" ht="12.75" customHeight="1" x14ac:dyDescent="0.2">
      <c r="A1101" s="48" t="s">
        <v>618</v>
      </c>
      <c r="B1101" s="122" t="str">
        <f t="shared" si="133"/>
        <v>LÍNEA PRINCIPAL</v>
      </c>
      <c r="C1101" s="93"/>
      <c r="D1101" s="93"/>
      <c r="E1101" s="67"/>
      <c r="F1101" s="65"/>
      <c r="G1101" s="104">
        <f t="shared" si="132"/>
        <v>17579.259999999998</v>
      </c>
    </row>
    <row r="1102" spans="1:7" ht="12.75" customHeight="1" x14ac:dyDescent="0.2">
      <c r="A1102" s="48" t="s">
        <v>619</v>
      </c>
      <c r="B1102" s="122" t="str">
        <f t="shared" si="133"/>
        <v>TOMAS DOMICILIARIAS</v>
      </c>
      <c r="C1102" s="93"/>
      <c r="D1102" s="93"/>
      <c r="E1102" s="67"/>
      <c r="F1102" s="65"/>
      <c r="G1102" s="104">
        <f t="shared" si="132"/>
        <v>3784.7</v>
      </c>
    </row>
    <row r="1103" spans="1:7" ht="12.75" customHeight="1" x14ac:dyDescent="0.2">
      <c r="A1103" s="48" t="s">
        <v>620</v>
      </c>
      <c r="B1103" s="122" t="str">
        <f t="shared" si="133"/>
        <v>CAJA DE VÁLVULAS</v>
      </c>
      <c r="C1103" s="93"/>
      <c r="D1103" s="93"/>
      <c r="E1103" s="67"/>
      <c r="F1103" s="65"/>
      <c r="G1103" s="104">
        <f t="shared" si="132"/>
        <v>4651.01</v>
      </c>
    </row>
    <row r="1104" spans="1:7" ht="12.75" customHeight="1" x14ac:dyDescent="0.2">
      <c r="A1104" s="48" t="s">
        <v>621</v>
      </c>
      <c r="B1104" s="122" t="str">
        <f t="shared" si="133"/>
        <v>PIEZAS ESPECIALES</v>
      </c>
      <c r="C1104" s="93"/>
      <c r="D1104" s="93"/>
      <c r="E1104" s="67"/>
      <c r="F1104" s="65"/>
      <c r="G1104" s="104">
        <f t="shared" si="132"/>
        <v>180.2</v>
      </c>
    </row>
    <row r="1105" spans="1:7" s="99" customFormat="1" ht="12.75" customHeight="1" x14ac:dyDescent="0.2">
      <c r="A1105" s="95" t="s">
        <v>585</v>
      </c>
      <c r="B1105" s="121" t="str">
        <f t="shared" si="133"/>
        <v>RED DE ALUMBRADO PÚBLICO</v>
      </c>
      <c r="C1105" s="96"/>
      <c r="D1105" s="96"/>
      <c r="E1105" s="97"/>
      <c r="F1105" s="98"/>
      <c r="G1105" s="103">
        <f t="shared" si="132"/>
        <v>3462.98</v>
      </c>
    </row>
    <row r="1106" spans="1:7" ht="12.75" customHeight="1" x14ac:dyDescent="0.2">
      <c r="A1106" s="48" t="s">
        <v>622</v>
      </c>
      <c r="B1106" s="122" t="str">
        <f t="shared" si="133"/>
        <v>OBRA CIVIL</v>
      </c>
      <c r="C1106" s="93"/>
      <c r="D1106" s="93"/>
      <c r="E1106" s="67"/>
      <c r="F1106" s="65"/>
      <c r="G1106" s="104">
        <f t="shared" si="132"/>
        <v>1270.99</v>
      </c>
    </row>
    <row r="1107" spans="1:7" ht="12.75" customHeight="1" x14ac:dyDescent="0.2">
      <c r="A1107" s="48" t="s">
        <v>623</v>
      </c>
      <c r="B1107" s="122" t="str">
        <f t="shared" si="133"/>
        <v>ALUMBRADO PÚBLICO</v>
      </c>
      <c r="C1107" s="93"/>
      <c r="D1107" s="93"/>
      <c r="E1107" s="67"/>
      <c r="F1107" s="65"/>
      <c r="G1107" s="104">
        <f t="shared" si="132"/>
        <v>2191.9899999999998</v>
      </c>
    </row>
    <row r="1108" spans="1:7" s="99" customFormat="1" ht="12.75" customHeight="1" x14ac:dyDescent="0.2">
      <c r="A1108" s="95" t="s">
        <v>601</v>
      </c>
      <c r="B1108" s="121" t="str">
        <f t="shared" si="133"/>
        <v>LIMPIEZA</v>
      </c>
      <c r="C1108" s="96"/>
      <c r="D1108" s="96"/>
      <c r="E1108" s="97"/>
      <c r="F1108" s="98"/>
      <c r="G1108" s="103">
        <f t="shared" si="132"/>
        <v>13148.9</v>
      </c>
    </row>
    <row r="1109" spans="1:7" ht="12.75" customHeight="1" x14ac:dyDescent="0.2">
      <c r="A1109" s="35" t="s">
        <v>25</v>
      </c>
      <c r="B1109" s="120" t="str">
        <f t="shared" si="133"/>
        <v xml:space="preserve">CALLE FELIPE ANGELES </v>
      </c>
      <c r="C1109" s="93"/>
      <c r="D1109" s="93"/>
      <c r="E1109" s="67"/>
      <c r="F1109" s="65"/>
      <c r="G1109" s="102">
        <f t="shared" si="132"/>
        <v>272572.68000000005</v>
      </c>
    </row>
    <row r="1110" spans="1:7" s="99" customFormat="1" ht="12.75" customHeight="1" x14ac:dyDescent="0.2">
      <c r="A1110" s="100" t="s">
        <v>586</v>
      </c>
      <c r="B1110" s="123" t="str">
        <f t="shared" si="133"/>
        <v>PAVIMENTACIÓN</v>
      </c>
      <c r="C1110" s="96"/>
      <c r="D1110" s="96"/>
      <c r="E1110" s="97"/>
      <c r="F1110" s="98"/>
      <c r="G1110" s="105">
        <f t="shared" si="132"/>
        <v>162191.37</v>
      </c>
    </row>
    <row r="1111" spans="1:7" ht="12.75" customHeight="1" x14ac:dyDescent="0.2">
      <c r="A1111" s="94" t="s">
        <v>624</v>
      </c>
      <c r="B1111" s="124" t="str">
        <f t="shared" si="133"/>
        <v>PRELIMINARES</v>
      </c>
      <c r="C1111" s="93"/>
      <c r="D1111" s="93"/>
      <c r="E1111" s="67"/>
      <c r="F1111" s="65"/>
      <c r="G1111" s="106">
        <f t="shared" si="132"/>
        <v>42745.66</v>
      </c>
    </row>
    <row r="1112" spans="1:7" ht="12.75" customHeight="1" x14ac:dyDescent="0.2">
      <c r="A1112" s="94" t="s">
        <v>625</v>
      </c>
      <c r="B1112" s="124" t="str">
        <f t="shared" si="133"/>
        <v>TERRACERÍAS</v>
      </c>
      <c r="C1112" s="93"/>
      <c r="D1112" s="93"/>
      <c r="E1112" s="67"/>
      <c r="F1112" s="65"/>
      <c r="G1112" s="106">
        <f t="shared" si="132"/>
        <v>91842.19</v>
      </c>
    </row>
    <row r="1113" spans="1:7" ht="12.75" customHeight="1" x14ac:dyDescent="0.2">
      <c r="A1113" s="94" t="s">
        <v>626</v>
      </c>
      <c r="B1113" s="124" t="str">
        <f t="shared" si="133"/>
        <v>PAVIMENTO HIDRÁULICO</v>
      </c>
      <c r="C1113" s="93"/>
      <c r="D1113" s="93"/>
      <c r="E1113" s="67"/>
      <c r="F1113" s="65"/>
      <c r="G1113" s="106">
        <f t="shared" si="132"/>
        <v>27603.52</v>
      </c>
    </row>
    <row r="1114" spans="1:7" s="99" customFormat="1" ht="12.75" customHeight="1" x14ac:dyDescent="0.2">
      <c r="A1114" s="100" t="s">
        <v>587</v>
      </c>
      <c r="B1114" s="123" t="str">
        <f t="shared" si="133"/>
        <v>BANQUETAS, CRUCES PEATONALES Y ACCESIBILIDAD UNIVERSAL</v>
      </c>
      <c r="C1114" s="96"/>
      <c r="D1114" s="96"/>
      <c r="E1114" s="97"/>
      <c r="F1114" s="98"/>
      <c r="G1114" s="105">
        <f t="shared" si="132"/>
        <v>23801.54</v>
      </c>
    </row>
    <row r="1115" spans="1:7" s="99" customFormat="1" ht="12.75" customHeight="1" x14ac:dyDescent="0.2">
      <c r="A1115" s="100" t="s">
        <v>588</v>
      </c>
      <c r="B1115" s="123" t="str">
        <f t="shared" si="133"/>
        <v>ÁREAS VERDES</v>
      </c>
      <c r="C1115" s="96"/>
      <c r="D1115" s="96"/>
      <c r="E1115" s="97"/>
      <c r="F1115" s="98"/>
      <c r="G1115" s="105">
        <f t="shared" si="132"/>
        <v>563.14</v>
      </c>
    </row>
    <row r="1116" spans="1:7" s="99" customFormat="1" ht="12.75" customHeight="1" x14ac:dyDescent="0.2">
      <c r="A1116" s="100" t="s">
        <v>589</v>
      </c>
      <c r="B1116" s="123" t="str">
        <f t="shared" si="133"/>
        <v>SEÑALAMIENTO HORIZONTAL Y VERTICAL</v>
      </c>
      <c r="C1116" s="96"/>
      <c r="D1116" s="96"/>
      <c r="E1116" s="97"/>
      <c r="F1116" s="98"/>
      <c r="G1116" s="105">
        <f t="shared" si="132"/>
        <v>2566.42</v>
      </c>
    </row>
    <row r="1117" spans="1:7" ht="12.75" customHeight="1" x14ac:dyDescent="0.2">
      <c r="A1117" s="94" t="s">
        <v>627</v>
      </c>
      <c r="B1117" s="124" t="str">
        <f t="shared" si="133"/>
        <v>SEÑALAMIENTO HORIZONTAL</v>
      </c>
      <c r="C1117" s="93"/>
      <c r="D1117" s="93"/>
      <c r="E1117" s="67"/>
      <c r="F1117" s="65"/>
      <c r="G1117" s="106">
        <f t="shared" ref="G1117:G1148" si="134">VLOOKUP(A1117,$A$16:$G$1082,7,FALSE)</f>
        <v>2529.42</v>
      </c>
    </row>
    <row r="1118" spans="1:7" ht="12.75" customHeight="1" x14ac:dyDescent="0.2">
      <c r="A1118" s="94" t="s">
        <v>628</v>
      </c>
      <c r="B1118" s="124" t="str">
        <f t="shared" si="133"/>
        <v>SEÑALAMIENTO VERTICAL</v>
      </c>
      <c r="C1118" s="93"/>
      <c r="D1118" s="93"/>
      <c r="E1118" s="67"/>
      <c r="F1118" s="65"/>
      <c r="G1118" s="106">
        <f t="shared" si="134"/>
        <v>37</v>
      </c>
    </row>
    <row r="1119" spans="1:7" s="99" customFormat="1" ht="12.75" customHeight="1" x14ac:dyDescent="0.2">
      <c r="A1119" s="100" t="s">
        <v>590</v>
      </c>
      <c r="B1119" s="123" t="str">
        <f t="shared" si="133"/>
        <v>ALCANTARILLADO SANITARIO Y PLUVIAL</v>
      </c>
      <c r="C1119" s="96"/>
      <c r="D1119" s="96"/>
      <c r="E1119" s="97"/>
      <c r="F1119" s="98"/>
      <c r="G1119" s="105">
        <f t="shared" si="134"/>
        <v>45872.07</v>
      </c>
    </row>
    <row r="1120" spans="1:7" ht="12.75" customHeight="1" x14ac:dyDescent="0.2">
      <c r="A1120" s="94" t="s">
        <v>629</v>
      </c>
      <c r="B1120" s="124" t="str">
        <f t="shared" si="133"/>
        <v>LÍNEA PRINCIPAL</v>
      </c>
      <c r="C1120" s="93"/>
      <c r="D1120" s="93"/>
      <c r="E1120" s="67"/>
      <c r="F1120" s="65"/>
      <c r="G1120" s="106">
        <f t="shared" si="134"/>
        <v>27986.09</v>
      </c>
    </row>
    <row r="1121" spans="1:7" ht="12.75" customHeight="1" x14ac:dyDescent="0.2">
      <c r="A1121" s="94" t="s">
        <v>630</v>
      </c>
      <c r="B1121" s="124" t="str">
        <f t="shared" si="133"/>
        <v>POZOS DE VISITA</v>
      </c>
      <c r="C1121" s="93"/>
      <c r="D1121" s="93"/>
      <c r="E1121" s="67"/>
      <c r="F1121" s="65"/>
      <c r="G1121" s="106">
        <f t="shared" si="134"/>
        <v>4030.57</v>
      </c>
    </row>
    <row r="1122" spans="1:7" ht="12.75" customHeight="1" x14ac:dyDescent="0.2">
      <c r="A1122" s="94" t="s">
        <v>631</v>
      </c>
      <c r="B1122" s="124" t="str">
        <f t="shared" si="133"/>
        <v>DESCARGAS DOMICILIARIAS</v>
      </c>
      <c r="C1122" s="93"/>
      <c r="D1122" s="93"/>
      <c r="E1122" s="67"/>
      <c r="F1122" s="65"/>
      <c r="G1122" s="106">
        <f t="shared" si="134"/>
        <v>11043.6</v>
      </c>
    </row>
    <row r="1123" spans="1:7" ht="12.75" customHeight="1" x14ac:dyDescent="0.2">
      <c r="A1123" s="94" t="s">
        <v>632</v>
      </c>
      <c r="B1123" s="124" t="str">
        <f t="shared" si="133"/>
        <v>POZOS DE ABSORCIÓN E INTERCONEXIONES</v>
      </c>
      <c r="C1123" s="93"/>
      <c r="D1123" s="93"/>
      <c r="E1123" s="67"/>
      <c r="F1123" s="65"/>
      <c r="G1123" s="106">
        <f t="shared" si="134"/>
        <v>1054.8900000000001</v>
      </c>
    </row>
    <row r="1124" spans="1:7" ht="12.75" customHeight="1" x14ac:dyDescent="0.2">
      <c r="A1124" s="94" t="s">
        <v>633</v>
      </c>
      <c r="B1124" s="124" t="str">
        <f t="shared" si="133"/>
        <v>BOCAS DE TORMENTA DE BANQUETA</v>
      </c>
      <c r="C1124" s="93"/>
      <c r="D1124" s="93"/>
      <c r="E1124" s="67"/>
      <c r="F1124" s="65"/>
      <c r="G1124" s="106">
        <f t="shared" si="134"/>
        <v>1756.92</v>
      </c>
    </row>
    <row r="1125" spans="1:7" s="99" customFormat="1" ht="12.75" customHeight="1" x14ac:dyDescent="0.2">
      <c r="A1125" s="100" t="s">
        <v>591</v>
      </c>
      <c r="B1125" s="123" t="str">
        <f t="shared" si="133"/>
        <v>AGUA POTABLE</v>
      </c>
      <c r="C1125" s="96"/>
      <c r="D1125" s="96"/>
      <c r="E1125" s="97"/>
      <c r="F1125" s="98"/>
      <c r="G1125" s="105">
        <f t="shared" si="134"/>
        <v>23894.87</v>
      </c>
    </row>
    <row r="1126" spans="1:7" ht="12.75" customHeight="1" x14ac:dyDescent="0.2">
      <c r="A1126" s="94" t="s">
        <v>634</v>
      </c>
      <c r="B1126" s="124" t="str">
        <f t="shared" si="133"/>
        <v>LÍNEA PRINCIPAL</v>
      </c>
      <c r="C1126" s="93"/>
      <c r="D1126" s="93"/>
      <c r="E1126" s="67"/>
      <c r="F1126" s="65"/>
      <c r="G1126" s="106">
        <f t="shared" si="134"/>
        <v>16679.98</v>
      </c>
    </row>
    <row r="1127" spans="1:7" ht="12.75" customHeight="1" x14ac:dyDescent="0.2">
      <c r="A1127" s="94" t="s">
        <v>635</v>
      </c>
      <c r="B1127" s="124" t="str">
        <f t="shared" si="133"/>
        <v>TOMAS DOMICILIARIAS</v>
      </c>
      <c r="C1127" s="93"/>
      <c r="D1127" s="93"/>
      <c r="E1127" s="67"/>
      <c r="F1127" s="65"/>
      <c r="G1127" s="106">
        <f t="shared" si="134"/>
        <v>3046.62</v>
      </c>
    </row>
    <row r="1128" spans="1:7" ht="12.75" customHeight="1" x14ac:dyDescent="0.2">
      <c r="A1128" s="94" t="s">
        <v>636</v>
      </c>
      <c r="B1128" s="124" t="str">
        <f t="shared" si="133"/>
        <v>CAJA DE VÁLVULAS</v>
      </c>
      <c r="C1128" s="93"/>
      <c r="D1128" s="93"/>
      <c r="E1128" s="67"/>
      <c r="F1128" s="65"/>
      <c r="G1128" s="106">
        <f t="shared" si="134"/>
        <v>3984.96</v>
      </c>
    </row>
    <row r="1129" spans="1:7" ht="12.75" customHeight="1" x14ac:dyDescent="0.2">
      <c r="A1129" s="94" t="s">
        <v>637</v>
      </c>
      <c r="B1129" s="124" t="str">
        <f t="shared" si="133"/>
        <v>PIEZAS ESPECIALES</v>
      </c>
      <c r="C1129" s="93"/>
      <c r="D1129" s="93"/>
      <c r="E1129" s="67"/>
      <c r="F1129" s="65"/>
      <c r="G1129" s="106">
        <f t="shared" si="134"/>
        <v>183.31</v>
      </c>
    </row>
    <row r="1130" spans="1:7" s="99" customFormat="1" ht="12.75" customHeight="1" x14ac:dyDescent="0.2">
      <c r="A1130" s="100" t="s">
        <v>592</v>
      </c>
      <c r="B1130" s="123" t="str">
        <f t="shared" si="133"/>
        <v>RED DE ALUMBRADO PÚBLICO</v>
      </c>
      <c r="C1130" s="96"/>
      <c r="D1130" s="96"/>
      <c r="E1130" s="97"/>
      <c r="F1130" s="98"/>
      <c r="G1130" s="105">
        <f t="shared" si="134"/>
        <v>2632.04</v>
      </c>
    </row>
    <row r="1131" spans="1:7" ht="12.75" customHeight="1" x14ac:dyDescent="0.2">
      <c r="A1131" s="94" t="s">
        <v>638</v>
      </c>
      <c r="B1131" s="124" t="str">
        <f t="shared" si="133"/>
        <v>OBRA CIVIL</v>
      </c>
      <c r="C1131" s="93"/>
      <c r="D1131" s="93"/>
      <c r="E1131" s="67"/>
      <c r="F1131" s="65"/>
      <c r="G1131" s="106">
        <f t="shared" si="134"/>
        <v>1034.24</v>
      </c>
    </row>
    <row r="1132" spans="1:7" ht="12.75" customHeight="1" x14ac:dyDescent="0.2">
      <c r="A1132" s="94" t="s">
        <v>639</v>
      </c>
      <c r="B1132" s="124" t="str">
        <f t="shared" si="133"/>
        <v>ALUMBRADO PÚBLICO</v>
      </c>
      <c r="C1132" s="93"/>
      <c r="D1132" s="93"/>
      <c r="E1132" s="67"/>
      <c r="F1132" s="65"/>
      <c r="G1132" s="106">
        <f t="shared" si="134"/>
        <v>1597.8</v>
      </c>
    </row>
    <row r="1133" spans="1:7" s="99" customFormat="1" ht="12.75" customHeight="1" x14ac:dyDescent="0.2">
      <c r="A1133" s="100" t="s">
        <v>593</v>
      </c>
      <c r="B1133" s="123" t="str">
        <f t="shared" si="133"/>
        <v>LIMPIEZA</v>
      </c>
      <c r="C1133" s="96"/>
      <c r="D1133" s="96"/>
      <c r="E1133" s="97"/>
      <c r="F1133" s="98"/>
      <c r="G1133" s="105">
        <f t="shared" si="134"/>
        <v>11051.23</v>
      </c>
    </row>
    <row r="1134" spans="1:7" ht="12.75" customHeight="1" x14ac:dyDescent="0.2">
      <c r="A1134" s="35" t="s">
        <v>27</v>
      </c>
      <c r="B1134" s="120" t="str">
        <f t="shared" si="133"/>
        <v xml:space="preserve">AV FELIPE RUVALCABA </v>
      </c>
      <c r="C1134" s="93"/>
      <c r="D1134" s="93"/>
      <c r="E1134" s="67"/>
      <c r="F1134" s="65"/>
      <c r="G1134" s="102">
        <f t="shared" si="134"/>
        <v>849481.44</v>
      </c>
    </row>
    <row r="1135" spans="1:7" s="99" customFormat="1" ht="12.75" customHeight="1" x14ac:dyDescent="0.2">
      <c r="A1135" s="100" t="s">
        <v>594</v>
      </c>
      <c r="B1135" s="123" t="str">
        <f t="shared" si="133"/>
        <v>PAVIMENTACIÓN</v>
      </c>
      <c r="C1135" s="96"/>
      <c r="D1135" s="96"/>
      <c r="E1135" s="97"/>
      <c r="F1135" s="98"/>
      <c r="G1135" s="105">
        <f t="shared" si="134"/>
        <v>485213.23</v>
      </c>
    </row>
    <row r="1136" spans="1:7" ht="12.75" customHeight="1" x14ac:dyDescent="0.2">
      <c r="A1136" s="94" t="s">
        <v>640</v>
      </c>
      <c r="B1136" s="124" t="str">
        <f t="shared" si="133"/>
        <v>PRELIMINARES</v>
      </c>
      <c r="C1136" s="93"/>
      <c r="D1136" s="93"/>
      <c r="E1136" s="67"/>
      <c r="F1136" s="65"/>
      <c r="G1136" s="106">
        <f t="shared" si="134"/>
        <v>111019.32</v>
      </c>
    </row>
    <row r="1137" spans="1:7" ht="12.75" customHeight="1" x14ac:dyDescent="0.2">
      <c r="A1137" s="94" t="s">
        <v>641</v>
      </c>
      <c r="B1137" s="124" t="str">
        <f t="shared" si="133"/>
        <v>TERRACERÍAS</v>
      </c>
      <c r="C1137" s="93"/>
      <c r="D1137" s="93"/>
      <c r="E1137" s="67"/>
      <c r="F1137" s="65"/>
      <c r="G1137" s="106">
        <f t="shared" si="134"/>
        <v>322393.57</v>
      </c>
    </row>
    <row r="1138" spans="1:7" ht="12.75" customHeight="1" x14ac:dyDescent="0.2">
      <c r="A1138" s="94" t="s">
        <v>642</v>
      </c>
      <c r="B1138" s="124" t="str">
        <f t="shared" si="133"/>
        <v>PAVIMENTO HIDRÁULICO</v>
      </c>
      <c r="C1138" s="93"/>
      <c r="D1138" s="93"/>
      <c r="E1138" s="67"/>
      <c r="F1138" s="65"/>
      <c r="G1138" s="106">
        <f t="shared" si="134"/>
        <v>51800.34</v>
      </c>
    </row>
    <row r="1139" spans="1:7" s="99" customFormat="1" ht="12.75" customHeight="1" x14ac:dyDescent="0.2">
      <c r="A1139" s="100" t="s">
        <v>595</v>
      </c>
      <c r="B1139" s="123" t="str">
        <f t="shared" si="133"/>
        <v>BANQUETAS, CRUCES PEATONALES Y ACCESIBILIDAD UNIVERSAL</v>
      </c>
      <c r="C1139" s="96"/>
      <c r="D1139" s="96"/>
      <c r="E1139" s="97"/>
      <c r="F1139" s="98"/>
      <c r="G1139" s="105">
        <f t="shared" si="134"/>
        <v>40339.300000000003</v>
      </c>
    </row>
    <row r="1140" spans="1:7" s="99" customFormat="1" ht="12.75" customHeight="1" x14ac:dyDescent="0.2">
      <c r="A1140" s="100" t="s">
        <v>596</v>
      </c>
      <c r="B1140" s="123" t="str">
        <f t="shared" si="133"/>
        <v>ÁREAS VERDES</v>
      </c>
      <c r="C1140" s="96"/>
      <c r="D1140" s="96"/>
      <c r="E1140" s="97"/>
      <c r="F1140" s="98"/>
      <c r="G1140" s="105">
        <f t="shared" si="134"/>
        <v>440.42</v>
      </c>
    </row>
    <row r="1141" spans="1:7" s="99" customFormat="1" ht="12.75" customHeight="1" x14ac:dyDescent="0.2">
      <c r="A1141" s="100" t="s">
        <v>597</v>
      </c>
      <c r="B1141" s="123" t="str">
        <f t="shared" si="133"/>
        <v>SEÑALAMIENTO HORIZONTAL Y VERTICAL</v>
      </c>
      <c r="C1141" s="96"/>
      <c r="D1141" s="96"/>
      <c r="E1141" s="97"/>
      <c r="F1141" s="98"/>
      <c r="G1141" s="105">
        <f t="shared" si="134"/>
        <v>10187.58</v>
      </c>
    </row>
    <row r="1142" spans="1:7" ht="12.75" customHeight="1" x14ac:dyDescent="0.2">
      <c r="A1142" s="94" t="s">
        <v>643</v>
      </c>
      <c r="B1142" s="124" t="str">
        <f t="shared" si="133"/>
        <v>SEÑALAMIENTO HORIZONTAL</v>
      </c>
      <c r="C1142" s="93"/>
      <c r="D1142" s="93"/>
      <c r="E1142" s="67"/>
      <c r="F1142" s="65"/>
      <c r="G1142" s="106">
        <f t="shared" si="134"/>
        <v>10122.58</v>
      </c>
    </row>
    <row r="1143" spans="1:7" ht="12.75" customHeight="1" x14ac:dyDescent="0.2">
      <c r="A1143" s="94" t="s">
        <v>644</v>
      </c>
      <c r="B1143" s="124" t="str">
        <f t="shared" si="133"/>
        <v>SEÑALAMIENTO VERTICAL</v>
      </c>
      <c r="C1143" s="93"/>
      <c r="D1143" s="93"/>
      <c r="E1143" s="67"/>
      <c r="F1143" s="65"/>
      <c r="G1143" s="106">
        <f t="shared" si="134"/>
        <v>65</v>
      </c>
    </row>
    <row r="1144" spans="1:7" s="99" customFormat="1" ht="12.75" customHeight="1" x14ac:dyDescent="0.2">
      <c r="A1144" s="100" t="s">
        <v>598</v>
      </c>
      <c r="B1144" s="123" t="str">
        <f t="shared" si="133"/>
        <v>ALCANTARILLADO SANITARIO Y PLUVIAL</v>
      </c>
      <c r="C1144" s="96"/>
      <c r="D1144" s="96"/>
      <c r="E1144" s="97"/>
      <c r="F1144" s="98"/>
      <c r="G1144" s="105">
        <f t="shared" si="134"/>
        <v>160835.21</v>
      </c>
    </row>
    <row r="1145" spans="1:7" ht="12.75" customHeight="1" x14ac:dyDescent="0.2">
      <c r="A1145" s="94" t="s">
        <v>645</v>
      </c>
      <c r="B1145" s="124" t="str">
        <f t="shared" si="133"/>
        <v>LÍNEA PRINCIPAL</v>
      </c>
      <c r="C1145" s="93"/>
      <c r="D1145" s="93"/>
      <c r="E1145" s="67"/>
      <c r="F1145" s="65"/>
      <c r="G1145" s="106">
        <f t="shared" si="134"/>
        <v>93644.63</v>
      </c>
    </row>
    <row r="1146" spans="1:7" ht="12.75" customHeight="1" x14ac:dyDescent="0.2">
      <c r="A1146" s="94" t="s">
        <v>646</v>
      </c>
      <c r="B1146" s="124" t="str">
        <f t="shared" si="133"/>
        <v>POZOS DE VISITA</v>
      </c>
      <c r="C1146" s="93"/>
      <c r="D1146" s="93"/>
      <c r="E1146" s="67"/>
      <c r="F1146" s="65"/>
      <c r="G1146" s="106">
        <f t="shared" si="134"/>
        <v>10815.14</v>
      </c>
    </row>
    <row r="1147" spans="1:7" ht="12.75" customHeight="1" x14ac:dyDescent="0.2">
      <c r="A1147" s="94" t="s">
        <v>647</v>
      </c>
      <c r="B1147" s="124" t="str">
        <f t="shared" si="133"/>
        <v>DESCARGAS DOMICILIARIAS</v>
      </c>
      <c r="C1147" s="93"/>
      <c r="D1147" s="93"/>
      <c r="E1147" s="67"/>
      <c r="F1147" s="65"/>
      <c r="G1147" s="106">
        <f t="shared" si="134"/>
        <v>44265.120000000003</v>
      </c>
    </row>
    <row r="1148" spans="1:7" ht="12.75" customHeight="1" x14ac:dyDescent="0.2">
      <c r="A1148" s="94" t="s">
        <v>648</v>
      </c>
      <c r="B1148" s="124" t="str">
        <f t="shared" si="133"/>
        <v>BOCAS DE TORMENTA</v>
      </c>
      <c r="C1148" s="93"/>
      <c r="D1148" s="93"/>
      <c r="E1148" s="67"/>
      <c r="F1148" s="65"/>
      <c r="G1148" s="106">
        <f t="shared" si="134"/>
        <v>2041.87</v>
      </c>
    </row>
    <row r="1149" spans="1:7" ht="12.75" customHeight="1" x14ac:dyDescent="0.2">
      <c r="A1149" s="94" t="s">
        <v>649</v>
      </c>
      <c r="B1149" s="124" t="str">
        <f t="shared" si="133"/>
        <v xml:space="preserve">POZO DE ABSORCIÓN </v>
      </c>
      <c r="C1149" s="93"/>
      <c r="D1149" s="93"/>
      <c r="E1149" s="67"/>
      <c r="F1149" s="65"/>
      <c r="G1149" s="106">
        <f t="shared" ref="G1149:G1180" si="135">VLOOKUP(A1149,$A$16:$G$1082,7,FALSE)</f>
        <v>10068.450000000001</v>
      </c>
    </row>
    <row r="1150" spans="1:7" s="99" customFormat="1" ht="12.75" customHeight="1" x14ac:dyDescent="0.2">
      <c r="A1150" s="100" t="s">
        <v>599</v>
      </c>
      <c r="B1150" s="123" t="str">
        <f t="shared" ref="B1150:B1180" si="136">VLOOKUP(A1150,$A$16:$G$1082,2,FALSE)</f>
        <v>AGUA POTABLE</v>
      </c>
      <c r="C1150" s="96"/>
      <c r="D1150" s="96"/>
      <c r="E1150" s="97"/>
      <c r="F1150" s="98"/>
      <c r="G1150" s="105">
        <f t="shared" si="135"/>
        <v>122204.01</v>
      </c>
    </row>
    <row r="1151" spans="1:7" ht="12.75" customHeight="1" x14ac:dyDescent="0.2">
      <c r="A1151" s="94" t="s">
        <v>650</v>
      </c>
      <c r="B1151" s="124" t="str">
        <f t="shared" si="136"/>
        <v>LÍNEA PRINCIPAL</v>
      </c>
      <c r="C1151" s="93"/>
      <c r="D1151" s="93"/>
      <c r="E1151" s="67"/>
      <c r="F1151" s="65"/>
      <c r="G1151" s="106">
        <f t="shared" si="135"/>
        <v>96273.19</v>
      </c>
    </row>
    <row r="1152" spans="1:7" ht="12.75" customHeight="1" x14ac:dyDescent="0.2">
      <c r="A1152" s="94" t="s">
        <v>651</v>
      </c>
      <c r="B1152" s="124" t="str">
        <f t="shared" si="136"/>
        <v>TOMAS DOMICILIARIAS</v>
      </c>
      <c r="C1152" s="93"/>
      <c r="D1152" s="93"/>
      <c r="E1152" s="67"/>
      <c r="F1152" s="65"/>
      <c r="G1152" s="106">
        <f t="shared" si="135"/>
        <v>8035.5</v>
      </c>
    </row>
    <row r="1153" spans="1:7" ht="12.75" customHeight="1" x14ac:dyDescent="0.2">
      <c r="A1153" s="94" t="s">
        <v>652</v>
      </c>
      <c r="B1153" s="124" t="str">
        <f t="shared" si="136"/>
        <v>CAJA DE VÁLVULAS</v>
      </c>
      <c r="C1153" s="93"/>
      <c r="D1153" s="93"/>
      <c r="E1153" s="67"/>
      <c r="F1153" s="65"/>
      <c r="G1153" s="106">
        <f t="shared" si="135"/>
        <v>17508.689999999999</v>
      </c>
    </row>
    <row r="1154" spans="1:7" ht="12.75" customHeight="1" x14ac:dyDescent="0.2">
      <c r="A1154" s="94" t="s">
        <v>653</v>
      </c>
      <c r="B1154" s="124" t="str">
        <f t="shared" si="136"/>
        <v>PIEZAS ESPECIALES</v>
      </c>
      <c r="C1154" s="93"/>
      <c r="D1154" s="93"/>
      <c r="E1154" s="67"/>
      <c r="F1154" s="65"/>
      <c r="G1154" s="106">
        <f t="shared" si="135"/>
        <v>386.63</v>
      </c>
    </row>
    <row r="1155" spans="1:7" s="99" customFormat="1" ht="12.75" customHeight="1" x14ac:dyDescent="0.2">
      <c r="A1155" s="100" t="s">
        <v>600</v>
      </c>
      <c r="B1155" s="123" t="str">
        <f t="shared" si="136"/>
        <v>RED DE ALUMBRADO PÚBLICO</v>
      </c>
      <c r="C1155" s="96"/>
      <c r="D1155" s="96"/>
      <c r="E1155" s="97"/>
      <c r="F1155" s="98"/>
      <c r="G1155" s="105">
        <f t="shared" si="135"/>
        <v>4349.96</v>
      </c>
    </row>
    <row r="1156" spans="1:7" ht="12.75" customHeight="1" x14ac:dyDescent="0.2">
      <c r="A1156" s="94" t="s">
        <v>654</v>
      </c>
      <c r="B1156" s="124" t="str">
        <f t="shared" si="136"/>
        <v>OBRA CIVIL</v>
      </c>
      <c r="C1156" s="93"/>
      <c r="D1156" s="93"/>
      <c r="E1156" s="67"/>
      <c r="F1156" s="65"/>
      <c r="G1156" s="106">
        <f t="shared" si="135"/>
        <v>1753.96</v>
      </c>
    </row>
    <row r="1157" spans="1:7" ht="12.75" customHeight="1" x14ac:dyDescent="0.2">
      <c r="A1157" s="94" t="s">
        <v>655</v>
      </c>
      <c r="B1157" s="124" t="str">
        <f t="shared" si="136"/>
        <v>ALUMBRADO PÚBLICO</v>
      </c>
      <c r="C1157" s="93"/>
      <c r="D1157" s="93"/>
      <c r="E1157" s="67"/>
      <c r="F1157" s="65"/>
      <c r="G1157" s="106">
        <f t="shared" si="135"/>
        <v>2596</v>
      </c>
    </row>
    <row r="1158" spans="1:7" s="99" customFormat="1" ht="12.75" customHeight="1" x14ac:dyDescent="0.2">
      <c r="A1158" s="100" t="s">
        <v>602</v>
      </c>
      <c r="B1158" s="123" t="str">
        <f t="shared" si="136"/>
        <v>LIMPIEZA</v>
      </c>
      <c r="C1158" s="96"/>
      <c r="D1158" s="96"/>
      <c r="E1158" s="97"/>
      <c r="F1158" s="98"/>
      <c r="G1158" s="105">
        <f t="shared" si="135"/>
        <v>25911.73</v>
      </c>
    </row>
    <row r="1159" spans="1:7" ht="12.75" customHeight="1" x14ac:dyDescent="0.2">
      <c r="A1159" s="35" t="s">
        <v>28</v>
      </c>
      <c r="B1159" s="120" t="str">
        <f>VLOOKUP(A1159,$A$16:$G$1082,2,FALSE)</f>
        <v>AV XOCHITL</v>
      </c>
      <c r="C1159" s="93"/>
      <c r="D1159" s="93"/>
      <c r="E1159" s="67"/>
      <c r="F1159" s="65"/>
      <c r="G1159" s="102">
        <f t="shared" si="135"/>
        <v>132341.91</v>
      </c>
    </row>
    <row r="1160" spans="1:7" s="99" customFormat="1" ht="12.75" customHeight="1" x14ac:dyDescent="0.2">
      <c r="A1160" s="100" t="s">
        <v>43</v>
      </c>
      <c r="B1160" s="123" t="str">
        <f t="shared" si="136"/>
        <v>PAVIMENTACIÓN</v>
      </c>
      <c r="C1160" s="96"/>
      <c r="D1160" s="96"/>
      <c r="E1160" s="97"/>
      <c r="F1160" s="98"/>
      <c r="G1160" s="105">
        <f t="shared" si="135"/>
        <v>67833.279999999999</v>
      </c>
    </row>
    <row r="1161" spans="1:7" ht="12.75" customHeight="1" x14ac:dyDescent="0.2">
      <c r="A1161" s="94" t="s">
        <v>656</v>
      </c>
      <c r="B1161" s="124" t="str">
        <f t="shared" si="136"/>
        <v>PRELIMINARES</v>
      </c>
      <c r="C1161" s="93"/>
      <c r="D1161" s="93"/>
      <c r="E1161" s="67"/>
      <c r="F1161" s="65"/>
      <c r="G1161" s="106">
        <f t="shared" si="135"/>
        <v>12674.04</v>
      </c>
    </row>
    <row r="1162" spans="1:7" ht="12.75" customHeight="1" x14ac:dyDescent="0.2">
      <c r="A1162" s="94" t="s">
        <v>657</v>
      </c>
      <c r="B1162" s="124" t="str">
        <f t="shared" si="136"/>
        <v>TERRACERÍAS</v>
      </c>
      <c r="C1162" s="93"/>
      <c r="D1162" s="93"/>
      <c r="E1162" s="67"/>
      <c r="F1162" s="65"/>
      <c r="G1162" s="106">
        <f t="shared" si="135"/>
        <v>44514.22</v>
      </c>
    </row>
    <row r="1163" spans="1:7" ht="12.75" customHeight="1" x14ac:dyDescent="0.2">
      <c r="A1163" s="94" t="s">
        <v>658</v>
      </c>
      <c r="B1163" s="124" t="str">
        <f t="shared" si="136"/>
        <v>PAVIMENTO HIDRÁULICO</v>
      </c>
      <c r="C1163" s="93"/>
      <c r="D1163" s="93"/>
      <c r="E1163" s="67"/>
      <c r="F1163" s="65"/>
      <c r="G1163" s="106">
        <f t="shared" si="135"/>
        <v>10645.02</v>
      </c>
    </row>
    <row r="1164" spans="1:7" s="99" customFormat="1" ht="12.75" customHeight="1" x14ac:dyDescent="0.2">
      <c r="A1164" s="100" t="s">
        <v>45</v>
      </c>
      <c r="B1164" s="123" t="str">
        <f t="shared" si="136"/>
        <v>BANQUETAS, CRUCES PEATONALES Y ACCESIBILIDAD UNIVERSAL</v>
      </c>
      <c r="C1164" s="96"/>
      <c r="D1164" s="96"/>
      <c r="E1164" s="97"/>
      <c r="F1164" s="98"/>
      <c r="G1164" s="105">
        <f t="shared" si="135"/>
        <v>9826.25</v>
      </c>
    </row>
    <row r="1165" spans="1:7" s="99" customFormat="1" ht="12.75" customHeight="1" x14ac:dyDescent="0.2">
      <c r="A1165" s="100" t="s">
        <v>603</v>
      </c>
      <c r="B1165" s="123" t="str">
        <f t="shared" si="136"/>
        <v>ÁREAS VERDES</v>
      </c>
      <c r="C1165" s="96"/>
      <c r="D1165" s="96"/>
      <c r="E1165" s="97"/>
      <c r="F1165" s="98"/>
      <c r="G1165" s="105">
        <f t="shared" si="135"/>
        <v>56</v>
      </c>
    </row>
    <row r="1166" spans="1:7" s="99" customFormat="1" ht="12.75" customHeight="1" x14ac:dyDescent="0.2">
      <c r="A1166" s="100" t="s">
        <v>604</v>
      </c>
      <c r="B1166" s="123" t="str">
        <f t="shared" si="136"/>
        <v>SEÑALAMIENTO HORIZONTAL Y VERTICAL</v>
      </c>
      <c r="C1166" s="96"/>
      <c r="D1166" s="96"/>
      <c r="E1166" s="97"/>
      <c r="F1166" s="98"/>
      <c r="G1166" s="105">
        <f t="shared" si="135"/>
        <v>1880.71</v>
      </c>
    </row>
    <row r="1167" spans="1:7" ht="12.75" customHeight="1" x14ac:dyDescent="0.2">
      <c r="A1167" s="94" t="s">
        <v>667</v>
      </c>
      <c r="B1167" s="124" t="str">
        <f t="shared" si="136"/>
        <v>SEÑALAMIENTO HORIZONTAL</v>
      </c>
      <c r="C1167" s="93"/>
      <c r="D1167" s="93"/>
      <c r="E1167" s="67"/>
      <c r="F1167" s="65"/>
      <c r="G1167" s="106">
        <f t="shared" si="135"/>
        <v>1856.71</v>
      </c>
    </row>
    <row r="1168" spans="1:7" ht="12.75" customHeight="1" x14ac:dyDescent="0.2">
      <c r="A1168" s="94" t="s">
        <v>668</v>
      </c>
      <c r="B1168" s="124" t="str">
        <f t="shared" si="136"/>
        <v>SEÑALAMIENTO VERTICAL</v>
      </c>
      <c r="C1168" s="93"/>
      <c r="D1168" s="93"/>
      <c r="E1168" s="67"/>
      <c r="F1168" s="65"/>
      <c r="G1168" s="106">
        <f t="shared" si="135"/>
        <v>24</v>
      </c>
    </row>
    <row r="1169" spans="1:7" s="99" customFormat="1" ht="12.75" customHeight="1" x14ac:dyDescent="0.2">
      <c r="A1169" s="100" t="s">
        <v>605</v>
      </c>
      <c r="B1169" s="123" t="str">
        <f t="shared" si="136"/>
        <v>ALCANTARILLADO SANITARIO Y PLUVIAL</v>
      </c>
      <c r="C1169" s="96"/>
      <c r="D1169" s="96"/>
      <c r="E1169" s="97"/>
      <c r="F1169" s="98"/>
      <c r="G1169" s="105">
        <f t="shared" si="135"/>
        <v>34364.480000000003</v>
      </c>
    </row>
    <row r="1170" spans="1:7" ht="12.75" customHeight="1" x14ac:dyDescent="0.2">
      <c r="A1170" s="94" t="s">
        <v>659</v>
      </c>
      <c r="B1170" s="124" t="str">
        <f t="shared" si="136"/>
        <v>LÍNEA PRINCIPAL</v>
      </c>
      <c r="C1170" s="93"/>
      <c r="D1170" s="93"/>
      <c r="E1170" s="67"/>
      <c r="F1170" s="65"/>
      <c r="G1170" s="106">
        <f t="shared" si="135"/>
        <v>19608.27</v>
      </c>
    </row>
    <row r="1171" spans="1:7" ht="12.75" customHeight="1" x14ac:dyDescent="0.2">
      <c r="A1171" s="94" t="s">
        <v>660</v>
      </c>
      <c r="B1171" s="124" t="str">
        <f t="shared" si="136"/>
        <v>POZOS DE VISITA</v>
      </c>
      <c r="C1171" s="93"/>
      <c r="D1171" s="93"/>
      <c r="E1171" s="67"/>
      <c r="F1171" s="65"/>
      <c r="G1171" s="106">
        <f t="shared" si="135"/>
        <v>2851.84</v>
      </c>
    </row>
    <row r="1172" spans="1:7" ht="12.75" customHeight="1" x14ac:dyDescent="0.2">
      <c r="A1172" s="94" t="s">
        <v>661</v>
      </c>
      <c r="B1172" s="124" t="str">
        <f t="shared" si="136"/>
        <v>DESCARGAS DOMICILIARIAS</v>
      </c>
      <c r="C1172" s="93"/>
      <c r="D1172" s="93"/>
      <c r="E1172" s="67"/>
      <c r="F1172" s="65"/>
      <c r="G1172" s="106">
        <f t="shared" si="135"/>
        <v>5569.76</v>
      </c>
    </row>
    <row r="1173" spans="1:7" s="99" customFormat="1" ht="12.75" customHeight="1" x14ac:dyDescent="0.2">
      <c r="A1173" s="100" t="s">
        <v>606</v>
      </c>
      <c r="B1173" s="123" t="str">
        <f t="shared" si="136"/>
        <v>AGUA POTABLE</v>
      </c>
      <c r="C1173" s="96"/>
      <c r="D1173" s="96"/>
      <c r="E1173" s="97"/>
      <c r="F1173" s="98"/>
      <c r="G1173" s="105">
        <f t="shared" si="135"/>
        <v>11294.36</v>
      </c>
    </row>
    <row r="1174" spans="1:7" ht="12.75" customHeight="1" x14ac:dyDescent="0.2">
      <c r="A1174" s="94" t="s">
        <v>662</v>
      </c>
      <c r="B1174" s="124" t="str">
        <f t="shared" si="136"/>
        <v>LÍNEA PRINCIPAL</v>
      </c>
      <c r="C1174" s="93"/>
      <c r="D1174" s="93"/>
      <c r="E1174" s="67"/>
      <c r="F1174" s="65"/>
      <c r="G1174" s="106">
        <f t="shared" si="135"/>
        <v>7885.21</v>
      </c>
    </row>
    <row r="1175" spans="1:7" ht="12.75" customHeight="1" x14ac:dyDescent="0.2">
      <c r="A1175" s="94" t="s">
        <v>663</v>
      </c>
      <c r="B1175" s="124" t="str">
        <f t="shared" si="136"/>
        <v>TOMAS DOMICILIARIAS</v>
      </c>
      <c r="C1175" s="93"/>
      <c r="D1175" s="93"/>
      <c r="E1175" s="92"/>
      <c r="F1175" s="37"/>
      <c r="G1175" s="106">
        <f t="shared" si="135"/>
        <v>1263.68</v>
      </c>
    </row>
    <row r="1176" spans="1:7" ht="12.75" customHeight="1" x14ac:dyDescent="0.2">
      <c r="A1176" s="94" t="s">
        <v>664</v>
      </c>
      <c r="B1176" s="124" t="str">
        <f t="shared" si="136"/>
        <v>CAJA DE VÁLVULAS</v>
      </c>
      <c r="C1176" s="93"/>
      <c r="D1176" s="93"/>
      <c r="E1176" s="37"/>
      <c r="F1176" s="37"/>
      <c r="G1176" s="106">
        <f t="shared" si="135"/>
        <v>2074.2800000000002</v>
      </c>
    </row>
    <row r="1177" spans="1:7" s="99" customFormat="1" ht="12.75" customHeight="1" x14ac:dyDescent="0.2">
      <c r="A1177" s="100" t="s">
        <v>607</v>
      </c>
      <c r="B1177" s="123" t="str">
        <f t="shared" si="136"/>
        <v>RED DE ALUMBRADO PÚBLICO</v>
      </c>
      <c r="C1177" s="96"/>
      <c r="D1177" s="96"/>
      <c r="E1177" s="101"/>
      <c r="F1177" s="101"/>
      <c r="G1177" s="105">
        <f t="shared" si="135"/>
        <v>1764.95</v>
      </c>
    </row>
    <row r="1178" spans="1:7" ht="12.75" customHeight="1" x14ac:dyDescent="0.2">
      <c r="A1178" s="94" t="s">
        <v>665</v>
      </c>
      <c r="B1178" s="124" t="str">
        <f t="shared" si="136"/>
        <v>OBRA CIVIL</v>
      </c>
      <c r="C1178" s="93"/>
      <c r="D1178" s="93"/>
      <c r="E1178" s="37"/>
      <c r="F1178" s="37"/>
      <c r="G1178" s="106">
        <f t="shared" si="135"/>
        <v>671.55</v>
      </c>
    </row>
    <row r="1179" spans="1:7" ht="12.75" customHeight="1" x14ac:dyDescent="0.2">
      <c r="A1179" s="94" t="s">
        <v>666</v>
      </c>
      <c r="B1179" s="124" t="str">
        <f t="shared" si="136"/>
        <v>ALUMBRADO PÚBLICO</v>
      </c>
      <c r="C1179" s="93"/>
      <c r="D1179" s="93"/>
      <c r="E1179" s="92"/>
      <c r="F1179" s="37"/>
      <c r="G1179" s="106">
        <f t="shared" si="135"/>
        <v>1093.4000000000001</v>
      </c>
    </row>
    <row r="1180" spans="1:7" s="99" customFormat="1" ht="12.75" customHeight="1" x14ac:dyDescent="0.2">
      <c r="A1180" s="100" t="s">
        <v>608</v>
      </c>
      <c r="B1180" s="123" t="str">
        <f t="shared" si="136"/>
        <v>LIMPIEZA</v>
      </c>
      <c r="C1180" s="96"/>
      <c r="D1180" s="96"/>
      <c r="E1180" s="101"/>
      <c r="F1180" s="101"/>
      <c r="G1180" s="105">
        <f t="shared" si="135"/>
        <v>5321.88</v>
      </c>
    </row>
    <row r="1181" spans="1:7" ht="12.75" customHeight="1" x14ac:dyDescent="0.2">
      <c r="A1181" s="93"/>
      <c r="B1181" s="93"/>
      <c r="C1181" s="93"/>
      <c r="D1181" s="93"/>
      <c r="E1181" s="37"/>
      <c r="F1181" s="37"/>
      <c r="G1181" s="55"/>
    </row>
    <row r="1182" spans="1:7" ht="12.75" customHeight="1" x14ac:dyDescent="0.2">
      <c r="A1182" s="93"/>
      <c r="B1182" s="93"/>
      <c r="C1182" s="93"/>
      <c r="D1182" s="93"/>
      <c r="E1182" s="37"/>
      <c r="F1182" s="37"/>
      <c r="G1182" s="55"/>
    </row>
    <row r="1183" spans="1:7" ht="12.75" customHeight="1" x14ac:dyDescent="0.2">
      <c r="A1183" s="48"/>
      <c r="B1183" s="47"/>
      <c r="C1183" s="36"/>
      <c r="D1183" s="46"/>
      <c r="E1183" s="37"/>
      <c r="F1183" s="7"/>
      <c r="G1183" s="49"/>
    </row>
    <row r="1184" spans="1:7" ht="18" customHeight="1" x14ac:dyDescent="0.2">
      <c r="A1184" s="134" t="s">
        <v>24</v>
      </c>
      <c r="B1184" s="134"/>
      <c r="C1184" s="134"/>
      <c r="D1184" s="134"/>
      <c r="E1184" s="134"/>
      <c r="F1184" s="119" t="s">
        <v>16</v>
      </c>
      <c r="G1184" s="50">
        <f>+G1159+G1134+G1109+G1085</f>
        <v>1618193.15</v>
      </c>
    </row>
    <row r="1185" spans="1:7" ht="18" customHeight="1" x14ac:dyDescent="0.2">
      <c r="A1185" s="135"/>
      <c r="B1185" s="135"/>
      <c r="C1185" s="135"/>
      <c r="D1185" s="135"/>
      <c r="E1185" s="135"/>
      <c r="F1185" s="119" t="s">
        <v>17</v>
      </c>
      <c r="G1185" s="51">
        <f>ROUND(PRODUCT(G1184,0.16),2)</f>
        <v>258910.9</v>
      </c>
    </row>
    <row r="1186" spans="1:7" ht="18" customHeight="1" x14ac:dyDescent="0.2">
      <c r="A1186" s="135"/>
      <c r="B1186" s="135"/>
      <c r="C1186" s="135"/>
      <c r="D1186" s="135"/>
      <c r="E1186" s="135"/>
      <c r="F1186" s="119" t="s">
        <v>18</v>
      </c>
      <c r="G1186" s="52">
        <f>ROUND(SUM(G1184,G1185),2)</f>
        <v>1877104.05</v>
      </c>
    </row>
  </sheetData>
  <protectedRanges>
    <protectedRange sqref="B9:C9 B5" name="DATOS_3"/>
    <protectedRange sqref="C1" name="DATOS_1_2"/>
    <protectedRange sqref="F4:F7" name="DATOS_3_1_1"/>
  </protectedRanges>
  <autoFilter ref="A16:E1082" xr:uid="{C4B4B900-A6B9-49DC-ACF8-CE4A001ECABE}"/>
  <mergeCells count="10">
    <mergeCell ref="A1185:E1186"/>
    <mergeCell ref="B5:B7"/>
    <mergeCell ref="C8:E8"/>
    <mergeCell ref="B9:B10"/>
    <mergeCell ref="C9:E10"/>
    <mergeCell ref="C1:F1"/>
    <mergeCell ref="G9:G10"/>
    <mergeCell ref="A12:G12"/>
    <mergeCell ref="C2:F3"/>
    <mergeCell ref="A1184:E1184"/>
  </mergeCells>
  <phoneticPr fontId="24" type="noConversion"/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DOPI-MUN-RM-PAV-LP-130-2022</vt:lpstr>
      <vt:lpstr>'DOPI-MUN-RM-PAV-LP-130-2022'!Área_de_impresión</vt:lpstr>
      <vt:lpstr>'DOPI-MUN-RM-PAV-LP-130-2022'!Títulos_a_imprimir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YO</cp:lastModifiedBy>
  <cp:lastPrinted>2022-10-08T00:27:50Z</cp:lastPrinted>
  <dcterms:created xsi:type="dcterms:W3CDTF">2019-08-15T17:13:54Z</dcterms:created>
  <dcterms:modified xsi:type="dcterms:W3CDTF">2022-10-24T22:36:42Z</dcterms:modified>
</cp:coreProperties>
</file>