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47.239\Presupuesto Base\CONVOCATORIA 011-2022\CATALOGOS\"/>
    </mc:Choice>
  </mc:AlternateContent>
  <xr:revisionPtr revIDLastSave="0" documentId="13_ncr:1_{DCCA012E-2136-4F92-BC23-7458814FFD2C}" xr6:coauthVersionLast="36" xr6:coauthVersionMax="47" xr10:uidLastSave="{00000000-0000-0000-0000-000000000000}"/>
  <bookViews>
    <workbookView xWindow="0" yWindow="0" windowWidth="28800" windowHeight="11205" xr2:uid="{00000000-000D-0000-FFFF-FFFF00000000}"/>
  </bookViews>
  <sheets>
    <sheet name="DOPI-MUN-RM-PAV-LP-132-2022" sheetId="7" r:id="rId1"/>
  </sheets>
  <externalReferences>
    <externalReference r:id="rId2"/>
    <externalReference r:id="rId3"/>
  </externalReferences>
  <definedNames>
    <definedName name="_xlnm._FilterDatabase" localSheetId="0" hidden="1">'DOPI-MUN-RM-PAV-LP-132-2022'!$A$15:$G$2703</definedName>
    <definedName name="ALTOB" localSheetId="0">[1]DATOS!$B$31</definedName>
    <definedName name="ALTOB">[2]DATOS!$B$31</definedName>
    <definedName name="ANCHOB" localSheetId="0">[1]DATOS!$B$29</definedName>
    <definedName name="ANCHOB">[2]DATOS!$B$29</definedName>
    <definedName name="ANCHOV" localSheetId="0">[1]DATOS!$B$4</definedName>
    <definedName name="ANCHOV">[2]DATOS!$B$4</definedName>
    <definedName name="area">#REF!</definedName>
    <definedName name="_xlnm.Print_Area" localSheetId="0">'DOPI-MUN-RM-PAV-LP-132-2022'!$A$1:$G$2987</definedName>
    <definedName name="cargo">#REF!</definedName>
    <definedName name="cargocontacto">#REF!</definedName>
    <definedName name="cargoresponsabledelaobra">#REF!</definedName>
    <definedName name="cargovendedor">#REF!</definedName>
    <definedName name="ciudad">#REF!</definedName>
    <definedName name="ciudadcliente">#REF!</definedName>
    <definedName name="ciudaddelaobra">#REF!</definedName>
    <definedName name="cmic">#REF!</definedName>
    <definedName name="codigodelaobra">#REF!</definedName>
    <definedName name="codigopostalcliente">#REF!</definedName>
    <definedName name="codigopostaldelaobra">#REF!</definedName>
    <definedName name="codigovendedor">#REF!</definedName>
    <definedName name="colonia">#REF!</definedName>
    <definedName name="coloniacliente">#REF!</definedName>
    <definedName name="coloniadelaobra">#REF!</definedName>
    <definedName name="contactocliente">#REF!</definedName>
    <definedName name="decimalesredondeo">#REF!</definedName>
    <definedName name="departamento">#REF!</definedName>
    <definedName name="direccioncliente">#REF!</definedName>
    <definedName name="direcciondeconcurso">#REF!</definedName>
    <definedName name="direcciondelaobra">#REF!</definedName>
    <definedName name="domicilio">#REF!</definedName>
    <definedName name="email">#REF!</definedName>
    <definedName name="emailcliente">#REF!</definedName>
    <definedName name="emaildelaobra">#REF!</definedName>
    <definedName name="estado">#REF!</definedName>
    <definedName name="estadodelaobra">#REF!</definedName>
    <definedName name="fechaconvocatoria">#REF!</definedName>
    <definedName name="fechadeconcurso">#REF!</definedName>
    <definedName name="fechainicio">#REF!</definedName>
    <definedName name="fechaterminacion">#REF!</definedName>
    <definedName name="imss">#REF!</definedName>
    <definedName name="infonavit">#REF!</definedName>
    <definedName name="LARGOB" localSheetId="0">[1]DATOS!$B$30</definedName>
    <definedName name="LARGOB">[2]DATOS!$B$30</definedName>
    <definedName name="LARGOV" localSheetId="0">[1]DATOS!$B$5</definedName>
    <definedName name="LARGOV">[2]DATOS!$B$5</definedName>
    <definedName name="mailcontacto">#REF!</definedName>
    <definedName name="mailvendedor">#REF!</definedName>
    <definedName name="nombrecliente">#REF!</definedName>
    <definedName name="nombredelaobra">#REF!</definedName>
    <definedName name="nombrevendedor">#REF!</definedName>
    <definedName name="numconvocatoria">#REF!</definedName>
    <definedName name="numerodeconcurso">#REF!</definedName>
    <definedName name="OBRA" localSheetId="0">[1]DATOS!$B$2</definedName>
    <definedName name="OBRA">[2]DATOS!$B$2</definedName>
    <definedName name="plazocalculado">#REF!</definedName>
    <definedName name="plazoreal">#REF!</definedName>
    <definedName name="porcentajeivapresupuesto">#REF!</definedName>
    <definedName name="primeramoneda">#REF!</definedName>
    <definedName name="razonsocial">#REF!</definedName>
    <definedName name="remateprimeramoneda">#REF!</definedName>
    <definedName name="rematesegundamoneda">#REF!</definedName>
    <definedName name="responsable">#REF!</definedName>
    <definedName name="responsabledelaobra">#REF!</definedName>
    <definedName name="rfc">#REF!</definedName>
    <definedName name="segundamoneda">#REF!</definedName>
    <definedName name="telefono">#REF!</definedName>
    <definedName name="telefonocliente">#REF!</definedName>
    <definedName name="telefonocontacto">#REF!</definedName>
    <definedName name="telefonodelaobra">#REF!</definedName>
    <definedName name="telefonovendedor">#REF!</definedName>
    <definedName name="tipodelicitacion">#REF!</definedName>
    <definedName name="_xlnm.Print_Titles" localSheetId="0">'DOPI-MUN-RM-PAV-LP-132-2022'!$1:$14</definedName>
    <definedName name="totalpresupuestoprimeramoneda">#REF!</definedName>
    <definedName name="totalpresupuestosegundamoneda">#REF!</definedName>
  </definedNames>
  <calcPr calcId="191029"/>
</workbook>
</file>

<file path=xl/calcChain.xml><?xml version="1.0" encoding="utf-8"?>
<calcChain xmlns="http://schemas.openxmlformats.org/spreadsheetml/2006/main">
  <c r="B2977" i="7" l="1"/>
  <c r="B2979" i="7"/>
  <c r="B2978" i="7"/>
  <c r="B2976" i="7"/>
  <c r="B2975" i="7"/>
  <c r="B2974" i="7"/>
  <c r="B2973" i="7"/>
  <c r="B2971" i="7"/>
  <c r="B2970" i="7"/>
  <c r="B2969" i="7"/>
  <c r="B2968" i="7"/>
  <c r="B2966" i="7"/>
  <c r="B2965" i="7"/>
  <c r="B2961" i="7"/>
  <c r="B2960" i="7"/>
  <c r="B2959" i="7"/>
  <c r="B2980" i="7"/>
  <c r="B2972" i="7"/>
  <c r="B2967" i="7"/>
  <c r="B2964" i="7"/>
  <c r="B2963" i="7"/>
  <c r="B2962" i="7"/>
  <c r="B2958" i="7"/>
  <c r="B2957" i="7"/>
  <c r="G2703" i="7"/>
  <c r="G2702" i="7" s="1"/>
  <c r="G2980" i="7" s="1"/>
  <c r="G2701" i="7"/>
  <c r="G2700" i="7"/>
  <c r="G2699" i="7"/>
  <c r="G2698" i="7"/>
  <c r="G2697" i="7"/>
  <c r="G2696" i="7"/>
  <c r="G2695" i="7"/>
  <c r="G2694" i="7"/>
  <c r="G2693" i="7"/>
  <c r="G2692" i="7"/>
  <c r="G2691" i="7"/>
  <c r="G2690" i="7"/>
  <c r="G2689" i="7"/>
  <c r="G2688" i="7"/>
  <c r="G2687" i="7"/>
  <c r="G2686" i="7"/>
  <c r="G2685" i="7"/>
  <c r="G2684" i="7"/>
  <c r="G2683" i="7"/>
  <c r="G2682" i="7"/>
  <c r="G2680" i="7"/>
  <c r="G2679" i="7"/>
  <c r="G2678" i="7"/>
  <c r="G2677" i="7"/>
  <c r="G2676" i="7"/>
  <c r="G2675" i="7"/>
  <c r="G2674" i="7"/>
  <c r="G2673" i="7"/>
  <c r="G2672" i="7"/>
  <c r="G2671" i="7"/>
  <c r="G2668" i="7"/>
  <c r="G2667" i="7"/>
  <c r="G2666" i="7"/>
  <c r="G2665" i="7"/>
  <c r="G2664" i="7"/>
  <c r="G2663" i="7"/>
  <c r="G2662" i="7"/>
  <c r="G2661" i="7"/>
  <c r="G2660" i="7"/>
  <c r="G2659" i="7"/>
  <c r="G2658" i="7"/>
  <c r="G2657" i="7"/>
  <c r="G2656" i="7"/>
  <c r="G2655" i="7"/>
  <c r="G2653" i="7"/>
  <c r="G2652" i="7"/>
  <c r="G2651" i="7"/>
  <c r="G2650" i="7"/>
  <c r="G2649" i="7"/>
  <c r="G2648" i="7"/>
  <c r="G2647" i="7"/>
  <c r="G2646" i="7"/>
  <c r="G2645" i="7"/>
  <c r="G2644" i="7"/>
  <c r="G2643" i="7"/>
  <c r="G2641" i="7"/>
  <c r="G2640" i="7"/>
  <c r="G2639" i="7"/>
  <c r="G2638" i="7"/>
  <c r="G2637" i="7"/>
  <c r="G2636" i="7"/>
  <c r="G2635" i="7"/>
  <c r="G2634" i="7"/>
  <c r="G2633" i="7"/>
  <c r="G2632" i="7"/>
  <c r="G2631" i="7"/>
  <c r="G2630" i="7"/>
  <c r="G2628" i="7"/>
  <c r="G2627" i="7"/>
  <c r="G2626" i="7"/>
  <c r="G2625" i="7"/>
  <c r="G2624" i="7"/>
  <c r="G2623" i="7"/>
  <c r="G2622" i="7"/>
  <c r="G2621" i="7"/>
  <c r="G2620" i="7"/>
  <c r="G2617" i="7"/>
  <c r="G2616" i="7"/>
  <c r="G2615" i="7"/>
  <c r="G2614" i="7"/>
  <c r="G2613" i="7"/>
  <c r="G2612" i="7"/>
  <c r="G2611" i="7"/>
  <c r="G2610" i="7"/>
  <c r="G2609" i="7"/>
  <c r="G2608" i="7"/>
  <c r="G2607" i="7"/>
  <c r="G2606" i="7"/>
  <c r="G2605" i="7"/>
  <c r="G2604" i="7"/>
  <c r="G2603" i="7"/>
  <c r="G2602" i="7"/>
  <c r="G2600" i="7"/>
  <c r="G2599" i="7"/>
  <c r="G2598" i="7"/>
  <c r="G2597" i="7"/>
  <c r="G2596" i="7"/>
  <c r="G2595" i="7"/>
  <c r="G2594" i="7"/>
  <c r="G2593" i="7"/>
  <c r="G2592" i="7"/>
  <c r="G2591" i="7"/>
  <c r="G2590" i="7"/>
  <c r="G2589" i="7"/>
  <c r="G2588" i="7"/>
  <c r="G2587" i="7"/>
  <c r="G2585" i="7"/>
  <c r="G2584" i="7"/>
  <c r="G2583" i="7"/>
  <c r="G2582" i="7"/>
  <c r="G2581" i="7"/>
  <c r="G2580" i="7"/>
  <c r="G2579" i="7"/>
  <c r="G2578" i="7"/>
  <c r="G2577" i="7"/>
  <c r="G2576" i="7"/>
  <c r="G2575" i="7"/>
  <c r="G2574" i="7"/>
  <c r="G2573" i="7"/>
  <c r="G2572" i="7"/>
  <c r="G2571" i="7"/>
  <c r="G2569" i="7"/>
  <c r="G2568" i="7"/>
  <c r="G2567" i="7"/>
  <c r="G2566" i="7"/>
  <c r="G2565" i="7"/>
  <c r="G2564" i="7"/>
  <c r="G2563" i="7"/>
  <c r="G2562" i="7"/>
  <c r="G2561" i="7"/>
  <c r="G2560" i="7"/>
  <c r="G2559" i="7"/>
  <c r="G2558" i="7"/>
  <c r="G2557" i="7"/>
  <c r="G2556" i="7"/>
  <c r="G2555" i="7"/>
  <c r="G2554" i="7"/>
  <c r="G2551" i="7"/>
  <c r="G2550" i="7"/>
  <c r="G2549" i="7"/>
  <c r="G2548" i="7"/>
  <c r="G2546" i="7"/>
  <c r="G2545" i="7"/>
  <c r="G2544" i="7"/>
  <c r="G2543" i="7"/>
  <c r="G2542" i="7"/>
  <c r="G2541" i="7"/>
  <c r="G2540" i="7"/>
  <c r="G2537" i="7"/>
  <c r="G2536" i="7"/>
  <c r="G2535" i="7"/>
  <c r="G2534" i="7"/>
  <c r="G2533" i="7"/>
  <c r="G2532" i="7"/>
  <c r="G2531" i="7"/>
  <c r="G2529" i="7"/>
  <c r="G2528" i="7"/>
  <c r="G2527" i="7"/>
  <c r="G2526" i="7"/>
  <c r="G2525" i="7"/>
  <c r="G2524" i="7"/>
  <c r="G2523" i="7"/>
  <c r="G2522" i="7"/>
  <c r="G2521" i="7"/>
  <c r="G2520" i="7"/>
  <c r="G2519" i="7"/>
  <c r="G2518" i="7"/>
  <c r="G2517" i="7"/>
  <c r="G2516" i="7"/>
  <c r="G2515" i="7"/>
  <c r="G2514" i="7"/>
  <c r="G2513" i="7"/>
  <c r="G2512" i="7"/>
  <c r="G2511" i="7"/>
  <c r="G2510" i="7"/>
  <c r="G2509" i="7"/>
  <c r="G2507" i="7"/>
  <c r="G2506" i="7"/>
  <c r="G2505" i="7"/>
  <c r="G2504" i="7"/>
  <c r="G2503" i="7"/>
  <c r="G2502" i="7"/>
  <c r="G2501" i="7"/>
  <c r="G2500" i="7"/>
  <c r="G2498" i="7"/>
  <c r="G2497" i="7"/>
  <c r="G2496" i="7"/>
  <c r="G2495" i="7"/>
  <c r="G2494" i="7"/>
  <c r="G2493" i="7"/>
  <c r="G2492" i="7"/>
  <c r="G2490" i="7"/>
  <c r="G2489" i="7"/>
  <c r="G2488" i="7"/>
  <c r="G2487" i="7"/>
  <c r="G2486" i="7"/>
  <c r="G2485" i="7"/>
  <c r="G2499" i="7" l="1"/>
  <c r="G2961" i="7" s="1"/>
  <c r="G2539" i="7"/>
  <c r="G2547" i="7"/>
  <c r="G2966" i="7" s="1"/>
  <c r="G2670" i="7"/>
  <c r="G2978" i="7" s="1"/>
  <c r="G2654" i="7"/>
  <c r="G2976" i="7" s="1"/>
  <c r="G2619" i="7"/>
  <c r="G2973" i="7" s="1"/>
  <c r="G2586" i="7"/>
  <c r="G2970" i="7" s="1"/>
  <c r="G2601" i="7"/>
  <c r="G2971" i="7" s="1"/>
  <c r="G2570" i="7"/>
  <c r="G2969" i="7" s="1"/>
  <c r="G2530" i="7"/>
  <c r="G2963" i="7" s="1"/>
  <c r="G2553" i="7"/>
  <c r="G2968" i="7" s="1"/>
  <c r="G2484" i="7"/>
  <c r="G2959" i="7" s="1"/>
  <c r="G2642" i="7"/>
  <c r="G2975" i="7" s="1"/>
  <c r="G2629" i="7"/>
  <c r="G2974" i="7" s="1"/>
  <c r="G2508" i="7"/>
  <c r="G2962" i="7" s="1"/>
  <c r="G2681" i="7"/>
  <c r="G2979" i="7" s="1"/>
  <c r="G2491" i="7"/>
  <c r="G2960" i="7" s="1"/>
  <c r="G2538" i="7" l="1"/>
  <c r="G2964" i="7" s="1"/>
  <c r="G2965" i="7"/>
  <c r="G2552" i="7"/>
  <c r="G2967" i="7" s="1"/>
  <c r="G2669" i="7"/>
  <c r="G2977" i="7" s="1"/>
  <c r="G2483" i="7"/>
  <c r="G2958" i="7" s="1"/>
  <c r="G2618" i="7"/>
  <c r="G2972" i="7" s="1"/>
  <c r="B2955" i="7"/>
  <c r="B2954" i="7"/>
  <c r="B2952" i="7"/>
  <c r="B2951" i="7"/>
  <c r="B2950" i="7"/>
  <c r="B2949" i="7"/>
  <c r="B2947" i="7"/>
  <c r="B2946" i="7"/>
  <c r="B2945" i="7"/>
  <c r="B2944" i="7"/>
  <c r="B2943" i="7"/>
  <c r="B2941" i="7"/>
  <c r="B2940" i="7"/>
  <c r="B2936" i="7"/>
  <c r="B2935" i="7"/>
  <c r="B2934" i="7"/>
  <c r="B2956" i="7"/>
  <c r="B2953" i="7"/>
  <c r="B2948" i="7"/>
  <c r="B2942" i="7"/>
  <c r="B2939" i="7"/>
  <c r="B2938" i="7"/>
  <c r="B2937" i="7"/>
  <c r="B2933" i="7"/>
  <c r="B2932" i="7"/>
  <c r="G2481" i="7"/>
  <c r="G2480" i="7" s="1"/>
  <c r="G2956" i="7" s="1"/>
  <c r="G2479" i="7"/>
  <c r="G2478" i="7"/>
  <c r="G2477" i="7"/>
  <c r="G2476" i="7"/>
  <c r="G2475" i="7"/>
  <c r="G2474" i="7"/>
  <c r="G2473" i="7"/>
  <c r="G2472" i="7"/>
  <c r="G2471" i="7"/>
  <c r="G2470" i="7"/>
  <c r="G2469" i="7"/>
  <c r="G2468" i="7"/>
  <c r="G2467" i="7"/>
  <c r="G2466" i="7"/>
  <c r="G2465" i="7"/>
  <c r="G2464" i="7"/>
  <c r="G2463" i="7"/>
  <c r="G2462" i="7"/>
  <c r="G2461" i="7"/>
  <c r="G2459" i="7"/>
  <c r="G2458" i="7"/>
  <c r="G2457" i="7"/>
  <c r="G2456" i="7"/>
  <c r="G2455" i="7"/>
  <c r="G2454" i="7"/>
  <c r="G2453" i="7"/>
  <c r="G2452" i="7"/>
  <c r="G2451" i="7"/>
  <c r="G2450" i="7"/>
  <c r="G2449" i="7"/>
  <c r="G2446" i="7"/>
  <c r="G2445" i="7"/>
  <c r="G2444" i="7"/>
  <c r="G2443" i="7"/>
  <c r="G2442" i="7"/>
  <c r="G2441" i="7"/>
  <c r="G2440" i="7"/>
  <c r="G2439" i="7"/>
  <c r="G2438" i="7"/>
  <c r="G2437" i="7"/>
  <c r="G2436" i="7"/>
  <c r="G2435" i="7"/>
  <c r="G2434" i="7"/>
  <c r="G2433" i="7"/>
  <c r="G2432" i="7"/>
  <c r="G2431" i="7"/>
  <c r="G2430" i="7"/>
  <c r="G2428" i="7"/>
  <c r="G2427" i="7"/>
  <c r="G2426" i="7"/>
  <c r="G2425" i="7"/>
  <c r="G2424" i="7"/>
  <c r="G2423" i="7"/>
  <c r="G2422" i="7"/>
  <c r="G2421" i="7"/>
  <c r="G2420" i="7"/>
  <c r="G2419" i="7"/>
  <c r="G2418" i="7"/>
  <c r="G2416" i="7"/>
  <c r="G2415" i="7"/>
  <c r="G2414" i="7"/>
  <c r="G2413" i="7"/>
  <c r="G2412" i="7"/>
  <c r="G2411" i="7"/>
  <c r="G2410" i="7"/>
  <c r="G2409" i="7"/>
  <c r="G2408" i="7"/>
  <c r="G2407" i="7"/>
  <c r="G2406" i="7"/>
  <c r="G2405" i="7"/>
  <c r="G2403" i="7"/>
  <c r="G2402" i="7"/>
  <c r="G2401" i="7"/>
  <c r="G2400" i="7"/>
  <c r="G2399" i="7"/>
  <c r="G2398" i="7"/>
  <c r="G2397" i="7"/>
  <c r="G2396" i="7"/>
  <c r="G2395" i="7"/>
  <c r="G2392" i="7"/>
  <c r="G2391" i="7"/>
  <c r="G2390" i="7"/>
  <c r="G2389" i="7"/>
  <c r="G2388" i="7"/>
  <c r="G2387" i="7"/>
  <c r="G2386" i="7"/>
  <c r="G2385" i="7"/>
  <c r="G2384" i="7"/>
  <c r="G2383" i="7"/>
  <c r="G2382" i="7"/>
  <c r="G2381" i="7"/>
  <c r="G2380" i="7"/>
  <c r="G2379" i="7"/>
  <c r="G2378" i="7"/>
  <c r="G2377" i="7"/>
  <c r="G2376" i="7"/>
  <c r="G2375" i="7"/>
  <c r="G2373" i="7"/>
  <c r="G2372" i="7"/>
  <c r="G2371" i="7"/>
  <c r="G2370" i="7"/>
  <c r="G2369" i="7"/>
  <c r="G2368" i="7"/>
  <c r="G2367" i="7"/>
  <c r="G2366" i="7"/>
  <c r="G2365" i="7"/>
  <c r="G2364" i="7"/>
  <c r="G2363" i="7"/>
  <c r="G2361" i="7"/>
  <c r="G2360" i="7"/>
  <c r="G2359" i="7"/>
  <c r="G2358" i="7"/>
  <c r="G2357" i="7"/>
  <c r="G2356" i="7"/>
  <c r="G2355" i="7"/>
  <c r="G2354" i="7"/>
  <c r="G2353" i="7"/>
  <c r="G2352" i="7"/>
  <c r="G2351" i="7"/>
  <c r="G2350" i="7"/>
  <c r="G2349" i="7"/>
  <c r="G2348" i="7"/>
  <c r="G2347" i="7"/>
  <c r="G2345" i="7"/>
  <c r="G2344" i="7"/>
  <c r="G2343" i="7"/>
  <c r="G2342" i="7"/>
  <c r="G2341" i="7"/>
  <c r="G2340" i="7"/>
  <c r="G2339" i="7"/>
  <c r="G2338" i="7"/>
  <c r="G2337" i="7"/>
  <c r="G2336" i="7"/>
  <c r="G2335" i="7"/>
  <c r="G2334" i="7"/>
  <c r="G2333" i="7"/>
  <c r="G2332" i="7"/>
  <c r="G2330" i="7"/>
  <c r="G2329" i="7"/>
  <c r="G2328" i="7"/>
  <c r="G2327" i="7"/>
  <c r="G2326" i="7"/>
  <c r="G2325" i="7"/>
  <c r="G2324" i="7"/>
  <c r="G2323" i="7"/>
  <c r="G2322" i="7"/>
  <c r="G2321" i="7"/>
  <c r="G2320" i="7"/>
  <c r="G2319" i="7"/>
  <c r="G2318" i="7"/>
  <c r="G2317" i="7"/>
  <c r="G2316" i="7"/>
  <c r="G2315" i="7"/>
  <c r="G2314" i="7"/>
  <c r="G2311" i="7"/>
  <c r="G2310" i="7"/>
  <c r="G2309" i="7"/>
  <c r="G2308" i="7"/>
  <c r="G2306" i="7"/>
  <c r="G2305" i="7"/>
  <c r="G2304" i="7"/>
  <c r="G2303" i="7"/>
  <c r="G2302" i="7"/>
  <c r="G2301" i="7"/>
  <c r="G2300" i="7"/>
  <c r="G2299" i="7"/>
  <c r="G2298" i="7"/>
  <c r="G2297" i="7"/>
  <c r="G2296" i="7"/>
  <c r="G2295" i="7"/>
  <c r="G2294" i="7"/>
  <c r="G2293" i="7"/>
  <c r="G2292" i="7"/>
  <c r="G2289" i="7"/>
  <c r="G2288" i="7"/>
  <c r="G2287" i="7"/>
  <c r="G2286" i="7"/>
  <c r="G2285" i="7"/>
  <c r="G2284" i="7"/>
  <c r="G2283" i="7"/>
  <c r="G2281" i="7"/>
  <c r="G2280" i="7"/>
  <c r="G2279" i="7"/>
  <c r="G2278" i="7"/>
  <c r="G2277" i="7"/>
  <c r="G2276" i="7"/>
  <c r="G2275" i="7"/>
  <c r="G2274" i="7"/>
  <c r="G2273" i="7"/>
  <c r="G2272" i="7"/>
  <c r="G2271" i="7"/>
  <c r="G2270" i="7"/>
  <c r="G2269" i="7"/>
  <c r="G2268" i="7"/>
  <c r="G2267" i="7"/>
  <c r="G2266" i="7"/>
  <c r="G2265" i="7"/>
  <c r="G2264" i="7"/>
  <c r="G2263" i="7"/>
  <c r="G2262" i="7"/>
  <c r="G2261" i="7"/>
  <c r="G2259" i="7"/>
  <c r="G2258" i="7"/>
  <c r="G2257" i="7"/>
  <c r="G2256" i="7"/>
  <c r="G2255" i="7"/>
  <c r="G2254" i="7"/>
  <c r="G2253" i="7"/>
  <c r="G2252" i="7"/>
  <c r="G2250" i="7"/>
  <c r="G2249" i="7"/>
  <c r="G2248" i="7"/>
  <c r="G2247" i="7"/>
  <c r="G2246" i="7"/>
  <c r="G2245" i="7"/>
  <c r="G2244" i="7"/>
  <c r="G2242" i="7"/>
  <c r="G2241" i="7"/>
  <c r="G2240" i="7"/>
  <c r="G2239" i="7"/>
  <c r="G2238" i="7"/>
  <c r="G2237" i="7"/>
  <c r="G2236" i="7"/>
  <c r="G2235" i="7"/>
  <c r="G2234" i="7"/>
  <c r="G2233" i="7"/>
  <c r="G2232" i="7"/>
  <c r="G2482" i="7" l="1"/>
  <c r="G2957" i="7" s="1"/>
  <c r="G2362" i="7"/>
  <c r="G2946" i="7" s="1"/>
  <c r="G2307" i="7"/>
  <c r="G2941" i="7" s="1"/>
  <c r="G2429" i="7"/>
  <c r="G2952" i="7" s="1"/>
  <c r="G2417" i="7"/>
  <c r="G2951" i="7" s="1"/>
  <c r="G2448" i="7"/>
  <c r="G2954" i="7" s="1"/>
  <c r="G2346" i="7"/>
  <c r="G2945" i="7" s="1"/>
  <c r="G2331" i="7"/>
  <c r="G2944" i="7" s="1"/>
  <c r="G2243" i="7"/>
  <c r="G2935" i="7" s="1"/>
  <c r="G2313" i="7"/>
  <c r="G2943" i="7" s="1"/>
  <c r="G2260" i="7"/>
  <c r="G2937" i="7" s="1"/>
  <c r="G2231" i="7"/>
  <c r="G2282" i="7"/>
  <c r="G2938" i="7" s="1"/>
  <c r="G2404" i="7"/>
  <c r="G2950" i="7" s="1"/>
  <c r="G2374" i="7"/>
  <c r="G2947" i="7" s="1"/>
  <c r="G2460" i="7"/>
  <c r="G2955" i="7" s="1"/>
  <c r="G2251" i="7"/>
  <c r="G2936" i="7" s="1"/>
  <c r="G2291" i="7"/>
  <c r="G2940" i="7" s="1"/>
  <c r="G2394" i="7"/>
  <c r="G2949" i="7" s="1"/>
  <c r="G2230" i="7" l="1"/>
  <c r="G2933" i="7" s="1"/>
  <c r="G2934" i="7"/>
  <c r="G2312" i="7"/>
  <c r="G2942" i="7" s="1"/>
  <c r="G2290" i="7"/>
  <c r="G2939" i="7" s="1"/>
  <c r="G2393" i="7"/>
  <c r="G2948" i="7" s="1"/>
  <c r="G2447" i="7"/>
  <c r="G2953" i="7" s="1"/>
  <c r="G2229" i="7" l="1"/>
  <c r="G2932" i="7" s="1"/>
  <c r="B2930" i="7"/>
  <c r="B2929" i="7"/>
  <c r="B2927" i="7"/>
  <c r="B2926" i="7"/>
  <c r="B2925" i="7"/>
  <c r="B2924" i="7"/>
  <c r="B2922" i="7"/>
  <c r="B2921" i="7"/>
  <c r="B2920" i="7"/>
  <c r="B2919" i="7"/>
  <c r="B2918" i="7"/>
  <c r="B2916" i="7"/>
  <c r="B2915" i="7"/>
  <c r="B2911" i="7"/>
  <c r="B2910" i="7"/>
  <c r="B2909" i="7"/>
  <c r="B2931" i="7"/>
  <c r="B2928" i="7"/>
  <c r="B2923" i="7"/>
  <c r="B2917" i="7"/>
  <c r="B2914" i="7"/>
  <c r="B2913" i="7"/>
  <c r="B2912" i="7"/>
  <c r="B2908" i="7"/>
  <c r="B2907" i="7"/>
  <c r="G2228" i="7"/>
  <c r="G2227" i="7" s="1"/>
  <c r="G2931" i="7" s="1"/>
  <c r="G2226" i="7"/>
  <c r="G2225" i="7"/>
  <c r="G2224" i="7"/>
  <c r="G2223" i="7"/>
  <c r="G2222" i="7"/>
  <c r="G2221" i="7"/>
  <c r="G2220" i="7"/>
  <c r="G2219" i="7"/>
  <c r="G2218" i="7"/>
  <c r="G2217" i="7"/>
  <c r="G2216" i="7"/>
  <c r="G2215" i="7"/>
  <c r="G2214" i="7"/>
  <c r="G2213" i="7"/>
  <c r="G2212" i="7"/>
  <c r="G2211" i="7"/>
  <c r="G2210" i="7"/>
  <c r="G2209" i="7"/>
  <c r="G2208" i="7"/>
  <c r="G2206" i="7"/>
  <c r="G2205" i="7"/>
  <c r="G2204" i="7"/>
  <c r="G2203" i="7"/>
  <c r="G2202" i="7"/>
  <c r="G2201" i="7"/>
  <c r="G2200" i="7"/>
  <c r="G2199" i="7"/>
  <c r="G2198" i="7"/>
  <c r="G2197" i="7"/>
  <c r="G2196" i="7"/>
  <c r="G2193" i="7"/>
  <c r="G2192" i="7"/>
  <c r="G2191" i="7"/>
  <c r="G2190" i="7"/>
  <c r="G2189" i="7"/>
  <c r="G2188" i="7"/>
  <c r="G2187" i="7"/>
  <c r="G2186" i="7"/>
  <c r="G2185" i="7"/>
  <c r="G2184" i="7"/>
  <c r="G2183" i="7"/>
  <c r="G2182" i="7"/>
  <c r="G2181" i="7"/>
  <c r="G2180" i="7"/>
  <c r="G2179" i="7"/>
  <c r="G2178" i="7"/>
  <c r="G2177" i="7"/>
  <c r="G2175" i="7"/>
  <c r="G2174" i="7"/>
  <c r="G2173" i="7"/>
  <c r="G2172" i="7"/>
  <c r="G2171" i="7"/>
  <c r="G2170" i="7"/>
  <c r="G2169" i="7"/>
  <c r="G2168" i="7"/>
  <c r="G2167" i="7"/>
  <c r="G2166" i="7"/>
  <c r="G2165" i="7"/>
  <c r="G2163" i="7"/>
  <c r="G2162" i="7"/>
  <c r="G2161" i="7"/>
  <c r="G2160" i="7"/>
  <c r="G2159" i="7"/>
  <c r="G2158" i="7"/>
  <c r="G2157" i="7"/>
  <c r="G2156" i="7"/>
  <c r="G2155" i="7"/>
  <c r="G2154" i="7"/>
  <c r="G2153" i="7"/>
  <c r="G2152" i="7"/>
  <c r="G2150" i="7"/>
  <c r="G2149" i="7"/>
  <c r="G2148" i="7"/>
  <c r="G2147" i="7"/>
  <c r="G2146" i="7"/>
  <c r="G2145" i="7"/>
  <c r="G2144" i="7"/>
  <c r="G2143" i="7"/>
  <c r="G2142" i="7"/>
  <c r="G2139" i="7"/>
  <c r="G2138" i="7"/>
  <c r="G2137" i="7"/>
  <c r="G2136" i="7"/>
  <c r="G2135" i="7"/>
  <c r="G2134" i="7"/>
  <c r="G2133" i="7"/>
  <c r="G2132" i="7"/>
  <c r="G2131" i="7"/>
  <c r="G2130" i="7"/>
  <c r="G2129" i="7"/>
  <c r="G2128" i="7"/>
  <c r="G2127" i="7"/>
  <c r="G2126" i="7"/>
  <c r="G2125" i="7"/>
  <c r="G2124" i="7"/>
  <c r="G2122" i="7"/>
  <c r="G2121" i="7"/>
  <c r="G2120" i="7"/>
  <c r="G2119" i="7"/>
  <c r="G2118" i="7"/>
  <c r="G2117" i="7"/>
  <c r="G2116" i="7"/>
  <c r="G2115" i="7"/>
  <c r="G2114" i="7"/>
  <c r="G2113" i="7"/>
  <c r="G2112" i="7"/>
  <c r="G2110" i="7"/>
  <c r="G2109" i="7"/>
  <c r="G2108" i="7"/>
  <c r="G2107" i="7"/>
  <c r="G2106" i="7"/>
  <c r="G2105" i="7"/>
  <c r="G2104" i="7"/>
  <c r="G2103" i="7"/>
  <c r="G2102" i="7"/>
  <c r="G2101" i="7"/>
  <c r="G2100" i="7"/>
  <c r="G2099" i="7"/>
  <c r="G2098" i="7"/>
  <c r="G2096" i="7"/>
  <c r="G2095" i="7"/>
  <c r="G2094" i="7"/>
  <c r="G2093" i="7"/>
  <c r="G2092" i="7"/>
  <c r="G2091" i="7"/>
  <c r="G2090" i="7"/>
  <c r="G2089" i="7"/>
  <c r="G2088" i="7"/>
  <c r="G2087" i="7"/>
  <c r="G2086" i="7"/>
  <c r="G2085" i="7"/>
  <c r="G2084" i="7"/>
  <c r="G2083" i="7"/>
  <c r="G2082" i="7"/>
  <c r="G2080" i="7"/>
  <c r="G2079" i="7"/>
  <c r="G2078" i="7"/>
  <c r="G2077" i="7"/>
  <c r="G2076" i="7"/>
  <c r="G2075" i="7"/>
  <c r="G2074" i="7"/>
  <c r="G2073" i="7"/>
  <c r="G2072" i="7"/>
  <c r="G2071" i="7"/>
  <c r="G2070" i="7"/>
  <c r="G2069" i="7"/>
  <c r="G2066" i="7"/>
  <c r="G2065" i="7"/>
  <c r="G2064" i="7"/>
  <c r="G2063" i="7"/>
  <c r="G2061" i="7"/>
  <c r="G2060" i="7"/>
  <c r="G2059" i="7"/>
  <c r="G2058" i="7"/>
  <c r="G2057" i="7"/>
  <c r="G2056" i="7"/>
  <c r="G2055" i="7"/>
  <c r="G2054" i="7"/>
  <c r="G2053" i="7"/>
  <c r="G2052" i="7"/>
  <c r="G2051" i="7"/>
  <c r="G2050" i="7"/>
  <c r="G2047" i="7"/>
  <c r="G2046" i="7"/>
  <c r="G2045" i="7"/>
  <c r="G2044" i="7"/>
  <c r="G2043" i="7"/>
  <c r="G2042" i="7"/>
  <c r="G2041" i="7"/>
  <c r="G2039" i="7"/>
  <c r="G2038" i="7"/>
  <c r="G2037" i="7"/>
  <c r="G2036" i="7"/>
  <c r="G2035" i="7"/>
  <c r="G2034" i="7"/>
  <c r="G2033" i="7"/>
  <c r="G2032" i="7"/>
  <c r="G2031" i="7"/>
  <c r="G2030" i="7"/>
  <c r="G2029" i="7"/>
  <c r="G2028" i="7"/>
  <c r="G2027" i="7"/>
  <c r="G2026" i="7"/>
  <c r="G2025" i="7"/>
  <c r="G2024" i="7"/>
  <c r="G2023" i="7"/>
  <c r="G2022" i="7"/>
  <c r="G2021" i="7"/>
  <c r="G2020" i="7"/>
  <c r="G2019" i="7"/>
  <c r="G2017" i="7"/>
  <c r="G2016" i="7"/>
  <c r="G2015" i="7"/>
  <c r="G2014" i="7"/>
  <c r="G2013" i="7"/>
  <c r="G2012" i="7"/>
  <c r="G2011" i="7"/>
  <c r="G2010" i="7"/>
  <c r="G2008" i="7"/>
  <c r="G2007" i="7"/>
  <c r="G2006" i="7"/>
  <c r="G2005" i="7"/>
  <c r="G2004" i="7"/>
  <c r="G2003" i="7"/>
  <c r="G2002" i="7"/>
  <c r="G2000" i="7"/>
  <c r="G1999" i="7"/>
  <c r="G1998" i="7"/>
  <c r="G1997" i="7"/>
  <c r="G1996" i="7"/>
  <c r="G1995" i="7"/>
  <c r="G1994" i="7"/>
  <c r="G1993" i="7"/>
  <c r="G1992" i="7"/>
  <c r="G1991" i="7"/>
  <c r="G1990" i="7"/>
  <c r="G1989" i="7"/>
  <c r="G1988" i="7"/>
  <c r="G2195" i="7" l="1"/>
  <c r="G2929" i="7" s="1"/>
  <c r="G1987" i="7"/>
  <c r="G2909" i="7" s="1"/>
  <c r="G2111" i="7"/>
  <c r="G2921" i="7" s="1"/>
  <c r="G2009" i="7"/>
  <c r="G2911" i="7" s="1"/>
  <c r="G2062" i="7"/>
  <c r="G2916" i="7" s="1"/>
  <c r="G2151" i="7"/>
  <c r="G2925" i="7" s="1"/>
  <c r="G2018" i="7"/>
  <c r="G2912" i="7" s="1"/>
  <c r="G2164" i="7"/>
  <c r="G2926" i="7" s="1"/>
  <c r="G2097" i="7"/>
  <c r="G2920" i="7" s="1"/>
  <c r="G2081" i="7"/>
  <c r="G2919" i="7" s="1"/>
  <c r="G2040" i="7"/>
  <c r="G2913" i="7" s="1"/>
  <c r="G2049" i="7"/>
  <c r="G2068" i="7"/>
  <c r="G2918" i="7" s="1"/>
  <c r="G2123" i="7"/>
  <c r="G2922" i="7" s="1"/>
  <c r="G2141" i="7"/>
  <c r="G2924" i="7" s="1"/>
  <c r="G2001" i="7"/>
  <c r="G2910" i="7" s="1"/>
  <c r="G2176" i="7"/>
  <c r="G2927" i="7" s="1"/>
  <c r="G2207" i="7"/>
  <c r="G2930" i="7" s="1"/>
  <c r="G2048" i="7" l="1"/>
  <c r="G2914" i="7" s="1"/>
  <c r="G2915" i="7"/>
  <c r="G2067" i="7"/>
  <c r="G2917" i="7" s="1"/>
  <c r="G1986" i="7"/>
  <c r="G2908" i="7" s="1"/>
  <c r="G2194" i="7"/>
  <c r="G2928" i="7" s="1"/>
  <c r="G2140" i="7"/>
  <c r="G1985" i="7" l="1"/>
  <c r="G2907" i="7" s="1"/>
  <c r="G2923" i="7"/>
  <c r="B2905" i="7"/>
  <c r="B2904" i="7"/>
  <c r="B2902" i="7"/>
  <c r="B2901" i="7"/>
  <c r="B2900" i="7"/>
  <c r="B2899" i="7"/>
  <c r="B2897" i="7"/>
  <c r="B2896" i="7"/>
  <c r="B2895" i="7"/>
  <c r="B2894" i="7"/>
  <c r="B2892" i="7"/>
  <c r="B2891" i="7"/>
  <c r="B2887" i="7"/>
  <c r="B2886" i="7"/>
  <c r="B2885" i="7"/>
  <c r="B2906" i="7"/>
  <c r="B2903" i="7"/>
  <c r="B2898" i="7"/>
  <c r="B2893" i="7"/>
  <c r="B2890" i="7"/>
  <c r="B2889" i="7"/>
  <c r="B2888" i="7"/>
  <c r="B2884" i="7"/>
  <c r="B2883" i="7"/>
  <c r="G1984" i="7"/>
  <c r="G1983" i="7" s="1"/>
  <c r="G2906" i="7" s="1"/>
  <c r="G1982" i="7"/>
  <c r="G1981" i="7"/>
  <c r="G1980" i="7"/>
  <c r="G1979" i="7"/>
  <c r="G1978" i="7"/>
  <c r="G1977" i="7"/>
  <c r="G1976" i="7"/>
  <c r="G1975" i="7"/>
  <c r="G1974" i="7"/>
  <c r="G1973" i="7"/>
  <c r="G1972" i="7"/>
  <c r="G1971" i="7"/>
  <c r="G1970" i="7"/>
  <c r="G1969" i="7"/>
  <c r="G1968" i="7"/>
  <c r="G1967" i="7"/>
  <c r="G1966" i="7"/>
  <c r="G1965" i="7"/>
  <c r="G1964" i="7"/>
  <c r="G1963" i="7"/>
  <c r="G1961" i="7"/>
  <c r="G1960" i="7"/>
  <c r="G1959" i="7"/>
  <c r="G1958" i="7"/>
  <c r="G1957" i="7"/>
  <c r="G1956" i="7"/>
  <c r="G1955" i="7"/>
  <c r="G1954" i="7"/>
  <c r="G1953" i="7"/>
  <c r="G1952" i="7"/>
  <c r="G1949" i="7"/>
  <c r="G1948" i="7"/>
  <c r="G1947" i="7"/>
  <c r="G1946" i="7"/>
  <c r="G1945" i="7"/>
  <c r="G1944" i="7"/>
  <c r="G1943" i="7"/>
  <c r="G1942" i="7"/>
  <c r="G1941" i="7"/>
  <c r="G1940" i="7"/>
  <c r="G1939" i="7"/>
  <c r="G1938" i="7"/>
  <c r="G1936" i="7"/>
  <c r="G1935" i="7"/>
  <c r="G1934" i="7"/>
  <c r="G1933" i="7"/>
  <c r="G1932" i="7"/>
  <c r="G1931" i="7"/>
  <c r="G1930" i="7"/>
  <c r="G1929" i="7"/>
  <c r="G1928" i="7"/>
  <c r="G1927" i="7"/>
  <c r="G1926" i="7"/>
  <c r="G1924" i="7"/>
  <c r="G1923" i="7"/>
  <c r="G1922" i="7"/>
  <c r="G1921" i="7"/>
  <c r="G1920" i="7"/>
  <c r="G1919" i="7"/>
  <c r="G1918" i="7"/>
  <c r="G1917" i="7"/>
  <c r="G1916" i="7"/>
  <c r="G1915" i="7"/>
  <c r="G1914" i="7"/>
  <c r="G1913" i="7"/>
  <c r="G1911" i="7"/>
  <c r="G1910" i="7"/>
  <c r="G1909" i="7"/>
  <c r="G1908" i="7"/>
  <c r="G1907" i="7"/>
  <c r="G1906" i="7"/>
  <c r="G1905" i="7"/>
  <c r="G1904" i="7"/>
  <c r="G1903" i="7"/>
  <c r="G1900" i="7"/>
  <c r="G1899" i="7"/>
  <c r="G1898" i="7"/>
  <c r="G1897" i="7"/>
  <c r="G1896" i="7"/>
  <c r="G1895" i="7"/>
  <c r="G1894" i="7"/>
  <c r="G1893" i="7"/>
  <c r="G1892" i="7"/>
  <c r="G1891" i="7"/>
  <c r="G1890" i="7"/>
  <c r="G1889" i="7"/>
  <c r="G1888" i="7"/>
  <c r="G1887" i="7"/>
  <c r="G1886" i="7"/>
  <c r="G1885" i="7"/>
  <c r="G1883" i="7"/>
  <c r="G1882" i="7"/>
  <c r="G1881" i="7"/>
  <c r="G1880" i="7"/>
  <c r="G1879" i="7"/>
  <c r="G1878" i="7"/>
  <c r="G1877" i="7"/>
  <c r="G1876" i="7"/>
  <c r="G1875" i="7"/>
  <c r="G1874" i="7"/>
  <c r="G1873" i="7"/>
  <c r="G1872" i="7"/>
  <c r="G1871" i="7"/>
  <c r="G1870" i="7"/>
  <c r="G1869" i="7"/>
  <c r="G1867" i="7"/>
  <c r="G1866" i="7"/>
  <c r="G1865" i="7"/>
  <c r="G1864" i="7"/>
  <c r="G1863" i="7"/>
  <c r="G1862" i="7"/>
  <c r="G1861" i="7"/>
  <c r="G1860" i="7"/>
  <c r="G1859" i="7"/>
  <c r="G1858" i="7"/>
  <c r="G1857" i="7"/>
  <c r="G1856" i="7"/>
  <c r="G1855" i="7"/>
  <c r="G1854" i="7"/>
  <c r="G1853" i="7"/>
  <c r="G1851" i="7"/>
  <c r="G1850" i="7"/>
  <c r="G1849" i="7"/>
  <c r="G1848" i="7"/>
  <c r="G1847" i="7"/>
  <c r="G1846" i="7"/>
  <c r="G1845" i="7"/>
  <c r="G1844" i="7"/>
  <c r="G1843" i="7"/>
  <c r="G1842" i="7"/>
  <c r="G1841" i="7"/>
  <c r="G1840" i="7"/>
  <c r="G1839" i="7"/>
  <c r="G1838" i="7"/>
  <c r="G1835" i="7"/>
  <c r="G1834" i="7"/>
  <c r="G1833" i="7"/>
  <c r="G1832" i="7"/>
  <c r="G1830" i="7"/>
  <c r="G1829" i="7"/>
  <c r="G1828" i="7"/>
  <c r="G1827" i="7"/>
  <c r="G1826" i="7"/>
  <c r="G1825" i="7"/>
  <c r="G1822" i="7"/>
  <c r="G1821" i="7"/>
  <c r="G1820" i="7"/>
  <c r="G1819" i="7"/>
  <c r="G1818" i="7"/>
  <c r="G1817" i="7"/>
  <c r="G1816" i="7"/>
  <c r="G1814" i="7"/>
  <c r="G1813" i="7"/>
  <c r="G1812" i="7"/>
  <c r="G1811" i="7"/>
  <c r="G1810" i="7"/>
  <c r="G1809" i="7"/>
  <c r="G1808" i="7"/>
  <c r="G1807" i="7"/>
  <c r="G1806" i="7"/>
  <c r="G1805" i="7"/>
  <c r="G1804" i="7"/>
  <c r="G1803" i="7"/>
  <c r="G1802" i="7"/>
  <c r="G1801" i="7"/>
  <c r="G1800" i="7"/>
  <c r="G1799" i="7"/>
  <c r="G1798" i="7"/>
  <c r="G1797" i="7"/>
  <c r="G1796" i="7"/>
  <c r="G1795" i="7"/>
  <c r="G1794" i="7"/>
  <c r="G1792" i="7"/>
  <c r="G1791" i="7"/>
  <c r="G1790" i="7"/>
  <c r="G1789" i="7"/>
  <c r="G1788" i="7"/>
  <c r="G1787" i="7"/>
  <c r="G1786" i="7"/>
  <c r="G1785" i="7"/>
  <c r="G1783" i="7"/>
  <c r="G1782" i="7"/>
  <c r="G1781" i="7"/>
  <c r="G1780" i="7"/>
  <c r="G1779" i="7"/>
  <c r="G1778" i="7"/>
  <c r="G1777" i="7"/>
  <c r="G1775" i="7"/>
  <c r="G1774" i="7"/>
  <c r="G1773" i="7"/>
  <c r="G1772" i="7"/>
  <c r="G1771" i="7"/>
  <c r="G1770" i="7"/>
  <c r="G1769" i="7"/>
  <c r="G1768" i="7"/>
  <c r="G1767" i="7"/>
  <c r="G1766" i="7"/>
  <c r="G1951" i="7" l="1"/>
  <c r="G2904" i="7" s="1"/>
  <c r="G1831" i="7"/>
  <c r="G2892" i="7" s="1"/>
  <c r="G1902" i="7"/>
  <c r="G2899" i="7" s="1"/>
  <c r="G1815" i="7"/>
  <c r="G2889" i="7" s="1"/>
  <c r="G1884" i="7"/>
  <c r="G2897" i="7" s="1"/>
  <c r="G1837" i="7"/>
  <c r="G2894" i="7" s="1"/>
  <c r="G1868" i="7"/>
  <c r="G2896" i="7" s="1"/>
  <c r="G1912" i="7"/>
  <c r="G2900" i="7" s="1"/>
  <c r="G1852" i="7"/>
  <c r="G2895" i="7" s="1"/>
  <c r="G1962" i="7"/>
  <c r="G1793" i="7"/>
  <c r="G2888" i="7" s="1"/>
  <c r="G1824" i="7"/>
  <c r="G1765" i="7"/>
  <c r="G2885" i="7" s="1"/>
  <c r="G1925" i="7"/>
  <c r="G2901" i="7" s="1"/>
  <c r="G1937" i="7"/>
  <c r="G2902" i="7" s="1"/>
  <c r="G1784" i="7"/>
  <c r="G2887" i="7" s="1"/>
  <c r="G1776" i="7"/>
  <c r="G2886" i="7" s="1"/>
  <c r="G1823" i="7" l="1"/>
  <c r="G2890" i="7" s="1"/>
  <c r="G2891" i="7"/>
  <c r="G1950" i="7"/>
  <c r="G2903" i="7" s="1"/>
  <c r="G2905" i="7"/>
  <c r="G1901" i="7"/>
  <c r="G2898" i="7" s="1"/>
  <c r="G1836" i="7"/>
  <c r="G2893" i="7" s="1"/>
  <c r="G1764" i="7"/>
  <c r="G2884" i="7" s="1"/>
  <c r="B2881" i="7"/>
  <c r="B2880" i="7"/>
  <c r="B2878" i="7"/>
  <c r="B2877" i="7"/>
  <c r="B2876" i="7"/>
  <c r="B2875" i="7"/>
  <c r="B2873" i="7"/>
  <c r="B2872" i="7"/>
  <c r="B2871" i="7"/>
  <c r="B2870" i="7"/>
  <c r="B2869" i="7"/>
  <c r="B2867" i="7"/>
  <c r="B2866" i="7"/>
  <c r="B2862" i="7"/>
  <c r="B2861" i="7"/>
  <c r="B2860" i="7"/>
  <c r="B2882" i="7"/>
  <c r="B2879" i="7"/>
  <c r="B2874" i="7"/>
  <c r="B2868" i="7"/>
  <c r="B2865" i="7"/>
  <c r="B2864" i="7"/>
  <c r="B2863" i="7"/>
  <c r="B2859" i="7"/>
  <c r="B2858" i="7"/>
  <c r="G1762" i="7"/>
  <c r="G1761" i="7" s="1"/>
  <c r="G2882" i="7" s="1"/>
  <c r="G1760" i="7"/>
  <c r="G1759" i="7"/>
  <c r="G1758" i="7"/>
  <c r="G1757" i="7"/>
  <c r="G1756" i="7"/>
  <c r="G1755" i="7"/>
  <c r="G1754" i="7"/>
  <c r="G1753" i="7"/>
  <c r="G1752" i="7"/>
  <c r="G1751" i="7"/>
  <c r="G1750" i="7"/>
  <c r="G1749" i="7"/>
  <c r="G1748" i="7"/>
  <c r="G1747" i="7"/>
  <c r="G1746" i="7"/>
  <c r="G1745" i="7"/>
  <c r="G1744" i="7"/>
  <c r="G1743" i="7"/>
  <c r="G1742" i="7"/>
  <c r="G1741" i="7"/>
  <c r="G1739" i="7"/>
  <c r="G1738" i="7"/>
  <c r="G1737" i="7"/>
  <c r="G1736" i="7"/>
  <c r="G1735" i="7"/>
  <c r="G1734" i="7"/>
  <c r="G1733" i="7"/>
  <c r="G1732" i="7"/>
  <c r="G1731" i="7"/>
  <c r="G1730" i="7"/>
  <c r="G1727" i="7"/>
  <c r="G1726" i="7"/>
  <c r="G1725" i="7"/>
  <c r="G1724" i="7"/>
  <c r="G1723" i="7"/>
  <c r="G1722" i="7"/>
  <c r="G1721" i="7"/>
  <c r="G1720" i="7"/>
  <c r="G1719" i="7"/>
  <c r="G1718" i="7"/>
  <c r="G1717" i="7"/>
  <c r="G1716" i="7"/>
  <c r="G1715" i="7"/>
  <c r="G1714" i="7"/>
  <c r="G1713" i="7"/>
  <c r="G1712" i="7"/>
  <c r="G1711" i="7"/>
  <c r="G1710" i="7"/>
  <c r="G1709" i="7"/>
  <c r="G1708" i="7"/>
  <c r="G1707" i="7"/>
  <c r="G1706" i="7"/>
  <c r="G1705" i="7"/>
  <c r="G1704" i="7"/>
  <c r="G1703" i="7"/>
  <c r="G1702" i="7"/>
  <c r="G1701" i="7"/>
  <c r="G1700" i="7"/>
  <c r="G1699" i="7"/>
  <c r="G1698" i="7"/>
  <c r="G1697" i="7"/>
  <c r="G1696" i="7"/>
  <c r="G1695" i="7"/>
  <c r="G1694" i="7"/>
  <c r="G1693" i="7"/>
  <c r="G1691" i="7"/>
  <c r="G1690" i="7"/>
  <c r="G1689" i="7"/>
  <c r="G1688" i="7"/>
  <c r="G1687" i="7"/>
  <c r="G1686" i="7"/>
  <c r="G1685" i="7"/>
  <c r="G1684" i="7"/>
  <c r="G1683" i="7"/>
  <c r="G1682" i="7"/>
  <c r="G1681" i="7"/>
  <c r="G1679" i="7"/>
  <c r="G1678" i="7"/>
  <c r="G1677" i="7"/>
  <c r="G1676" i="7"/>
  <c r="G1675" i="7"/>
  <c r="G1674" i="7"/>
  <c r="G1673" i="7"/>
  <c r="G1672" i="7"/>
  <c r="G1671" i="7"/>
  <c r="G1670" i="7"/>
  <c r="G1669" i="7"/>
  <c r="G1668" i="7"/>
  <c r="G1667" i="7"/>
  <c r="G1666" i="7"/>
  <c r="G1665" i="7"/>
  <c r="G1663" i="7"/>
  <c r="G1662" i="7"/>
  <c r="G1661" i="7"/>
  <c r="G1660" i="7"/>
  <c r="G1659" i="7"/>
  <c r="G1658" i="7"/>
  <c r="G1657" i="7"/>
  <c r="G1656" i="7"/>
  <c r="G1655" i="7"/>
  <c r="G1654" i="7"/>
  <c r="G1653" i="7"/>
  <c r="G1652" i="7"/>
  <c r="G1649" i="7"/>
  <c r="G1648" i="7"/>
  <c r="G1647" i="7"/>
  <c r="G1646" i="7"/>
  <c r="G1645" i="7"/>
  <c r="G1644" i="7"/>
  <c r="G1643" i="7"/>
  <c r="G1642" i="7"/>
  <c r="G1640" i="7"/>
  <c r="G1639" i="7"/>
  <c r="G1638" i="7"/>
  <c r="G1637" i="7"/>
  <c r="G1636" i="7"/>
  <c r="G1635" i="7"/>
  <c r="G1634" i="7"/>
  <c r="G1633" i="7"/>
  <c r="G1632" i="7"/>
  <c r="G1631" i="7"/>
  <c r="G1630" i="7"/>
  <c r="G1629" i="7"/>
  <c r="G1628" i="7"/>
  <c r="G1627" i="7"/>
  <c r="G1626" i="7"/>
  <c r="G1625" i="7"/>
  <c r="G1623" i="7"/>
  <c r="G1622" i="7"/>
  <c r="G1621" i="7"/>
  <c r="G1620" i="7"/>
  <c r="G1619" i="7"/>
  <c r="G1618" i="7"/>
  <c r="G1617" i="7"/>
  <c r="G1616" i="7"/>
  <c r="G1615" i="7"/>
  <c r="G1614" i="7"/>
  <c r="G1613" i="7"/>
  <c r="G1612" i="7"/>
  <c r="G1611" i="7"/>
  <c r="G1610" i="7"/>
  <c r="G1609" i="7"/>
  <c r="G1608" i="7"/>
  <c r="G1606" i="7"/>
  <c r="G1605" i="7"/>
  <c r="G1604" i="7"/>
  <c r="G1603" i="7"/>
  <c r="G1602" i="7"/>
  <c r="G1601" i="7"/>
  <c r="G1600" i="7"/>
  <c r="G1599" i="7"/>
  <c r="G1598" i="7"/>
  <c r="G1597" i="7"/>
  <c r="G1596" i="7"/>
  <c r="G1595" i="7"/>
  <c r="G1594" i="7"/>
  <c r="G1593" i="7"/>
  <c r="G1592" i="7"/>
  <c r="G1590" i="7"/>
  <c r="G1589" i="7"/>
  <c r="G1588" i="7"/>
  <c r="G1587" i="7"/>
  <c r="G1586" i="7"/>
  <c r="G1585" i="7"/>
  <c r="G1584" i="7"/>
  <c r="G1583" i="7"/>
  <c r="G1582" i="7"/>
  <c r="G1581" i="7"/>
  <c r="G1580" i="7"/>
  <c r="G1579" i="7"/>
  <c r="G1578" i="7"/>
  <c r="G1577" i="7"/>
  <c r="G1576" i="7"/>
  <c r="G1573" i="7"/>
  <c r="G1572" i="7"/>
  <c r="G1571" i="7"/>
  <c r="G1570" i="7"/>
  <c r="G1568" i="7"/>
  <c r="G1567" i="7"/>
  <c r="G1566" i="7"/>
  <c r="G1565" i="7"/>
  <c r="G1564" i="7"/>
  <c r="G1563" i="7"/>
  <c r="G1562" i="7"/>
  <c r="G1561" i="7"/>
  <c r="G1560" i="7"/>
  <c r="G1559" i="7"/>
  <c r="G1558" i="7"/>
  <c r="G1557" i="7"/>
  <c r="G1556" i="7"/>
  <c r="G1555" i="7"/>
  <c r="G1554" i="7"/>
  <c r="G1551" i="7"/>
  <c r="G1550" i="7"/>
  <c r="G1549" i="7"/>
  <c r="G1548" i="7"/>
  <c r="G1547" i="7"/>
  <c r="G1546" i="7"/>
  <c r="G1545" i="7"/>
  <c r="G1543" i="7"/>
  <c r="G1542" i="7"/>
  <c r="G1541" i="7"/>
  <c r="G1540" i="7"/>
  <c r="G1539" i="7"/>
  <c r="G1538" i="7"/>
  <c r="G1537" i="7"/>
  <c r="G1536" i="7"/>
  <c r="G1535" i="7"/>
  <c r="G1534" i="7"/>
  <c r="G1533" i="7"/>
  <c r="G1532" i="7"/>
  <c r="G1531" i="7"/>
  <c r="G1530" i="7"/>
  <c r="G1529" i="7"/>
  <c r="G1528" i="7"/>
  <c r="G1527" i="7"/>
  <c r="G1526" i="7"/>
  <c r="G1525" i="7"/>
  <c r="G1524" i="7"/>
  <c r="G1523" i="7"/>
  <c r="G1521" i="7"/>
  <c r="G1520" i="7"/>
  <c r="G1519" i="7"/>
  <c r="G1518" i="7"/>
  <c r="G1517" i="7"/>
  <c r="G1516" i="7"/>
  <c r="G1515" i="7"/>
  <c r="G1514" i="7"/>
  <c r="G1512" i="7"/>
  <c r="G1511" i="7"/>
  <c r="G1510" i="7"/>
  <c r="G1509" i="7"/>
  <c r="G1508" i="7"/>
  <c r="G1507" i="7"/>
  <c r="G1506" i="7"/>
  <c r="G1504" i="7"/>
  <c r="G1503" i="7"/>
  <c r="G1502" i="7"/>
  <c r="G1501" i="7"/>
  <c r="G1500" i="7"/>
  <c r="G1499" i="7"/>
  <c r="G1498" i="7"/>
  <c r="G1497" i="7"/>
  <c r="G1496" i="7"/>
  <c r="G1495" i="7"/>
  <c r="G1494" i="7"/>
  <c r="G1493" i="7"/>
  <c r="G1492" i="7"/>
  <c r="G1544" i="7" l="1"/>
  <c r="G2864" i="7" s="1"/>
  <c r="G1763" i="7"/>
  <c r="G2883" i="7" s="1"/>
  <c r="G1491" i="7"/>
  <c r="G2860" i="7" s="1"/>
  <c r="G1505" i="7"/>
  <c r="G2861" i="7" s="1"/>
  <c r="G1651" i="7"/>
  <c r="G2875" i="7" s="1"/>
  <c r="G1729" i="7"/>
  <c r="G2880" i="7" s="1"/>
  <c r="G1680" i="7"/>
  <c r="G2877" i="7" s="1"/>
  <c r="G1664" i="7"/>
  <c r="G2876" i="7" s="1"/>
  <c r="G1522" i="7"/>
  <c r="G2863" i="7" s="1"/>
  <c r="G1513" i="7"/>
  <c r="G2862" i="7" s="1"/>
  <c r="G1607" i="7"/>
  <c r="G2871" i="7" s="1"/>
  <c r="G1591" i="7"/>
  <c r="G2870" i="7" s="1"/>
  <c r="G1575" i="7"/>
  <c r="G2869" i="7" s="1"/>
  <c r="G1569" i="7"/>
  <c r="G2867" i="7" s="1"/>
  <c r="G1553" i="7"/>
  <c r="G2866" i="7" s="1"/>
  <c r="G1692" i="7"/>
  <c r="G2878" i="7" s="1"/>
  <c r="G1740" i="7"/>
  <c r="G2881" i="7" s="1"/>
  <c r="G1624" i="7"/>
  <c r="G2872" i="7" s="1"/>
  <c r="G1641" i="7"/>
  <c r="G2873" i="7" s="1"/>
  <c r="G1552" i="7" l="1"/>
  <c r="G2865" i="7" s="1"/>
  <c r="G1574" i="7"/>
  <c r="G2868" i="7" s="1"/>
  <c r="G1650" i="7"/>
  <c r="G2874" i="7" s="1"/>
  <c r="G1490" i="7"/>
  <c r="G2859" i="7" s="1"/>
  <c r="G1728" i="7"/>
  <c r="G2879" i="7" s="1"/>
  <c r="G1489" i="7" l="1"/>
  <c r="G2858" i="7" s="1"/>
  <c r="B2856" i="7"/>
  <c r="B2855" i="7"/>
  <c r="B2853" i="7"/>
  <c r="B2852" i="7"/>
  <c r="B2851" i="7"/>
  <c r="B2850" i="7"/>
  <c r="B2848" i="7"/>
  <c r="B2847" i="7"/>
  <c r="B2846" i="7"/>
  <c r="B2845" i="7"/>
  <c r="B2844" i="7"/>
  <c r="B2842" i="7"/>
  <c r="B2841" i="7"/>
  <c r="B2837" i="7"/>
  <c r="B2836" i="7"/>
  <c r="B2835" i="7"/>
  <c r="B2857" i="7"/>
  <c r="B2854" i="7"/>
  <c r="B2849" i="7"/>
  <c r="B2843" i="7"/>
  <c r="B2840" i="7"/>
  <c r="B2839" i="7"/>
  <c r="B2838" i="7"/>
  <c r="B2834" i="7"/>
  <c r="B2833" i="7"/>
  <c r="G1488" i="7"/>
  <c r="G1487" i="7" s="1"/>
  <c r="G2857" i="7" s="1"/>
  <c r="G1486" i="7"/>
  <c r="G1485" i="7"/>
  <c r="G1484" i="7"/>
  <c r="G1483" i="7"/>
  <c r="G1482" i="7"/>
  <c r="G1481" i="7"/>
  <c r="G1480" i="7"/>
  <c r="G1479" i="7"/>
  <c r="G1478" i="7"/>
  <c r="G1477" i="7"/>
  <c r="G1476" i="7"/>
  <c r="G1475" i="7"/>
  <c r="G1474" i="7"/>
  <c r="G1473" i="7"/>
  <c r="G1472" i="7"/>
  <c r="G1471" i="7"/>
  <c r="G1470" i="7"/>
  <c r="G1469" i="7"/>
  <c r="G1468" i="7"/>
  <c r="G1466" i="7"/>
  <c r="G1465" i="7"/>
  <c r="G1464" i="7"/>
  <c r="G1463" i="7"/>
  <c r="G1462" i="7"/>
  <c r="G1461" i="7"/>
  <c r="G1460" i="7"/>
  <c r="G1459" i="7"/>
  <c r="G1458" i="7"/>
  <c r="G1457" i="7"/>
  <c r="G1454" i="7"/>
  <c r="G1453" i="7"/>
  <c r="G1452" i="7"/>
  <c r="G1451" i="7"/>
  <c r="G1450" i="7"/>
  <c r="G1449" i="7"/>
  <c r="G1448" i="7"/>
  <c r="G1447" i="7"/>
  <c r="G1446" i="7"/>
  <c r="G1445" i="7"/>
  <c r="G1444" i="7"/>
  <c r="G1443" i="7"/>
  <c r="G1442" i="7"/>
  <c r="G1441" i="7"/>
  <c r="G1440" i="7"/>
  <c r="G1439" i="7"/>
  <c r="G1438" i="7"/>
  <c r="G1437" i="7"/>
  <c r="G1436" i="7"/>
  <c r="G1435" i="7"/>
  <c r="G1434" i="7"/>
  <c r="G1433" i="7"/>
  <c r="G1432" i="7"/>
  <c r="G1430" i="7"/>
  <c r="G1429" i="7"/>
  <c r="G1428" i="7"/>
  <c r="G1427" i="7"/>
  <c r="G1426" i="7"/>
  <c r="G1425" i="7"/>
  <c r="G1424" i="7"/>
  <c r="G1423" i="7"/>
  <c r="G1422" i="7"/>
  <c r="G1421" i="7"/>
  <c r="G1420" i="7"/>
  <c r="G1418" i="7"/>
  <c r="G1417" i="7"/>
  <c r="G1416" i="7"/>
  <c r="G1415" i="7"/>
  <c r="G1414" i="7"/>
  <c r="G1413" i="7"/>
  <c r="G1412" i="7"/>
  <c r="G1411" i="7"/>
  <c r="G1410" i="7"/>
  <c r="G1409" i="7"/>
  <c r="G1408" i="7"/>
  <c r="G1407" i="7"/>
  <c r="G1405" i="7"/>
  <c r="G1404" i="7"/>
  <c r="G1403" i="7"/>
  <c r="G1402" i="7"/>
  <c r="G1401" i="7"/>
  <c r="G1400" i="7"/>
  <c r="G1399" i="7"/>
  <c r="G1398" i="7"/>
  <c r="G1397" i="7"/>
  <c r="G1396" i="7"/>
  <c r="G1395" i="7"/>
  <c r="G1392" i="7"/>
  <c r="G1391" i="7"/>
  <c r="G1390" i="7"/>
  <c r="G1389" i="7"/>
  <c r="G1388" i="7"/>
  <c r="G1387" i="7"/>
  <c r="G1386" i="7"/>
  <c r="G1385" i="7"/>
  <c r="G1383" i="7"/>
  <c r="G1382" i="7"/>
  <c r="G1381" i="7"/>
  <c r="G1380" i="7"/>
  <c r="G1379" i="7"/>
  <c r="G1378" i="7"/>
  <c r="G1377" i="7"/>
  <c r="G1376" i="7"/>
  <c r="G1375" i="7"/>
  <c r="G1374" i="7"/>
  <c r="G1373" i="7"/>
  <c r="G1372" i="7"/>
  <c r="G1371" i="7"/>
  <c r="G1370" i="7"/>
  <c r="G1369" i="7"/>
  <c r="G1368" i="7"/>
  <c r="G1366" i="7"/>
  <c r="G1365" i="7"/>
  <c r="G1364" i="7"/>
  <c r="G1363" i="7"/>
  <c r="G1362" i="7"/>
  <c r="G1361" i="7"/>
  <c r="G1360" i="7"/>
  <c r="G1359" i="7"/>
  <c r="G1358" i="7"/>
  <c r="G1357" i="7"/>
  <c r="G1356" i="7"/>
  <c r="G1355" i="7"/>
  <c r="G1354" i="7"/>
  <c r="G1353" i="7"/>
  <c r="G1352" i="7"/>
  <c r="G1350" i="7"/>
  <c r="G1349" i="7"/>
  <c r="G1348" i="7"/>
  <c r="G1347" i="7"/>
  <c r="G1346" i="7"/>
  <c r="G1345" i="7"/>
  <c r="G1344" i="7"/>
  <c r="G1343" i="7"/>
  <c r="G1342" i="7"/>
  <c r="G1341" i="7"/>
  <c r="G1340" i="7"/>
  <c r="G1339" i="7"/>
  <c r="G1338" i="7"/>
  <c r="G1337" i="7"/>
  <c r="G1336" i="7"/>
  <c r="G1334" i="7"/>
  <c r="G1333" i="7"/>
  <c r="G1332" i="7"/>
  <c r="G1331" i="7"/>
  <c r="G1330" i="7"/>
  <c r="G1329" i="7"/>
  <c r="G1328" i="7"/>
  <c r="G1327" i="7"/>
  <c r="G1326" i="7"/>
  <c r="G1325" i="7"/>
  <c r="G1324" i="7"/>
  <c r="G1323" i="7"/>
  <c r="G1322" i="7"/>
  <c r="G1321" i="7"/>
  <c r="G1318" i="7"/>
  <c r="G1317" i="7"/>
  <c r="G1316" i="7"/>
  <c r="G1314" i="7"/>
  <c r="G1313" i="7"/>
  <c r="G1312" i="7"/>
  <c r="G1311" i="7"/>
  <c r="G1310" i="7"/>
  <c r="G1309" i="7"/>
  <c r="G1308" i="7"/>
  <c r="G1307" i="7"/>
  <c r="G1306" i="7"/>
  <c r="G1305" i="7"/>
  <c r="G1302" i="7"/>
  <c r="G1301" i="7"/>
  <c r="G1300" i="7"/>
  <c r="G1299" i="7"/>
  <c r="G1298" i="7"/>
  <c r="G1297" i="7"/>
  <c r="G1296" i="7"/>
  <c r="G1294" i="7"/>
  <c r="G1293" i="7"/>
  <c r="G1292" i="7"/>
  <c r="G1291" i="7"/>
  <c r="G1290" i="7"/>
  <c r="G1289" i="7"/>
  <c r="G1288" i="7"/>
  <c r="G1287" i="7"/>
  <c r="G1286" i="7"/>
  <c r="G1285" i="7"/>
  <c r="G1284" i="7"/>
  <c r="G1283" i="7"/>
  <c r="G1282" i="7"/>
  <c r="G1281" i="7"/>
  <c r="G1280" i="7"/>
  <c r="G1279" i="7"/>
  <c r="G1278" i="7"/>
  <c r="G1277" i="7"/>
  <c r="G1276" i="7"/>
  <c r="G1274" i="7"/>
  <c r="G1273" i="7"/>
  <c r="G1272" i="7"/>
  <c r="G1271" i="7"/>
  <c r="G1270" i="7"/>
  <c r="G1269" i="7"/>
  <c r="G1268" i="7"/>
  <c r="G1267" i="7"/>
  <c r="G1265" i="7"/>
  <c r="G1264" i="7"/>
  <c r="G1263" i="7"/>
  <c r="G1262" i="7"/>
  <c r="G1261" i="7"/>
  <c r="G1260" i="7"/>
  <c r="G1259" i="7"/>
  <c r="G1257" i="7"/>
  <c r="G1256" i="7"/>
  <c r="G1255" i="7"/>
  <c r="G1254" i="7"/>
  <c r="G1253" i="7"/>
  <c r="G1252" i="7"/>
  <c r="G1251" i="7"/>
  <c r="G1250" i="7"/>
  <c r="G1249" i="7"/>
  <c r="G1248" i="7"/>
  <c r="G1315" i="7" l="1"/>
  <c r="G2842" i="7" s="1"/>
  <c r="G1351" i="7"/>
  <c r="G2846" i="7" s="1"/>
  <c r="G1456" i="7"/>
  <c r="G2855" i="7" s="1"/>
  <c r="G1406" i="7"/>
  <c r="G2851" i="7" s="1"/>
  <c r="G1335" i="7"/>
  <c r="G2845" i="7" s="1"/>
  <c r="G1247" i="7"/>
  <c r="G2835" i="7" s="1"/>
  <c r="G1266" i="7"/>
  <c r="G2837" i="7" s="1"/>
  <c r="G1419" i="7"/>
  <c r="G2852" i="7" s="1"/>
  <c r="G1304" i="7"/>
  <c r="G2841" i="7" s="1"/>
  <c r="G1394" i="7"/>
  <c r="G2850" i="7" s="1"/>
  <c r="G1431" i="7"/>
  <c r="G2853" i="7" s="1"/>
  <c r="G1467" i="7"/>
  <c r="G2856" i="7" s="1"/>
  <c r="G1275" i="7"/>
  <c r="G2838" i="7" s="1"/>
  <c r="G1320" i="7"/>
  <c r="G2844" i="7" s="1"/>
  <c r="G1258" i="7"/>
  <c r="G1295" i="7"/>
  <c r="G2839" i="7" s="1"/>
  <c r="G1367" i="7"/>
  <c r="G2847" i="7" s="1"/>
  <c r="G1384" i="7"/>
  <c r="G2848" i="7" s="1"/>
  <c r="G1246" i="7" l="1"/>
  <c r="G2834" i="7" s="1"/>
  <c r="G2836" i="7"/>
  <c r="G1393" i="7"/>
  <c r="G2849" i="7" s="1"/>
  <c r="G1319" i="7"/>
  <c r="G2843" i="7" s="1"/>
  <c r="G1455" i="7"/>
  <c r="G2854" i="7" s="1"/>
  <c r="G1303" i="7"/>
  <c r="G2840" i="7" s="1"/>
  <c r="G1245" i="7" l="1"/>
  <c r="G2833" i="7" s="1"/>
  <c r="B2831" i="7"/>
  <c r="B2830" i="7"/>
  <c r="B2828" i="7"/>
  <c r="B2827" i="7"/>
  <c r="B2826" i="7"/>
  <c r="B2825" i="7"/>
  <c r="B2823" i="7"/>
  <c r="B2822" i="7"/>
  <c r="B2821" i="7"/>
  <c r="B2820" i="7"/>
  <c r="B2819" i="7"/>
  <c r="B2817" i="7"/>
  <c r="B2816" i="7"/>
  <c r="B2812" i="7"/>
  <c r="B2811" i="7"/>
  <c r="B2810" i="7"/>
  <c r="B2832" i="7"/>
  <c r="B2829" i="7"/>
  <c r="B2815" i="7"/>
  <c r="B2814" i="7"/>
  <c r="B2813" i="7"/>
  <c r="B2818" i="7"/>
  <c r="B2824" i="7"/>
  <c r="B2809" i="7"/>
  <c r="B2808" i="7"/>
  <c r="G1244" i="7"/>
  <c r="G1243" i="7" s="1"/>
  <c r="G2832" i="7" s="1"/>
  <c r="G1242" i="7"/>
  <c r="G1241" i="7"/>
  <c r="G1240" i="7"/>
  <c r="G1239" i="7"/>
  <c r="G1238" i="7"/>
  <c r="G1237" i="7"/>
  <c r="G1236" i="7"/>
  <c r="G1235" i="7"/>
  <c r="G1234" i="7"/>
  <c r="G1233" i="7"/>
  <c r="G1232" i="7"/>
  <c r="G1231" i="7"/>
  <c r="G1230" i="7"/>
  <c r="G1229" i="7"/>
  <c r="G1228" i="7"/>
  <c r="G1227" i="7"/>
  <c r="G1226" i="7"/>
  <c r="G1225" i="7"/>
  <c r="G1224" i="7"/>
  <c r="G1222" i="7"/>
  <c r="G1221" i="7"/>
  <c r="G1220" i="7"/>
  <c r="G1219" i="7"/>
  <c r="G1218" i="7"/>
  <c r="G1217" i="7"/>
  <c r="G1216" i="7"/>
  <c r="G1215" i="7"/>
  <c r="G1214" i="7"/>
  <c r="G1213" i="7"/>
  <c r="G1210" i="7"/>
  <c r="G1209" i="7"/>
  <c r="G1208" i="7"/>
  <c r="G1207" i="7"/>
  <c r="G1206" i="7"/>
  <c r="G1205" i="7"/>
  <c r="G1204" i="7"/>
  <c r="G1203" i="7"/>
  <c r="G1202" i="7"/>
  <c r="G1201" i="7"/>
  <c r="G1200" i="7"/>
  <c r="G1199" i="7"/>
  <c r="G1198" i="7"/>
  <c r="G1197" i="7"/>
  <c r="G1196" i="7"/>
  <c r="G1195" i="7"/>
  <c r="G1194" i="7"/>
  <c r="G1193" i="7"/>
  <c r="G1192" i="7"/>
  <c r="G1191" i="7"/>
  <c r="G1190" i="7"/>
  <c r="G1189" i="7"/>
  <c r="G1188" i="7"/>
  <c r="G1187" i="7"/>
  <c r="G1186" i="7"/>
  <c r="G1184" i="7"/>
  <c r="G1183" i="7"/>
  <c r="G1182" i="7"/>
  <c r="G1181" i="7"/>
  <c r="G1180" i="7"/>
  <c r="G1179" i="7"/>
  <c r="G1178" i="7"/>
  <c r="G1177" i="7"/>
  <c r="G1176" i="7"/>
  <c r="G1175" i="7"/>
  <c r="G1174" i="7"/>
  <c r="G1172" i="7"/>
  <c r="G1171" i="7"/>
  <c r="G1170" i="7"/>
  <c r="G1169" i="7"/>
  <c r="G1168" i="7"/>
  <c r="G1167" i="7"/>
  <c r="G1166" i="7"/>
  <c r="G1165" i="7"/>
  <c r="G1164" i="7"/>
  <c r="G1163" i="7"/>
  <c r="G1162" i="7"/>
  <c r="G1161" i="7"/>
  <c r="G1159" i="7"/>
  <c r="G1158" i="7"/>
  <c r="G1157" i="7"/>
  <c r="G1156" i="7"/>
  <c r="G1155" i="7"/>
  <c r="G1154" i="7"/>
  <c r="G1153" i="7"/>
  <c r="G1152" i="7"/>
  <c r="G1151" i="7"/>
  <c r="G1150" i="7"/>
  <c r="G1149" i="7"/>
  <c r="G1146" i="7"/>
  <c r="G1145" i="7"/>
  <c r="G1144" i="7"/>
  <c r="G1143" i="7"/>
  <c r="G1142" i="7"/>
  <c r="G1141" i="7"/>
  <c r="G1140" i="7"/>
  <c r="G1139" i="7"/>
  <c r="G1138" i="7"/>
  <c r="G1137" i="7"/>
  <c r="G1135" i="7"/>
  <c r="G1134" i="7"/>
  <c r="G1133" i="7"/>
  <c r="G1132" i="7"/>
  <c r="G1131" i="7"/>
  <c r="G1130" i="7"/>
  <c r="G1129" i="7"/>
  <c r="G1128" i="7"/>
  <c r="G1127" i="7"/>
  <c r="G1126" i="7"/>
  <c r="G1125" i="7"/>
  <c r="G1124" i="7"/>
  <c r="G1123" i="7"/>
  <c r="G1122" i="7"/>
  <c r="G1121" i="7"/>
  <c r="G1120" i="7"/>
  <c r="G1118" i="7"/>
  <c r="G1117" i="7"/>
  <c r="G1116" i="7"/>
  <c r="G1115" i="7"/>
  <c r="G1114" i="7"/>
  <c r="G1113" i="7"/>
  <c r="G1112" i="7"/>
  <c r="G1111" i="7"/>
  <c r="G1110" i="7"/>
  <c r="G1109" i="7"/>
  <c r="G1108" i="7"/>
  <c r="G1107" i="7"/>
  <c r="G1106" i="7"/>
  <c r="G1105" i="7"/>
  <c r="G1104" i="7"/>
  <c r="G1102" i="7"/>
  <c r="G1101" i="7"/>
  <c r="G1100" i="7"/>
  <c r="G1099" i="7"/>
  <c r="G1098" i="7"/>
  <c r="G1097" i="7"/>
  <c r="G1096" i="7"/>
  <c r="G1095" i="7"/>
  <c r="G1094" i="7"/>
  <c r="G1093" i="7"/>
  <c r="G1092" i="7"/>
  <c r="G1091" i="7"/>
  <c r="G1090" i="7"/>
  <c r="G1089" i="7"/>
  <c r="G1088" i="7"/>
  <c r="G1086" i="7"/>
  <c r="G1085" i="7"/>
  <c r="G1084" i="7"/>
  <c r="G1083" i="7"/>
  <c r="G1082" i="7"/>
  <c r="G1081" i="7"/>
  <c r="G1080" i="7"/>
  <c r="G1079" i="7"/>
  <c r="G1078" i="7"/>
  <c r="G1077" i="7"/>
  <c r="G1076" i="7"/>
  <c r="G1075" i="7"/>
  <c r="G1074" i="7"/>
  <c r="G1073" i="7"/>
  <c r="G1072" i="7"/>
  <c r="G1071" i="7"/>
  <c r="G1070" i="7"/>
  <c r="G1069" i="7"/>
  <c r="G1066" i="7"/>
  <c r="G1065" i="7"/>
  <c r="G1063" i="7"/>
  <c r="G1062" i="7"/>
  <c r="G1061" i="7"/>
  <c r="G1060" i="7"/>
  <c r="G1059" i="7"/>
  <c r="G1058" i="7"/>
  <c r="G1057" i="7"/>
  <c r="G1056" i="7"/>
  <c r="G1053" i="7"/>
  <c r="G1052" i="7"/>
  <c r="G1051" i="7"/>
  <c r="G1050" i="7"/>
  <c r="G1049" i="7"/>
  <c r="G1048" i="7"/>
  <c r="G1047" i="7"/>
  <c r="G1045" i="7"/>
  <c r="G1044" i="7"/>
  <c r="G1043" i="7"/>
  <c r="G1042" i="7"/>
  <c r="G1041" i="7"/>
  <c r="G1040" i="7"/>
  <c r="G1039" i="7"/>
  <c r="G1038" i="7"/>
  <c r="G1037" i="7"/>
  <c r="G1036" i="7"/>
  <c r="G1035" i="7"/>
  <c r="G1034" i="7"/>
  <c r="G1033" i="7"/>
  <c r="G1032" i="7"/>
  <c r="G1031" i="7"/>
  <c r="G1030" i="7"/>
  <c r="G1029" i="7"/>
  <c r="G1028" i="7"/>
  <c r="G1027" i="7"/>
  <c r="G1026" i="7"/>
  <c r="G1025" i="7"/>
  <c r="G1023" i="7"/>
  <c r="G1022" i="7"/>
  <c r="G1021" i="7"/>
  <c r="G1020" i="7"/>
  <c r="G1019" i="7"/>
  <c r="G1018" i="7"/>
  <c r="G1017" i="7"/>
  <c r="G1016" i="7"/>
  <c r="G1014" i="7"/>
  <c r="G1013" i="7"/>
  <c r="G1012" i="7"/>
  <c r="G1011" i="7"/>
  <c r="G1010" i="7"/>
  <c r="G1009" i="7"/>
  <c r="G1008" i="7"/>
  <c r="G1006" i="7"/>
  <c r="G1005" i="7"/>
  <c r="G1004" i="7"/>
  <c r="G1003" i="7"/>
  <c r="G1002" i="7"/>
  <c r="G1001" i="7"/>
  <c r="G1000" i="7"/>
  <c r="G999" i="7"/>
  <c r="G1055" i="7" l="1"/>
  <c r="G2816" i="7" s="1"/>
  <c r="G1007" i="7"/>
  <c r="G2811" i="7" s="1"/>
  <c r="G1046" i="7"/>
  <c r="G2814" i="7" s="1"/>
  <c r="G1136" i="7"/>
  <c r="G2823" i="7" s="1"/>
  <c r="G1160" i="7"/>
  <c r="G2826" i="7" s="1"/>
  <c r="G1212" i="7"/>
  <c r="G2830" i="7" s="1"/>
  <c r="G1148" i="7"/>
  <c r="G2825" i="7" s="1"/>
  <c r="G1119" i="7"/>
  <c r="G2822" i="7" s="1"/>
  <c r="G1064" i="7"/>
  <c r="G1103" i="7"/>
  <c r="G2821" i="7" s="1"/>
  <c r="G1024" i="7"/>
  <c r="G2813" i="7" s="1"/>
  <c r="G1087" i="7"/>
  <c r="G2820" i="7" s="1"/>
  <c r="G1068" i="7"/>
  <c r="G2819" i="7" s="1"/>
  <c r="G998" i="7"/>
  <c r="G2810" i="7" s="1"/>
  <c r="G1173" i="7"/>
  <c r="G2827" i="7" s="1"/>
  <c r="G1185" i="7"/>
  <c r="G2828" i="7" s="1"/>
  <c r="G1015" i="7"/>
  <c r="G2812" i="7" s="1"/>
  <c r="G1223" i="7"/>
  <c r="G2831" i="7" s="1"/>
  <c r="G1054" i="7" l="1"/>
  <c r="G2815" i="7" s="1"/>
  <c r="G2817" i="7"/>
  <c r="G1211" i="7"/>
  <c r="G2829" i="7" s="1"/>
  <c r="G1067" i="7"/>
  <c r="G2818" i="7" s="1"/>
  <c r="G1147" i="7"/>
  <c r="G2824" i="7" s="1"/>
  <c r="G997" i="7"/>
  <c r="G996" i="7" l="1"/>
  <c r="G2808" i="7" s="1"/>
  <c r="G2809" i="7"/>
  <c r="B2806" i="7"/>
  <c r="B2805" i="7"/>
  <c r="B2803" i="7"/>
  <c r="B2802" i="7"/>
  <c r="B2801" i="7"/>
  <c r="B2800" i="7"/>
  <c r="B2798" i="7"/>
  <c r="B2797" i="7"/>
  <c r="B2796" i="7"/>
  <c r="B2795" i="7"/>
  <c r="B2794" i="7"/>
  <c r="B2792" i="7"/>
  <c r="B2791" i="7"/>
  <c r="B2787" i="7"/>
  <c r="B2786" i="7"/>
  <c r="B2785" i="7"/>
  <c r="B2807" i="7"/>
  <c r="B2804" i="7"/>
  <c r="B2799" i="7"/>
  <c r="B2793" i="7"/>
  <c r="B2790" i="7"/>
  <c r="B2789" i="7"/>
  <c r="B2788" i="7"/>
  <c r="B2784" i="7"/>
  <c r="B2783" i="7"/>
  <c r="G995" i="7"/>
  <c r="G994" i="7" s="1"/>
  <c r="G2807" i="7" s="1"/>
  <c r="G993" i="7"/>
  <c r="G992" i="7"/>
  <c r="G991" i="7"/>
  <c r="G990" i="7"/>
  <c r="G989" i="7"/>
  <c r="G988" i="7"/>
  <c r="G987" i="7"/>
  <c r="G986" i="7"/>
  <c r="G985" i="7"/>
  <c r="G984" i="7"/>
  <c r="G983" i="7"/>
  <c r="G982" i="7"/>
  <c r="G981" i="7"/>
  <c r="G980" i="7"/>
  <c r="G979" i="7"/>
  <c r="G978" i="7"/>
  <c r="G976" i="7"/>
  <c r="G975" i="7"/>
  <c r="G974" i="7"/>
  <c r="G973" i="7"/>
  <c r="G972" i="7"/>
  <c r="G971" i="7"/>
  <c r="G970" i="7"/>
  <c r="G969" i="7"/>
  <c r="G968" i="7"/>
  <c r="G965" i="7"/>
  <c r="G964" i="7"/>
  <c r="G963" i="7"/>
  <c r="G962" i="7"/>
  <c r="G961" i="7"/>
  <c r="G960" i="7"/>
  <c r="G959" i="7"/>
  <c r="G958" i="7"/>
  <c r="G957" i="7"/>
  <c r="G956" i="7"/>
  <c r="G954" i="7"/>
  <c r="G953" i="7"/>
  <c r="G952" i="7"/>
  <c r="G951" i="7"/>
  <c r="G950" i="7"/>
  <c r="G949" i="7"/>
  <c r="G948" i="7"/>
  <c r="G947" i="7"/>
  <c r="G946" i="7"/>
  <c r="G945" i="7"/>
  <c r="G944" i="7"/>
  <c r="G942" i="7"/>
  <c r="G941" i="7"/>
  <c r="G940" i="7"/>
  <c r="G939" i="7"/>
  <c r="G938" i="7"/>
  <c r="G937" i="7"/>
  <c r="G936" i="7"/>
  <c r="G935" i="7"/>
  <c r="G934" i="7"/>
  <c r="G933" i="7"/>
  <c r="G932" i="7"/>
  <c r="G931" i="7"/>
  <c r="G930" i="7"/>
  <c r="G928" i="7"/>
  <c r="G927" i="7"/>
  <c r="G926" i="7"/>
  <c r="G925" i="7"/>
  <c r="G924" i="7"/>
  <c r="G923" i="7"/>
  <c r="G922" i="7"/>
  <c r="G921" i="7"/>
  <c r="G920" i="7"/>
  <c r="G919" i="7"/>
  <c r="G916" i="7"/>
  <c r="G915" i="7"/>
  <c r="G914" i="7"/>
  <c r="G913" i="7"/>
  <c r="G912" i="7"/>
  <c r="G911" i="7"/>
  <c r="G910" i="7"/>
  <c r="G909" i="7"/>
  <c r="G907" i="7"/>
  <c r="G906" i="7"/>
  <c r="G905" i="7"/>
  <c r="G904" i="7"/>
  <c r="G903" i="7"/>
  <c r="G902" i="7"/>
  <c r="G901" i="7"/>
  <c r="G900" i="7"/>
  <c r="G899" i="7"/>
  <c r="G898" i="7"/>
  <c r="G897" i="7"/>
  <c r="G896" i="7"/>
  <c r="G895" i="7"/>
  <c r="G894" i="7"/>
  <c r="G893" i="7"/>
  <c r="G892" i="7"/>
  <c r="G890" i="7"/>
  <c r="G889" i="7"/>
  <c r="G888" i="7"/>
  <c r="G887" i="7"/>
  <c r="G886" i="7"/>
  <c r="G885" i="7"/>
  <c r="G884" i="7"/>
  <c r="G883" i="7"/>
  <c r="G882" i="7"/>
  <c r="G881" i="7"/>
  <c r="G880" i="7"/>
  <c r="G879" i="7"/>
  <c r="G878" i="7"/>
  <c r="G877" i="7"/>
  <c r="G875" i="7"/>
  <c r="G874" i="7"/>
  <c r="G873" i="7"/>
  <c r="G872" i="7"/>
  <c r="G871" i="7"/>
  <c r="G870" i="7"/>
  <c r="G869" i="7"/>
  <c r="G868" i="7"/>
  <c r="G867" i="7"/>
  <c r="G866" i="7"/>
  <c r="G865" i="7"/>
  <c r="G864" i="7"/>
  <c r="G863" i="7"/>
  <c r="G862" i="7"/>
  <c r="G861" i="7"/>
  <c r="G859" i="7"/>
  <c r="G858" i="7"/>
  <c r="G857" i="7"/>
  <c r="G856" i="7"/>
  <c r="G855" i="7"/>
  <c r="G854" i="7"/>
  <c r="G853" i="7"/>
  <c r="G852" i="7"/>
  <c r="G851" i="7"/>
  <c r="G850" i="7"/>
  <c r="G849" i="7"/>
  <c r="G848" i="7"/>
  <c r="G847" i="7"/>
  <c r="G846" i="7"/>
  <c r="G843" i="7"/>
  <c r="G842" i="7"/>
  <c r="G841" i="7"/>
  <c r="G839" i="7"/>
  <c r="G838" i="7"/>
  <c r="G837" i="7"/>
  <c r="G836" i="7"/>
  <c r="G835" i="7"/>
  <c r="G834" i="7"/>
  <c r="G833" i="7"/>
  <c r="G832" i="7"/>
  <c r="G829" i="7"/>
  <c r="G828" i="7"/>
  <c r="G827" i="7"/>
  <c r="G826" i="7"/>
  <c r="G825" i="7"/>
  <c r="G824" i="7"/>
  <c r="G823" i="7"/>
  <c r="G821" i="7"/>
  <c r="G820" i="7"/>
  <c r="G819" i="7"/>
  <c r="G818" i="7"/>
  <c r="G817" i="7"/>
  <c r="G816" i="7"/>
  <c r="G815" i="7"/>
  <c r="G814" i="7"/>
  <c r="G813" i="7"/>
  <c r="G812" i="7"/>
  <c r="G811" i="7"/>
  <c r="G810" i="7"/>
  <c r="G809" i="7"/>
  <c r="G808" i="7"/>
  <c r="G807" i="7"/>
  <c r="G806" i="7"/>
  <c r="G805" i="7"/>
  <c r="G804" i="7"/>
  <c r="G803" i="7"/>
  <c r="G802" i="7"/>
  <c r="G801" i="7"/>
  <c r="G799" i="7"/>
  <c r="G798" i="7"/>
  <c r="G797" i="7"/>
  <c r="G796" i="7"/>
  <c r="G795" i="7"/>
  <c r="G794" i="7"/>
  <c r="G793" i="7"/>
  <c r="G792" i="7"/>
  <c r="G790" i="7"/>
  <c r="G789" i="7"/>
  <c r="G788" i="7"/>
  <c r="G787" i="7"/>
  <c r="G786" i="7"/>
  <c r="G785" i="7"/>
  <c r="G784" i="7"/>
  <c r="G782" i="7"/>
  <c r="G781" i="7"/>
  <c r="G780" i="7"/>
  <c r="G779" i="7"/>
  <c r="G778" i="7"/>
  <c r="G777" i="7"/>
  <c r="G776" i="7"/>
  <c r="G775" i="7"/>
  <c r="G774" i="7"/>
  <c r="G840" i="7" l="1"/>
  <c r="G2792" i="7" s="1"/>
  <c r="G929" i="7"/>
  <c r="G2801" i="7" s="1"/>
  <c r="G967" i="7"/>
  <c r="G2805" i="7" s="1"/>
  <c r="G943" i="7"/>
  <c r="G2802" i="7" s="1"/>
  <c r="G822" i="7"/>
  <c r="G2789" i="7" s="1"/>
  <c r="G908" i="7"/>
  <c r="G2798" i="7" s="1"/>
  <c r="G876" i="7"/>
  <c r="G2796" i="7" s="1"/>
  <c r="G860" i="7"/>
  <c r="G2795" i="7" s="1"/>
  <c r="G791" i="7"/>
  <c r="G2787" i="7" s="1"/>
  <c r="G831" i="7"/>
  <c r="G2791" i="7" s="1"/>
  <c r="G918" i="7"/>
  <c r="G2800" i="7" s="1"/>
  <c r="G891" i="7"/>
  <c r="G2797" i="7" s="1"/>
  <c r="G773" i="7"/>
  <c r="G2785" i="7" s="1"/>
  <c r="G977" i="7"/>
  <c r="G2806" i="7" s="1"/>
  <c r="G800" i="7"/>
  <c r="G2788" i="7" s="1"/>
  <c r="G783" i="7"/>
  <c r="G2786" i="7" s="1"/>
  <c r="G955" i="7"/>
  <c r="G2803" i="7" s="1"/>
  <c r="G845" i="7"/>
  <c r="G2794" i="7" s="1"/>
  <c r="G966" i="7" l="1"/>
  <c r="G2804" i="7" s="1"/>
  <c r="G917" i="7"/>
  <c r="G2799" i="7" s="1"/>
  <c r="G772" i="7"/>
  <c r="G2784" i="7" s="1"/>
  <c r="G830" i="7"/>
  <c r="G2790" i="7" s="1"/>
  <c r="G844" i="7"/>
  <c r="A2782" i="7"/>
  <c r="A2781" i="7"/>
  <c r="A2780" i="7"/>
  <c r="A2779" i="7"/>
  <c r="A2778" i="7"/>
  <c r="A2777" i="7"/>
  <c r="A2776" i="7"/>
  <c r="A2775" i="7"/>
  <c r="A2774" i="7"/>
  <c r="A2773" i="7"/>
  <c r="A2772" i="7"/>
  <c r="A2771" i="7"/>
  <c r="A2770" i="7"/>
  <c r="A2769" i="7"/>
  <c r="A2768" i="7"/>
  <c r="A2767" i="7"/>
  <c r="A2766" i="7"/>
  <c r="A2765" i="7"/>
  <c r="A2764" i="7"/>
  <c r="A2763" i="7"/>
  <c r="A2762" i="7"/>
  <c r="A2761" i="7"/>
  <c r="A2760" i="7"/>
  <c r="A2759" i="7"/>
  <c r="A2758" i="7"/>
  <c r="G770" i="7"/>
  <c r="G769" i="7" s="1"/>
  <c r="G768" i="7"/>
  <c r="G767" i="7"/>
  <c r="G766" i="7"/>
  <c r="G765" i="7"/>
  <c r="G764" i="7"/>
  <c r="G763" i="7"/>
  <c r="G762" i="7"/>
  <c r="G761" i="7"/>
  <c r="G760" i="7"/>
  <c r="G759" i="7"/>
  <c r="G758" i="7"/>
  <c r="G757" i="7"/>
  <c r="G756" i="7"/>
  <c r="G755" i="7"/>
  <c r="G754" i="7"/>
  <c r="G753" i="7"/>
  <c r="G752" i="7"/>
  <c r="G751" i="7"/>
  <c r="G749" i="7"/>
  <c r="G748" i="7"/>
  <c r="G747" i="7"/>
  <c r="G746" i="7"/>
  <c r="G745" i="7"/>
  <c r="G744" i="7"/>
  <c r="G743" i="7"/>
  <c r="G742" i="7"/>
  <c r="G741" i="7"/>
  <c r="G740" i="7"/>
  <c r="G737" i="7"/>
  <c r="G736" i="7"/>
  <c r="G735" i="7"/>
  <c r="G734" i="7"/>
  <c r="G733" i="7"/>
  <c r="G732" i="7"/>
  <c r="G731" i="7"/>
  <c r="G730" i="7"/>
  <c r="G729" i="7"/>
  <c r="G728" i="7"/>
  <c r="G727" i="7"/>
  <c r="G726" i="7"/>
  <c r="G725" i="7"/>
  <c r="G724" i="7"/>
  <c r="G723" i="7"/>
  <c r="G722" i="7"/>
  <c r="G721" i="7"/>
  <c r="G720" i="7"/>
  <c r="G719" i="7"/>
  <c r="G718" i="7"/>
  <c r="G717" i="7"/>
  <c r="G715" i="7"/>
  <c r="G714" i="7"/>
  <c r="G713" i="7"/>
  <c r="G712" i="7"/>
  <c r="G711" i="7"/>
  <c r="G710" i="7"/>
  <c r="G709" i="7"/>
  <c r="G708" i="7"/>
  <c r="G707" i="7"/>
  <c r="G706" i="7"/>
  <c r="G705" i="7"/>
  <c r="G703" i="7"/>
  <c r="G702" i="7"/>
  <c r="G701" i="7"/>
  <c r="G700" i="7"/>
  <c r="G699" i="7"/>
  <c r="G698" i="7"/>
  <c r="G697" i="7"/>
  <c r="G696" i="7"/>
  <c r="G695" i="7"/>
  <c r="G694" i="7"/>
  <c r="G693" i="7"/>
  <c r="G692" i="7"/>
  <c r="G691" i="7"/>
  <c r="G689" i="7"/>
  <c r="G688" i="7"/>
  <c r="G687" i="7"/>
  <c r="G686" i="7"/>
  <c r="G685" i="7"/>
  <c r="G684" i="7"/>
  <c r="G683" i="7"/>
  <c r="G682" i="7"/>
  <c r="G681" i="7"/>
  <c r="G680" i="7"/>
  <c r="G679" i="7"/>
  <c r="G676" i="7"/>
  <c r="G675" i="7"/>
  <c r="G674" i="7"/>
  <c r="G673" i="7"/>
  <c r="G672" i="7"/>
  <c r="G671" i="7"/>
  <c r="G670" i="7"/>
  <c r="G669" i="7"/>
  <c r="G667" i="7"/>
  <c r="G666" i="7"/>
  <c r="G665" i="7"/>
  <c r="G664" i="7"/>
  <c r="G663" i="7"/>
  <c r="G662" i="7"/>
  <c r="G661" i="7"/>
  <c r="G660" i="7"/>
  <c r="G659" i="7"/>
  <c r="G658" i="7"/>
  <c r="G657" i="7"/>
  <c r="G656" i="7"/>
  <c r="G655" i="7"/>
  <c r="G654" i="7"/>
  <c r="G653" i="7"/>
  <c r="G652" i="7"/>
  <c r="G650" i="7"/>
  <c r="G649" i="7"/>
  <c r="G648" i="7"/>
  <c r="G647" i="7"/>
  <c r="G646" i="7"/>
  <c r="G645" i="7"/>
  <c r="G644" i="7"/>
  <c r="G643" i="7"/>
  <c r="G642" i="7"/>
  <c r="G641" i="7"/>
  <c r="G640" i="7"/>
  <c r="G639" i="7"/>
  <c r="G638" i="7"/>
  <c r="G637" i="7"/>
  <c r="G636" i="7"/>
  <c r="G634" i="7"/>
  <c r="G633" i="7"/>
  <c r="G632" i="7"/>
  <c r="G631" i="7"/>
  <c r="G630" i="7"/>
  <c r="G629" i="7"/>
  <c r="G628" i="7"/>
  <c r="G627" i="7"/>
  <c r="G626" i="7"/>
  <c r="G625" i="7"/>
  <c r="G624" i="7"/>
  <c r="G623" i="7"/>
  <c r="G622" i="7"/>
  <c r="G621" i="7"/>
  <c r="G620" i="7"/>
  <c r="G618" i="7"/>
  <c r="G617" i="7"/>
  <c r="G616" i="7"/>
  <c r="G615" i="7"/>
  <c r="G614" i="7"/>
  <c r="G613" i="7"/>
  <c r="G612" i="7"/>
  <c r="G611" i="7"/>
  <c r="G610" i="7"/>
  <c r="G609" i="7"/>
  <c r="G608" i="7"/>
  <c r="G607" i="7"/>
  <c r="G606" i="7"/>
  <c r="G605" i="7"/>
  <c r="G604" i="7"/>
  <c r="G603" i="7"/>
  <c r="G602" i="7"/>
  <c r="G601" i="7"/>
  <c r="G598" i="7"/>
  <c r="G597" i="7"/>
  <c r="G596" i="7"/>
  <c r="G594" i="7"/>
  <c r="G593" i="7"/>
  <c r="G592" i="7"/>
  <c r="G591" i="7"/>
  <c r="G590" i="7"/>
  <c r="G589" i="7"/>
  <c r="G588" i="7"/>
  <c r="G587" i="7"/>
  <c r="G586" i="7"/>
  <c r="G585" i="7"/>
  <c r="G584" i="7"/>
  <c r="G583" i="7"/>
  <c r="G582" i="7"/>
  <c r="G581" i="7"/>
  <c r="G578" i="7"/>
  <c r="G577" i="7"/>
  <c r="G576" i="7"/>
  <c r="G575" i="7"/>
  <c r="G574" i="7"/>
  <c r="G573" i="7"/>
  <c r="G572" i="7"/>
  <c r="G570" i="7"/>
  <c r="G569" i="7"/>
  <c r="G568" i="7"/>
  <c r="G567" i="7"/>
  <c r="G566" i="7"/>
  <c r="G565" i="7"/>
  <c r="G564" i="7"/>
  <c r="G563" i="7"/>
  <c r="G562" i="7"/>
  <c r="G561" i="7"/>
  <c r="G560" i="7"/>
  <c r="G559" i="7"/>
  <c r="G558" i="7"/>
  <c r="G557" i="7"/>
  <c r="G556" i="7"/>
  <c r="G555" i="7"/>
  <c r="G554" i="7"/>
  <c r="G553" i="7"/>
  <c r="G552" i="7"/>
  <c r="G551" i="7"/>
  <c r="G550" i="7"/>
  <c r="G549" i="7"/>
  <c r="G547" i="7"/>
  <c r="G546" i="7"/>
  <c r="G545" i="7"/>
  <c r="G544" i="7"/>
  <c r="G543" i="7"/>
  <c r="G542" i="7"/>
  <c r="G541" i="7"/>
  <c r="G540" i="7"/>
  <c r="G538" i="7"/>
  <c r="G537" i="7"/>
  <c r="G536" i="7"/>
  <c r="G535" i="7"/>
  <c r="G534" i="7"/>
  <c r="G533" i="7"/>
  <c r="G532" i="7"/>
  <c r="G531" i="7"/>
  <c r="G529" i="7"/>
  <c r="G528" i="7"/>
  <c r="G527" i="7"/>
  <c r="G526" i="7"/>
  <c r="G525" i="7"/>
  <c r="G524" i="7"/>
  <c r="G523" i="7"/>
  <c r="G522" i="7"/>
  <c r="G521" i="7"/>
  <c r="G520" i="7"/>
  <c r="G519" i="7"/>
  <c r="G518" i="7"/>
  <c r="B2771" i="7" l="1"/>
  <c r="B2772" i="7"/>
  <c r="B2758" i="7"/>
  <c r="B2774" i="7"/>
  <c r="B2770" i="7"/>
  <c r="B2773" i="7"/>
  <c r="B2759" i="7"/>
  <c r="B2775" i="7"/>
  <c r="B2760" i="7"/>
  <c r="B2776" i="7"/>
  <c r="B2761" i="7"/>
  <c r="B2777" i="7"/>
  <c r="B2762" i="7"/>
  <c r="B2778" i="7"/>
  <c r="B2763" i="7"/>
  <c r="B2779" i="7"/>
  <c r="B2768" i="7"/>
  <c r="B2764" i="7"/>
  <c r="B2780" i="7"/>
  <c r="B2781" i="7"/>
  <c r="B2766" i="7"/>
  <c r="G2782" i="7"/>
  <c r="B2782" i="7"/>
  <c r="B2769" i="7"/>
  <c r="B2765" i="7"/>
  <c r="B2767" i="7"/>
  <c r="G771" i="7"/>
  <c r="G2783" i="7" s="1"/>
  <c r="G2793" i="7"/>
  <c r="G571" i="7"/>
  <c r="G2764" i="7" s="1"/>
  <c r="G517" i="7"/>
  <c r="G2760" i="7" s="1"/>
  <c r="G595" i="7"/>
  <c r="G2767" i="7" s="1"/>
  <c r="G750" i="7"/>
  <c r="G2781" i="7" s="1"/>
  <c r="G580" i="7"/>
  <c r="G2766" i="7" s="1"/>
  <c r="G678" i="7"/>
  <c r="G2775" i="7" s="1"/>
  <c r="G668" i="7"/>
  <c r="G2773" i="7" s="1"/>
  <c r="G739" i="7"/>
  <c r="G704" i="7"/>
  <c r="G2777" i="7" s="1"/>
  <c r="G690" i="7"/>
  <c r="G2776" i="7" s="1"/>
  <c r="G651" i="7"/>
  <c r="G2772" i="7" s="1"/>
  <c r="G635" i="7"/>
  <c r="G2771" i="7" s="1"/>
  <c r="G619" i="7"/>
  <c r="G2770" i="7" s="1"/>
  <c r="G600" i="7"/>
  <c r="G2769" i="7" s="1"/>
  <c r="G548" i="7"/>
  <c r="G2763" i="7" s="1"/>
  <c r="G716" i="7"/>
  <c r="G2778" i="7" s="1"/>
  <c r="G539" i="7"/>
  <c r="G2762" i="7" s="1"/>
  <c r="G530" i="7"/>
  <c r="G2761" i="7" s="1"/>
  <c r="G579" i="7" l="1"/>
  <c r="G2765" i="7" s="1"/>
  <c r="G738" i="7"/>
  <c r="G2779" i="7" s="1"/>
  <c r="G2780" i="7"/>
  <c r="G516" i="7"/>
  <c r="G2759" i="7" s="1"/>
  <c r="G599" i="7"/>
  <c r="G2768" i="7" s="1"/>
  <c r="G677" i="7"/>
  <c r="G2774" i="7" s="1"/>
  <c r="G515" i="7" l="1"/>
  <c r="G2758" i="7" s="1"/>
  <c r="A2757" i="7"/>
  <c r="A2756" i="7"/>
  <c r="A2755" i="7"/>
  <c r="A2754" i="7"/>
  <c r="A2753" i="7"/>
  <c r="A2752" i="7"/>
  <c r="A2751" i="7"/>
  <c r="A2750" i="7"/>
  <c r="A2749" i="7"/>
  <c r="A2748" i="7"/>
  <c r="A2747" i="7"/>
  <c r="A2746" i="7"/>
  <c r="A2745" i="7"/>
  <c r="A2744" i="7"/>
  <c r="A2743" i="7"/>
  <c r="A2742" i="7"/>
  <c r="A2741" i="7"/>
  <c r="A2740" i="7"/>
  <c r="A2739" i="7"/>
  <c r="A2738" i="7"/>
  <c r="A2737" i="7"/>
  <c r="A2736" i="7"/>
  <c r="A2735" i="7"/>
  <c r="A2734" i="7"/>
  <c r="A2733" i="7"/>
  <c r="G514" i="7"/>
  <c r="G513" i="7" s="1"/>
  <c r="G512" i="7"/>
  <c r="G511" i="7"/>
  <c r="G510" i="7"/>
  <c r="G509" i="7"/>
  <c r="G508" i="7"/>
  <c r="G507" i="7"/>
  <c r="G506" i="7"/>
  <c r="G505" i="7"/>
  <c r="G504" i="7"/>
  <c r="G503" i="7"/>
  <c r="G502" i="7"/>
  <c r="G501" i="7"/>
  <c r="G500" i="7"/>
  <c r="G499" i="7"/>
  <c r="G498" i="7"/>
  <c r="G497" i="7"/>
  <c r="G496" i="7"/>
  <c r="G495" i="7"/>
  <c r="G494" i="7"/>
  <c r="G492" i="7"/>
  <c r="G491" i="7"/>
  <c r="G490" i="7"/>
  <c r="G489" i="7"/>
  <c r="G488" i="7"/>
  <c r="G487" i="7"/>
  <c r="G486" i="7"/>
  <c r="G485" i="7"/>
  <c r="G484" i="7"/>
  <c r="G483" i="7"/>
  <c r="G482" i="7"/>
  <c r="G479" i="7"/>
  <c r="G478" i="7"/>
  <c r="G477" i="7"/>
  <c r="G476" i="7"/>
  <c r="G475" i="7"/>
  <c r="G474" i="7"/>
  <c r="G473" i="7"/>
  <c r="G472" i="7"/>
  <c r="G471" i="7"/>
  <c r="G470" i="7"/>
  <c r="G469" i="7"/>
  <c r="G468" i="7"/>
  <c r="G467" i="7"/>
  <c r="G466" i="7"/>
  <c r="G465" i="7"/>
  <c r="G464" i="7"/>
  <c r="G463" i="7"/>
  <c r="G462" i="7"/>
  <c r="G461" i="7"/>
  <c r="G460" i="7"/>
  <c r="G459" i="7"/>
  <c r="G457" i="7"/>
  <c r="G456" i="7"/>
  <c r="G455" i="7"/>
  <c r="G454" i="7"/>
  <c r="G453" i="7"/>
  <c r="G452" i="7"/>
  <c r="G451" i="7"/>
  <c r="G450" i="7"/>
  <c r="G449" i="7"/>
  <c r="G448" i="7"/>
  <c r="G447" i="7"/>
  <c r="G445" i="7"/>
  <c r="G444" i="7"/>
  <c r="G443" i="7"/>
  <c r="G442" i="7"/>
  <c r="G441" i="7"/>
  <c r="G440" i="7"/>
  <c r="G439" i="7"/>
  <c r="G438" i="7"/>
  <c r="G437" i="7"/>
  <c r="G436" i="7"/>
  <c r="G435" i="7"/>
  <c r="G434" i="7"/>
  <c r="G433" i="7"/>
  <c r="G431" i="7"/>
  <c r="G430" i="7"/>
  <c r="G429" i="7"/>
  <c r="G428" i="7"/>
  <c r="G427" i="7"/>
  <c r="G426" i="7"/>
  <c r="G425" i="7"/>
  <c r="G424" i="7"/>
  <c r="G423" i="7"/>
  <c r="G422" i="7"/>
  <c r="G419" i="7"/>
  <c r="G418" i="7"/>
  <c r="G417" i="7"/>
  <c r="G416" i="7"/>
  <c r="G415" i="7"/>
  <c r="G414" i="7"/>
  <c r="G413" i="7"/>
  <c r="G412" i="7"/>
  <c r="G411" i="7"/>
  <c r="G410" i="7"/>
  <c r="G409" i="7"/>
  <c r="G408" i="7"/>
  <c r="G407" i="7"/>
  <c r="G406" i="7"/>
  <c r="G405" i="7"/>
  <c r="G404" i="7"/>
  <c r="G402" i="7"/>
  <c r="G401" i="7"/>
  <c r="G400" i="7"/>
  <c r="G399" i="7"/>
  <c r="G398" i="7"/>
  <c r="G397" i="7"/>
  <c r="G396" i="7"/>
  <c r="G395" i="7"/>
  <c r="G394" i="7"/>
  <c r="G393" i="7"/>
  <c r="G392" i="7"/>
  <c r="G390" i="7"/>
  <c r="G389" i="7"/>
  <c r="G388" i="7"/>
  <c r="G387" i="7"/>
  <c r="G386" i="7"/>
  <c r="G385" i="7"/>
  <c r="G384" i="7"/>
  <c r="G383" i="7"/>
  <c r="G382" i="7"/>
  <c r="G381" i="7"/>
  <c r="G380" i="7"/>
  <c r="G379" i="7"/>
  <c r="G378" i="7"/>
  <c r="G377" i="7"/>
  <c r="G376" i="7"/>
  <c r="G375" i="7"/>
  <c r="G373" i="7"/>
  <c r="G372" i="7"/>
  <c r="G371" i="7"/>
  <c r="G370" i="7"/>
  <c r="G369" i="7"/>
  <c r="G368" i="7"/>
  <c r="G367" i="7"/>
  <c r="G366" i="7"/>
  <c r="G365" i="7"/>
  <c r="G364" i="7"/>
  <c r="G363" i="7"/>
  <c r="G362" i="7"/>
  <c r="G361" i="7"/>
  <c r="G360" i="7"/>
  <c r="G359" i="7"/>
  <c r="G357" i="7"/>
  <c r="G356" i="7"/>
  <c r="G355" i="7"/>
  <c r="G354" i="7"/>
  <c r="G353" i="7"/>
  <c r="G352" i="7"/>
  <c r="G351" i="7"/>
  <c r="G350" i="7"/>
  <c r="G349" i="7"/>
  <c r="G348" i="7"/>
  <c r="G347" i="7"/>
  <c r="G346" i="7"/>
  <c r="G345" i="7"/>
  <c r="G344" i="7"/>
  <c r="G343" i="7"/>
  <c r="G342" i="7"/>
  <c r="G341" i="7"/>
  <c r="G340" i="7"/>
  <c r="G339" i="7"/>
  <c r="G338" i="7"/>
  <c r="G337" i="7"/>
  <c r="G334" i="7"/>
  <c r="G333" i="7"/>
  <c r="G332" i="7"/>
  <c r="G331" i="7"/>
  <c r="G329" i="7"/>
  <c r="G328" i="7"/>
  <c r="G327" i="7"/>
  <c r="G326" i="7"/>
  <c r="G325" i="7"/>
  <c r="G324" i="7"/>
  <c r="G323" i="7"/>
  <c r="G322" i="7"/>
  <c r="G321" i="7"/>
  <c r="G320" i="7"/>
  <c r="G319" i="7"/>
  <c r="G318" i="7"/>
  <c r="G317" i="7"/>
  <c r="G316" i="7"/>
  <c r="G315" i="7"/>
  <c r="G312" i="7"/>
  <c r="G311" i="7"/>
  <c r="G310" i="7"/>
  <c r="G309" i="7"/>
  <c r="G308" i="7"/>
  <c r="G307" i="7"/>
  <c r="G306" i="7"/>
  <c r="G304" i="7"/>
  <c r="G303" i="7"/>
  <c r="G302" i="7"/>
  <c r="G301" i="7"/>
  <c r="G300" i="7"/>
  <c r="G299" i="7"/>
  <c r="G298" i="7"/>
  <c r="G297" i="7"/>
  <c r="G296" i="7"/>
  <c r="G295" i="7"/>
  <c r="G294" i="7"/>
  <c r="G293" i="7"/>
  <c r="G292" i="7"/>
  <c r="G291" i="7"/>
  <c r="G290" i="7"/>
  <c r="G289" i="7"/>
  <c r="G288" i="7"/>
  <c r="G287" i="7"/>
  <c r="G286" i="7"/>
  <c r="G285" i="7"/>
  <c r="G284" i="7"/>
  <c r="G282" i="7"/>
  <c r="G281" i="7"/>
  <c r="G280" i="7"/>
  <c r="G279" i="7"/>
  <c r="G278" i="7"/>
  <c r="G277" i="7"/>
  <c r="G276" i="7"/>
  <c r="G275" i="7"/>
  <c r="G273" i="7"/>
  <c r="G272" i="7"/>
  <c r="G271" i="7"/>
  <c r="G270" i="7"/>
  <c r="G269" i="7"/>
  <c r="G268" i="7"/>
  <c r="G267" i="7"/>
  <c r="G265" i="7"/>
  <c r="G264" i="7"/>
  <c r="G263" i="7"/>
  <c r="G262" i="7"/>
  <c r="G261" i="7"/>
  <c r="G260" i="7"/>
  <c r="G259" i="7"/>
  <c r="G258" i="7"/>
  <c r="G257" i="7"/>
  <c r="A2708" i="7"/>
  <c r="A2709" i="7"/>
  <c r="A2710" i="7"/>
  <c r="A2711" i="7"/>
  <c r="A2712" i="7"/>
  <c r="A2713" i="7"/>
  <c r="A2714" i="7"/>
  <c r="A2715" i="7"/>
  <c r="A2716" i="7"/>
  <c r="A2717" i="7"/>
  <c r="A2718" i="7"/>
  <c r="A2719" i="7"/>
  <c r="A2720" i="7"/>
  <c r="A2721" i="7"/>
  <c r="A2722" i="7"/>
  <c r="A2723" i="7"/>
  <c r="A2724" i="7"/>
  <c r="A2725" i="7"/>
  <c r="A2726" i="7"/>
  <c r="A2727" i="7"/>
  <c r="A2728" i="7"/>
  <c r="A2729" i="7"/>
  <c r="A2730" i="7"/>
  <c r="A2731" i="7"/>
  <c r="A2732" i="7"/>
  <c r="B2744" i="7" l="1"/>
  <c r="B2745" i="7"/>
  <c r="B2721" i="7"/>
  <c r="B2713" i="7"/>
  <c r="B2746" i="7"/>
  <c r="B2743" i="7"/>
  <c r="B2747" i="7"/>
  <c r="B2728" i="7"/>
  <c r="B2712" i="7"/>
  <c r="B2748" i="7"/>
  <c r="B2715" i="7"/>
  <c r="B2742" i="7"/>
  <c r="B2722" i="7"/>
  <c r="B2720" i="7"/>
  <c r="B2733" i="7"/>
  <c r="B2749" i="7"/>
  <c r="B2723" i="7"/>
  <c r="B2711" i="7"/>
  <c r="B2734" i="7"/>
  <c r="B2750" i="7"/>
  <c r="B2727" i="7"/>
  <c r="B2735" i="7"/>
  <c r="B2751" i="7"/>
  <c r="B2726" i="7"/>
  <c r="B2710" i="7"/>
  <c r="B2736" i="7"/>
  <c r="B2752" i="7"/>
  <c r="B2730" i="7"/>
  <c r="B2718" i="7"/>
  <c r="B2737" i="7"/>
  <c r="B2753" i="7"/>
  <c r="B2731" i="7"/>
  <c r="B2719" i="7"/>
  <c r="B2717" i="7"/>
  <c r="B2709" i="7"/>
  <c r="B2738" i="7"/>
  <c r="B2754" i="7"/>
  <c r="B2714" i="7"/>
  <c r="B2725" i="7"/>
  <c r="B2739" i="7"/>
  <c r="B2755" i="7"/>
  <c r="B2724" i="7"/>
  <c r="B2716" i="7"/>
  <c r="B2708" i="7"/>
  <c r="B2740" i="7"/>
  <c r="B2756" i="7"/>
  <c r="B2729" i="7"/>
  <c r="B2732" i="7"/>
  <c r="B2741" i="7"/>
  <c r="B2757" i="7"/>
  <c r="G2757" i="7"/>
  <c r="G256" i="7"/>
  <c r="G2735" i="7" s="1"/>
  <c r="G330" i="7"/>
  <c r="G2742" i="7" s="1"/>
  <c r="G481" i="7"/>
  <c r="G358" i="7"/>
  <c r="G2745" i="7" s="1"/>
  <c r="G305" i="7"/>
  <c r="G2739" i="7" s="1"/>
  <c r="G446" i="7"/>
  <c r="G2752" i="7" s="1"/>
  <c r="G274" i="7"/>
  <c r="G432" i="7"/>
  <c r="G2751" i="7" s="1"/>
  <c r="G336" i="7"/>
  <c r="G2744" i="7" s="1"/>
  <c r="G314" i="7"/>
  <c r="G2741" i="7" s="1"/>
  <c r="G421" i="7"/>
  <c r="G2750" i="7" s="1"/>
  <c r="G493" i="7"/>
  <c r="G2756" i="7" s="1"/>
  <c r="G283" i="7"/>
  <c r="G2738" i="7" s="1"/>
  <c r="G403" i="7"/>
  <c r="G2748" i="7" s="1"/>
  <c r="G458" i="7"/>
  <c r="G2753" i="7" s="1"/>
  <c r="G266" i="7"/>
  <c r="G2736" i="7" s="1"/>
  <c r="G374" i="7"/>
  <c r="G2746" i="7" s="1"/>
  <c r="G391" i="7"/>
  <c r="G2747" i="7" l="1"/>
  <c r="G2737" i="7"/>
  <c r="G2755" i="7"/>
  <c r="G255" i="7"/>
  <c r="G2734" i="7" s="1"/>
  <c r="G420" i="7"/>
  <c r="G335" i="7"/>
  <c r="G2743" i="7" s="1"/>
  <c r="G313" i="7"/>
  <c r="G2740" i="7" s="1"/>
  <c r="G480" i="7"/>
  <c r="G2754" i="7" s="1"/>
  <c r="G2749" i="7" l="1"/>
  <c r="G254" i="7"/>
  <c r="G2733" i="7" s="1"/>
  <c r="G19" i="7" l="1"/>
  <c r="B15" i="7"/>
  <c r="B2706" i="7" s="1"/>
  <c r="G253" i="7" l="1"/>
  <c r="G252" i="7" s="1"/>
  <c r="G2732" i="7" s="1"/>
  <c r="G251" i="7"/>
  <c r="G250" i="7"/>
  <c r="G249" i="7"/>
  <c r="G248" i="7"/>
  <c r="G247" i="7"/>
  <c r="G246" i="7"/>
  <c r="G245" i="7"/>
  <c r="G244" i="7"/>
  <c r="G243" i="7"/>
  <c r="G242" i="7"/>
  <c r="G241" i="7"/>
  <c r="G240" i="7"/>
  <c r="G239" i="7"/>
  <c r="G238" i="7"/>
  <c r="G237" i="7"/>
  <c r="G236" i="7"/>
  <c r="G235" i="7"/>
  <c r="G234" i="7"/>
  <c r="G233" i="7"/>
  <c r="G232" i="7"/>
  <c r="G230" i="7"/>
  <c r="G229" i="7"/>
  <c r="G228" i="7"/>
  <c r="G227" i="7"/>
  <c r="G226" i="7"/>
  <c r="G225" i="7"/>
  <c r="G224" i="7"/>
  <c r="G223" i="7"/>
  <c r="G222" i="7"/>
  <c r="G221" i="7"/>
  <c r="G218" i="7"/>
  <c r="G217" i="7"/>
  <c r="G216" i="7"/>
  <c r="G215" i="7"/>
  <c r="G214" i="7"/>
  <c r="G213" i="7"/>
  <c r="G212" i="7"/>
  <c r="G211" i="7"/>
  <c r="G210" i="7"/>
  <c r="G209" i="7"/>
  <c r="G208" i="7"/>
  <c r="G207" i="7"/>
  <c r="G206" i="7"/>
  <c r="G205" i="7"/>
  <c r="G204" i="7"/>
  <c r="G203" i="7"/>
  <c r="G201" i="7"/>
  <c r="G200" i="7"/>
  <c r="G199" i="7"/>
  <c r="G198" i="7"/>
  <c r="G197" i="7"/>
  <c r="G196" i="7"/>
  <c r="G195" i="7"/>
  <c r="G194" i="7"/>
  <c r="G193" i="7"/>
  <c r="G192" i="7"/>
  <c r="G191" i="7"/>
  <c r="G189" i="7"/>
  <c r="G188" i="7"/>
  <c r="G187" i="7"/>
  <c r="G186" i="7"/>
  <c r="G185" i="7"/>
  <c r="G184" i="7"/>
  <c r="G183" i="7"/>
  <c r="G182" i="7"/>
  <c r="G181" i="7"/>
  <c r="G180" i="7"/>
  <c r="G179" i="7"/>
  <c r="G178" i="7"/>
  <c r="G176" i="7"/>
  <c r="G175" i="7"/>
  <c r="G174" i="7"/>
  <c r="G173" i="7"/>
  <c r="G172" i="7"/>
  <c r="G171" i="7"/>
  <c r="G170" i="7"/>
  <c r="G169" i="7"/>
  <c r="G168" i="7"/>
  <c r="G165" i="7"/>
  <c r="G164" i="7"/>
  <c r="G163" i="7"/>
  <c r="G162" i="7"/>
  <c r="G161" i="7"/>
  <c r="G160" i="7"/>
  <c r="G159" i="7"/>
  <c r="G158" i="7"/>
  <c r="G157" i="7"/>
  <c r="G156" i="7"/>
  <c r="G154" i="7"/>
  <c r="G153" i="7"/>
  <c r="G152" i="7"/>
  <c r="G151" i="7"/>
  <c r="G150" i="7"/>
  <c r="G149" i="7"/>
  <c r="G148" i="7"/>
  <c r="G147" i="7"/>
  <c r="G146" i="7"/>
  <c r="G145" i="7"/>
  <c r="G144" i="7"/>
  <c r="G143" i="7"/>
  <c r="G142" i="7"/>
  <c r="G141" i="7"/>
  <c r="G140" i="7"/>
  <c r="G139" i="7"/>
  <c r="G137" i="7"/>
  <c r="G136" i="7"/>
  <c r="G135" i="7"/>
  <c r="G134" i="7"/>
  <c r="G133" i="7"/>
  <c r="G132" i="7"/>
  <c r="G131" i="7"/>
  <c r="G130" i="7"/>
  <c r="G129" i="7"/>
  <c r="G128" i="7"/>
  <c r="G127" i="7"/>
  <c r="G126" i="7"/>
  <c r="G125" i="7"/>
  <c r="G124" i="7"/>
  <c r="G123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7" i="7"/>
  <c r="G86" i="7"/>
  <c r="G85" i="7"/>
  <c r="G83" i="7"/>
  <c r="G82" i="7"/>
  <c r="G81" i="7"/>
  <c r="G80" i="7"/>
  <c r="G79" i="7"/>
  <c r="G78" i="7"/>
  <c r="G77" i="7"/>
  <c r="G76" i="7"/>
  <c r="G75" i="7"/>
  <c r="G72" i="7"/>
  <c r="G71" i="7"/>
  <c r="G70" i="7"/>
  <c r="G69" i="7"/>
  <c r="G68" i="7"/>
  <c r="G67" i="7"/>
  <c r="G66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2" i="7"/>
  <c r="G41" i="7"/>
  <c r="G40" i="7"/>
  <c r="G39" i="7"/>
  <c r="G38" i="7"/>
  <c r="G37" i="7"/>
  <c r="G36" i="7"/>
  <c r="G35" i="7"/>
  <c r="G33" i="7"/>
  <c r="G32" i="7"/>
  <c r="G31" i="7"/>
  <c r="G30" i="7"/>
  <c r="G29" i="7"/>
  <c r="G28" i="7"/>
  <c r="G27" i="7"/>
  <c r="G25" i="7"/>
  <c r="G24" i="7"/>
  <c r="G23" i="7"/>
  <c r="G22" i="7"/>
  <c r="G21" i="7"/>
  <c r="G20" i="7"/>
  <c r="G190" i="7" l="1"/>
  <c r="G2727" i="7" s="1"/>
  <c r="G155" i="7"/>
  <c r="G2723" i="7" s="1"/>
  <c r="G74" i="7"/>
  <c r="G2716" i="7" s="1"/>
  <c r="G177" i="7"/>
  <c r="G2726" i="7" s="1"/>
  <c r="G18" i="7"/>
  <c r="G2710" i="7" s="1"/>
  <c r="G106" i="7"/>
  <c r="G2720" i="7" s="1"/>
  <c r="G231" i="7"/>
  <c r="G2731" i="7" s="1"/>
  <c r="G34" i="7"/>
  <c r="G2712" i="7" s="1"/>
  <c r="G122" i="7"/>
  <c r="G2721" i="7" s="1"/>
  <c r="G167" i="7"/>
  <c r="G2725" i="7" s="1"/>
  <c r="G202" i="7"/>
  <c r="G2728" i="7" s="1"/>
  <c r="G220" i="7"/>
  <c r="G2730" i="7" s="1"/>
  <c r="G43" i="7"/>
  <c r="G2713" i="7" s="1"/>
  <c r="G65" i="7"/>
  <c r="G2714" i="7" s="1"/>
  <c r="G84" i="7"/>
  <c r="G2717" i="7" s="1"/>
  <c r="G26" i="7"/>
  <c r="G2711" i="7" s="1"/>
  <c r="G89" i="7"/>
  <c r="G2719" i="7" s="1"/>
  <c r="G138" i="7"/>
  <c r="G2722" i="7" s="1"/>
  <c r="G73" i="7" l="1"/>
  <c r="G2715" i="7" s="1"/>
  <c r="G166" i="7"/>
  <c r="G2724" i="7" s="1"/>
  <c r="G219" i="7"/>
  <c r="G2729" i="7" s="1"/>
  <c r="G17" i="7"/>
  <c r="G2709" i="7" s="1"/>
  <c r="G88" i="7"/>
  <c r="G2718" i="7" s="1"/>
  <c r="G16" i="7" l="1"/>
  <c r="G2708" i="7" s="1"/>
  <c r="G2985" i="7" s="1"/>
  <c r="G2986" i="7" l="1"/>
  <c r="G2987" i="7" s="1"/>
</calcChain>
</file>

<file path=xl/sharedStrings.xml><?xml version="1.0" encoding="utf-8"?>
<sst xmlns="http://schemas.openxmlformats.org/spreadsheetml/2006/main" count="8017" uniqueCount="3031">
  <si>
    <t>MUNICIPIO DE ZAPOPAN, JALISCO</t>
  </si>
  <si>
    <t>DIRECCIÓN DE OBRAS PÚBLICAS E INFRAESTRUCTURA.</t>
  </si>
  <si>
    <t>UNIDAD DE PRESUPUESTOS Y CONTRATACION DE OBRA PUBLICA</t>
  </si>
  <si>
    <t>DESCRIPCIÓN GENERAL DE LOS TRABAJOS:</t>
  </si>
  <si>
    <t>PLAZO DE EJECUCIÓN:</t>
  </si>
  <si>
    <t>RAZÓN SOCIAL DEL LICITANTE:</t>
  </si>
  <si>
    <t>NOMBRE, CARGO Y FIRMA DEL LICITANTE</t>
  </si>
  <si>
    <t>DOCUMENTO</t>
  </si>
  <si>
    <t>CLAVE</t>
  </si>
  <si>
    <t xml:space="preserve">DESCRIPCIÓN </t>
  </si>
  <si>
    <t>UNIDAD</t>
  </si>
  <si>
    <t>CANTIDAD</t>
  </si>
  <si>
    <t>PRECIO UNITARIO ($)</t>
  </si>
  <si>
    <t>PRECIO UNITARIO ($) CON LETRA</t>
  </si>
  <si>
    <t>IMPORTE ($) M. N.</t>
  </si>
  <si>
    <t>A</t>
  </si>
  <si>
    <t>SUBTOTAL M. N.</t>
  </si>
  <si>
    <t>IVA M. N.</t>
  </si>
  <si>
    <t>TOTAL M. N.</t>
  </si>
  <si>
    <t>FECHA DE INICIO:</t>
  </si>
  <si>
    <t>FECHA DE TERMINACIÓN:</t>
  </si>
  <si>
    <t>FECHA DE PRESENTACIÓN:</t>
  </si>
  <si>
    <t>A1</t>
  </si>
  <si>
    <t>A2</t>
  </si>
  <si>
    <t>IMPORTE TOTAL CON LETRA</t>
  </si>
  <si>
    <t>B</t>
  </si>
  <si>
    <t>PRELIMINARES</t>
  </si>
  <si>
    <t>C</t>
  </si>
  <si>
    <t>D</t>
  </si>
  <si>
    <t>E</t>
  </si>
  <si>
    <t>LIMPIEZA</t>
  </si>
  <si>
    <t>TRAZO Y NIVELACIÓN CON EQUIPO TOPOGRÁFICO DEL TERRENO ESTABLECIENDO EJES Y REFERENCIAS Y BANCOS DE NIVEL, INCLUYE: CRUCETAS, ESTACAS, HILOS, MARCAS Y TRAZOS CON CALHIDRA, MANO DE OBRA, EQUIPO Y HERRAMIENTA.</t>
  </si>
  <si>
    <t>M2</t>
  </si>
  <si>
    <t>M3</t>
  </si>
  <si>
    <t>PZA</t>
  </si>
  <si>
    <t>DEMOLICIÓN DE CONCRETO SIMPLE EN BANQUETAS, POR MEDIOS MECÁNICOS, INCLUYE: ACARREO DEL MATERIAL A BANCO DE OBRA PARA SU POSTERIOR RETIRO Y LIMPIEZA DEL ÁREA DE LOS TRABAJOS, MANO DE OBRA, EQUIPO Y HERRAMIENTA.</t>
  </si>
  <si>
    <t>ACARREO EN CAMIÓN KILÓMETROS SUBSECUENTES DE MATERIAL PRODUCTO DE EXCAVACIÓN, DEMOLICIÓN Y/O ESCOMBROS A TIRADERO AUTORIZADO POR SUPERVISIÓN, INCLUYE: MANO DE OBRA, EQUIPO Y HERRAMIENTA.</t>
  </si>
  <si>
    <t>M3-KM</t>
  </si>
  <si>
    <t>CARGA MECÁNICA Y ACARREO EN CAMIÓN 1 ER. KILOMETRO, DE MATERIAL PRODUCTO DE EXCAVACIÓN, DEMOLICIÓN Y/O ESCOMBROS, INCLUYE: REGALÍAS AL BANCO DE TIRO, MANO DE OBRA, EQUIPO Y HERRAMIENTA.</t>
  </si>
  <si>
    <t>CORTE CON DISCO DE DIAMANTE HASTA 1/3 DE ESPESOR DE LA LOSA Y HASTA 3 MM DE ANCHO, INCLUYE: EQUIPO, PREPARACIONES Y MANO DE OBRA.</t>
  </si>
  <si>
    <t>M</t>
  </si>
  <si>
    <t>BANQUETA DE 10 CM DE ESPESOR DE CONCRETO PREMEZCLADO F'C= 200  KG/CM2., R.N., T.M.A. 19 MM, CON ACABADO ESCOBILLADO, INCLUYE: CIMBRA, DESCIMBRA, COLADO, CURADO, MATERIALES,  MANO DE OBRA, EQUIPO Y HERRAMIENTA.</t>
  </si>
  <si>
    <t>CENEFA DE 10 CM DE ESPESOR A BASE DE CONCRETO PREMEZCLADO F´C= 200 KG/CM2, R. N., T.M.A.19 MM, TIRO DIRECTO, COLOR NEGRO INTEGRADO AL 4%, Y ACABADO ESTAMPADO TIPO PIEL DE ELEFANTE, INCLUYE: CIMBRA, DESCIMBRA, COLADO, DESMOLDANTE, BARNIZ, CURADO, MATERIALES, MANO DE OBRA, EQUIPO Y HERRAMIENTA.</t>
  </si>
  <si>
    <t>SUMINISTRO Y COLOCACIÓN DE MALLA ELECTROSOLDADA 6X6-10/10 COMO REFUERZO EN LOSAS DE CONCRETO, INCLUYE: HABILITADO, DESPERDICIOS, TRASLAPES, MATERIAL DE FIJACIÓN, ACARREO DEL MATERIAL AL SITIO DE SU COLOCACIÓN, MANO DE OBRA Y HERRAMIENTA.</t>
  </si>
  <si>
    <t>SEÑALAMIENTO HORIZONTAL Y VERTICAL</t>
  </si>
  <si>
    <t>D1</t>
  </si>
  <si>
    <t>SEÑALAMIENTO HORIZONTAL</t>
  </si>
  <si>
    <t>D2</t>
  </si>
  <si>
    <t>LIMPIEZA GRUESA DE OBRA, INCLUYE: ACARREO A BANCO DE OBRA, MANO DE OBRA, EQUIPO Y HERRAMIENTA.</t>
  </si>
  <si>
    <t>FORJADO DE ESCALONES DE 30X15 CM A BASE DE MURO TIPO TEZÓN DE BLOCK DE JALCRETO 11X14X28 CM, ASENTADO CON MORTERO CEMENTO- ARENA 1:3; Y APLANADO DE 2.50 CM. DE ESPESOR EN MURO Y BOQUILLAS, CON MORTERO CEMENTO-ARENA 1:3, ACABADO PULIDO O APALILLADO,  INCLUYE: HERRAMIENTA, MATERIALES, EQUIPO Y MANO DE OBRA.</t>
  </si>
  <si>
    <t>A3</t>
  </si>
  <si>
    <t>TERRACERÍAS</t>
  </si>
  <si>
    <t>PAVIMENTO HIDRÁULICO</t>
  </si>
  <si>
    <t xml:space="preserve">CALAFATEO DE JUNTAS DE DILATACIÓN EN PAVIMENTOS DE CONCRETO HIDRÁULICO DE 13 MM X 17 MM, CON BACKER-ROD DE 13 MM DE DIÁMETRO (CINTILLA DE POLIURETANO) Y SELLADOR PARA JUNTAS SUPERSEAL P TIPO FESTER O SIMILAR, INCLUYE: LIMPIEZA DE LA JUNTA, ENSANCHE  CON CORTADORA HASTA 13 MM, MANO DE OBRA, EQUIPO Y HERRAMIENTA. </t>
  </si>
  <si>
    <t>KG</t>
  </si>
  <si>
    <t>SUMINISTRO Y PLANTACIÓN DE PLANTA DEDO-MORO A RAZÓN DE 20 PZAS POR M2 DE 12 CM DE LARGO PROMEDIO, INCLUYE:  EXCAVACIÓN, CAPA  DE TIERRA VEGETAL, AGUA PARA RIEGO, HERRAMIENTA, MANO DE OBRA Y CUIDADOS POR 30 DÍAS.</t>
  </si>
  <si>
    <t>DEMOLICIÓN  DE GUARNICIÓN TIPO "I" O TIPO "L" POR MEDIOS MECÁNICOS, INCLUYE: CORTE CON DISCO DE DIAMANTE PARA DELIMITAR ÁREAS, ACARREO DEL MATERIAL A BANCO DE OBRA PARA SU POSTERIOR RETIRO, MANO DE OBRA, EQUIPO Y HERRAMIENTA.</t>
  </si>
  <si>
    <t>E1</t>
  </si>
  <si>
    <t>SUMINISTRO E INSTALACIÓN DE REGISTRO PREFABRICADO DE CONCRETO PARA  ALUMBRADO DE 40X40X60 CM CON TAPA, MARCO Y CONTRAMARCO GALVANIZADO, MARCA CENMEX O SIMILAR, INCLUYE: HERRAMIENTA, SUMINISTRO, FLETES, MANIOBRAS DE CARGA Y DESCARGA, EQUIPO Y MANO DE OBRA.</t>
  </si>
  <si>
    <t>SUMINISTRO E INSTALACIÓN DE REGISTRO PREFABRICADO DE CONCRETO PARA  ALUMBRADO DE 40X60X80 CM CON TAPA, MARCO Y CONTRAMARCO GALVANIZADO, MARCA CENMEX O SIMILAR, INCLUYE: HERRAMIENTA, SUMINISTRO, FLETES, MANIOBRAS DE CARGA Y DESCARGA, EQUIPO Y MANO DE OBRA.</t>
  </si>
  <si>
    <t>SUMINISTRO E INSTALACIÓN DE TUBO PAD RD 19 DE 53 MM DE Ø, INCLUYE: HERRAMIENTA, MATERIALES, DESPERDICIOS, ACARREO AL SITIO DE COLOCACIÓN, GUIADO Y MANO DE OBRA.</t>
  </si>
  <si>
    <t>SUMINISTRO E INSTALACIÓN DE TUBO PAD RD 19 DE 35 MM DE Ø, INCLUYE: HERRAMIENTA, MATERIALES, DESPERDICIOS, ACARREO AL SITIO DE COLOCACIÓN, GUIADO Y MANO DE OBRA.</t>
  </si>
  <si>
    <t>SUMINISTRO E INSTALACIÓN DE CURVA PVC CONDUIT S. P. DE 35 MM, INCLUYE: HERRAMIENTA, MATERIAL, DESPERDICIO, ACARREO AL SITIO DE COLOCACIÓN, GUIADO Y MANO DE OBRA.</t>
  </si>
  <si>
    <t>RED DE ALUMBRADO PÚBLICO</t>
  </si>
  <si>
    <t>OBRA CIVIL</t>
  </si>
  <si>
    <t>E2</t>
  </si>
  <si>
    <t>SUMINISTRO E INSTALACIÓN DE CABLE DE ALUMINIO XLP, 600 V, CONFIGURACIÓN TRIPLEX  2+1, CAL. 4 AWG  (F)  +  CAL.  4 AWG (T)  MARCA CONDUMEX O SIMILAR, INCLUYE: HERRAMIENTA, MATERIALES, CONEXIÓN,  PRUEBAS, EQUIPO Y MANO DE OBRA.</t>
  </si>
  <si>
    <t>SUMINISTRO E INSTALACIÓN DE CABLE DE ALUMINIO XHHW-2, 600 V, CAL. 6 MONOPOLAR, MARCA CONDUMEX O SIMILAR, CABLEADO DE REGISTRO A LUMINARIA POR EL INTERIOR DEL POSTE, INCLUYE: HERRAMIENTA, MATERIALES, CONEXIÓN, PRUEBAS, EQUIPO Y MANO DE OBRA.</t>
  </si>
  <si>
    <t>SUMINISTRO Y COLOCACIÓN DE CONECTOR  A  COMPRESIÓN  CAT. YPC2A8U CAL. 4-12, INCLUYE: HERRAMIENTA, CINTA VULCANIZABLE,  MATERIAL, EQUIPO Y MANO  DE  OBRA.</t>
  </si>
  <si>
    <t>SUMINISTRO Y COLOCACIÓN DE CONECTOR MÚLTIPLE EN BAJA TENSIÓN 600 (4V), INCLUYE: HERRAMIENTA, MATERIAL, EQUIPO Y MANO DE OBRA.</t>
  </si>
  <si>
    <t>SUMINISTRO Y COLOCACIÓN DE CONECTOR DE ALUMINIO EN "T" DE 3 DERIVACIONES Y MANGAS REMOVIBLES ACEPTA CAL. 2 Y 4 AWG EN EL PRINCIPAL Y DERIVACIÓN A LUMINARIA EN CAL. 6 Y 8 AWG QUE CUMPLA CON ESPECIFICACIÓN NMX-J-519, INCLUYE: HERRAMIENTA,  MATERIAL, EQUIPO Y MANO  DE  OBRA.</t>
  </si>
  <si>
    <t>SUMINISTRO Y COLOCACIÓN DE CONECTOR  TIPO  ZAPATA  DE  ALUMINIO  CAL. 4 AWG, 1 BARRENO, CON TORNILLO   Y   MANGA   TERMO CONTRÁCTIL  PARA  CONECTOR  MÚLTIPLE BAJA  TENSIÓN,  INCLUYE: HERRAMIENTA,  MATERIAL, EQUIPO Y MANO  DE  OBRA.</t>
  </si>
  <si>
    <t>JGO</t>
  </si>
  <si>
    <t>SUMINISTRO E INSTALACIÓN DE CABLE DE ACERO CON RECUBRIMIENTO DE COBRE TIPO CONDUCLAD ACS7 NO. 9 (46.44 MM2) MCA. CONDUMEX O SIMILAR, INCLUYE: HERRAMIENTA, MATERIALES,  DESPERDICIOS, EQUIPO Y MANO DE OBRA.</t>
  </si>
  <si>
    <t>TRANSICIÓN AÉREO - SUBTERRÁNEA EN BAJA TENSIÓN NORMA ALUMBRADO PÚBLICO, INCLUYE: HERRAMIENTA, (2) TRAMOS TUBO CONDUIT GALV. ROSCADO DE 41 MM Ø, (1) MUFA SECA DE ALUMINIO DE 41 MM Ø, (3) CONECTOR DERIVADOR DE ALUMINIO A COMPRESIÓN TIPO "H" CAL. 6- 2 AWG BIMETÁLICO CAT. YHO100 BURNDY, (4M) FLEJE DE ACERO INOX. DE 3/4", (4) HEBILLA PARA FLEJE DE 3/4", ACARREOS, EQUIPO Y MANO DE OBRA.</t>
  </si>
  <si>
    <t>SUMINISTRO Y COLOCACIÓN DE CONECTOR  TIPO  ZAPATA  DE  ALUMINIO  CAL. 6 AWG, 1 BARRENO, CON TORNILLO   Y   MANGA   TERMO CONTRÁCTIL  PARA  CONECTOR  MÚLTIPLE BAJA  TENSIÓN,  INCLUYE: HERRAMIENTA,  MATERIAL, EQUIPO Y MANO  DE  OBRA.</t>
  </si>
  <si>
    <t>SUMINISTRO Y COLOCACIÓN DE ANCLA PARA POSTE METÁLICO DE 9.00 M DE ALTURA DE 0.40X0.40X1.00 M, A BASE DE CONCRETO HECHO EN OBRA DE F'C = 250 KG/CM2, DISTANCIA ENTRE BASTONES PARA LA SUJECIÓN DE LA BASE DEL POSTE DE 190 MM. INCLUYE: HERRAMIENTA, ESTRIBOS DE ALAMBRÓN DE 1/4"  UNIDOS  CON SOLDADURA ELÉCTRICA @ 15 CM, 4 BASTONES ROSCADOS DE 3/4" X 0.90 M, 4 TUERCAS Y 4 RODANAS GALVANIZADAS, COLADO  DE  CONCRETO, CURVA Y TUBO PVC CONDUIT DE 1 1/4", RETIRO DE EXCEDENTES E INSTALACIÓN DE GUÍA CON ALAMBRE GALVANIZADO, EQUIPO Y MANO DE OBRA.</t>
  </si>
  <si>
    <t>PAVIMENTACIÓN</t>
  </si>
  <si>
    <t>ÁREAS VERDES</t>
  </si>
  <si>
    <t>SEÑALAMIENTO VERTICAL</t>
  </si>
  <si>
    <t>CATÁLOGO DE CONCEPTOS</t>
  </si>
  <si>
    <t>SUMINISTRO Y COLOCACIÓN DE CANASTILLA PASAJUNTAS A BASE 5 BARRAS DE 1" X 46 CM @ 30 CM DE SEPARACIÓN PARA LOSA DE 20 CM (LONGITUD DE 1.50 M), INCLUYE: FABRICACIÓN DE LA CANASTA EN ALAMBRÓN DE 5/16" PARA LARGUEROS Y ALAMBRÓN 1/4" EN PATAS, CORTES, DOBLECES, ELECTROSOLDADO DE LA CANASTA, ARMADO DE LA CANASTILLA CON ATIEZADORES EN ALAMBRÓN DE 1/4", SOLDADO CON SOLDADURA DE ARCO DE BARRAS DE REDONDO LISO DE 1"X0.46 GRADO G36 EN EXTREMOS ALTERNOS, DESPERDICIOS, COLOCACIÓN, MANO DE OBRA, EQUIPO HERRAMIENTA Y ACARREOS.</t>
  </si>
  <si>
    <t>SUMINISTRO Y COLOCACIÓN DE BARRAS DE AMARRE CON VARILLA CORRUGADA DE 1/2" DE DIÁMETRO, FY= 2800 KG/CM2, Y 75 CM DE DESARROLLO A CADA 60 CM DE SEPARACIÓN. INCLUYE: HERRAMIENTA, MATERIAL, DESPERDICIO, CORTES, COLOCACIÓN, ACARREOS Y MANO DE OBRA.</t>
  </si>
  <si>
    <t>HUELLA DE 30 CM DE ANCHO Y 5 CM DE ESPESOR A BASE DE CONCRETO PREMEZCLADO F'C= 200  KG/CM2., R.N., T.M.A. 19 MM, CON ACABADO ESCOBILLADO, INCLUYE: HERRAMIENTA, CIMBRA PERIMETRAL, ACARREOS, COLADO, CURADO, MATERIAL, EQUIPO Y MANO DE OBRA.</t>
  </si>
  <si>
    <t>ALUMBRADO PÚBLICO</t>
  </si>
  <si>
    <t>AFINE Y CONFORMACIÓN DE TERRENO NATURAL COMPACTADO EN CAPAS NO MAYORES DE 20 CM DE ESPESOR CON EQUIPO DE IMPACTO, COMPACTADO AL 90% ± 2 DE SU P.V.S.M., PRUEBA AASHTO ESTANDAR, CBR DEL 5% MÍNIMO, INCLUYE: CONFORMACIÓN, MANO DE OBRA, EQUIPO Y HERRAMIENTA.</t>
  </si>
  <si>
    <t>BANQUETAS, CRUCES PEATONALES Y ACCESIBILIDAD UNIVERSAL</t>
  </si>
  <si>
    <t>H</t>
  </si>
  <si>
    <t>PAVIMENTO DE 20 CM DE ESPESOR DE CONCRETO HIDRÁULICO PREMEZCLADO MR-45, R.R., T.M.A. 38 MM A 7 DÍAS, ACABADO ESCOBILLADO Y/O TEXTURIZADO, INCLUYE: CIMBRA, DESCIMBRA, MATERIALES, ACARREOS, VOLTEADO, VIBRADO, CURADO, MANO DE OBRA, EQUIPO Y HERRAMIENTA.</t>
  </si>
  <si>
    <t>PAVIMENTO DE 20 CM DE ESPESOR DE CONCRETO HIDRÁULICO PREMEZCLADO MR-45, R.R., T.M.A. 38 MM A 14 DÍAS, ACABADO ESCOBILLADO Y/O TEXTURIZADO, INCLUYE: CIMBRA, DESCIMBRA, MATERIALES, ACARREOS, VOLTEADO, VIBRADO, CURADO, MANO DE OBRA, EQUIPO Y HERRAMIENTA.</t>
  </si>
  <si>
    <t>PAVIMENTO DE 20 CM DE ESPESOR DE CONCRETO HIDRÁULICO PREMEZCLADO MR-45, R.N., T.M.A. 38 MM A 28 DÍAS, ACABADO ESCOBILLADO Y/O TEXTURIZADO, INCLUYE: CIMBRA, DESCIMBRA, MATERIALES, ACARREOS, VOLTEADO, VIBRADO, CURADO, MANO DE OBRA, EQUIPO Y HERRAMIENTA.</t>
  </si>
  <si>
    <t>PAVIMENTO DE 20 CM DE ESPESOR DE CONCRETO HIDRÁULICO PREMEZCLADO MR-45, R.R., T.M.A. 38 MM A 3 DÍAS, ACABADO ESCOBILLADO Y/O TEXTURIZADO, INCLUYE: CIMBRA, DESCIMBRA, MATERIALES, ACARREOS, VOLTEADO, VIBRADO, CURADO, MANO DE OBRA, EQUIPO Y HERRAMIENTA.</t>
  </si>
  <si>
    <t>DEMOLICIÓN POR MEDIOS MECÁNICOS DE MURO DE LADRILLO DE LAMA Y/O BLOCK A SOGA Y/O TEZÓN, EN LÍMITE DE PROPIEDAD, INCLUYE: HERRAMIENTA, DEMOLICIÓN DE DALAS, CADENAS Y CASTILLOS, RECUBRIMIENTOS, APLANADOS, MANO DE OBRA, RETIRO Y ACARREO DEL MATERIAL A BANCO DE OBRA PARA SU POSTERIOR RETIRO Y LIMPIEZA DEL ÁREA DE LOS TRABAJOS.</t>
  </si>
  <si>
    <t xml:space="preserve">SUMINISTRO Y COLOCACIÓN DE GRAVA DE 3/4", PARA FONDO DE REGISTRO ELÉCTRICO, INCLUYE: HERRAMIENTA, ACARREOS Y MANO DE OBRA. </t>
  </si>
  <si>
    <t>RIEGO DE IMPREGNACIÓN EN SUPERFICIE DE BASE HIDRÁULICA CON EMULSIONES ASFÁLTICAS CATIÓNICAS RR-2K A RAZÓN DE 1.5 L/M2 CON POREO DE ARENA, INCLUYE: MANO DE OBRA, EQUIPO Y HERRAMIENTA.</t>
  </si>
  <si>
    <t>SUMINISTRO Y COLOCACIÓN DE GUÍA PODOTÁCTIL PUNTUAL Y/O AVANCE CON LÍNEAS, PREFABRICADA A BASE DE CONCRETO VIBROPRENSADO, RESISTENCIA DE F´C= 250 KG/CM2, MEDIDAS DE 40 X 40 X 4 CM, COLOR NEGRO 2500, CON SELLADOR ACRILICO LIBRE DE SOLVENTES MATE, JUNTA DE 2 A 3 MM DE ESPESOR COMO MÍNIMO DE SEPARACIÓN, ASENTADO CON MORTERO CEMENTO-ARENA 1:3 DE 2 A 3 CM, INCLUYE: MATERIALES,  ACARREOS, ALMACENAJES, PREPARACIÓN DE LA SUPERFICIE, RECORTES, DESPERDICIOS, AJUSTES, EQUIPO, ASÍ COMO LA LIMPIEZA PARCIAL Y TOTAL AL INICIO Y FINAL DE ESTA ACTIVIDAD, MANO DE OBRA Y HERRAMIENTA.</t>
  </si>
  <si>
    <t>TAPONADO DE DUCTOS EN EL REGISTRO DE ALUMBRADO DE 53 MM DE Ø, POSTERIOR A LA INSTALACIÓN DEL CABLEADO CON ESPUMA DE POLIURETANO (SELLO DUCTO) O SIMILAR, INCLUYE: HERRAMIENTA, MATERIALES, ACARREOS Y MANO DE OBRA.</t>
  </si>
  <si>
    <t>TAPONADO DE DUCTOS EN EL REGISTRO DE ALUMBRADO DE 35 MM DE Ø, POSTERIOR A LA INSTALACIÓN DEL CABLEADO CON ESPUMA DE POLIURETANO (SELLO DUCTO) O SIMILAR, INCLUYE: HERRAMIENTA, MATERIALES, ACARREOS Y MANO DE OBRA.</t>
  </si>
  <si>
    <t>RELLENO EN CEPAS O MESETAS CON MATERIAL PRODUCTO DE LA EXCAVACIÓN, COMPACTADO CON EQUIPO DE IMPACTO AL 90% ± 2 DE SU P.V.S.M., PRUEBA AASHTO ESTANDAR, CBR DEL 5% MÍNIMO, EN CAPAS NO MAYORES DE 20 CM, INCLUYE: INCORPORACIÓN DE AGUA NECESARIA, ACARREOS, MANO DE OBRA, EQUIPO Y HERRAMIENTA.</t>
  </si>
  <si>
    <t>SUMINISTRO E INSTALACIÓN DE CABLE DE ALUMINIO PARA INSTALACIÓN AÉREA 2+1 CAL. 4 AWG, CON CABLE AAC-ACSR 75 °C, 600 V, CONDUCTOR DE ALUMINIO Y AISLAMIENTO DE POLIETILENO DE ALTA DENSIDAD (PEAD), CONDUCTOR MENSAJERO ACSR DESNUDO (PROYECTO) MARCA CONDUMEX O SIMILAR, INCLUYE: HERRAMIENTA, MATERIALES, CONEXIÓN, PRUEBAS, EQUIPO Y MANO DE OBRA.</t>
  </si>
  <si>
    <t>SUMINISTRO Y COLOCACIÓN DE ESTRUCTURA PARA BAJA TENSIÓN AÉREA CON BASTIDOR REFORZADO DE 3 HILOS, FLEJADO DE ACERO INOX. DE 3/4" Y AISLADOR DE PORCELANA P-1323, INSTALADO EN POSTE EXISTENTE NORMA CFE "1R3", INCLUYE: HERRAMIENTA, ACARREOS, ELEVACIONES, MONTAJE, EQUIPO Y MANO DE OBRA.</t>
  </si>
  <si>
    <t>SUMINISTRO Y COLOCACIÓN DE (3) CONECTORES DERIVADOR DE ALUMINIO A COMPRESIÓN TIPO "H" CAL. 6- 2 AWG BIMETÁLICO CAT. YHO100 BURNDY, INCLUYE: HERRAMIENTA, MATERIAL, EQUIPO Y MANO DE OBRA.</t>
  </si>
  <si>
    <t>SUMINISTRO Y APLICACIÓN DE PINTURA VINÍLICA LÍNEA VINIMEX PREMIUM DE COMEX A DOS MANOS DE 0.00 M A 3.00 M, EN CUALQUIER COLOR, LIMPIANDO Y PREPARANDO LA SUPERFICIE CON SELLADOR, INCLUYE: MATERIALES, ANDAMIOS, MANO DE OBRA, EQUIPO Y HERRAMIENTA.</t>
  </si>
  <si>
    <t>SUMINISTRO Y APLICACIÓN DE PINTURA TERMOPLÁSTICA PARA RAYA SEPARADORA DE CARRILES CONTINUA SENCILLA EN COLOR BLANCA Y/O AMARILLA DE 10 CM,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</si>
  <si>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FLECHA SENCILLA "DERECHA", "IZQUIERDA" O "RECTA"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</si>
  <si>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FLECHA DOBLE "DERECHA" O "IZQUIERDA"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</si>
  <si>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LEYENDA VELOCIDAD MÁXIMA "#/MAX"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</si>
  <si>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APLANADO DE 2 CM DE ESPESOR EN MURO CON MORTERO CEMENTO-ARENA 1:4, ACABADO FINO,  INCLUYE: MATERIALES, ACARREOS, DESPERDICIOS, MANO DE OBRA, PLOMEADO, NIVELADO, REGLEADO, RECORTES, MANO DE OBRA, EQUIPO Y HERRAMIENTA.</t>
  </si>
  <si>
    <t>CORTE DE TERRENO A CIELO ABIERTO EN CAJÓN EN MATERIAL TIPO "B" CON EQUIPO MECÁNICO PESADO PARA CONFORMACIÓN DE TERRACERÍAS, INCLUYE: AFINE DE TALUDES, NIVELACIÓN, REFERENCIAS, MOVIMIENTOS DE TIERRA (ACARREO INTERNO) CON EQUIPO MECÁNICO HASTA 100 M DE DISTANCIA, MANO DE OBRA Y HERRAMIENTA. (MEDIDO EN TERRENO NATURAL POR SECCIÓN).</t>
  </si>
  <si>
    <t>DEMOLICIÓN POR MEDIOS MECÁNICOS DE PAVIMENTO DE CONCRETO EXISTENTE, INCLUYE: ACARREO DEL MATERIAL A BANCO DE OBRA PARA SU POSTERIOR RETIRO, MANO DE OBRA, EQUIPO Y HERRAMIENTA.</t>
  </si>
  <si>
    <t>EXCAVACIÓN POR MEDIOS MANUALES EN MATERIAL TIPO II, DE 0.00 A -2.00 M DE PROFUNDIDAD, INCLUYE: AFINE DE PLANTILLA Y TALUDES, ACARREO DEL MATERIAL A BANCO DE OBRA PARA SU POSTERIOR RETIRO, MANO DE OBRA, EQUIPO Y HERRAMIENTA. (MEDIDO EN TERRENO NATURAL POR SECCIÓN).</t>
  </si>
  <si>
    <t>RELLENO EN CEPAS O MESETAS CON MATERIAL DE BANCO (TEPETATE), COMPACTADO CON EQUIPO DE IMPACTO AL 90% ± 2 DE SU P.V.S.M., PRUEBA AASHTO ESTÁNDAR, CBR DEL 5% MÍNIMO, EN CAPAS NO MAYORES DE 20 CM, INCLUYE: INCORPORACIÓN DE AGUA NECESARIA, MANO DE OBRA, EQUIPO Y HERRAMIENTA, MEDIDO EN TERRENO NATURAL POR SECCIÓN SEGÚN PROYECTOS.</t>
  </si>
  <si>
    <t>SUMINISTRO Y COLOCACIÓN DE TIERRA VEGETAL PREPARADA PARA JARDINERÍA, INCLUYE: SUMINISTRO, ACARREO, COLOCACIÓN, MANO DE OBRA, EQUIPO Y HERRAMIENTA.</t>
  </si>
  <si>
    <t xml:space="preserve">SUMINISTRO Y APLICACIÓN DE PINTURA TERMOPLÁSTICA PARA LÍNEA DE ALTO EN COLOR BLANCA Y/O AMARILLA DE 40 CM, CON APLICACIÓN DE PRIMARIO PARA ASEGURAR EL CORRECTO ANCLAJE DE LA PINTURA Y DE MICROESFERA REFLEJANTE 330 GR/M2, APLICADA CON MAQUINA PINTARRAYA, INCLUYE: TRAZO, SEÑALAMIENTOS, MANO DE OBRA, PREPARACIÓN Y LIMPIEZA AL FINAL DE LA OBRA. </t>
  </si>
  <si>
    <t xml:space="preserve">SUMINISTRO Y APLICACIÓN DE PINTURA TERMOPLÁSTICA PARA PETATILLO (PASO PEATONAL) EN COLOR BLANCO Y/O AMARILLO, EN FRANJAS DE 40 CM DE ANCHO CON SEPARACIÓN DE 40 CM ENTRE CADA FRANJA, CON APLICACIÓN DE PRIMARIO PARA ASEGURAR EL CORRECTO ANCLAJE DE LA PINTURA Y DE MICROESFERA REFLEJANTE 330 GR/M2, APLICADA CON MAQUINA PINTARRAYA, INCLUYE: TRAZO, SEÑALAMIENTOS, MANO DE OBRA, PREPARACIÓN Y LIMPIEZA AL FINAL DE LA OBRA. </t>
  </si>
  <si>
    <t>ESCARIFICACIÓN DEL TERRENO NATURAL DE 15 CM DE ESPESOR POR MEDIOS MECÁNICOS, COMPACTADO CON EQUIPO DE IMPACTO AL 90% ± 2 DE SU P.V.S.M., PRUEBA AASHTO ESTANDAR, CBR DEL 5% MÍNIMO, INCLUYE: AFINE DE LA SUPERFICIE, EXTENDIDO DEL MATERIAL, HOMOGENIZADO, COMPACTADO, MANO DE OBRA, EQUIPO Y HERRAMIENTA.</t>
  </si>
  <si>
    <t>SUMINISTRO Y COLOCACIÓN DE BOLARDO DE 6" DE DIÁMETRO, FABRICADO EN TUBO DE ACERO AL CARBÓN CEDULA 30, DE 1.10 M DE LONGITUD (0.75 M VISIBLE Y 0.35 M OCULTO), TAPA SUPERIOR DE PLACA 3/16" C/ESCUDO EN ACERO INOXIDABLE, CINTA REFLEJANTE GRADO DIAMANTE COLOR BLANCO, TERMINADO EN PINTURA POLIÉSTER HORNEADA CON ANCLAS SOLDADAS DE VARILLA DE 1/2" POR 10CM PARA SU ANCLAJE , INCLUYE: DADO DE CONCRETO F´C= 150 KG/CM2 HECHO EN OBRA DE 40X40X40 CM, ACARREOS, MATERIALES, MANO DE OBRA, EQUIPO Y HERRAMIENTA.</t>
  </si>
  <si>
    <t>GUARNICIÓN TIPO "L" EN SECCIÓN 35-20X45 Y CORONA DE 15 CM DE ALTURA POR 12X15 CM, DE CONCRETO PREMEZCLADO F'C=250 KG/CM2., T.M.A. 19 MM., R.N., INCLUYE: CIMBRA, DESCIMBRA, COLADO, MATERIALES, CURADO, MANO DE OBRA, EQUIPO Y HERRAMIENTA.</t>
  </si>
  <si>
    <t>LOSA DE AJUSTE EN SECCIÓN 45 X 20 CM DE CONCRETO F'C=250 KG/CM2, T.M.A. 19 MM, R.N, PREMEZCLADO, INCLUYE: CIMBRA, DESCIMBRA, COLADO, MATERIALES, DESPERDICIOS, CURADO, MANO DE OBRA, EQUIPO Y HERRAMIENTA.</t>
  </si>
  <si>
    <t>GUARNICIÓN TIPO "I" EN SECCIÓN 15X35 CM DE ALTURA A BASE DE CONCRETO PREMEZCLADO F'C= 250 KG/CM2, T.M.A. 19 MM, R.N., ACABADO APARENTE, INCLUYE: CIMBRA, DESCIMBRA, COLADO, MATERIALES, CURADO, MANO DE OBRA, EQUIPO Y HERRAMIENTA.</t>
  </si>
  <si>
    <t>SUMINISTRO Y COLOCACIÓN DE SEÑALAMIENTO VERTICAL (RESTRICTIVO, INFORMATIVO O PREVENTIVO) DE 0.61X0.61 M EN LÁMINA GALVANIZADA CALIBRE 16, CON PELÍCULA REFLEJANTE ALTA INTENSIDAD, INCLUYE: HERRAMIENTA, SUMINISTRO Y COLOCACIÓN, POSTE DE PTR GALVANIZADO DE 2"X2" Y CON ALTURA LIBRE DE MÍNIMO 2.50 M DESDE NIVEL DE SUELO A PARTE INFERIOR DEL TABLERO DE LA SEÑAL EN CALIBRE 12, DADO DE CONCRETO DE F´C= 150 KG/CM2 HECHO EN OBRA DE 40X40X80 CM, MATERIALES, MANO DE OBRA, EQUIPO Y HERRAMIENTA.</t>
  </si>
  <si>
    <t>SUMINISTRO Y COLOCACIÓN DE SEÑALAMIENTO VERTICAL SR-37 (DE 60 CM X 20 CM - SENTIDO DEL FLUJO VEHICULAR), EN LÁMINA GALVANIZADA CALIBRE 16, CON PELÍCULA REFLEJANTE ALTA INTENSIDAD, UBICAR EN PARAMENTOS, INCLUYE: HERRAMIENTA, SUMINISTRO Y COLOCACIÓN, MATERIALES, EQUIPO Y MANO DE OBRA.</t>
  </si>
  <si>
    <t>RELLENO EN CEPAS O MESETAS CON MATERIAL PRODUCTO DE LA EXCAVACIÓN, COMPACTADO CON EQUIPO DE IMPACTO AL 95% ± 2 DE SU P.V.S.M., PRUEBA AASHTO ESTANDAR, CBR DEL 5% MÍNIMO, EN CAPAS NO MAYORES DE 20 CM, INCLUYE: INCORPORACIÓN DE AGUA NECESARIA, ACARREOS, MANO DE OBRA, EQUIPO Y HERRAMIENTA.</t>
  </si>
  <si>
    <t>SUMINISTRO Y COLOCACIÓN DE BRAZO TIPO "I" DE 1.80 m CED. 30, CON TUBULAR DE 2-3/8", PARA PERCHA EN POSTE METALICO, CON ELEVACION DE 0.72 m, PINTURA PRAIMER ANTICORROSIVA ROJO OXIDO Y PINTURA PARA ACABADO SEGÚN COLOR ACORDADO CON LA SUPERVISIÓN DE OBRA, INCLUYE: HERRAMIENTA, SUMINISTRO, FLETES, ACARREOS, ELEVACIÓN, PLOMEADO, EQUIPO Y MANO DE OBRA.</t>
  </si>
  <si>
    <t>ESCARIFICACIÓN DEL TERRENO NATURAL (CUMPLE CON CALIDAD DE SUBRASANTE) DE 20 CM DE ESPESOR POR MEDIOS MECÁNICOS, COMPACTADO AL 100% ± 2 DE SU P.V.S.M., PRUEBA AASHTO ESTANDAR, CBR DEL 20% MÍNIMO, INCLUYE: EXTENDIDO DEL MATERIAL, HOMOGENIZADO, AFINE DE LA SUPERFICIE, COMPACTADO, MANO DE OBRA, EQUIPO Y HERRAMIENTA.</t>
  </si>
  <si>
    <t>DOPI-001</t>
  </si>
  <si>
    <t>DOPI-002</t>
  </si>
  <si>
    <t>DOPI-003</t>
  </si>
  <si>
    <t>DOPI-004</t>
  </si>
  <si>
    <t>DOPI-005</t>
  </si>
  <si>
    <t>DOPI-006</t>
  </si>
  <si>
    <t>DOPI-007</t>
  </si>
  <si>
    <t>DOPI-008</t>
  </si>
  <si>
    <t>DOPI-009</t>
  </si>
  <si>
    <t>DOPI-010</t>
  </si>
  <si>
    <t>DOPI-011</t>
  </si>
  <si>
    <t>DOPI-012</t>
  </si>
  <si>
    <t>DOPI-013</t>
  </si>
  <si>
    <t>DOPI-014</t>
  </si>
  <si>
    <t>DOPI-015</t>
  </si>
  <si>
    <t>DOPI-016</t>
  </si>
  <si>
    <t>DOPI-017</t>
  </si>
  <si>
    <t>DOPI-018</t>
  </si>
  <si>
    <t>DOPI-019</t>
  </si>
  <si>
    <t>DOPI-020</t>
  </si>
  <si>
    <t>DOPI-021</t>
  </si>
  <si>
    <t>DOPI-022</t>
  </si>
  <si>
    <t>DOPI-023</t>
  </si>
  <si>
    <t>DOPI-024</t>
  </si>
  <si>
    <t>DOPI-025</t>
  </si>
  <si>
    <t>DOPI-026</t>
  </si>
  <si>
    <t>DOPI-027</t>
  </si>
  <si>
    <t>DOPI-028</t>
  </si>
  <si>
    <t>DOPI-029</t>
  </si>
  <si>
    <t>DOPI-030</t>
  </si>
  <si>
    <t>DOPI-031</t>
  </si>
  <si>
    <t>DOPI-032</t>
  </si>
  <si>
    <t>DOPI-033</t>
  </si>
  <si>
    <t>DOPI-034</t>
  </si>
  <si>
    <t>DOPI-035</t>
  </si>
  <si>
    <t>DOPI-036</t>
  </si>
  <si>
    <t>DOPI-037</t>
  </si>
  <si>
    <t>DOPI-038</t>
  </si>
  <si>
    <t>DOPI-039</t>
  </si>
  <si>
    <t>DOPI-040</t>
  </si>
  <si>
    <t>DOPI-041</t>
  </si>
  <si>
    <t>DOPI-042</t>
  </si>
  <si>
    <t>DOPI-043</t>
  </si>
  <si>
    <t>DOPI-044</t>
  </si>
  <si>
    <t>DOPI-045</t>
  </si>
  <si>
    <t>DOPI-046</t>
  </si>
  <si>
    <t>DOPI-047</t>
  </si>
  <si>
    <t>DOPI-048</t>
  </si>
  <si>
    <t>DOPI-049</t>
  </si>
  <si>
    <t>DOPI-050</t>
  </si>
  <si>
    <t>DOPI-051</t>
  </si>
  <si>
    <t>DOPI-052</t>
  </si>
  <si>
    <t>DOPI-053</t>
  </si>
  <si>
    <t>DOPI-054</t>
  </si>
  <si>
    <t>DOPI-055</t>
  </si>
  <si>
    <t>DOPI-056</t>
  </si>
  <si>
    <t>DOPI-057</t>
  </si>
  <si>
    <t>DOPI-058</t>
  </si>
  <si>
    <t>DOPI-059</t>
  </si>
  <si>
    <t>DOPI-060</t>
  </si>
  <si>
    <t>DOPI-061</t>
  </si>
  <si>
    <t>DOPI-062</t>
  </si>
  <si>
    <t>DOPI-063</t>
  </si>
  <si>
    <t>DOPI-064</t>
  </si>
  <si>
    <t>DOPI-065</t>
  </si>
  <si>
    <t>DOPI-066</t>
  </si>
  <si>
    <t>DOPI-067</t>
  </si>
  <si>
    <t>DOPI-068</t>
  </si>
  <si>
    <t>DOPI-069</t>
  </si>
  <si>
    <t>DOPI-070</t>
  </si>
  <si>
    <t>DOPI-071</t>
  </si>
  <si>
    <t>DOPI-072</t>
  </si>
  <si>
    <t>DOPI-073</t>
  </si>
  <si>
    <t>DOPI-074</t>
  </si>
  <si>
    <t>DOPI-075</t>
  </si>
  <si>
    <t>DOPI-076</t>
  </si>
  <si>
    <t>DOPI-077</t>
  </si>
  <si>
    <t>DOPI-078</t>
  </si>
  <si>
    <t>DOPI-079</t>
  </si>
  <si>
    <t>DOPI-080</t>
  </si>
  <si>
    <t>DOPI-081</t>
  </si>
  <si>
    <t>DOPI-082</t>
  </si>
  <si>
    <t>DOPI-083</t>
  </si>
  <si>
    <t>DOPI-084</t>
  </si>
  <si>
    <t>DOPI-085</t>
  </si>
  <si>
    <t>DOPI-086</t>
  </si>
  <si>
    <t>DOPI-087</t>
  </si>
  <si>
    <t>DOPI-088</t>
  </si>
  <si>
    <t>DOPI-089</t>
  </si>
  <si>
    <t>DOPI-090</t>
  </si>
  <si>
    <t>DOPI-091</t>
  </si>
  <si>
    <t>DOPI-092</t>
  </si>
  <si>
    <t>DOPI-093</t>
  </si>
  <si>
    <t>DEMOLICIÓN  DE CARPETA ASFÁLTICA POR MEDIOS MECÁNICOS, INCLUYE: ACARREO DEL MATERIAL A BANCO DE OBRA PARA SU POSTERIOR RETIRO, MANO DE OBRA, EQUIPO Y HERRAMIENTA.</t>
  </si>
  <si>
    <t>SUMINISTRO Y APLICACIÓN DE PINTURA TERMOPLÁSTICA PARA LEYENDA "TOPE"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</si>
  <si>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REDUCTOR DE VELOCIDAD A BASE DE PAVIMENTO DE CONCRETO HIDRÁULICO PREMEZCLADO MR-45 KG/CM2, FRAGUADO RÁPIDO 3 DÍAS, T.M.A. 3/4", DE 4.50 M DE ANCHO CON 0.20 M DE ESPESOR, MAS CORONA TRAPEZOIDAL DE 10 CM DE ALTURA CON 1.50 M DE ANCHO Y LARGO VARIABLE DEPENDIENDO EL ANCHO DE VIALIDAD, TERMINADO PULIDO, DISEÑO SEGÚN PROYECTO. INCLUYE: HERRAMIENTA, TRAZO, COLADO, VIBRADO, CURADO, MATERIALES, EQUIPO Y MANO DE OBRA.</t>
  </si>
  <si>
    <t>SUMINISTRO Y APLICACIÓN DE PINTURA TERMOPLÁSTICA PARA LÍNEAS INTERCALADAS TIPO "AEROPUERTO" EN REDUCTOR DE VELOCIDAD EN COLOR BLANCO Y AMARILLO,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</si>
  <si>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COLOCACIÓN DE SEÑALAMIENTO VERTICAL (RESTRICTIVO, INFORMATIVO O PREVENTIVO) DE 0.61X0.61 M EN LÁMINA GALVANIZADA CALIBRE 16, CON PELÍCULA REFLEJANTE ALTA INTENSIDAD, ADICIONAL UN TABLERO DE 0.61 X 0.20 M EN LÁMINA GALVANIZADA CALIBRE 16, CON PELÍCULA REFLEJANTE ALTA INTENSIDAD,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</si>
  <si>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SUMINISTRO E INSTALACIÓN DE TUBO PVC CONDUIT S. P. DE 21 MM, INCLUYE: HERRAMIENTA, MATERIAL, DESPERDICIO, ACARREO AL SITIO DE COLOCACIÓN, GUIADO Y MANO DE OBRA.</t>
  </si>
  <si>
    <t>ALCANTARILLADO SANITARIO Y PLUVIAL</t>
  </si>
  <si>
    <t>LÍNEA PRINCIPAL</t>
  </si>
  <si>
    <t>TRAZO Y NIVELACIÓN PARA LÍNEAS, INCLUYE: EQUIPO DE TOPOGRAFÍA, MATERIALES PARA SEÑALAMIENTO, MANO DE OBRA, EQUIPO Y HERRAMIENTA.</t>
  </si>
  <si>
    <t>EXCAVACIÓN POR MEDIOS MECÁNICOS EN MATERIAL TIPO II, DE 0.00 A -2.00 M DE PROFUNDIDAD, INCLUYE: AFINE DE  PLANTILLA Y TALUDES, ACARREO DEL MATERIAL A BANCO DE OBRA PARA SU POSTERIOR RETIRO, MANO DE OBRA, EQUIPO Y HERRAMIENTA. (MEDIDO EN TERRENO NATURAL POR SECCIÓN).</t>
  </si>
  <si>
    <t>EXCAVACIÓN POR MEDIOS MECÁNICOS EN MATERIAL TIPO II, DE -2.00 A -4.00 M DE PROFUNDIDAD, INCLUYE: AFINE DE  PLANTILLA Y TALUDES, ACARREO DEL MATERIAL A BANCO DE OBRA PARA SU POSTERIOR RETIRO, MANO DE OBRA, EQUIPO Y HERRAMIENTA. (MEDIDO EN TERRENO NATURAL POR SECCIÓN).</t>
  </si>
  <si>
    <t>EXCAVACIÓN POR MEDIOS MECÁNICOS EN MATERIAL TIPO II, DE -4.00 A -6.00 M DE PROFUNDIDAD, INCLUYE: AFINE DE  PLANTILLA Y TALUDES, ACARREO DEL MATERIAL A BANCO DE OBRA PARA SU POSTERIOR RETIRO, MANO DE OBRA, EQUIPO Y HERRAMIENTA. (MEDIDO EN TERRENO NATURAL POR SECCIÓN).</t>
  </si>
  <si>
    <t>CAMA DE ARENA AMARILLA PARA APOYO DE TUBERÍAS, INCLUYE: MATERIALES, ACARREOS, MANO DE OBRA, EQUIPO Y HERRAMIENTA.</t>
  </si>
  <si>
    <t>SUMINISTRO E INSTALACIÓN DE TUBERÍA DE P.V.C. PARA ALCANTARILLADO DIÁMETRO DE 10" SERIE 20, INCLUYE: MATERIALES NECESARIOS, EQUIPO, MANO DE OBRA Y PRUEBA HIDROSTÁTICA.</t>
  </si>
  <si>
    <t>SUMINISTRO E INSTALACIÓN DE TUBERÍA DE P.V.C. PARA ALCANTARILLADO DIÁMETRO DE 12" SERIE 20, INCLUYE: MATERIALES NECESARIOS, EQUIPO, MANO DE OBRA Y PRUEBA HIDROSTÁTICA.</t>
  </si>
  <si>
    <t>RELLENO ACOSTILLADO EN CEPAS O MESETAS CON MATERIAL DE BANCO, COMPACTADO MANUALMENTE EN CAPAS NO MAYORES DE 20 CM, INCLUYE: INCORPORACIÓN DE AGUA NECESARIA, MANO DE OBRA, HERRAMIENTAS Y ACARREOS.</t>
  </si>
  <si>
    <t>RELLENO EN CEPAS O MESETAS CON MATERIAL DE BANCO (TEPETATE), COMPACTADO CON EQUIPO DE IMPACTO AL 95% ± 2 DE SU P.V.S.M., PRUEBA AASHTO ESTÁNDAR, CBR DEL 5% MÍNIMO, EN CAPAS NO MAYORES DE 20 CM, INCLUYE: INCORPORACIÓN DE AGUA NECESARIA, MANO DE OBRA, EQUIPO Y HERRAMIENTA, MEDIDO EN TERRENO NATURAL POR SECCIÓN SEGÚN PROYECTOS.</t>
  </si>
  <si>
    <t>CAJA CIEGA PARA TUBERÍA DE 10" DE 55X55X55 CM MEDIDAS INTERIORES PARA UNIÓN DE TUBERÍA DE P.V.C. SANITARIO CON TUBO DE CONCRETO, ASBESTO Y/O P.V.C. SANITARIO. INCLUYE: HERRAMIENTA, PISO DE CONCRETO DE 12 CM DE ESPESOR HECHO EN OBRA F'C= 250 KG/CM2 ARMADO CON VARILLA 3/8" @15 CM EN SU LECHO INFERIOR AMBOS SENTIDOS, MEDIA CAÑA FORJADA A BASE DE CONCRETO FLUIDO F´C= 100 KG/CM2 CON UN ESPESOR PROMEDIO DE 12 CM, MUROS DE 12 CM DE ESPESOR A BASE DE TABICÓN 6X12X24 CM ASENTADO CON MORTERO CEMENTO-ARENA EN PROPORCIÓN 1:3, APLANADO ACABADO PULIDO AL INTERIOR CON MORTERO CEMENTO-ARENA EN PROPORCIÓN 1:3 DE 3 CM DE ESPESOR CON IMPERMEABILIZANTE INTEGRAL A RAZÓN DE 0.20 KG/M2, LOSA TAPA SUPERIOR DE 12 CM DE ESPESOR ELABORADA CON CONCRETO HECHO EN OBRA DE F'C= 250 KG/CM2 Y REFORZADA CON VARILLA 3/8" @10 CM EN SU LECHO INFERIOR EN AMBOS SENTIDOS, INCLUYE: HERRAMIENTA, PREPARACIÓN DE MORTEROS Y CONCRETOS, NIVELACIÓN, MATERIALES, ACARREOS, EQUIPO Y MANO DE OBRA.</t>
  </si>
  <si>
    <t>CAJA CIEGA PARA TUBERÍA DE 12" DE 60X60X60 CM MEDIDAS INTERIORES PARA UNIÓN DE TUBERÍA DE P.V.C. SANITARIO CON TUBO DE CONCRETO, ASBESTO Y/O P.V.C. SANITARIO. INCLUYE: HERRAMIENTA, PISO DE CONCRETO DE 12 CM DE ESPESOR HECHO EN OBRA F'C= 250 KG/CM2 ARMADO CON VARILLA 3/8" @15 CM EN SU LECHO INFERIOR AMBOS SENTIDOS, MEDIA CAÑA FORJADA A BASE DE CONCRETO FLUIDO F´C= 100 KG/CM2 CON UN ESPESOR PROMEDIO DE 12 CM, MUROS DE 12 CM DE ESPESOR A BASE DE TABICÓN 6X12X24 CM ASENTADO CON MORTERO CEMENTO-ARENA EN PROPORCIÓN 1:3, APLANADO ACABADO PULIDO AL INTERIOR CON MORTERO CEMENTO-ARENA EN PROPORCIÓN 1:3 DE 3 CM DE ESPESOR CON IMPERMEABILIZANTE INTEGRAL A RAZÓN DE 0.20 KG/M2, LOSA TAPA SUPERIOR DE 12 CM DE ESPESOR ELABORADA CON CONCRETO HECHO EN OBRA DE F'C= 250 KG/CM2 Y REFORZADA CON VARILLA 3/8" @10 CM EN SU LECHO INFERIOR EN AMBOS SENTIDOS, INCLUYE: HERRAMIENTA, PREPARACIÓN DE MORTEROS Y CONCRETOS, NIVELACIÓN, MATERIALES, ACARREOS, EQUIPO Y MANO DE OBRA.</t>
  </si>
  <si>
    <t>SUMINISTRO E INSTALACIÓN DE MANGA DE EMPOTRAMIENTO DE  P.V.C. DE 12" DE DIÁMETRO,  INCLUYE: MATERIAL, ACARREOS, MANO  DE OBRA Y HERRAMIENTA.</t>
  </si>
  <si>
    <t>POZOS DE VISITA</t>
  </si>
  <si>
    <t>PLANTILLA DE MAMPOSTERÍA DE PIEDRA BRAZA, ASENTADA CON MORTERO CEMENTO-ARENA 1:3, INCLUYE: HERRAMIENTA, MATERIALES, ACARREOS, DESPERDICIOS, EQUIPO Y MANO DE OBRA.</t>
  </si>
  <si>
    <t>CIMBRA ACABADO COMÚN EN DALAS Y CASTILLOS A BASE DE MADERA DE PINO DE 3A, INCLUYE: HERRAMIENTA, SUMINISTRO DE MATERIALES, ACARREOS, CORTES, HABILITADO, CIMBRADO, DESCIMBRA, EQUIPO Y MANO DE OBRA.</t>
  </si>
  <si>
    <t>SUMINISTRO, HABILITADO Y COLOCACIÓN DE ACERO DE REFUERZO DE FY= 4200 KG/CM2, INCLUYE: MATERIALES, TRASLAPES, SILLETAS, HABILITADO, AMARRES, MANO DE OBRA, EQUIPO Y HERRAMIENTA.</t>
  </si>
  <si>
    <t>CONCRETO HECHO EN OBRA DE F'C= 250 KG/CM2, T.MA. 3/4", R.N., INCLUYE: HERRAMIENTA, ELABORACIÓN DE CONCRETO, ACARREOS, COLADO, VIBRADO, EQUIPO Y MANO DE OBRA.</t>
  </si>
  <si>
    <t>CIMBRA ACABADO COMÚN EN PERALTES DE LOSA (DIAMANTE) A BASE DE MADERA DE PINO DE 3A, INCLUYE: HERRAMIENTA, MATERIALES, ACARREOS, CORTES, HABILITADO, CIMBRADO, DESCIMBRA, EQUIPO Y MANO DE OBRA.</t>
  </si>
  <si>
    <t>MURO TIPO TEZON DE BLOCK 11 X 14 X 28 CM ASENTADO CON MORTERO CEMENTO-ARENA 1:3, ACABADO COMÚN, INCLUYE: MATERIALES, MANO DE OBRA, EQUIPO Y HERRAMIENTA.</t>
  </si>
  <si>
    <t>APLANADO DE 3 CM DE ESPESOR EN MURO CON MORTERO CEMENTO-ARENA 1:3 CON IMPERMEABILIZANTE INTEGRAL A RAZÓN DE 0.20 KG/M2, ACABADO PULIDO, INCLUYE: MATERIALES, ACARREOS, DESPERDICIOS, MANO DE OBRA, PLOMEADO, NIVELADO, REGLEADO, RECORTES, MANO DE OBRA, EQUIPO Y HERRAMIENTA.</t>
  </si>
  <si>
    <t>REPELLADO EN MURO EXTERIOR DE POZO DE VISITA CON MORTERO CEMENTO-ARENA EN PROPORCIÓN 1:3 ACABADO APALILLADO, DE 3 CM DE ESPESOR PROMEDIO, INCLUYE: HERRAMIENTA, SUMINISTRO DE LOS MATERIALES, ACARREOS Y MANIOBRAS LOCALES, EQUIPO Y MANO DE OBRA.</t>
  </si>
  <si>
    <t>SUMINISTRO Y COLOCACIÓN DE ESCALONES TIPO MARINO DE POLIPROPILENO CON ALMA DE ACERO DE 12 MM DE DIÁMETRO EN POZO DE VISITA, MODELO P-ESC-02 DE 32X29 CM O SIMILAR, COLOCADOS EN ZIG-ZAG UNO TRAS OTRO Y ANCLADOS EN MURO 19 CM, INCLUYE: HERRAMIENTA, ACARREOS, ANCLAJE A MURO, EQUIPO Y MANO DE OBRA.</t>
  </si>
  <si>
    <t>SUMINISTRO Y COLOCACIÓN DE BROCAL Y TAPA CON "ESCUDO" DEL GOBIERNO DE ZAPOPAN, FABRICADO A BASE DE HIERRO DÚCTIL DE 0.60 M DE DIÁMETRO TIPO PESADO DE 130 KG PARA POZO DE VISITA. INCLUYE: HERRAMIENTA, SUMINISTRO Y COLOCACIÓN, NIVELACIÓN, MATERIALES, EQUIPO Y MANO DE OBRA.</t>
  </si>
  <si>
    <t>E3</t>
  </si>
  <si>
    <t>DESCARGAS DOMICILIARIAS</t>
  </si>
  <si>
    <t>REGISTRO SANITARIO FORJADO DE 0.40 M X 0.40 M Y HASTA 0.50 M DE PROFUNDIDAD, MEDIDAS INTERIORES, MUROS CON BLOCK 11 X 14 X 28 CM COLOCADO A SOGA, JUNTEADO CON MORTERO CEMENTO ARENA 1:3, CONTRAMARCO DE ÁNGULO DE 1 1/2" X 1/4" DE ESPESOR, TAPA DE CONCRETO POLIMERICO DE 50 CM X 50 CM CON SUPERFICIE ANTIDERRAPANTE COLOR GRIS,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</si>
  <si>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0.75 M DE PROFUNDIDAD, MEDIDAS INTERIORES, MUROS CON BLOCK 11 X 14 X 28 CM COLOCADO A SOGA, JUNTEADO CON MORTERO CEMENTO ARENA 1:3, CONTRAMARCO DE ÁNGULO DE 1 1/2" X 1/4" DE ESPESOR, TAPA DE CONCRETO POLIMERICO DE 50 CM X 50 CM CON SUPERFICIE ANTIDERRAPANTE COLOR GRIS,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</si>
  <si>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1.00 M DE PROFUNDIDAD, MEDIDAS INTERIORES, MUROS CON BLOCK 11 X 14 X 28 CM COLOCADO A SOGA, JUNTEADO CON MORTERO CEMENTO ARENA 1:3, CONTRAMARCO DE ÁNGULO DE 1 1/2" X 1/4" DE ESPESOR, TAPA DE CONCRETO POLIMERICO DE 50 CM X 50 CM CON SUPERFICIE ANTIDERRAPANTE COLOR GRIS,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</si>
  <si>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SUMINISTRO E INSTALACIÓN DE TUBERÍA DE P.V.C. PARA ALCANTARILLADO DIÁMETRO DE 6" SERIE 20, INCLUYE: MATERIALES NECESARIOS, EQUIPO, MANO DE OBRA Y PRUEBA HIDROSTÁTICA.</t>
  </si>
  <si>
    <t>SUMINISTRO E INSTALACIÓN DE CODO PVC DE 45°X 6" HIDRÁULICO, SERIE 20, INCLUYE: MANO DE OBRA, EQUIPO Y HERRAMIENTA.</t>
  </si>
  <si>
    <t>SUMINISTRO E INSTALACIÓN DE SILLETA PVC DE 10"X 6" SANITARIO, SERIE 20, INCLUYE: MANO DE OBRA, EQUIPO Y HERRAMIENTA.</t>
  </si>
  <si>
    <t>SUMINISTRO E INSTALACIÓN DE SILLETA PVC DE 12"X 6" SANITARIO, INCLUYE: MANO DE OBRA, EQUIPO Y HERRAMIENTA.</t>
  </si>
  <si>
    <t>SUMINISTRO E INSTALACIÓN DE MANGA DE EMPOTRAMIENTO DE  P.V.C. DE 6" DE DIÁMETRO SERIE 20,  INCLUYE: MATERIAL, ACARREOS, MANO  DE OBRA Y HERRAMIENTA.</t>
  </si>
  <si>
    <t>E4</t>
  </si>
  <si>
    <t>BOCAS DE TORMENTA</t>
  </si>
  <si>
    <t>PLANTILLA DE 5 CM DE ESPESOR DE CONCRETO HECHO EN OBRA DE F´C=100 KG/CM2, INCLUYE: PREPARACIÓN DE LA SUPERFICIE, NIVELACIÓN, MAESTREADO, COLADO, MANO DE OBRA, EQUIPO Y HERRAMIENTA.</t>
  </si>
  <si>
    <t>PLANTILLA DE MAMPOSTERÍA DE PIEDRA BRAZA DE 0.30 M DE ESPESOR  ASENTADA CON MORTERO CEMENTO-ARENA 1:3, INCLUYE: HERRAMIENTA, SUMINISTRO DE MATERIALES, ACARREOS, DESPERDICIOS, EQUIPO Y MANO DE OBRA.</t>
  </si>
  <si>
    <t>REVESTIMIENTO DE 10 CM DE ESPESOR EN BOCA DE TORMENTA A BASE DE CONCRETO PREMEZCLADO F'C= 200 KG/CM2, R.N., T.M.A. 19 MM R.N., INCLUYE: HERRAMIENTA, PREPARACIÓN DE LA SUPERFICIE, SUMINISTRO DE MATERIALES, NIVELACIÓN, MAESTREADO, COLADO, EQUIPO Y MANO DE OBRA.</t>
  </si>
  <si>
    <t>SUMINISTRO Y COLOCACIÓN DE SOLERA DE 1/2" X 4" CON BARRENOS PARA REDONDO LISO DE 3/8", INCLUYE: HERRAMIENTA, MATERIALES, ACARREOS, RECORTES, SOLDADURAS, PRIMARIO ANTICORROSIVO, DESPERDICIOS, EQUIPO Y MANO DE OBRA.</t>
  </si>
  <si>
    <t>SUMINISTRO Y COLOCACIÓN DE REDONDO LISO DE 3/8", INCLUYE: HERRAMIENTA, MATERIALES, ACARREOS, RECORTES, SOLDADURAS, PRIMARIO ANTICORROSIVO, DESPERDICIOS, EQUIPO Y MANO DE OBRA.</t>
  </si>
  <si>
    <t>SUMINISTRO Y COLOCACIÓN DE CONTRA MARCO EN ANGULO, A BASE DE SOLERA DE 1/2" X 4" PARA RECIBIR REJILLA TIPO IRVING, INCLUYE: HERRAMIENTA, MATERIALES, ACARREOS, RECORTES, SOLDADURAS, DESPERDICIOS, PRIMARIO ANTICORROSIVO, EQUIPO Y MANO DE OBRA.</t>
  </si>
  <si>
    <t>SUMINISTRO Y COLOCACIÓN DE HERRERÍA ESTRUCTURAL A BASE DE PERFILES IPR, IPS, PARA UTILIZAR EN BOCAS DE TORMENTA, INCLUYE, HERRAMIENTA, HABILITADO, ACARREOS, CORTES, DESPERDICIOS, SOLDADURAS, PINTURA ANTICORROSIVA (PRIMER), MATERIALES, EQUIPO Y MANO DE OBRA.</t>
  </si>
  <si>
    <t>F</t>
  </si>
  <si>
    <t>AGUA POTABLE</t>
  </si>
  <si>
    <t>F1</t>
  </si>
  <si>
    <t>SUMINISTRO, INSTALACIÓN Y JUNTEO DE TUBO DE P.V.C. HIDRÁULICO RD-26 DE 4" DE DIÁMETRO, INCLUYE: MATERIAL, ACARREO AL SITIO DE COLOCACIÓN, PRUEBAS NECESARIAS, MANO DE OBRA, EQUIPO Y HERRAMIENTA.</t>
  </si>
  <si>
    <t>F2</t>
  </si>
  <si>
    <t>TOMAS DOMICILIARIAS</t>
  </si>
  <si>
    <t>SUMINISTRO E INSTALACIÓN DE ABRAZADERA DE BRONCE DE 4" X 1/2", INCLUYE: MATERIAL, MANO DE OBRA, EQUIPO Y HERRAMIENTA.</t>
  </si>
  <si>
    <t>SUMINISTRO E INSTALACIÓN DE VÁLVULA DE COMPUERTA ROSCADA DE 1/2", INCLUYE: MANO DE OBRA, EQUIPO Y HERRAMIENTA.</t>
  </si>
  <si>
    <t>SUMINISTRO E INSTALACIÓN DE LLAVE DE INSERCIÓN DE BRONCE DE 1/2", INCLUYE: MATERIAL, MANO DE OBRA, EQUIPO Y HERRAMIENTA.</t>
  </si>
  <si>
    <t>SUMINISTRO E INSTALACIÓN DE INSERTOR DE BRONCE DE 1/2", INCLUYE: MATERIAL, MANO DE OBRA, EQUIPO Y HERRAMIENTA.</t>
  </si>
  <si>
    <t>SUMINISTRO E INSTALACIÓN DE TUBO DE P.A.D. RD-9 DE 13MM (1/2") DE DIÁMETRO PARA TOMA DOMICILIARIA, INCLUYE: MATERIAL, MANO DE OBRA, EQUIPO Y HERRAMIENTA.</t>
  </si>
  <si>
    <t>SUMINISTRO E INSTALACIÓN DE TAPÓN MACHO GALVANIZADO DE 1/2", INCLUYE: MATERIAL, MANO DE OBRA, EQUIPO Y HERRAMIENTA.</t>
  </si>
  <si>
    <t>SUMINISTRO E INSTALACIÓN DE CONECTOR DE BRONCE 1/2", INCLUYE: MANO DE OBRA, EQUIPO Y HERRAMIENTA.</t>
  </si>
  <si>
    <t>CUADRO DE MEDICIÓN PARA AGUA POTABLE EN TOMA DOMICILIARIA, INCLUYE: HERRAMIENTA, CODO DE BRONCE CON ENTRADA A POLIETILENO Y SALIDA A FIERRO GALVANIZADO CON SISTEMA A PRESIÓN DE 1/2", NIPLE GALVANIZADO DE 1/2" (0.50 M PROMEDIO), LLAVE DE PASO DE 1/2", NIPLE GALVANIZADO DE 1/2" (0.05 M PROMEDIO), TEE DE ACERO GALVANIZADO DE 1/2", VÁLVULA ELIMINADORA DE AIRE DE 1/2", TEE DE ACERO GALVANIZADO DE 1/2", TAPÓN MACHO GALVANIZADO DE 1/2", NIPLE GALVANIZADO DE 1/2" (0.05 M PROMEDIO), CODO DE 90° GALVANIZADO DE 1/2", VÁLVULA DE COMPUERTA DE 1/2", NIPLE GALVANIZADO DE 1/2" (0.40 M PROMEDIO), CONEXIONES, CORTES, NIVELACIÓN, MATERIALES, EQUIPO Y MANO DE OBRA.</t>
  </si>
  <si>
    <t>F3</t>
  </si>
  <si>
    <t>CAJA DE VÁLVULAS</t>
  </si>
  <si>
    <t>PLANTILLA DE 10 CM DE ESPESOR A BASE DE PEDACERA DE LADRILLO, ASENTADO CON MORTERO CEMENTO- ARENA 1:4, ACABADO COMÚN, PARA CAJA DE VÁLVULAS, INCLUYE: HERRAMIENTA, SUMINISTRO DE MATERIALES, EQUIPO Y MANO DE OBRA.</t>
  </si>
  <si>
    <t>CIMBRA ACABADO COMÚN EN LOSAS A BASE DE MADERA DE PINO DE 3A, INCLUYE: HERRAMIENTA, SUMINISTRO DE MATERIALES, ACARREOS, CORTES, HABILITADO, CIMBRADO, DESCIMBRA, EQUIPO Y MANO DE OBRA.</t>
  </si>
  <si>
    <t>APLANADO DE 2 CM DE ESPESOR EN MURO CON MORTERO CEMENTO-ARENA 1:3, ACABADO PULIDO, INCLUYE: MATERIALES, ACARREOS, DESPERDICIOS, MANO DE OBRA, PLOMEADO, NIVELADO, REGLEADO, RECORTES, MANO DE OBRA, EQUIPO Y HERRAMIENTA.</t>
  </si>
  <si>
    <t>F4</t>
  </si>
  <si>
    <t>PIEZAS ESPECIALES</t>
  </si>
  <si>
    <t>SUMINISTRO E INSTALACIÓN DE EXTREMIDAD DE 4" DE DIÁMETRO DE FO.FO., INCLUYE: 50 % DE TORNILLOS Y EMPAQUES, MATERIAL, ACARREOS, MANO DE OBRA, EQUIPO Y HERRAMIENTA.</t>
  </si>
  <si>
    <t>SUMINISTRO E INSTALACIÓN DE EXTREMIDAD DE 6" DE DIÁMETRO DE FO.FO., INCLUYE: 50 % DE TORNILLOS Y EMPAQUES, MATERIAL, ACARREOS, MANO DE OBRA, EQUIPO Y HERRAMIENTA.</t>
  </si>
  <si>
    <t>SUMINISTRO E INSTALACIÓN DE JUNTA GIBAULT COMPLETA DE 100 MM (4") DE DIÁMETRO DE FO.FO., INCLUYE: MATERIAL, ACARREOS, MANO DE OBRA, EQUIPO Y HERRAMIENTA.</t>
  </si>
  <si>
    <t>SUMINISTRO E INSTALACIÓN DE JUNTA GIBAULT COMPLETA DE 152 MM (6") DE DIÁMETRO DE FO.FO., INCLUYE: MATERIAL, ACARREOS, MANO DE OBRA, EQUIPO Y HERRAMIENTA.</t>
  </si>
  <si>
    <t>SUMINISTRO E INSTALACIÓN DE TEE DE 4" X 4" DE DIÁMETRO DE FO.FO., INCLUYE: 50 % DE TORNILLOS Y EMPAQUES, MATERIAL, ACARREOS, MANO DE OBRA, EQUIPO Y HERRAMIENTA.</t>
  </si>
  <si>
    <t>SUMINISTRO E INSTALACIÓN DE VÁLVULA DE COMPUERTA RESILENTE DE 4" VÁSTAGO FIJO HIDROSTÁTICA, INCLUYE: 50 % DE TORNILLOS Y EMPAQUES, MATERIAL, ACARREOS, MANO DE OBRA, EQUIPO Y HERRAMIENTA.</t>
  </si>
  <si>
    <t>SUMINISTRO E INSTALACIÓN DE VÁLVULA COMPUERTA VÁSTAGO FIJO DE 152 MM (6") DE DIÁMETRO DE  FO.FO., INCLUYE: 50 % DE TORNILLOS Y EMPAQUES, MATERIAL, ACARREOS, MANO DE OBRA, EQUIPO Y HERRAMIENTA.</t>
  </si>
  <si>
    <t>SUMINISTRO E INSTALACIÓN DE REDUCCIÓN DE 6" A 4" DE DIÁMETRO DE FO.FO., INCLUYE: 50 % DE TORNILLOS Y EMPAQUES, MATERIAL, ACARREOS, MANO DE OBRA, EQUIPO Y HERRAMIENTA.</t>
  </si>
  <si>
    <t>ATRAQUE DE CONCRETO F'C= 200 KG/CM2 R.N. T.M.A. DE 38 MM, R.N., HECHO EN OBRA, PARA TUBERÍA DE DISTINTOS DIÁMETROS EN CRUCEROS DE AGUA POTABLE, INCLUYE: MATERIALES, MANO DE OBRA, CIMBRA Y ACARREOS.</t>
  </si>
  <si>
    <t>SUMINISTRO Y COLOCACIÓN DE MARCO CON TAPA PARA CAJA DE VÁLVULAS DE 50X50CM (COMERCIAL DE 110 KG.) ESTÁNDAR, INCLUYE: MATERIALES, EQUIPO, ACARREOS Y MANO DE OBRA.</t>
  </si>
  <si>
    <t>SUMINISTRO Y COLOCACIÓN DE CONTRAMARCO DE CANAL SENCILLO DE 4" DE 1.95 M DE LONGITUD, INCLUYE: HERRAMIENTA, NIVELACIÓN, MATERIALES, EQUIPO Y MANO DE OBRA.</t>
  </si>
  <si>
    <t>G</t>
  </si>
  <si>
    <t>G1</t>
  </si>
  <si>
    <t>G2</t>
  </si>
  <si>
    <t>E5</t>
  </si>
  <si>
    <t xml:space="preserve">POZO DE ABSORCIÓN </t>
  </si>
  <si>
    <t>TRAZO Y NIVELACIÓN PARA LÍNEAS DE DRENAJE SANITARIO, INCLUYE: EQUIPO DE TOPOGRAFÍA, MATERIALES PARA SEÑALAMIENTO, MANO DE OBRA, EQUIPO Y HERRAMIENTA.</t>
  </si>
  <si>
    <t>SUMINISTRO Y COLOCACIÓN DE POZO DE ABSORCIÓN DE 12.00 M DE PROFUNDIDAD X 1.40 M DE DIÁMETRO, EN MATERIAL TIPO II ESTABLE, INCLUYE: HERRAMIENTA, TUBERÍA PREFABRICADA A BASE DE CONCRETO ARMADO DE 96 CM DE DIÁMETRO EXTERIOR Y 80 CM DE DIÁMETRO INTERIOR, CON 130 ORIFICIOS DE 1 1/4" EN TUBERÍA FILTRANTE, ESCALONES DE ACERO EN TUBERÍA, BROCAL CON TAPA DE HIERRO DUCTIL, LOSA CONICA DE CONCRETO ARMADO DE 96 CM DE DIÁMETRO EXTERIOR Y 10 CM DE ESPESOR, BASE DE CONCRETO ARMADO DE 96 CM DE DIÁMETRO EXTERIOR Y 10 CM DE ESPESOR, TELA GEOTEXTIL EN ADEME Y PERFORACIÓN , FILTRO DE GRAVA LATERAL EN ÁREA FILTRANTE, DEMOLICIONES, REPOSICIÓN DE MATERIAL, ARMADO CON VARILLA DE 1/2" EN DIAMANTE, TRAZO Y NIVELACIÓN, RETIRO DE MATERIAL PRODUCTO DE LA EXCAVACIÓN, EQUIPO Y MANO DE OBRA.</t>
  </si>
  <si>
    <t>SUMINISTRO E INSTALACIÓN DE EXTREMIDAD DE 8" DE DIÁMETRO DE 40 CM DE LARGO DE FO.FO., INCLUYE: 50 % DE TORNILLOS Y EMPAQUES, MATERIAL, ACARREOS, MANO DE OBRA, EQUIPO Y HERRAMIENTA.</t>
  </si>
  <si>
    <t>SUMINISTRO E INSTALACIÓN DE JUNTA GIBAULT COMPLETA DE 203 MM (8") DE DIÁMETRO DE FO.FO., INCLUYE: MATERIAL, ACARREOS, MANO DE OBRA, EQUIPO Y HERRAMIENTA.</t>
  </si>
  <si>
    <t>SUMINISTRO E INSTALACIÓN DE TEE DE 8" X 4" DE DIÁMETRO DE FO.FO., INCLUYE: 50 % DE TORNILLOS Y EMPAQUES, MATERIAL, ACARREOS, MANO DE OBRA, EQUIPO Y HERRAMIENTA.</t>
  </si>
  <si>
    <t>SUMINISTRO E INSTALACIÓN DE MACRO MEDIDOR 4" DE DIÁMETRO BRIDADO, INCLUYE: 50 % DE TORNILLOS Y EMPAQUES, MATERIAL, ACARREOS, MANO DE OBRA, EQUIPO Y HERRAMIENTA.</t>
  </si>
  <si>
    <t>DOPI-094</t>
  </si>
  <si>
    <t>DOPI-095</t>
  </si>
  <si>
    <t>DOPI-096</t>
  </si>
  <si>
    <t>DOPI-097</t>
  </si>
  <si>
    <t>DOPI-098</t>
  </si>
  <si>
    <t>DOPI-099</t>
  </si>
  <si>
    <t>DOPI-100</t>
  </si>
  <si>
    <t>DOPI-101</t>
  </si>
  <si>
    <t>DOPI-102</t>
  </si>
  <si>
    <t>DOPI-103</t>
  </si>
  <si>
    <t>DOPI-104</t>
  </si>
  <si>
    <t>DOPI-105</t>
  </si>
  <si>
    <t>DOPI-106</t>
  </si>
  <si>
    <t>DOPI-107</t>
  </si>
  <si>
    <t>DOPI-108</t>
  </si>
  <si>
    <t>DOPI-109</t>
  </si>
  <si>
    <t>DOPI-110</t>
  </si>
  <si>
    <t>DOPI-111</t>
  </si>
  <si>
    <t>DOPI-112</t>
  </si>
  <si>
    <t>DOPI-113</t>
  </si>
  <si>
    <t>DOPI-114</t>
  </si>
  <si>
    <t>DOPI-115</t>
  </si>
  <si>
    <t>DOPI-116</t>
  </si>
  <si>
    <t>DOPI-117</t>
  </si>
  <si>
    <t>DOPI-118</t>
  </si>
  <si>
    <t>DOPI-119</t>
  </si>
  <si>
    <t>DOPI-120</t>
  </si>
  <si>
    <t>DOPI-121</t>
  </si>
  <si>
    <t>DOPI-122</t>
  </si>
  <si>
    <t>DOPI-123</t>
  </si>
  <si>
    <t>DOPI-124</t>
  </si>
  <si>
    <t>DOPI-125</t>
  </si>
  <si>
    <t>DOPI-126</t>
  </si>
  <si>
    <t>DOPI-127</t>
  </si>
  <si>
    <t>DOPI-128</t>
  </si>
  <si>
    <t>DOPI-129</t>
  </si>
  <si>
    <t>DOPI-130</t>
  </si>
  <si>
    <t>DOPI-131</t>
  </si>
  <si>
    <t>DOPI-132</t>
  </si>
  <si>
    <t>DOPI-133</t>
  </si>
  <si>
    <t>DOPI-134</t>
  </si>
  <si>
    <t>DOPI-135</t>
  </si>
  <si>
    <t>DOPI-136</t>
  </si>
  <si>
    <t>DOPI-137</t>
  </si>
  <si>
    <t>DOPI-138</t>
  </si>
  <si>
    <t>DOPI-139</t>
  </si>
  <si>
    <t>DOPI-140</t>
  </si>
  <si>
    <t>DOPI-141</t>
  </si>
  <si>
    <t>DOPI-142</t>
  </si>
  <si>
    <t>DOPI-143</t>
  </si>
  <si>
    <t>DOPI-144</t>
  </si>
  <si>
    <t>DOPI-145</t>
  </si>
  <si>
    <t>DOPI-146</t>
  </si>
  <si>
    <t>DOPI-147</t>
  </si>
  <si>
    <t>DOPI-148</t>
  </si>
  <si>
    <t>DOPI-149</t>
  </si>
  <si>
    <t>DOPI-150</t>
  </si>
  <si>
    <t>DOPI-151</t>
  </si>
  <si>
    <t>DOPI-152</t>
  </si>
  <si>
    <t>DOPI-153</t>
  </si>
  <si>
    <t>DOPI-154</t>
  </si>
  <si>
    <t>DOPI-155</t>
  </si>
  <si>
    <t>DOPI-156</t>
  </si>
  <si>
    <t>DOPI-157</t>
  </si>
  <si>
    <t>DOPI-158</t>
  </si>
  <si>
    <t>DOPI-159</t>
  </si>
  <si>
    <t>DOPI-160</t>
  </si>
  <si>
    <t>DOPI-161</t>
  </si>
  <si>
    <t>DOPI-162</t>
  </si>
  <si>
    <t>DOPI-163</t>
  </si>
  <si>
    <t>DOPI-164</t>
  </si>
  <si>
    <t>DOPI-165</t>
  </si>
  <si>
    <t>DOPI-166</t>
  </si>
  <si>
    <t>DOPI-167</t>
  </si>
  <si>
    <t>DOPI-168</t>
  </si>
  <si>
    <t>DOPI-169</t>
  </si>
  <si>
    <t>DOPI-170</t>
  </si>
  <si>
    <t>DOPI-171</t>
  </si>
  <si>
    <t>DOPI-172</t>
  </si>
  <si>
    <t>DOPI-173</t>
  </si>
  <si>
    <t>DOPI-174</t>
  </si>
  <si>
    <t>DOPI-175</t>
  </si>
  <si>
    <t>DOPI-176</t>
  </si>
  <si>
    <t>DOPI-177</t>
  </si>
  <si>
    <t>DOPI-178</t>
  </si>
  <si>
    <t>DOPI-179</t>
  </si>
  <si>
    <t>DOPI-180</t>
  </si>
  <si>
    <t>DOPI-181</t>
  </si>
  <si>
    <t>DOPI-182</t>
  </si>
  <si>
    <t>DOPI-183</t>
  </si>
  <si>
    <t>DOPI-184</t>
  </si>
  <si>
    <t>DOPI-185</t>
  </si>
  <si>
    <t>DOPI-186</t>
  </si>
  <si>
    <t>DOPI-187</t>
  </si>
  <si>
    <t>DOPI-188</t>
  </si>
  <si>
    <t>DOPI-189</t>
  </si>
  <si>
    <t>DOPI-190</t>
  </si>
  <si>
    <t>DOPI-191</t>
  </si>
  <si>
    <t>DOPI-192</t>
  </si>
  <si>
    <t>DOPI-193</t>
  </si>
  <si>
    <t>DOPI-194</t>
  </si>
  <si>
    <t>DOPI-195</t>
  </si>
  <si>
    <t>DOPI-196</t>
  </si>
  <si>
    <t>DOPI-197</t>
  </si>
  <si>
    <t>DOPI-198</t>
  </si>
  <si>
    <t>DOPI-199</t>
  </si>
  <si>
    <t>DOPI-200</t>
  </si>
  <si>
    <t>DOPI-201</t>
  </si>
  <si>
    <t>DOPI-202</t>
  </si>
  <si>
    <t>DOPI-203</t>
  </si>
  <si>
    <t>DOPI-204</t>
  </si>
  <si>
    <t>DOPI-205</t>
  </si>
  <si>
    <t>DOPI-206</t>
  </si>
  <si>
    <t>DOPI-207</t>
  </si>
  <si>
    <t>DOPI-208</t>
  </si>
  <si>
    <t>DOPI-209</t>
  </si>
  <si>
    <t>DOPI-210</t>
  </si>
  <si>
    <t>DOPI-211</t>
  </si>
  <si>
    <t>DOPI-212</t>
  </si>
  <si>
    <t>DOPI-213</t>
  </si>
  <si>
    <t>DOPI-MUN-RM-PAV-LP-132-2022</t>
  </si>
  <si>
    <t xml:space="preserve">SUMINISTRO Y PLANTACIÓN DE ÁRBOL OLIVO NEGRO DE 2.00 M A 2.50 M DE ALTURA A PARTIR N.P.T., MÍNIMO DE 1 1/2" DE EL TRONCO, INCLUYE: HERRAMIENTA, EXCAVACIÓN, CAPA  DE TIERRA VEGETAL, AGUA PARA RIEGO, MANO DE OBRA Y CUIDADOS POR 30 DÍAS. </t>
  </si>
  <si>
    <t xml:space="preserve">SUMINISTRO Y PLANTACIÓN DE ÁRBOL ARRAYÁN DE 2.00 M A 2.50 M DE ALTURA A PARTIR N.P.T., MÍNIMO DE 1 1/2" DE EL TRONCO, INCLUYE: HERRAMIENTA, EXCAVACIÓN, CAPA  DE TIERRA VEGETAL, AGUA PARA RIEGO, MANO DE OBRA Y CUIDADOS POR 30 DÍAS. </t>
  </si>
  <si>
    <t>SUMINISTRO Y PLANTACIÓN DE ÁRBOL GUAYABO FRESA DE 2.00 M A 2.50 M DE ALTURA A PARTIR N.P.T., MÍNIMO DE 1 1/2" DE EL TRONCO, INCLUYE: HERRAMIENTA, EXCAVACIÓN, CAPA  DE TIERRA VEGETAL, AGUA PARA RIEGO, MANO DE OBRA Y CUIDADOS POR 30 DÍAS.</t>
  </si>
  <si>
    <t>SUMINISTRO Y PLANTACIÓN DE ÁRBOL PRIMAVERA DE 2.00 M A 2.50 M DE ALTURA A PARTIR N.P.T., MÍNIMO DE 1 1/2" DE EL TRONCO, INCLUYE: HERRAMIENTA, EXCAVACIÓN, CAPA  DE TIERRA VEGETAL, AGUA PARA RIEGO, MANO DE OBRA Y CUIDADOS POR 30 DÍAS.</t>
  </si>
  <si>
    <t>SUMINISTRO Y PLANTACIÓN DE ÁRBOL ROSA MORADA DE 2.00 M A 2.50 M DE ALTURA A PARTIR N.P.T., MÍNIMO DE 1 1/2" DE EL TRONCO, INCLUYE: HERRAMIENTA, EXCAVACIÓN, CAPA  DE TIERRA VEGETAL, AGUA PARA RIEGO, MANO DE OBRA Y CUIDADOS POR 30 DÍAS.</t>
  </si>
  <si>
    <t>PE 1</t>
  </si>
  <si>
    <t>LICITACIÓN PÚBLICA No.</t>
  </si>
  <si>
    <t>Modernización a la Red de Vía Urbana, Zona Poniente, incluye: pavimentación, alcantarillado sanitario, agua potable, banquetas, cruces peatonales, accesibilidad universal, señalética horizontal - vertical y obras complementarias, Municipio de Zapopan, Jalisco.</t>
  </si>
  <si>
    <t>A1.1</t>
  </si>
  <si>
    <t>A1.2</t>
  </si>
  <si>
    <t>A1.3</t>
  </si>
  <si>
    <t>A4</t>
  </si>
  <si>
    <t>A4.1</t>
  </si>
  <si>
    <t>A4.2</t>
  </si>
  <si>
    <t>A5</t>
  </si>
  <si>
    <t>A5.1</t>
  </si>
  <si>
    <t>A5.2</t>
  </si>
  <si>
    <t>A5.3</t>
  </si>
  <si>
    <t>A5.4</t>
  </si>
  <si>
    <t>A5.5</t>
  </si>
  <si>
    <t>A6</t>
  </si>
  <si>
    <t>A6.1</t>
  </si>
  <si>
    <t>A6.2</t>
  </si>
  <si>
    <t>A6.3</t>
  </si>
  <si>
    <t>A6.4</t>
  </si>
  <si>
    <t>A7</t>
  </si>
  <si>
    <t>A7.1</t>
  </si>
  <si>
    <t>A7.2</t>
  </si>
  <si>
    <t>A8</t>
  </si>
  <si>
    <t>CALLE OCAMPO</t>
  </si>
  <si>
    <t>RESUMEN DE PARTIDAS</t>
  </si>
  <si>
    <t>CALLE PARRAL</t>
  </si>
  <si>
    <t>B1</t>
  </si>
  <si>
    <t>B1.1</t>
  </si>
  <si>
    <t>DEMOLICIÓN  DE CARPETA ASFÁLTICA SOBRE BASE DE EMPEDRADO TRADICIONAL, POR MEDIOS MECÁNICOS, INCLUYE: DEMOLICIÓN DE ASFALTO Y EMPEDRADO TRADICIONAL, ACARREO LIBRE AL BANCO UBICADO EN OBRA PARA SU POSTERIOR RETIRO, MANO DE OBRA, EQUIPO Y HERRAMIENTA.</t>
  </si>
  <si>
    <t>DEMOLICIÓN POR MEDIOS MECÁNICOS DE EMPEDRADO TRADICIONAL, INCLUYE: HERRAMIENTA, ACARREOS HASTA EL LUGAR DE ACOPIO DENTRO DE LA OBRA, MATERIALES, EQUIPO Y MANO DE OBRA.</t>
  </si>
  <si>
    <t xml:space="preserve">SUMINISTRO Y PLANTACIÓN DE ÁRBOL OLIVO NEGRO DE 2.00 M A 2.50 M DE ALTURA A PARTIR N.P.T., MÍNIMO DE 1 1/2" DE DIÁMETRO DE TRONCO, INCLUYE: HERRAMIENTA, EXCAVACIÓN, CAPA  DE TIERRA VEGETAL, AGUA PARA RIEGO, MANO DE OBRA Y CUIDADOS POR 30 DÍAS. </t>
  </si>
  <si>
    <t xml:space="preserve">SUMINISTRO Y PLANTACIÓN DE ÁRBOL ARRAYÁN DE 2.00 M A 2.50 M DE ALTURA A PARTIR N.P.T., MÍNIMO DE 1 1/2" DE DIÁMETRO DE TRONCO, INCLUYE: HERRAMIENTA, EXCAVACIÓN, CAPA  DE TIERRA VEGETAL, AGUA PARA RIEGO, MANO DE OBRA Y CUIDADOS POR 30 DÍAS. </t>
  </si>
  <si>
    <t>SUMINISTRO Y PLANTACIÓN DE ÁRBOL GUAYABO FRESA DE 2.00 M A 2.50 M DE ALTURA A PARTIR N.P.T., MÍNIMO DE 1 1/2" DE DIÁMETRO DE TRONCO, INCLUYE: HERRAMIENTA, EXCAVACIÓN, CAPA  DE TIERRA VEGETAL, AGUA PARA RIEGO, MANO DE OBRA Y CUIDADOS POR 30 DÍAS.</t>
  </si>
  <si>
    <t>SUMINISTRO Y PLANTACIÓN DE ÁRBOL PRIMAVERA DE 2.00 M A 2.50 M DE ALTURA A PARTIR N.P.T., MÍNIMO DE 1 1/2" DE DIÁMETRO DE TRONCO, INCLUYE: HERRAMIENTA, EXCAVACIÓN, CAPA  DE TIERRA VEGETAL, AGUA PARA RIEGO, MANO DE OBRA Y CUIDADOS POR 30 DÍAS.</t>
  </si>
  <si>
    <t>SUMINISTRO Y PLANTACIÓN DE ÁRBOL ROSA MORADA DE 2.00 M A 2.50 M DE ALTURA A PARTIR N.P.T., MÍNIMO DE 1 1/2" DE DIÁMETRO DE TRONCO, INCLUYE: HERRAMIENTA, EXCAVACIÓN, CAPA  DE TIERRA VEGETAL, AGUA PARA RIEGO, MANO DE OBRA Y CUIDADOS POR 30 DÍAS.</t>
  </si>
  <si>
    <t>SUMINISTRO Y APLICACIÓN DE PINTURA TERMOPLÁSTICA PARA RAYA SEPARADORA DE CARRILES DISCONTINUA SENCILLA EN COLOR BLANCA Y/O AMARILLA DE 10 CM,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</si>
  <si>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RAYA SEPARADORA DE CARRILES CONTINUA SENCILLA EN COLOR BLANCA Y/O AMARILLA DE 20 CM,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</si>
  <si>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LEYENDA "ALTO"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</si>
  <si>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LÍNEAS INTERCALADAS TIPO "PARADA DE AUTOBÚS" CON ACABADO PULIDO EN COLOR BLANCO Y AMARILLO, CON APLICACIÓN DE PRIMARIO PARA ASEGURAR EL CORRECTO ANCLAJE DE LA PINTURA Y DE MICROESFERA REFLEJANTE 330 GR/M2, APLICADA CON MAQUINA PINTARRAYA, INCLUYE: TRAZO, SEÑALAMIENTOS, MANO DE OBRA, PREPARACIÓN Y LIMPIEZA AL FINAL DE LA OBRA.</t>
  </si>
  <si>
    <t>REDUCTOR DE VELOCIDAD TIPO AEROPUERTO, A BASE DE PAVIMENTO DE CONCRETO HIDRÁULICO PREMEZCLADO MR-45 KG/CM2, FRAGUADO RÁPIDO 3 DÍAS, T.M.A. 3/4", CON 20 CM DE ESPESOR, DE 1.0 M DE ANCHO EN CADA RAMPA, MÁS CORONA TRAPEZOIDAL DE 15 CM DE ALTURA, CON ANCHO IGUALADO AL DE BANQUETA Y LARGO DEPENDIENDO EL ANCHO DE VIALIDAD, TERMINADO ESTRIADO EN RAMPAS DE 7.5 CM DE ANCHO EN CADA CORONA DE BORDE, 5 CM DE SEPARACIÓN ENTRE CADA UNO Y 2.5 CM DE ALTURA, PULIDO EN CORONA, DISEÑO SEGÚN PROYECTO. INCLUYE: HERRAMIENTA, TRAZO, COLADO, VIBRADO, CURADO, MATERIALES, EQUIPO Y MANO DE OBRA.</t>
  </si>
  <si>
    <t>SUMINISTRO Y COLOCACIÓN DE BOYA METÁLICA DE TRÁNSITO AMARILLA DE 23 X 23 CM, INCLUYE: MATERIALES, MANO DE OBRA, EQUIPO Y HERRAMIENTA.</t>
  </si>
  <si>
    <t>SUMINISTRO Y COLOCACIÓN DE SEÑALAMIENTO VERTICAL (RESTRICTIVO, INFORMATIVO O PREVENTIVO), CON DOS TABLEROS DE 0.61X0.61 M EN LÁMINA GALVANIZADA CALIBRE 16, CON PELÍCULA REFLEJANTE ALTA INTENSIDAD,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</si>
  <si>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SUMINISTRO E INSTALACIÓN DE TUBERÍA DE P.V.C. PARA ALCANTARILLADO DIÁMETRO DE 16" SERIE 20, INCLUYE: MATERIALES NECESARIOS, EQUIPO, MANO DE OBRA Y PRUEBA HIDROSTÁTICA.</t>
  </si>
  <si>
    <t>SUMINISTRO E INSTALACIÓN DE TUBERÍA DE P.V.C. PARA ALCANTARILLADO DIÁMETRO DE 18" SERIE 20, INCLUYE: MATERIALES NECESARIOS, EQUIPO, MANO DE OBRA Y PRUEBA HIDROSTÁTICA.</t>
  </si>
  <si>
    <t>CAJA CIEGA PARA TUBERÍA DE 16" DE 70X70X70 CM MEDIDAS INTERIORES PARA UNIÓN DE TUBERÍA DE P.V.C. SANITARIO CON TUBO DE CONCRETO, ASBESTO Y/O P.V.C. SANITARIO. INCLUYE: HERRAMIENTA, PISO DE CONCRETO DE 12 CM DE ESPESOR HECHO EN OBRA F'C= 250 KG/CM2 ARMADO CON VARILLA 3/8" @15 CM EN SU LECHO INFERIOR AMBOS SENTIDOS, MEDIA CAÑA FORJADA A BASE DE CONCRETO FLUIDO F´C= 100 KG/CM2 CON UN ESPESOR PROMEDIO DE 12 CM, MUROS DE 12 CM DE ESPESOR A BASE DE TABICÓN 6X12X24 CM ASENTADO CON MORTERO CEMENTO-ARENA EN PROPORCIÓN 1:3, APLANADO ACABADO PULIDO AL INTERIOR CON MORTERO CEMENTO-ARENA EN PROPORCIÓN 1:3 DE 3 CM DE ESPESOR CON IMPERMEABILIZANTE INTEGRAL A RAZÓN DE 0.20 KG/M2, LOSA TAPA SUPERIOR DE 12 CM DE ESPESOR ELABORADA CON CONCRETO HECHO EN OBRA DE F'C= 250 KG/CM2 Y REFORZADA CON VARILLA 3/8" @10 CM EN SU LECHO INFERIOR EN AMBOS SENTIDOS, INCLUYE: HERRAMIENTA, PREPARACIÓN DE MORTEROS Y CONCRETOS, NIVELACIÓN, MATERIALES, ACARREOS, EQUIPO Y MANO DE OBRA.</t>
  </si>
  <si>
    <t>CAJA CIEGA PARA TUBERÍA DE 18" DE 75X75X75 CM MEDIDAS INTERIORES PARA UNIÓN DE TUBERÍA DE P.V.C. SANITARIO CON TUBO DE CONCRETO, ASBESTO Y/O P.V.C. SANITARIO. INCLUYE: HERRAMIENTA, PISO DE CONCRETO DE 12 CM DE ESPESOR HECHO EN OBRA F'C= 250 KG/CM2 ARMADO CON VARILLA 3/8" @15 CM EN SU LECHO INFERIOR AMBOS SENTIDOS, MEDIA CAÑA FORJADA A BASE DE CONCRETO FLUIDO F´C= 100 KG/CM2 CON UN ESPESOR PROMEDIO DE 12 CM, MUROS DE 12 CM DE ESPESOR A BASE DE TABICÓN 6X12X24 CM ASENTADO CON MORTERO CEMENTO-ARENA EN PROPORCIÓN 1:3, APLANADO ACABADO PULIDO AL INTERIOR CON MORTERO CEMENTO-ARENA EN PROPORCIÓN 1:3 DE 3 CM DE ESPESOR CON IMPERMEABILIZANTE INTEGRAL A RAZÓN DE 0.20 KG/M2, LOSA TAPA SUPERIOR DE 12 CM DE ESPESOR ELABORADA CON CONCRETO HECHO EN OBRA DE F'C= 250 KG/CM2 Y REFORZADA CON VARILLA 3/8" @10 CM EN SU LECHO INFERIOR EN AMBOS SENTIDOS, INCLUYE: HERRAMIENTA, PREPARACIÓN DE MORTEROS Y CONCRETOS, NIVELACIÓN, MATERIALES, ACARREOS, EQUIPO Y MANO DE OBRA.</t>
  </si>
  <si>
    <t>SUMINISTRO E INSTALACIÓN DE MANGA DE EMPOTRAMIENTO DE  P.V.C. DE 16" DE DIÁMETRO,  INCLUYE: MATERIAL, ACARREOS, MANO  DE OBRA Y HERRAMIENTA.</t>
  </si>
  <si>
    <t>SUMINISTRO E INSTALACIÓN DE MANGA DE EMPOTRAMIENTO DE  P.V.C. DE 18" DE DIÁMETRO,  INCLUYE: MATERIAL, ACARREOS, MANO  DE OBRA Y HERRAMIENTA.</t>
  </si>
  <si>
    <t>SUMINISTRO E INSTALACIÓN DE SILLETA PVC DE 16"X 6" SANITARIO, INCLUYE: MANO DE OBRA, EQUIPO Y HERRAMIENTA.</t>
  </si>
  <si>
    <t>SUMINISTRO E INSTALACIÓN DE SILLETA PVC DE 18"X 6" SANITARIO, INCLUYE: MANO DE OBRA, EQUIPO Y HERRAMIENTA.</t>
  </si>
  <si>
    <t>POZOS DE ABSORCIÓN E INTERCONEXIONES</t>
  </si>
  <si>
    <r>
      <t>POZO DE ABSORCIÓN DE 12</t>
    </r>
    <r>
      <rPr>
        <sz val="8"/>
        <color theme="1"/>
        <rFont val="Arial"/>
        <family val="2"/>
      </rPr>
      <t>.00</t>
    </r>
    <r>
      <rPr>
        <sz val="8"/>
        <rFont val="Arial"/>
        <family val="2"/>
      </rPr>
      <t xml:space="preserve"> M DE PROFUNDIDAD X 1.40 M DE DIÁMETRO, EN MATERIAL TIPO II ESTABLE, INCLUYE: HERRAMIENTA, TUBERÍA PREFABRICADA A BASE DE CONCRETO ARMADO DE F'C = 250 KG/CM2 DE 96 CM DE DIÁMETRO EXTERIOR Y 80 CM DE DIÁMETRO INTERIOR, CON 130 ORIFICIOS DE 1 1/4" EN TUBERÍA FILTRANTE, ESCALONES DE ACERO EN TUBERÍA, BROCAL CON TAPA DE HIERRO DÚCTIL, LOSA CÓNICA DE CONCRETO ARMADO DE 96 CM DE DIÁMETRO EXTERIOR DE F'C = 250 KG/CM2 Y 10 CM DE ESPESOR, BASE DE CONCRETO ARMADO DE 96 CM DE DIÁMETRO EXTERIOR Y 10 CM DE ESPESOR CON ORIFICIOS DE 1 1/4", TELA GEOTEXTIL EN ADEME Y PERFORACIÓN , FILTRO DE GRAVA LATERAL EN ÁREA FILTRANTE Y RELLENO DE SUELO CEMENTO DE 50 KG/CM2 EN ZONA DE NULA INFILTRACIÓN, DEMOLICIONES, REPOSICIÓN DE MATERIAL, ARMADO CON VARILLA DE 1/2" EN DIAMANTE, TRAZO Y NIVELACIÓN, RETIRO DE MATERIAL PRODUCTO DE LA EXCAVACIÓN, EQUIPO Y MANO DE OBRA.</t>
    </r>
  </si>
  <si>
    <t>SUMINISTRO, INSTALACIÓN Y JUNTEO DE TUBO DE P.V.C. HIDRÁULICO RD-26 DE 8" DE DIÁMETRO, INCLUYE: MATERIAL, ACARREO AL SITIO DE COLOCACIÓN, PRUEBAS NECESARIAS, MANO DE OBRA, EQUIPO Y HERRAMIENTA.</t>
  </si>
  <si>
    <t>SUMINISTRO E INSTALACIÓN DE ABRAZADERA DE BRONCE DE 8" X 1/2", INCLUYE: MATERIAL, MANO DE OBRA, EQUIPO Y HERRAMIENTA.</t>
  </si>
  <si>
    <t>SUMINISTRO E INSTALACIÓN DE EXTREMIDAD DE 8" DE DIÁMETRO DE FO.FO., INCLUYE: 50 % DE TORNILLOS Y EMPAQUES, MATERIAL, ACARREOS, MANO DE OBRA, EQUIPO Y HERRAMIENTA.</t>
  </si>
  <si>
    <t>SUMINISTRO E INSTALACIÓN DE TEE DE 8" X 3" DE DIÁMETRO DE FO.FO., INCLUYE: 50 % DE TORNILLOS Y EMPAQUES, MATERIAL, ACARREOS, MANO DE OBRA, EQUIPO Y HERRAMIENTA.</t>
  </si>
  <si>
    <t>SUMINISTRO E INSTALACIÓN DE TEE DE 8" X 8" DE DIÁMETRO DE FO.FO., INCLUYE: 50 % DE TORNILLOS Y EMPAQUES, MATERIAL, ACARREOS, MANO DE OBRA, EQUIPO Y HERRAMIENTA.</t>
  </si>
  <si>
    <t>SUMINISTRO E INSTALACIÓN DE VÁLVULA DE COMPUERTA RESILENTE DE 3" VÁSTAGO FIJO HIDROSTÁTICA, INCLUYE: 50 % DE TORNILLOS Y EMPAQUES, MATERIAL, ACARREOS, MANO DE OBRA, EQUIPO Y HERRAMIENTA.</t>
  </si>
  <si>
    <t>SUMINISTRO E INSTALACIÓN DE VÁLVULA DE COMPUERTA RESILENTE DE 8" VÁSTAGO FIJO HIDROSTÁTICA, INCLUYE: 50 % DE TORNILLOS Y EMPAQUES, MATERIAL, ACARREOS, MANO DE OBRA, EQUIPO Y HERRAMIENTA.</t>
  </si>
  <si>
    <t>SUMINISTRO E INSTALACIÓN DE VÁLVULA DE ADMISIÓN Y EXPULSIÓN DE AIRE DE 3" DE DIÁMETRO DE FO-FO., INCLUYE: HERRAMIENTA, PRUEBAS HIDROSTÁTICAS,  ACARREOS Y MANO DE OBRA.</t>
  </si>
  <si>
    <t>SUMINISTRO E INSTALACIÓN DE PLATO QUIEBRA CHORRO DE Fo. Fo. CON CODO Y BOLA DE CONTRAPESO,  INCLUYE: HERRAMIENTAS, CARGA, FLETE AL LUGAR DE LA OBRA, DESCARGA, MANIOBRAS LOCALES, 50 % DE TORNILLOS, COLOCACIÓN, MATERIALES, EQUIPO  Y MANO DE OBRA.</t>
  </si>
  <si>
    <t>SUMINISTRO Y COLOCACIÓN DE VÁLVULA DE RETENCIÓN CHECK DE P.V.C. SERIE 20 DE 6" DE DIÁMETRO. INCLUYE: HERRAMIENTA, SUMINISTRO E INSTALACIÓN, EMPAQUES, PRUEBA HIDROSTÁTICA EN CONJUNTO CON LA TUBERÍA, MATERIALES, EQUIPO Y MANO DE OBRA.</t>
  </si>
  <si>
    <t>SUMINISTRO Y COLOCACIÓN DE CONTRAMARCO DE CANAL SENCILLO DE 4" DE 2.20 M DE LONGITUD, INCLUYE: HERRAMIENTA, NIVELACIÓN, MATERIALES, EQUIPO Y MANO DE OBRA.</t>
  </si>
  <si>
    <t>SUMINISTRO Y COLOCACIÓN DE CONTRAMARCO DE CANAL SENCILLO DE 6" DE 2.65 M DE LONGITUD, INCLUYE: HERRAMIENTA, NIVELACIÓN, MATERIALES, EQUIPO Y MANO DE OBRA.</t>
  </si>
  <si>
    <t>SUMINISTRO E INSTALACIÓN DE TUBO PAD RD 19 DE 19 MM DE Ø, INCLUYE: HERRAMIENTA, MATERIALES, DESPERDICIOS, ACARREO AL SITIO DE COLOCACIÓN, GUIADO Y MANO DE OBRA.</t>
  </si>
  <si>
    <t>SUMINISTRO E INSTALACIÓN DE TUBO PVC CONDUIT S. P. DE 35 MM, INCLUYE: HERRAMIENTA, MATERIAL, DESPERDICIO, ACARREO AL SITIO DE COLOCACIÓN, GUIADO Y MANO DE OBRA.</t>
  </si>
  <si>
    <t>POSTE METÁLICO CÓNICO CIRCULAR DE 9 M PERCHA SENCILLA, CON UNA CONICIDAD DE 3.55 MM POR CADA 305 MM FABRICADO CON LAMINA DE ACERO ROLADO EN CALIENTE CALIBRE 11 CON 36,000 LB/PULGADA2 DE RESISTENCIA. LA PLACA BASE ESTÁ FABRICADA CON ACERO ROLADO EN CALIENTE CON 36,000 LB/PULGADA2 DE RESISTENCIA DE DIMENSIONES 280 X 280 MM Y UN ESPESOR DE 12.7 MM DISTANCIA ENTRE PERFORACIONES 190 MM, CON ARO DE REFUERZO DE 127 MM X 5 MM, QUE PERMITE AMPLIAR LA RESISTENCIA AL DETERIORO DEL POSTE POR EFECTOS AMBIENTALES.  QUE CUENTE CON REGISTRO PARA CONEXIONES FABRICADO CON PTR DE 3" X 5" CALIBRE 11 CON 36,000 LB/PULGADA2 DE RESISTENCIA Y LA TAPA DE 80 MM POR 131 MM PREPARADO PARA MONTARSE EN ANCLA DE 4 BASTONES DE 3/4". PINTADO CON ANTICORROSIVO COLOR ROJO OXIDO EN EL INTERIOR Y EL EXTERIOR, Y ACABADO EN EL EXTERIOR CON PINTURA DE ESMALTE ALQUIDÁLICO COLOR BLANCO.  INCLUYE: HERRAMIENTA, SUMINISTRO, FLETES, ACARREOS, ELEVACIÓN, PLOMEADO, EQUIPO Y MANO DE OBRA.</t>
  </si>
  <si>
    <t>DOPI-214</t>
  </si>
  <si>
    <t>DOPI-215</t>
  </si>
  <si>
    <t>DOPI-216</t>
  </si>
  <si>
    <t>DOPI-217</t>
  </si>
  <si>
    <t>DOPI-218</t>
  </si>
  <si>
    <t>DOPI-219</t>
  </si>
  <si>
    <t>DOPI-220</t>
  </si>
  <si>
    <t>DOPI-221</t>
  </si>
  <si>
    <t>DOPI-222</t>
  </si>
  <si>
    <t>DOPI-223</t>
  </si>
  <si>
    <t>DOPI-224</t>
  </si>
  <si>
    <t>DOPI-225</t>
  </si>
  <si>
    <t>DOPI-226</t>
  </si>
  <si>
    <t>DOPI-227</t>
  </si>
  <si>
    <t>DOPI-228</t>
  </si>
  <si>
    <t>DOPI-229</t>
  </si>
  <si>
    <t>DOPI-230</t>
  </si>
  <si>
    <t>DOPI-231</t>
  </si>
  <si>
    <t>DOPI-232</t>
  </si>
  <si>
    <t>DOPI-233</t>
  </si>
  <si>
    <t>DOPI-234</t>
  </si>
  <si>
    <t>DOPI-235</t>
  </si>
  <si>
    <t>DOPI-236</t>
  </si>
  <si>
    <t>DOPI-237</t>
  </si>
  <si>
    <t>DOPI-238</t>
  </si>
  <si>
    <t>DOPI-239</t>
  </si>
  <si>
    <t>DOPI-240</t>
  </si>
  <si>
    <t>DOPI-241</t>
  </si>
  <si>
    <t>DOPI-242</t>
  </si>
  <si>
    <t>DOPI-243</t>
  </si>
  <si>
    <t>DOPI-244</t>
  </si>
  <si>
    <t>DOPI-245</t>
  </si>
  <si>
    <t>DOPI-246</t>
  </si>
  <si>
    <t>DOPI-247</t>
  </si>
  <si>
    <t>DOPI-248</t>
  </si>
  <si>
    <t>DOPI-249</t>
  </si>
  <si>
    <t>DOPI-250</t>
  </si>
  <si>
    <t>DOPI-251</t>
  </si>
  <si>
    <t>DOPI-252</t>
  </si>
  <si>
    <t>DOPI-253</t>
  </si>
  <si>
    <t>DOPI-254</t>
  </si>
  <si>
    <t>DOPI-255</t>
  </si>
  <si>
    <t>DOPI-256</t>
  </si>
  <si>
    <t>DOPI-257</t>
  </si>
  <si>
    <t>DOPI-258</t>
  </si>
  <si>
    <t>DOPI-259</t>
  </si>
  <si>
    <t>DOPI-260</t>
  </si>
  <si>
    <t>DOPI-261</t>
  </si>
  <si>
    <t>DOPI-262</t>
  </si>
  <si>
    <t>DOPI-263</t>
  </si>
  <si>
    <t>DOPI-264</t>
  </si>
  <si>
    <t>DOPI-265</t>
  </si>
  <si>
    <t>DOPI-266</t>
  </si>
  <si>
    <t>DOPI-267</t>
  </si>
  <si>
    <t>DOPI-268</t>
  </si>
  <si>
    <t>DOPI-269</t>
  </si>
  <si>
    <t>DOPI-270</t>
  </si>
  <si>
    <t>DOPI-271</t>
  </si>
  <si>
    <t>DOPI-272</t>
  </si>
  <si>
    <t>DOPI-273</t>
  </si>
  <si>
    <t>DOPI-274</t>
  </si>
  <si>
    <t>DOPI-275</t>
  </si>
  <si>
    <t>DOPI-276</t>
  </si>
  <si>
    <t>DOPI-277</t>
  </si>
  <si>
    <t>DOPI-278</t>
  </si>
  <si>
    <t>DOPI-279</t>
  </si>
  <si>
    <t>DOPI-280</t>
  </si>
  <si>
    <t>DOPI-281</t>
  </si>
  <si>
    <t>DOPI-282</t>
  </si>
  <si>
    <t>DOPI-283</t>
  </si>
  <si>
    <t>DOPI-284</t>
  </si>
  <si>
    <t>DOPI-285</t>
  </si>
  <si>
    <t>DOPI-286</t>
  </si>
  <si>
    <t>DOPI-287</t>
  </si>
  <si>
    <t>DOPI-288</t>
  </si>
  <si>
    <t>DOPI-289</t>
  </si>
  <si>
    <t>DOPI-290</t>
  </si>
  <si>
    <t>DOPI-291</t>
  </si>
  <si>
    <t>DOPI-292</t>
  </si>
  <si>
    <t>DOPI-293</t>
  </si>
  <si>
    <t>DOPI-294</t>
  </si>
  <si>
    <t>DOPI-295</t>
  </si>
  <si>
    <t>DOPI-296</t>
  </si>
  <si>
    <t>DOPI-297</t>
  </si>
  <si>
    <t>DOPI-298</t>
  </si>
  <si>
    <t>DOPI-299</t>
  </si>
  <si>
    <t>DOPI-300</t>
  </si>
  <si>
    <t>DOPI-301</t>
  </si>
  <si>
    <t>DOPI-302</t>
  </si>
  <si>
    <t>DOPI-303</t>
  </si>
  <si>
    <t>DOPI-304</t>
  </si>
  <si>
    <t>DOPI-305</t>
  </si>
  <si>
    <t>DOPI-306</t>
  </si>
  <si>
    <t>DOPI-307</t>
  </si>
  <si>
    <t>DOPI-308</t>
  </si>
  <si>
    <t>DOPI-309</t>
  </si>
  <si>
    <t>DOPI-310</t>
  </si>
  <si>
    <t>DOPI-311</t>
  </si>
  <si>
    <t>DOPI-312</t>
  </si>
  <si>
    <t>DOPI-313</t>
  </si>
  <si>
    <t>DOPI-314</t>
  </si>
  <si>
    <t>DOPI-315</t>
  </si>
  <si>
    <t>DOPI-316</t>
  </si>
  <si>
    <t>DOPI-317</t>
  </si>
  <si>
    <t>DOPI-318</t>
  </si>
  <si>
    <t>DOPI-319</t>
  </si>
  <si>
    <t>DOPI-320</t>
  </si>
  <si>
    <t>DOPI-321</t>
  </si>
  <si>
    <t>DOPI-322</t>
  </si>
  <si>
    <t>DOPI-323</t>
  </si>
  <si>
    <t>DOPI-324</t>
  </si>
  <si>
    <t>DOPI-325</t>
  </si>
  <si>
    <t>DOPI-326</t>
  </si>
  <si>
    <t>DOPI-327</t>
  </si>
  <si>
    <t>DOPI-328</t>
  </si>
  <si>
    <t>DOPI-329</t>
  </si>
  <si>
    <t>DOPI-330</t>
  </si>
  <si>
    <t>DOPI-331</t>
  </si>
  <si>
    <t>DOPI-332</t>
  </si>
  <si>
    <t>DOPI-333</t>
  </si>
  <si>
    <t>DOPI-334</t>
  </si>
  <si>
    <t>DOPI-335</t>
  </si>
  <si>
    <t>DOPI-336</t>
  </si>
  <si>
    <t>DOPI-337</t>
  </si>
  <si>
    <t>DOPI-338</t>
  </si>
  <si>
    <t>DOPI-339</t>
  </si>
  <si>
    <t>DOPI-340</t>
  </si>
  <si>
    <t>DOPI-341</t>
  </si>
  <si>
    <t>DOPI-342</t>
  </si>
  <si>
    <t>DOPI-343</t>
  </si>
  <si>
    <t>DOPI-344</t>
  </si>
  <si>
    <t>DOPI-345</t>
  </si>
  <si>
    <t>DOPI-346</t>
  </si>
  <si>
    <t>DOPI-347</t>
  </si>
  <si>
    <t>DOPI-348</t>
  </si>
  <si>
    <t>DOPI-349</t>
  </si>
  <si>
    <t>DOPI-350</t>
  </si>
  <si>
    <t>DOPI-351</t>
  </si>
  <si>
    <t>DOPI-352</t>
  </si>
  <si>
    <t>DOPI-353</t>
  </si>
  <si>
    <t>DOPI-354</t>
  </si>
  <si>
    <t>DOPI-355</t>
  </si>
  <si>
    <t>DOPI-356</t>
  </si>
  <si>
    <t>DOPI-357</t>
  </si>
  <si>
    <t>DOPI-358</t>
  </si>
  <si>
    <t>DOPI-359</t>
  </si>
  <si>
    <t>DOPI-360</t>
  </si>
  <si>
    <t>DOPI-361</t>
  </si>
  <si>
    <t>DOPI-362</t>
  </si>
  <si>
    <t>DOPI-363</t>
  </si>
  <si>
    <t>DOPI-364</t>
  </si>
  <si>
    <t>DOPI-365</t>
  </si>
  <si>
    <t>DOPI-366</t>
  </si>
  <si>
    <t>DOPI-367</t>
  </si>
  <si>
    <t>DOPI-368</t>
  </si>
  <si>
    <t>DOPI-369</t>
  </si>
  <si>
    <t>DOPI-370</t>
  </si>
  <si>
    <t>DOPI-371</t>
  </si>
  <si>
    <t>DOPI-372</t>
  </si>
  <si>
    <t>DOPI-373</t>
  </si>
  <si>
    <t>DOPI-374</t>
  </si>
  <si>
    <t>DOPI-375</t>
  </si>
  <si>
    <t>DOPI-376</t>
  </si>
  <si>
    <t>DOPI-377</t>
  </si>
  <si>
    <t>DOPI-378</t>
  </si>
  <si>
    <t>DOPI-379</t>
  </si>
  <si>
    <t>DOPI-380</t>
  </si>
  <si>
    <t>DOPI-381</t>
  </si>
  <si>
    <t>DOPI-382</t>
  </si>
  <si>
    <t>DOPI-383</t>
  </si>
  <si>
    <t>DOPI-384</t>
  </si>
  <si>
    <t>DOPI-385</t>
  </si>
  <si>
    <t>DOPI-386</t>
  </si>
  <si>
    <t>DOPI-387</t>
  </si>
  <si>
    <t>DOPI-388</t>
  </si>
  <si>
    <t>DOPI-389</t>
  </si>
  <si>
    <t>DOPI-390</t>
  </si>
  <si>
    <t>DOPI-391</t>
  </si>
  <si>
    <t>DOPI-392</t>
  </si>
  <si>
    <t>DOPI-393</t>
  </si>
  <si>
    <t>DOPI-394</t>
  </si>
  <si>
    <t>DOPI-395</t>
  </si>
  <si>
    <t>DOPI-396</t>
  </si>
  <si>
    <t>DOPI-397</t>
  </si>
  <si>
    <t>DOPI-398</t>
  </si>
  <si>
    <t>DOPI-399</t>
  </si>
  <si>
    <t>DOPI-400</t>
  </si>
  <si>
    <t>DOPI-401</t>
  </si>
  <si>
    <t>DOPI-402</t>
  </si>
  <si>
    <t>DOPI-403</t>
  </si>
  <si>
    <t>DOPI-404</t>
  </si>
  <si>
    <t>DOPI-405</t>
  </si>
  <si>
    <t>DOPI-406</t>
  </si>
  <si>
    <t>DOPI-407</t>
  </si>
  <si>
    <t>DOPI-408</t>
  </si>
  <si>
    <t>DOPI-409</t>
  </si>
  <si>
    <t>DOPI-410</t>
  </si>
  <si>
    <t>DOPI-411</t>
  </si>
  <si>
    <t>DOPI-412</t>
  </si>
  <si>
    <t>DOPI-413</t>
  </si>
  <si>
    <t>DOPI-414</t>
  </si>
  <si>
    <t>DOPI-415</t>
  </si>
  <si>
    <t>DOPI-416</t>
  </si>
  <si>
    <t>DOPI-417</t>
  </si>
  <si>
    <t>DOPI-418</t>
  </si>
  <si>
    <t>DOPI-419</t>
  </si>
  <si>
    <t>DOPI-420</t>
  </si>
  <si>
    <t>DOPI-421</t>
  </si>
  <si>
    <t>DOPI-422</t>
  </si>
  <si>
    <t>DOPI-423</t>
  </si>
  <si>
    <t>DOPI-424</t>
  </si>
  <si>
    <t>DOPI-425</t>
  </si>
  <si>
    <t>DOPI-426</t>
  </si>
  <si>
    <t>DOPI-427</t>
  </si>
  <si>
    <t>DOPI-428</t>
  </si>
  <si>
    <t>DOPI-429</t>
  </si>
  <si>
    <t>DOPI-430</t>
  </si>
  <si>
    <t>DOPI-431</t>
  </si>
  <si>
    <t>DOPI-432</t>
  </si>
  <si>
    <t>DOPI-433</t>
  </si>
  <si>
    <t>DOPI-434</t>
  </si>
  <si>
    <t>DOPI-435</t>
  </si>
  <si>
    <t>DOPI-436</t>
  </si>
  <si>
    <t>DOPI-437</t>
  </si>
  <si>
    <t>DOPI-438</t>
  </si>
  <si>
    <t>DOPI-439</t>
  </si>
  <si>
    <t>DOPI-440</t>
  </si>
  <si>
    <t>DOPI-441</t>
  </si>
  <si>
    <t>DOPI-442</t>
  </si>
  <si>
    <t>DOPI-443</t>
  </si>
  <si>
    <t>DOPI-444</t>
  </si>
  <si>
    <t>DOPI-445</t>
  </si>
  <si>
    <t>DOPI-446</t>
  </si>
  <si>
    <t>DOPI-447</t>
  </si>
  <si>
    <t>DOPI-448</t>
  </si>
  <si>
    <t>DOPI-449</t>
  </si>
  <si>
    <t>B1.2</t>
  </si>
  <si>
    <t>B1.3</t>
  </si>
  <si>
    <t>B2</t>
  </si>
  <si>
    <t>B3</t>
  </si>
  <si>
    <t>B4</t>
  </si>
  <si>
    <t>B4.1</t>
  </si>
  <si>
    <t>B4.2</t>
  </si>
  <si>
    <t>B5</t>
  </si>
  <si>
    <t>B5.1</t>
  </si>
  <si>
    <t>B5.2</t>
  </si>
  <si>
    <t>B5.3</t>
  </si>
  <si>
    <t>B5.4</t>
  </si>
  <si>
    <t>B5.5</t>
  </si>
  <si>
    <t>B6</t>
  </si>
  <si>
    <t>B6.1</t>
  </si>
  <si>
    <t>B6.2</t>
  </si>
  <si>
    <t>B6.3</t>
  </si>
  <si>
    <t>B6.4</t>
  </si>
  <si>
    <t>B7</t>
  </si>
  <si>
    <t>B7.1</t>
  </si>
  <si>
    <t>B7.2</t>
  </si>
  <si>
    <t>B8</t>
  </si>
  <si>
    <t>DEMOLICIÓN  DE ADOQUÍN SIN RECUPERACIÓN POR MEDIOS MECÁNICOS DE 8 CM A 10 CM DE ESPESOR, INCLUYE: ACARREO DEL MATERIAL A BANCO DE OBRA PARA SU POSTERIOR RETIRO, MANO DE OBRA, EQUIPO Y HERRAMIENTA.</t>
  </si>
  <si>
    <t>DEMOLICIÓN POR MEDIOS MECÁNICOS DE PAVIMENTO DE EMPEDRADO ZAMPEADO, INCLUYE: HERRAMIENTA, ACARREOS DEL MATERIAL PRODUCTO DE LA DEMOLICIÓN A BANCO DE OBRA PARA SU POSTERIOR RETIRO, EQUIPO Y MANO DE OBRA.</t>
  </si>
  <si>
    <t>DESMONTAJE Y RETIRO POR MEDIOS MECÁNICOS SIN RECUPERACIÓN DE HERRERÍA PARA BOCA DE TORMENTA (REJILLA DE VIGA 2", 3" Y 4", REJILLA TIPO IRVING) EMPOTRADA A DALAS Y/O LOSA DE CONCRETO, ANCHO PROMEDIO DE REJILLA DE 0.30 M A 1.50 M POR LARGO VARIABLE, INCLUYE: HERRAMIENTA, DEMOLICIÓN DE CONCRETO, DESMONTAJE DE MARCO Y CONTRAMARCO, MATERIALES, DESPERDICIOS, SEÑALIZACIÓN PREVENTIVA Y RESTRICTIVA DEL ÁREA DE TRABAJO, LIMPIEZA DEL ÁREA AL FINAL DE ESTA ACTIVIDAD, EQUIPO, MANO DE OBRA, CARGA Y ACARREO POR MEDIOS MECÁNICOS AL SITIO FUERA DE LA OBRA INDICADO POR SUPERVISIÓN.</t>
  </si>
  <si>
    <t>ESCARIFICACIÓN Y MEJORAMIENTO DEL TERRENO NATURAL DE 20 CM DE ESPESOR POR MEDIOS MECÁNICOS CON 25 KG/M3 DE CALHIDRA (PARA CUMPLIR CON CALIDAD DE SUBRASANTE), COMPACTADO AL 100% ± 2 DE SU P.V.S.M., PRUEBA AASHTO ESTANDAR, CBR DEL 20% MÍNIMO, INCLUYE: EXTENDIDO DEL MATERIAL, HOMOGENIZADO, AFINE DE LA SUPERFICIE, COMPACTADO, MANO DE OBRA, EQUIPO Y HERRAMIENTA.</t>
  </si>
  <si>
    <t>PAVIMENTO DE 20 CM DE ESPESOR DE CONCRETO HIDRÁULICO PREMEZCLADO MR-48, R.R., T.M.A. 38 MM A 7 DÍAS, ACABADO ESCOBILLADO Y/O TEXTURIZADO, INCLUYE: CIMBRA, DESCIMBRA, MATERIALES, ACARREOS, VOLTEADO, VIBRADO, CURADO, MANO DE OBRA, EQUIPO Y HERRAMIENTA.</t>
  </si>
  <si>
    <t>PAVIMENTO DE 20 CM DE ESPESOR DE CONCRETO HIDRÁULICO PREMEZCLADO MR-48, R.R., T.M.A. 38 MM A 14 DÍAS, ACABADO ESCOBILLADO Y/O TEXTURIZADO, INCLUYE: CIMBRA, DESCIMBRA, MATERIALES, ACARREOS, VOLTEADO, VIBRADO, CURADO, MANO DE OBRA, EQUIPO Y HERRAMIENTA.</t>
  </si>
  <si>
    <t>PAVIMENTO DE 20 CM DE ESPESOR DE CONCRETO HIDRÁULICO PREMEZCLADO MR-48, R.N., T.M.A. 38 MM A 28 DÍAS, ACABADO ESCOBILLADO Y/O TEXTURIZADO, INCLUYE: CIMBRA, DESCIMBRA, MATERIALES, ACARREOS, VOLTEADO, VIBRADO, CURADO, MANO DE OBRA, EQUIPO Y HERRAMIENTA.</t>
  </si>
  <si>
    <t>PAVIMENTO DE 20 CM DE ESPESOR DE CONCRETO HIDRÁULICO PREMEZCLADO MR-48, R.R., T.M.A. 38 MM A 3 DÍAS, ACABADO ESCOBILLADO Y/O TEXTURIZADO, INCLUYE: CIMBRA, DESCIMBRA, MATERIALES, ACARREOS, VOLTEADO, VIBRADO, CURADO, MANO DE OBRA, EQUIPO Y HERRAMIENTA.</t>
  </si>
  <si>
    <t>SUMINISTRO Y COLOCACIÓN DE BOLARDO TIPO ZAPOPAN DE 6" DE DIÁMETRO, FABRICADO EN TUBO GALVANIZADO CEDULA 30, DE 1.10 M DE DESARROLLO DE LONGITUD (0.75 M VISIBLE Y 0.35 M OCULTO), TAPA SUPERIOR DE PLACA 3/16" C/ESCUDO EN ACERO INOXIDABLE, 1 CALCOMANIA COLOR ROJO REFLEJANTE GRADO DIAMANTE, 1 CALCOMANIA COLOR AMARILLO REFLEJANTE GRADO DIAMANTE CON ANCLAS SOLDADAS DE VARILLA DE 1/2" POR 10CM PARA SU ANCLAJE, INCLUYE: HERRAMIENTA, DADO DE CONCRETO F´C= 150 KG/CM2 HECHO EN OBRA DE 40X40X40 CM,, ACARREOS, MATERIALES, EQUIPO Y MANO DE OBRA.</t>
  </si>
  <si>
    <t xml:space="preserve">SUMINISTRO Y PLANTACIÓN DE ÁRBOL OLIVO NEGRO DE 2.00 M A 2.50 M DE ALTURA A PARTIR N.P.T., MÍNIMO DE 1 1/2" DE DIÁMETRO BASAL, INCLUYE: HERRAMIENTA, EXCAVACIÓN, CAPA  DE TIERRA VEGETAL, AGUA PARA RIEGO, MANO DE OBRA Y CUIDADOS POR 30 DÍAS. </t>
  </si>
  <si>
    <t xml:space="preserve">SUMINISTRO Y PLANTACIÓN DE ÁRBOL ARRAYÁN DE 2.00 M A 2.50 M DE ALTURA A PARTIR N.P.T., MÍNIMO DE 1 1/2" DE DIÁMETRO BASAL, INCLUYE: HERRAMIENTA, EXCAVACIÓN, CAPA  DE TIERRA VEGETAL, AGUA PARA RIEGO, MANO DE OBRA Y CUIDADOS POR 30 DÍAS. </t>
  </si>
  <si>
    <t>SUMINISTRO Y PLANTACIÓN DE ÁRBOL GUAYABO FRESA DE 2.00 M A 2.50 M DE ALTURA A PARTIR N.P.T., MÍNIMO DE 1 1/2" DE DIÁMETRO BASAL, INCLUYE: HERRAMIENTA, EXCAVACIÓN, CAPA  DE TIERRA VEGETAL, AGUA PARA RIEGO, MANO DE OBRA Y CUIDADOS POR 30 DÍAS.</t>
  </si>
  <si>
    <t>SUMINISTRO Y PLANTACIÓN DE ÁRBOL PRIMAVERA DE 2.00 M A 2.50 M DE ALTURA A PARTIR N.P.T., MÍNIMO DE 1 1/2" DE DIÁMETRO BASAL, INCLUYE: HERRAMIENTA, EXCAVACIÓN, CAPA  DE TIERRA VEGETAL, AGUA PARA RIEGO, MANO DE OBRA Y CUIDADOS POR 30 DÍAS.</t>
  </si>
  <si>
    <t>SUMINISTRO Y PLANTACIÓN DE ÁRBOL ROSA MORADA DE 2.00 M A 2.50 M DE ALTURA A PARTIR N.P.T., MÍNIMO DE 1 1/2" DE DIÁMETRO BASAL, INCLUYE: HERRAMIENTA, EXCAVACIÓN, CAPA  DE TIERRA VEGETAL, AGUA PARA RIEGO, MANO DE OBRA Y CUIDADOS POR 30 DÍAS.</t>
  </si>
  <si>
    <t>SUMINISTRO Y APLICACIÓN DE  PINTURA TERMOPLÁSTICA PARA LEYENDA ZONA ESCOLAR "ZONA ESC"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</si>
  <si>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E INSTALACIÓN DE TUBERÍA DE P.V.C. PARA ALCANTARILLADO DIÁMETRO DE 24" SERIE 20, INCLUYE: MATERIALES NECESARIOS, EQUIPO, MANO DE OBRA Y PRUEBA HIDROSTÁTICA.</t>
  </si>
  <si>
    <t>SUMINISTRO E INSTALACIÓN DE MANGA DE EMPOTRAMIENTO DE  P.V.C. DE 24" DE DIÁMETRO,  INCLUYE: MATERIAL, ACARREOS, MANO  DE OBRA Y HERRAMIENTA.</t>
  </si>
  <si>
    <t>POZOS DE ABSORCIÓN</t>
  </si>
  <si>
    <t xml:space="preserve">SUMINISTRO Y COLOCACIÓN DE POZO DE ABSORCIÓN DE 12.00 M DE PROFUNDIDAD X 1.40 M DE DIÁMETRO, EN MATERIAL TIPO II ESTABLE, INCLUYE: HERRAMIENTA, TUBERÍA PREFABRICADA A BASE DE CONCRETO ARMADO DE 96 CM DE DIÁMETRO EXTERIOR Y 80 CM DE DIÁMETRO INTERIOR, CON 130 ORIFICIOS DE 1 1/4" EN TUBERÍA FILTRANTE, ESCALONES DE ACERO EN TUBERÍA, BROCAL Y TAPA FABRICADO A BASE DE HIERRO DÚCTIL, LOSA CONICA DE CONCRETO ARMADO DE 96 CM DE DIÁMETRO EXTERIOR Y 10 CM DE ESPESOR, BASE DE CONCRETO ARMADO DE 96 CM DE DIÁMETRO EXTERIOR Y 10 CM DE ESPESOR, TELA GEOTEXTIL EN ADEME Y PERFORACIÓN , FILTRO DE GRAVA LATERAL EN ÁREA FILTRANTE, DEMOLICIONES, REPOSICIÓN DE MATERIAL, ARMADO CON VARILLA DE 1/2" EN DIAMANTE, TRAZO Y NIVELACIÓN, RETIRO DE MATERIAL PRODUCTO DE LA EXCAVACIÓN, EQUIPO Y MANO DE OBRA. </t>
  </si>
  <si>
    <t>SUMINISTRO, INSTALACIÓN Y JUNTEO DE TUBO DE P.V.C. HIDRÁULICO RD-26 DE 6" DE DIÁMETRO, INCLUYE: MATERIAL, ACARREO AL SITIO DE COLOCACIÓN, PRUEBAS NECESARIAS, MANO DE OBRA, EQUIPO Y HERRAMIENTA.</t>
  </si>
  <si>
    <t>SUMINISTRO E INSTALACIÓN DE TEE DE 4" X 2" DE DIÁMETRO DE FO.FO., INCLUYE: 50 % DE TORNILLOS Y EMPAQUES, MATERIAL, ACARREOS, MANO DE OBRA, EQUIPO Y HERRAMIENTA.</t>
  </si>
  <si>
    <t>SUMINISTRO E INSTALACIÓN DE VÁLVULA DE COMPUERTA RESILENTE DE 2" VÁSTAGO FIJO HIDROSTÁTICA, INCLUYE: 50 % DE TORNILLOS Y EMPAQUES, MATERIAL, ACARREOS, MANO DE OBRA, EQUIPO Y HERRAMIENTA.</t>
  </si>
  <si>
    <t>SUMINISTRO E INSTALACIÓN DE VÁLVULA DE ADMISIÓN Y EXPULSIÓN DE AIRE DE 2" DE DIÁMETRO DE FO-FO., INCLUYE: HERRAMIENTA, PRUEBAS HIDROSTÁTICAS,  ACARREOS Y MANO DE OBRA.</t>
  </si>
  <si>
    <t>C1</t>
  </si>
  <si>
    <t>C1.1</t>
  </si>
  <si>
    <t>AV. 5 DE MAYO</t>
  </si>
  <si>
    <t>DOPI-450</t>
  </si>
  <si>
    <t>DOPI-451</t>
  </si>
  <si>
    <t>DOPI-452</t>
  </si>
  <si>
    <t>DOPI-453</t>
  </si>
  <si>
    <t>DOPI-454</t>
  </si>
  <si>
    <t>DOPI-455</t>
  </si>
  <si>
    <t>DOPI-456</t>
  </si>
  <si>
    <t>DOPI-457</t>
  </si>
  <si>
    <t>DOPI-458</t>
  </si>
  <si>
    <t>DOPI-459</t>
  </si>
  <si>
    <t>DOPI-460</t>
  </si>
  <si>
    <t>DOPI-461</t>
  </si>
  <si>
    <t>DOPI-462</t>
  </si>
  <si>
    <t>DOPI-463</t>
  </si>
  <si>
    <t>DOPI-464</t>
  </si>
  <si>
    <t>DOPI-465</t>
  </si>
  <si>
    <t>DOPI-466</t>
  </si>
  <si>
    <t>DOPI-467</t>
  </si>
  <si>
    <t>DOPI-468</t>
  </si>
  <si>
    <t>DOPI-469</t>
  </si>
  <si>
    <t>DOPI-470</t>
  </si>
  <si>
    <t>DOPI-471</t>
  </si>
  <si>
    <t>DOPI-472</t>
  </si>
  <si>
    <t>DOPI-473</t>
  </si>
  <si>
    <t>DOPI-474</t>
  </si>
  <si>
    <t>DOPI-475</t>
  </si>
  <si>
    <t>DOPI-476</t>
  </si>
  <si>
    <t>DOPI-477</t>
  </si>
  <si>
    <t>DOPI-478</t>
  </si>
  <si>
    <t>DOPI-479</t>
  </si>
  <si>
    <t>DOPI-480</t>
  </si>
  <si>
    <t>DOPI-481</t>
  </si>
  <si>
    <t>DOPI-482</t>
  </si>
  <si>
    <t>DOPI-483</t>
  </si>
  <si>
    <t>DOPI-484</t>
  </si>
  <si>
    <t>DOPI-485</t>
  </si>
  <si>
    <t>DOPI-486</t>
  </si>
  <si>
    <t>DOPI-487</t>
  </si>
  <si>
    <t>DOPI-488</t>
  </si>
  <si>
    <t>DOPI-489</t>
  </si>
  <si>
    <t>DOPI-490</t>
  </si>
  <si>
    <t>DOPI-491</t>
  </si>
  <si>
    <t>DOPI-492</t>
  </si>
  <si>
    <t>DOPI-493</t>
  </si>
  <si>
    <t>DOPI-494</t>
  </si>
  <si>
    <t>DOPI-495</t>
  </si>
  <si>
    <t>DOPI-496</t>
  </si>
  <si>
    <t>DOPI-497</t>
  </si>
  <si>
    <t>DOPI-498</t>
  </si>
  <si>
    <t>DOPI-499</t>
  </si>
  <si>
    <t>DOPI-500</t>
  </si>
  <si>
    <t>DOPI-501</t>
  </si>
  <si>
    <t>DOPI-502</t>
  </si>
  <si>
    <t>DOPI-503</t>
  </si>
  <si>
    <t>DOPI-504</t>
  </si>
  <si>
    <t>DOPI-505</t>
  </si>
  <si>
    <t>DOPI-506</t>
  </si>
  <si>
    <t>DOPI-507</t>
  </si>
  <si>
    <t>DOPI-508</t>
  </si>
  <si>
    <t>DOPI-509</t>
  </si>
  <si>
    <t>DOPI-510</t>
  </si>
  <si>
    <t>DOPI-511</t>
  </si>
  <si>
    <t>DOPI-512</t>
  </si>
  <si>
    <t>DOPI-513</t>
  </si>
  <si>
    <t>DOPI-514</t>
  </si>
  <si>
    <t>DOPI-515</t>
  </si>
  <si>
    <t>DOPI-516</t>
  </si>
  <si>
    <t>DOPI-517</t>
  </si>
  <si>
    <t>DOPI-518</t>
  </si>
  <si>
    <t>DOPI-519</t>
  </si>
  <si>
    <t>DOPI-520</t>
  </si>
  <si>
    <t>DOPI-521</t>
  </si>
  <si>
    <t>DOPI-522</t>
  </si>
  <si>
    <t>DOPI-523</t>
  </si>
  <si>
    <t>DOPI-524</t>
  </si>
  <si>
    <t>DOPI-525</t>
  </si>
  <si>
    <t>DOPI-526</t>
  </si>
  <si>
    <t>DOPI-527</t>
  </si>
  <si>
    <t>DOPI-528</t>
  </si>
  <si>
    <t>DOPI-529</t>
  </si>
  <si>
    <t>DOPI-530</t>
  </si>
  <si>
    <t>DOPI-531</t>
  </si>
  <si>
    <t>DOPI-532</t>
  </si>
  <si>
    <t>DOPI-533</t>
  </si>
  <si>
    <t>DOPI-534</t>
  </si>
  <si>
    <t>DOPI-535</t>
  </si>
  <si>
    <t>DOPI-536</t>
  </si>
  <si>
    <t>DOPI-537</t>
  </si>
  <si>
    <t>DOPI-538</t>
  </si>
  <si>
    <t>DOPI-539</t>
  </si>
  <si>
    <t>DOPI-540</t>
  </si>
  <si>
    <t>DOPI-541</t>
  </si>
  <si>
    <t>DOPI-542</t>
  </si>
  <si>
    <t>DOPI-543</t>
  </si>
  <si>
    <t>DOPI-544</t>
  </si>
  <si>
    <t>DOPI-545</t>
  </si>
  <si>
    <t>DOPI-546</t>
  </si>
  <si>
    <t>DOPI-547</t>
  </si>
  <si>
    <t>DOPI-548</t>
  </si>
  <si>
    <t>DOPI-549</t>
  </si>
  <si>
    <t>DOPI-550</t>
  </si>
  <si>
    <t>DOPI-551</t>
  </si>
  <si>
    <t>DOPI-552</t>
  </si>
  <si>
    <t>DOPI-553</t>
  </si>
  <si>
    <t>DOPI-554</t>
  </si>
  <si>
    <t>DOPI-555</t>
  </si>
  <si>
    <t>DOPI-556</t>
  </si>
  <si>
    <t>DOPI-557</t>
  </si>
  <si>
    <t>DOPI-558</t>
  </si>
  <si>
    <t>DOPI-559</t>
  </si>
  <si>
    <t>DOPI-560</t>
  </si>
  <si>
    <t>DOPI-561</t>
  </si>
  <si>
    <t>DOPI-562</t>
  </si>
  <si>
    <t>DOPI-563</t>
  </si>
  <si>
    <t>DOPI-564</t>
  </si>
  <si>
    <t>DOPI-565</t>
  </si>
  <si>
    <t>DOPI-566</t>
  </si>
  <si>
    <t>DOPI-567</t>
  </si>
  <si>
    <t>DOPI-568</t>
  </si>
  <si>
    <t>DOPI-569</t>
  </si>
  <si>
    <t>DOPI-570</t>
  </si>
  <si>
    <t>DOPI-571</t>
  </si>
  <si>
    <t>DOPI-572</t>
  </si>
  <si>
    <t>DOPI-573</t>
  </si>
  <si>
    <t>DOPI-574</t>
  </si>
  <si>
    <t>DOPI-575</t>
  </si>
  <si>
    <t>DOPI-576</t>
  </si>
  <si>
    <t>DOPI-577</t>
  </si>
  <si>
    <t>DOPI-578</t>
  </si>
  <si>
    <t>DOPI-579</t>
  </si>
  <si>
    <t>DOPI-580</t>
  </si>
  <si>
    <t>DOPI-581</t>
  </si>
  <si>
    <t>DOPI-582</t>
  </si>
  <si>
    <t>DOPI-583</t>
  </si>
  <si>
    <t>DOPI-584</t>
  </si>
  <si>
    <t>DOPI-585</t>
  </si>
  <si>
    <t>DOPI-586</t>
  </si>
  <si>
    <t>DOPI-587</t>
  </si>
  <si>
    <t>DOPI-588</t>
  </si>
  <si>
    <t>DOPI-589</t>
  </si>
  <si>
    <t>DOPI-590</t>
  </si>
  <si>
    <t>DOPI-591</t>
  </si>
  <si>
    <t>DOPI-592</t>
  </si>
  <si>
    <t>DOPI-593</t>
  </si>
  <si>
    <t>DOPI-594</t>
  </si>
  <si>
    <t>DOPI-595</t>
  </si>
  <si>
    <t>DOPI-596</t>
  </si>
  <si>
    <t>DOPI-597</t>
  </si>
  <si>
    <t>DOPI-598</t>
  </si>
  <si>
    <t>DOPI-599</t>
  </si>
  <si>
    <t>DOPI-600</t>
  </si>
  <si>
    <t>DOPI-601</t>
  </si>
  <si>
    <t>DOPI-602</t>
  </si>
  <si>
    <t>DOPI-603</t>
  </si>
  <si>
    <t>DOPI-604</t>
  </si>
  <si>
    <t>DOPI-605</t>
  </si>
  <si>
    <t>DOPI-606</t>
  </si>
  <si>
    <t>DOPI-607</t>
  </si>
  <si>
    <t>DOPI-608</t>
  </si>
  <si>
    <t>DOPI-609</t>
  </si>
  <si>
    <t>DOPI-610</t>
  </si>
  <si>
    <t>DOPI-611</t>
  </si>
  <si>
    <t>DOPI-612</t>
  </si>
  <si>
    <t>DOPI-613</t>
  </si>
  <si>
    <t>DOPI-614</t>
  </si>
  <si>
    <t>DOPI-615</t>
  </si>
  <si>
    <t>DOPI-616</t>
  </si>
  <si>
    <t>DOPI-617</t>
  </si>
  <si>
    <t>DOPI-618</t>
  </si>
  <si>
    <t>DOPI-619</t>
  </si>
  <si>
    <t>DOPI-620</t>
  </si>
  <si>
    <t>DOPI-621</t>
  </si>
  <si>
    <t>DOPI-622</t>
  </si>
  <si>
    <t>DOPI-623</t>
  </si>
  <si>
    <t>DOPI-624</t>
  </si>
  <si>
    <t>DOPI-625</t>
  </si>
  <si>
    <t>DOPI-626</t>
  </si>
  <si>
    <t>DOPI-627</t>
  </si>
  <si>
    <t>DOPI-628</t>
  </si>
  <si>
    <t>DOPI-629</t>
  </si>
  <si>
    <t>DOPI-630</t>
  </si>
  <si>
    <t>DOPI-631</t>
  </si>
  <si>
    <t>DOPI-632</t>
  </si>
  <si>
    <t>DOPI-633</t>
  </si>
  <si>
    <t>DOPI-634</t>
  </si>
  <si>
    <t>DOPI-635</t>
  </si>
  <si>
    <t>DOPI-636</t>
  </si>
  <si>
    <t>DOPI-637</t>
  </si>
  <si>
    <t>DOPI-638</t>
  </si>
  <si>
    <t>DOPI-639</t>
  </si>
  <si>
    <t>DOPI-640</t>
  </si>
  <si>
    <t>DOPI-641</t>
  </si>
  <si>
    <t>DOPI-642</t>
  </si>
  <si>
    <t>DOPI-643</t>
  </si>
  <si>
    <t>DOPI-644</t>
  </si>
  <si>
    <t>DOPI-645</t>
  </si>
  <si>
    <t>DOPI-646</t>
  </si>
  <si>
    <t>DOPI-647</t>
  </si>
  <si>
    <t>DOPI-648</t>
  </si>
  <si>
    <t>DOPI-649</t>
  </si>
  <si>
    <t>DOPI-650</t>
  </si>
  <si>
    <t>DOPI-651</t>
  </si>
  <si>
    <t>DOPI-652</t>
  </si>
  <si>
    <t>DOPI-653</t>
  </si>
  <si>
    <t>DOPI-654</t>
  </si>
  <si>
    <t>DOPI-655</t>
  </si>
  <si>
    <t>DOPI-656</t>
  </si>
  <si>
    <t>DOPI-657</t>
  </si>
  <si>
    <t>DOPI-658</t>
  </si>
  <si>
    <t>DOPI-659</t>
  </si>
  <si>
    <t>DOPI-660</t>
  </si>
  <si>
    <t>DOPI-661</t>
  </si>
  <si>
    <t>DOPI-662</t>
  </si>
  <si>
    <t>DOPI-663</t>
  </si>
  <si>
    <t>DOPI-664</t>
  </si>
  <si>
    <t>DOPI-665</t>
  </si>
  <si>
    <t>DOPI-666</t>
  </si>
  <si>
    <t>DOPI-667</t>
  </si>
  <si>
    <t>DOPI-668</t>
  </si>
  <si>
    <t>DOPI-669</t>
  </si>
  <si>
    <t>DOPI-670</t>
  </si>
  <si>
    <t>DOPI-671</t>
  </si>
  <si>
    <t>DOPI-672</t>
  </si>
  <si>
    <t>DOPI-673</t>
  </si>
  <si>
    <t>DOPI-674</t>
  </si>
  <si>
    <t>DOPI-675</t>
  </si>
  <si>
    <t>DOPI-676</t>
  </si>
  <si>
    <t>DOPI-677</t>
  </si>
  <si>
    <t>DOPI-678</t>
  </si>
  <si>
    <t>DOPI-679</t>
  </si>
  <si>
    <t>DOPI-680</t>
  </si>
  <si>
    <t>C1.2</t>
  </si>
  <si>
    <t>C1.3</t>
  </si>
  <si>
    <t>C2</t>
  </si>
  <si>
    <t>C3</t>
  </si>
  <si>
    <t>C4</t>
  </si>
  <si>
    <t>C4.1</t>
  </si>
  <si>
    <t>C4.2</t>
  </si>
  <si>
    <t>C5</t>
  </si>
  <si>
    <t>C5.1</t>
  </si>
  <si>
    <t>C5.2</t>
  </si>
  <si>
    <t>C5.3</t>
  </si>
  <si>
    <t>C5.4</t>
  </si>
  <si>
    <t>C5.5</t>
  </si>
  <si>
    <t>C6</t>
  </si>
  <si>
    <t>C6.1</t>
  </si>
  <si>
    <t>C6.2</t>
  </si>
  <si>
    <t>C6.3</t>
  </si>
  <si>
    <t>C6.4</t>
  </si>
  <si>
    <t>C7</t>
  </si>
  <si>
    <t>C7.1</t>
  </si>
  <si>
    <t>C7.2</t>
  </si>
  <si>
    <t>C8</t>
  </si>
  <si>
    <t>SUMINISTRO E INSTALACIÓN DE ABRAZADERA DE BRONCE DE 6" X 1/2", INCLUYE: MATERIAL, MANO DE OBRA, EQUIPO Y HERRAMIENTA.</t>
  </si>
  <si>
    <t>SUMINISTRO E INSTALACIÓN DE TEE DE 6" X 4" DE DIÁMETRO DE FO.FO., INCLUYE: 50 % DE TORNILLOS Y EMPAQUES, MATERIAL, ACARREOS, MANO DE OBRA, EQUIPO Y HERRAMIENTA.</t>
  </si>
  <si>
    <t>CALLE INDEPENDENCIA</t>
  </si>
  <si>
    <t>D1.1</t>
  </si>
  <si>
    <t>D1.2</t>
  </si>
  <si>
    <t>D1.3</t>
  </si>
  <si>
    <t>D3</t>
  </si>
  <si>
    <t>D4</t>
  </si>
  <si>
    <t>D4.1</t>
  </si>
  <si>
    <t>D4.2</t>
  </si>
  <si>
    <t>D5</t>
  </si>
  <si>
    <t>D5.4</t>
  </si>
  <si>
    <t>D5.1</t>
  </si>
  <si>
    <t>D5.2</t>
  </si>
  <si>
    <t>D5.3</t>
  </si>
  <si>
    <t>D5.5</t>
  </si>
  <si>
    <t>D6</t>
  </si>
  <si>
    <t>D6.1</t>
  </si>
  <si>
    <t>D6.2</t>
  </si>
  <si>
    <t>D6.3</t>
  </si>
  <si>
    <t>D6.4</t>
  </si>
  <si>
    <t>D7</t>
  </si>
  <si>
    <t>D7.1</t>
  </si>
  <si>
    <t>D7.2</t>
  </si>
  <si>
    <t>D8</t>
  </si>
  <si>
    <t>DOPI-681</t>
  </si>
  <si>
    <t>DOPI-682</t>
  </si>
  <si>
    <t>DOPI-683</t>
  </si>
  <si>
    <t>DOPI-684</t>
  </si>
  <si>
    <t>DOPI-685</t>
  </si>
  <si>
    <t>DOPI-686</t>
  </si>
  <si>
    <t>DOPI-687</t>
  </si>
  <si>
    <t>DOPI-688</t>
  </si>
  <si>
    <t>DOPI-689</t>
  </si>
  <si>
    <t>DOPI-690</t>
  </si>
  <si>
    <t>DOPI-691</t>
  </si>
  <si>
    <t>DOPI-692</t>
  </si>
  <si>
    <t>DOPI-693</t>
  </si>
  <si>
    <t>DOPI-694</t>
  </si>
  <si>
    <t>DOPI-695</t>
  </si>
  <si>
    <t>DOPI-696</t>
  </si>
  <si>
    <t>DOPI-697</t>
  </si>
  <si>
    <t>DOPI-698</t>
  </si>
  <si>
    <t>DOPI-699</t>
  </si>
  <si>
    <t>DOPI-700</t>
  </si>
  <si>
    <t>DOPI-701</t>
  </si>
  <si>
    <t>DOPI-702</t>
  </si>
  <si>
    <t>DOPI-703</t>
  </si>
  <si>
    <t>DOPI-704</t>
  </si>
  <si>
    <t>DOPI-705</t>
  </si>
  <si>
    <t>DOPI-706</t>
  </si>
  <si>
    <t>DOPI-707</t>
  </si>
  <si>
    <t>DOPI-708</t>
  </si>
  <si>
    <t>DOPI-709</t>
  </si>
  <si>
    <t>DOPI-710</t>
  </si>
  <si>
    <t>DOPI-711</t>
  </si>
  <si>
    <t>DOPI-712</t>
  </si>
  <si>
    <t>DOPI-713</t>
  </si>
  <si>
    <t>DOPI-714</t>
  </si>
  <si>
    <t>DOPI-715</t>
  </si>
  <si>
    <t>DOPI-716</t>
  </si>
  <si>
    <t>DOPI-717</t>
  </si>
  <si>
    <t>DOPI-718</t>
  </si>
  <si>
    <t>DOPI-719</t>
  </si>
  <si>
    <t>DOPI-720</t>
  </si>
  <si>
    <t>DOPI-721</t>
  </si>
  <si>
    <t>DOPI-722</t>
  </si>
  <si>
    <t>DOPI-723</t>
  </si>
  <si>
    <t>DOPI-724</t>
  </si>
  <si>
    <t>DOPI-725</t>
  </si>
  <si>
    <t>DOPI-726</t>
  </si>
  <si>
    <t>DOPI-727</t>
  </si>
  <si>
    <t>DOPI-728</t>
  </si>
  <si>
    <t>DOPI-729</t>
  </si>
  <si>
    <t>DOPI-730</t>
  </si>
  <si>
    <t>DOPI-731</t>
  </si>
  <si>
    <t>DOPI-732</t>
  </si>
  <si>
    <t>DOPI-733</t>
  </si>
  <si>
    <t>DOPI-734</t>
  </si>
  <si>
    <t>DOPI-735</t>
  </si>
  <si>
    <t>DOPI-736</t>
  </si>
  <si>
    <t>DOPI-737</t>
  </si>
  <si>
    <t>DOPI-738</t>
  </si>
  <si>
    <t>DOPI-739</t>
  </si>
  <si>
    <t>DOPI-740</t>
  </si>
  <si>
    <t>DOPI-741</t>
  </si>
  <si>
    <t>DOPI-742</t>
  </si>
  <si>
    <t>DOPI-743</t>
  </si>
  <si>
    <t>DOPI-744</t>
  </si>
  <si>
    <t>DOPI-745</t>
  </si>
  <si>
    <t>DOPI-746</t>
  </si>
  <si>
    <t>DOPI-747</t>
  </si>
  <si>
    <t>DOPI-748</t>
  </si>
  <si>
    <t>DOPI-749</t>
  </si>
  <si>
    <t>DOPI-750</t>
  </si>
  <si>
    <t>DOPI-751</t>
  </si>
  <si>
    <t>DOPI-752</t>
  </si>
  <si>
    <t>DOPI-753</t>
  </si>
  <si>
    <t>DOPI-754</t>
  </si>
  <si>
    <t>DOPI-755</t>
  </si>
  <si>
    <t>DOPI-756</t>
  </si>
  <si>
    <t>DOPI-757</t>
  </si>
  <si>
    <t>DOPI-758</t>
  </si>
  <si>
    <t>DOPI-759</t>
  </si>
  <si>
    <t>DOPI-760</t>
  </si>
  <si>
    <t>DOPI-761</t>
  </si>
  <si>
    <t>DOPI-762</t>
  </si>
  <si>
    <t>DOPI-763</t>
  </si>
  <si>
    <t>DOPI-764</t>
  </si>
  <si>
    <t>DOPI-765</t>
  </si>
  <si>
    <t>DOPI-766</t>
  </si>
  <si>
    <t>DOPI-767</t>
  </si>
  <si>
    <t>DOPI-768</t>
  </si>
  <si>
    <t>DOPI-769</t>
  </si>
  <si>
    <t>DOPI-770</t>
  </si>
  <si>
    <t>DOPI-771</t>
  </si>
  <si>
    <t>DOPI-772</t>
  </si>
  <si>
    <t>DOPI-773</t>
  </si>
  <si>
    <t>DOPI-774</t>
  </si>
  <si>
    <t>DOPI-775</t>
  </si>
  <si>
    <t>DOPI-776</t>
  </si>
  <si>
    <t>DOPI-777</t>
  </si>
  <si>
    <t>DOPI-778</t>
  </si>
  <si>
    <t>DOPI-779</t>
  </si>
  <si>
    <t>DOPI-780</t>
  </si>
  <si>
    <t>DOPI-781</t>
  </si>
  <si>
    <t>DOPI-782</t>
  </si>
  <si>
    <t>DOPI-783</t>
  </si>
  <si>
    <t>DOPI-784</t>
  </si>
  <si>
    <t>DOPI-785</t>
  </si>
  <si>
    <t>DOPI-786</t>
  </si>
  <si>
    <t>DOPI-787</t>
  </si>
  <si>
    <t>DOPI-788</t>
  </si>
  <si>
    <t>DOPI-789</t>
  </si>
  <si>
    <t>DOPI-790</t>
  </si>
  <si>
    <t>DOPI-791</t>
  </si>
  <si>
    <t>DOPI-792</t>
  </si>
  <si>
    <t>DOPI-793</t>
  </si>
  <si>
    <t>DOPI-794</t>
  </si>
  <si>
    <t>DOPI-795</t>
  </si>
  <si>
    <t>DOPI-796</t>
  </si>
  <si>
    <t>DOPI-797</t>
  </si>
  <si>
    <t>DOPI-798</t>
  </si>
  <si>
    <t>DOPI-799</t>
  </si>
  <si>
    <t>DOPI-800</t>
  </si>
  <si>
    <t>DOPI-801</t>
  </si>
  <si>
    <t>DOPI-802</t>
  </si>
  <si>
    <t>DOPI-803</t>
  </si>
  <si>
    <t>DOPI-804</t>
  </si>
  <si>
    <t>DOPI-805</t>
  </si>
  <si>
    <t>DOPI-806</t>
  </si>
  <si>
    <t>DOPI-807</t>
  </si>
  <si>
    <t>DOPI-808</t>
  </si>
  <si>
    <t>DOPI-809</t>
  </si>
  <si>
    <t>DOPI-810</t>
  </si>
  <si>
    <t>DOPI-811</t>
  </si>
  <si>
    <t>DOPI-812</t>
  </si>
  <si>
    <t>DOPI-813</t>
  </si>
  <si>
    <t>DOPI-814</t>
  </si>
  <si>
    <t>DOPI-815</t>
  </si>
  <si>
    <t>DOPI-816</t>
  </si>
  <si>
    <t>DOPI-817</t>
  </si>
  <si>
    <t>DOPI-818</t>
  </si>
  <si>
    <t>DOPI-819</t>
  </si>
  <si>
    <t>DOPI-820</t>
  </si>
  <si>
    <t>DOPI-821</t>
  </si>
  <si>
    <t>DOPI-822</t>
  </si>
  <si>
    <t>DOPI-823</t>
  </si>
  <si>
    <t>DOPI-824</t>
  </si>
  <si>
    <t>DOPI-825</t>
  </si>
  <si>
    <t>DOPI-826</t>
  </si>
  <si>
    <t>DOPI-827</t>
  </si>
  <si>
    <t>DOPI-828</t>
  </si>
  <si>
    <t>DOPI-829</t>
  </si>
  <si>
    <t>DOPI-830</t>
  </si>
  <si>
    <t>DOPI-831</t>
  </si>
  <si>
    <t>DOPI-832</t>
  </si>
  <si>
    <t>DOPI-833</t>
  </si>
  <si>
    <t>DOPI-834</t>
  </si>
  <si>
    <t>DOPI-835</t>
  </si>
  <si>
    <t>DOPI-836</t>
  </si>
  <si>
    <t>DOPI-837</t>
  </si>
  <si>
    <t>DOPI-838</t>
  </si>
  <si>
    <t>DOPI-839</t>
  </si>
  <si>
    <t>DOPI-840</t>
  </si>
  <si>
    <t>DOPI-841</t>
  </si>
  <si>
    <t>DOPI-842</t>
  </si>
  <si>
    <t>DOPI-843</t>
  </si>
  <si>
    <t>DOPI-844</t>
  </si>
  <si>
    <t>DOPI-845</t>
  </si>
  <si>
    <t>DOPI-846</t>
  </si>
  <si>
    <t>DOPI-847</t>
  </si>
  <si>
    <t>DOPI-848</t>
  </si>
  <si>
    <t>DOPI-849</t>
  </si>
  <si>
    <t>DOPI-850</t>
  </si>
  <si>
    <t>DOPI-851</t>
  </si>
  <si>
    <t>DOPI-852</t>
  </si>
  <si>
    <t>DOPI-853</t>
  </si>
  <si>
    <t>DOPI-854</t>
  </si>
  <si>
    <t>DOPI-855</t>
  </si>
  <si>
    <t>DOPI-856</t>
  </si>
  <si>
    <t>DOPI-857</t>
  </si>
  <si>
    <t>DOPI-858</t>
  </si>
  <si>
    <t>DOPI-859</t>
  </si>
  <si>
    <t>DOPI-860</t>
  </si>
  <si>
    <t>DOPI-861</t>
  </si>
  <si>
    <t>DOPI-862</t>
  </si>
  <si>
    <t>DOPI-863</t>
  </si>
  <si>
    <t>DOPI-864</t>
  </si>
  <si>
    <t>DOPI-865</t>
  </si>
  <si>
    <t>DOPI-866</t>
  </si>
  <si>
    <t>DOPI-867</t>
  </si>
  <si>
    <t>DOPI-868</t>
  </si>
  <si>
    <t>DOPI-869</t>
  </si>
  <si>
    <t>DOPI-870</t>
  </si>
  <si>
    <t>DOPI-871</t>
  </si>
  <si>
    <t>DOPI-872</t>
  </si>
  <si>
    <t>DOPI-873</t>
  </si>
  <si>
    <t>DOPI-874</t>
  </si>
  <si>
    <t>DOPI-875</t>
  </si>
  <si>
    <t>DOPI-876</t>
  </si>
  <si>
    <t>DOPI-877</t>
  </si>
  <si>
    <t>DOPI-878</t>
  </si>
  <si>
    <t>DOPI-879</t>
  </si>
  <si>
    <t>DOPI-880</t>
  </si>
  <si>
    <t>SUMINISTRO Y FABRICACIÓN DE CAJA CIEGA PARA TUBERÍA DE 16" DE 70X70X55 CM MEDIDAS INTERIORES PARA UNIÓN DE TUBERÍA DE P.V.C. SANITARIO CON TUBO DE CONCRETO, ASBESTO Y/O P.V.C. SANITARIO. INCLUYE: HERRAMIENTA, PISO DE CONCRETO DE 12 CM DE ESPESOR HECHO EN OBRA F'C= 250 KG/CM2 ARMADO CON VARILLA 3/8" @15 CM EN SU LECHO INFERIOR AMBOS SENTIDOS, MEDIA CAÑA FORJADA A BASE DE CONCRETO FLUIDO F´C= 100 KG/CM2 CON UN ESPESOR PROMEDIO DE 12 CM, MUROS DE 12 CM DE ESPESOR A BASE DE TABICÓN 6X12X24 CM ASENTADO CON MORTERO CEMENTO-ARENA EN PROPORCIÓN 1:3, APLANADO ACABADO PULIDO AL INTERIOR CON MORTERO CEMENTO-ARENA EN PROPORCIÓN 1:3 DE 3 CM DE ESPESOR, LOSA TAPA SUPERIOR DE 12 CM DE ESPESOR ELABORADA CON CONCRETO HECHO EN OBRA DE F'C= 250 KG/CM2 Y REFORZADA CON VARILLA 3/8" @10 CM EN SU LECHO INFERIOR EN AMBOS SENTIDOS, INCLUYE: HERRAMIENTA, PREPARACIÓN DE MORTEROS Y CONCRETOS, NIVELACIÓN, MATERIALES, ACARREOS, EQUIPO Y MANO DE OBRA.</t>
  </si>
  <si>
    <t>SUMINISTRO Y FABRICACIÓN DE CAJA CIEGA PARA TUBERÍA DE 24" DE 90X90X75 CM MEDIDAS INTERIORES PARA UNIÓN DE TUBERÍA DE P.V.C. SANITARIO CON TUBO DE CONCRETO, ASBESTO Y/O P.V.C. SANITARIO. INCLUYE: HERRAMIENTA, PISO DE CONCRETO DE 12 CM DE ESPESOR HECHO EN OBRA F'C= 250 KG/CM2 ARMADO CON VARILLA 3/8" @15 CM EN SU LECHO INFERIOR AMBOS SENTIDOS, MEDIA CAÑA FORJADA A BASE DE CONCRETO FLUIDO F´C= 100 KG/CM2 CON UN ESPESOR PROMEDIO DE 12 CM, MUROS DE 12 CM DE ESPESOR A BASE DE TABICÓN 6X12X24 CM ASENTADO CON MORTERO CEMENTO-ARENA EN PROPORCIÓN 1:3, APLANADO ACABADO PULIDO AL INTERIOR CON MORTERO CEMENTO-ARENA EN PROPORCIÓN 1:3 DE 3 CM DE ESPESOR, LOSA TAPA SUPERIOR DE 12 CM DE ESPESOR ELABORADA CON CONCRETO HECHO EN OBRA DE F'C= 250 KG/CM2 Y REFORZADA CON VARILLA 3/8" @10 CM EN SU LECHO INFERIOR EN AMBOS SENTIDOS, INCLUYE: HERRAMIENTA, PREPARACIÓN DE MORTEROS Y CONCRETOS, NIVELACIÓN, MATERIALES, ACARREOS, EQUIPO Y MANO DE OBRA.</t>
  </si>
  <si>
    <t>SUMINISTRO Y INSTALACIÓN DE MANGA DE EMPOTRAMIENTO DE  P.V.C. DE 24" DE DIÁMETRO,  INCLUYE: MATERIAL, ACARREOS, MANO  DE OBRA Y HERRAMIENTA.</t>
  </si>
  <si>
    <t xml:space="preserve">POZOS DE ABSORCIÓN </t>
  </si>
  <si>
    <t>RELLENO EN CEPAS O MESETAS CON MATERIAL DE BANCO, COMPACTADO CON EQUIPO DE IMPACTO AL 90% ± 2 DE SU P.V.S.M., PRUEBA AASHTO ESTANDAR, CBR DEL 5% MÍNIMO, EN CAPAS NO MAYORES DE 20 CM, INCLUYE: INCORPORACIÓN DE AGUA NECESARIA, MANO DE OBRA, EQUIPO Y HERRAMIENTA, MEDIDO EN TERRENO NATURAL POR SECCIÓN SEGÚN PROYECTOS.</t>
  </si>
  <si>
    <t>SUMINISTRO E INSTALACIÓN DE CRUZ DE 8" X 6" DE DIÁMETRO DE FO.FO., INCLUYE: 50 % DE TORNILLOS Y EMPAQUES, MATERIAL, ACARREOS, MANO DE OBRA, EQUIPO Y HERRAMIENTA.</t>
  </si>
  <si>
    <t>SUMINISTRO Y COLOCACIÓN DE CONTRAMARCO DE CANAL SENCILLO DE 6" DE 2.15 M DE LONGITUD, INCLUYE: HERRAMIENTA, NIVELACIÓN, MATERIALES, EQUIPO Y MANO DE OBRA.</t>
  </si>
  <si>
    <t>CALLE JUÁREZ</t>
  </si>
  <si>
    <t>E1.1</t>
  </si>
  <si>
    <t>E1.2</t>
  </si>
  <si>
    <t>E1.3</t>
  </si>
  <si>
    <t>E4.1</t>
  </si>
  <si>
    <t>E4.2</t>
  </si>
  <si>
    <t>E5.1</t>
  </si>
  <si>
    <t>E5.2</t>
  </si>
  <si>
    <t>E5.3</t>
  </si>
  <si>
    <t>E5.4</t>
  </si>
  <si>
    <t>E5.5</t>
  </si>
  <si>
    <t>E6</t>
  </si>
  <si>
    <t>E6.1</t>
  </si>
  <si>
    <t>E6.2</t>
  </si>
  <si>
    <t>E6.3</t>
  </si>
  <si>
    <t>E6.4</t>
  </si>
  <si>
    <t>E7</t>
  </si>
  <si>
    <t>E7.1</t>
  </si>
  <si>
    <t>E7.2</t>
  </si>
  <si>
    <t>E8</t>
  </si>
  <si>
    <t>DOPI-881</t>
  </si>
  <si>
    <t>DOPI-882</t>
  </si>
  <si>
    <t>DOPI-883</t>
  </si>
  <si>
    <t>DOPI-884</t>
  </si>
  <si>
    <t>DOPI-885</t>
  </si>
  <si>
    <t>DOPI-886</t>
  </si>
  <si>
    <t>DOPI-887</t>
  </si>
  <si>
    <t>DOPI-888</t>
  </si>
  <si>
    <t>DOPI-889</t>
  </si>
  <si>
    <t>DOPI-890</t>
  </si>
  <si>
    <t>DOPI-891</t>
  </si>
  <si>
    <t>DOPI-892</t>
  </si>
  <si>
    <t>DOPI-893</t>
  </si>
  <si>
    <t>DOPI-894</t>
  </si>
  <si>
    <t>DOPI-895</t>
  </si>
  <si>
    <t>DOPI-896</t>
  </si>
  <si>
    <t>DOPI-897</t>
  </si>
  <si>
    <t>DOPI-898</t>
  </si>
  <si>
    <t>DOPI-899</t>
  </si>
  <si>
    <t>DOPI-900</t>
  </si>
  <si>
    <t>DOPI-901</t>
  </si>
  <si>
    <t>DOPI-902</t>
  </si>
  <si>
    <t>DOPI-903</t>
  </si>
  <si>
    <t>DOPI-904</t>
  </si>
  <si>
    <t>DOPI-905</t>
  </si>
  <si>
    <t>DOPI-906</t>
  </si>
  <si>
    <t>DOPI-907</t>
  </si>
  <si>
    <t>DOPI-908</t>
  </si>
  <si>
    <t>DOPI-909</t>
  </si>
  <si>
    <t>DOPI-910</t>
  </si>
  <si>
    <t>DOPI-911</t>
  </si>
  <si>
    <t>DOPI-912</t>
  </si>
  <si>
    <t>DOPI-913</t>
  </si>
  <si>
    <t>DOPI-914</t>
  </si>
  <si>
    <t>DOPI-915</t>
  </si>
  <si>
    <t>DOPI-916</t>
  </si>
  <si>
    <t>DOPI-917</t>
  </si>
  <si>
    <t>DOPI-918</t>
  </si>
  <si>
    <t>DOPI-919</t>
  </si>
  <si>
    <t>DOPI-920</t>
  </si>
  <si>
    <t>DOPI-921</t>
  </si>
  <si>
    <t>DOPI-922</t>
  </si>
  <si>
    <t>DOPI-923</t>
  </si>
  <si>
    <t>DOPI-924</t>
  </si>
  <si>
    <t>DOPI-925</t>
  </si>
  <si>
    <t>DOPI-926</t>
  </si>
  <si>
    <t>DOPI-927</t>
  </si>
  <si>
    <t>DOPI-928</t>
  </si>
  <si>
    <t>DOPI-929</t>
  </si>
  <si>
    <t>DOPI-930</t>
  </si>
  <si>
    <t>DOPI-931</t>
  </si>
  <si>
    <t>DOPI-932</t>
  </si>
  <si>
    <t>DOPI-933</t>
  </si>
  <si>
    <t>DOPI-934</t>
  </si>
  <si>
    <t>DOPI-935</t>
  </si>
  <si>
    <t>DOPI-936</t>
  </si>
  <si>
    <t>DOPI-937</t>
  </si>
  <si>
    <t>DOPI-938</t>
  </si>
  <si>
    <t>DOPI-939</t>
  </si>
  <si>
    <t>DOPI-940</t>
  </si>
  <si>
    <t>DOPI-941</t>
  </si>
  <si>
    <t>DOPI-942</t>
  </si>
  <si>
    <t>DOPI-943</t>
  </si>
  <si>
    <t>DOPI-944</t>
  </si>
  <si>
    <t>DOPI-945</t>
  </si>
  <si>
    <t>DOPI-946</t>
  </si>
  <si>
    <t>DOPI-947</t>
  </si>
  <si>
    <t>DOPI-948</t>
  </si>
  <si>
    <t>DOPI-949</t>
  </si>
  <si>
    <t>DOPI-950</t>
  </si>
  <si>
    <t>DOPI-951</t>
  </si>
  <si>
    <t>DOPI-952</t>
  </si>
  <si>
    <t>DOPI-953</t>
  </si>
  <si>
    <t>DOPI-954</t>
  </si>
  <si>
    <t>DOPI-955</t>
  </si>
  <si>
    <t>DOPI-956</t>
  </si>
  <si>
    <t>DOPI-957</t>
  </si>
  <si>
    <t>DOPI-958</t>
  </si>
  <si>
    <t>DOPI-959</t>
  </si>
  <si>
    <t>DOPI-960</t>
  </si>
  <si>
    <t>DOPI-961</t>
  </si>
  <si>
    <t>DOPI-962</t>
  </si>
  <si>
    <t>DOPI-963</t>
  </si>
  <si>
    <t>DOPI-964</t>
  </si>
  <si>
    <t>DOPI-965</t>
  </si>
  <si>
    <t>DOPI-966</t>
  </si>
  <si>
    <t>DOPI-967</t>
  </si>
  <si>
    <t>DOPI-968</t>
  </si>
  <si>
    <t>DOPI-969</t>
  </si>
  <si>
    <t>DOPI-970</t>
  </si>
  <si>
    <t>DOPI-971</t>
  </si>
  <si>
    <t>DOPI-972</t>
  </si>
  <si>
    <t>DOPI-973</t>
  </si>
  <si>
    <t>DOPI-974</t>
  </si>
  <si>
    <t>DOPI-975</t>
  </si>
  <si>
    <t>DOPI-976</t>
  </si>
  <si>
    <t>DOPI-977</t>
  </si>
  <si>
    <t>DOPI-978</t>
  </si>
  <si>
    <t>DOPI-979</t>
  </si>
  <si>
    <t>DOPI-980</t>
  </si>
  <si>
    <t>DOPI-981</t>
  </si>
  <si>
    <t>DOPI-982</t>
  </si>
  <si>
    <t>DOPI-983</t>
  </si>
  <si>
    <t>DOPI-984</t>
  </si>
  <si>
    <t>DOPI-985</t>
  </si>
  <si>
    <t>DOPI-986</t>
  </si>
  <si>
    <t>DOPI-987</t>
  </si>
  <si>
    <t>DOPI-988</t>
  </si>
  <si>
    <t>DOPI-989</t>
  </si>
  <si>
    <t>DOPI-990</t>
  </si>
  <si>
    <t>DOPI-991</t>
  </si>
  <si>
    <t>DOPI-992</t>
  </si>
  <si>
    <t>DOPI-993</t>
  </si>
  <si>
    <t>DOPI-994</t>
  </si>
  <si>
    <t>DOPI-995</t>
  </si>
  <si>
    <t>DOPI-996</t>
  </si>
  <si>
    <t>DOPI-997</t>
  </si>
  <si>
    <t>DOPI-998</t>
  </si>
  <si>
    <t>DOPI-999</t>
  </si>
  <si>
    <t>DOPI-1000</t>
  </si>
  <si>
    <t>DOPI-1001</t>
  </si>
  <si>
    <t>DOPI-1002</t>
  </si>
  <si>
    <t>DOPI-1003</t>
  </si>
  <si>
    <t>DOPI-1004</t>
  </si>
  <si>
    <t>DOPI-1005</t>
  </si>
  <si>
    <t>DOPI-1006</t>
  </si>
  <si>
    <t>DOPI-1007</t>
  </si>
  <si>
    <t>DOPI-1008</t>
  </si>
  <si>
    <t>DOPI-1009</t>
  </si>
  <si>
    <t>DOPI-1010</t>
  </si>
  <si>
    <t>DOPI-1011</t>
  </si>
  <si>
    <t>DOPI-1012</t>
  </si>
  <si>
    <t>DOPI-1013</t>
  </si>
  <si>
    <t>DOPI-1014</t>
  </si>
  <si>
    <t>DOPI-1015</t>
  </si>
  <si>
    <t>DOPI-1016</t>
  </si>
  <si>
    <t>DOPI-1017</t>
  </si>
  <si>
    <t>DOPI-1018</t>
  </si>
  <si>
    <t>DOPI-1019</t>
  </si>
  <si>
    <t>DOPI-1020</t>
  </si>
  <si>
    <t>DOPI-1021</t>
  </si>
  <si>
    <t>DOPI-1022</t>
  </si>
  <si>
    <t>DOPI-1023</t>
  </si>
  <si>
    <t>DOPI-1024</t>
  </si>
  <si>
    <t>DOPI-1025</t>
  </si>
  <si>
    <t>DOPI-1026</t>
  </si>
  <si>
    <t>DOPI-1027</t>
  </si>
  <si>
    <t>DOPI-1028</t>
  </si>
  <si>
    <t>DOPI-1029</t>
  </si>
  <si>
    <t>DOPI-1030</t>
  </si>
  <si>
    <t>DOPI-1031</t>
  </si>
  <si>
    <t>DOPI-1032</t>
  </si>
  <si>
    <t>DOPI-1033</t>
  </si>
  <si>
    <t>DOPI-1034</t>
  </si>
  <si>
    <t>DOPI-1035</t>
  </si>
  <si>
    <t>DOPI-1036</t>
  </si>
  <si>
    <t>DOPI-1037</t>
  </si>
  <si>
    <t>DOPI-1038</t>
  </si>
  <si>
    <t>DOPI-1039</t>
  </si>
  <si>
    <t>DOPI-1040</t>
  </si>
  <si>
    <t>DOPI-1041</t>
  </si>
  <si>
    <t>DOPI-1042</t>
  </si>
  <si>
    <t>DOPI-1043</t>
  </si>
  <si>
    <t>DOPI-1044</t>
  </si>
  <si>
    <t>DOPI-1045</t>
  </si>
  <si>
    <t>DOPI-1046</t>
  </si>
  <si>
    <t>DOPI-1047</t>
  </si>
  <si>
    <t>DOPI-1048</t>
  </si>
  <si>
    <t>DOPI-1049</t>
  </si>
  <si>
    <t>DOPI-1050</t>
  </si>
  <si>
    <t>DOPI-1051</t>
  </si>
  <si>
    <t>DOPI-1052</t>
  </si>
  <si>
    <t>DOPI-1053</t>
  </si>
  <si>
    <t>DOPI-1054</t>
  </si>
  <si>
    <t>DOPI-1055</t>
  </si>
  <si>
    <t>DOPI-1056</t>
  </si>
  <si>
    <t>DOPI-1057</t>
  </si>
  <si>
    <t>DOPI-1058</t>
  </si>
  <si>
    <t>DOPI-1059</t>
  </si>
  <si>
    <t>DOPI-1060</t>
  </si>
  <si>
    <t>DOPI-1061</t>
  </si>
  <si>
    <t>DOPI-1062</t>
  </si>
  <si>
    <t>DOPI-1063</t>
  </si>
  <si>
    <t>DOPI-1064</t>
  </si>
  <si>
    <t>DOPI-1065</t>
  </si>
  <si>
    <t>DOPI-1066</t>
  </si>
  <si>
    <t>DOPI-1067</t>
  </si>
  <si>
    <t>DOPI-1068</t>
  </si>
  <si>
    <t>DOPI-1069</t>
  </si>
  <si>
    <t>DOPI-1070</t>
  </si>
  <si>
    <t>DOPI-1071</t>
  </si>
  <si>
    <t>DOPI-1072</t>
  </si>
  <si>
    <t>DOPI-1073</t>
  </si>
  <si>
    <t>DOPI-1074</t>
  </si>
  <si>
    <t>DOPI-1075</t>
  </si>
  <si>
    <t>DOPI-1076</t>
  </si>
  <si>
    <t>DOPI-1077</t>
  </si>
  <si>
    <t>DOPI-1078</t>
  </si>
  <si>
    <t>DOPI-1079</t>
  </si>
  <si>
    <t>DOPI-1080</t>
  </si>
  <si>
    <t>DOPI-1081</t>
  </si>
  <si>
    <t>DOPI-1082</t>
  </si>
  <si>
    <t>DOPI-1083</t>
  </si>
  <si>
    <t>DOPI-1084</t>
  </si>
  <si>
    <t>DOPI-1085</t>
  </si>
  <si>
    <t>DOPI-1086</t>
  </si>
  <si>
    <t>DOPI-1087</t>
  </si>
  <si>
    <t>DOPI-1088</t>
  </si>
  <si>
    <t>DOPI-1089</t>
  </si>
  <si>
    <t>DOPI-1090</t>
  </si>
  <si>
    <t>DOPI-1091</t>
  </si>
  <si>
    <t>DOPI-1092</t>
  </si>
  <si>
    <t>DOPI-1093</t>
  </si>
  <si>
    <t>DOPI-1094</t>
  </si>
  <si>
    <t>DOPI-1095</t>
  </si>
  <si>
    <t>DOPI-1096</t>
  </si>
  <si>
    <t>DOPI-1097</t>
  </si>
  <si>
    <t>DOPI-1098</t>
  </si>
  <si>
    <t>DOPI-1099</t>
  </si>
  <si>
    <t>DOPI-1100</t>
  </si>
  <si>
    <t>DOPI-1101</t>
  </si>
  <si>
    <t>DOPI-1102</t>
  </si>
  <si>
    <t>DOPI-1103</t>
  </si>
  <si>
    <t>DOPI-1104</t>
  </si>
  <si>
    <t>SUMINISTRO, INSTALACIÓN Y JUNTEO DE TUBO DE P.V.C. HIDRÁULICO CLASE 10, DE 10" DE DIÁMETRO, INCLUYE: MATERIAL, ACARREO AL SITIO DE COLOCACIÓN, PRUEBAS NECESARIAS, MANO DE OBRA, EQUIPO Y HERRAMIENTA.</t>
  </si>
  <si>
    <t>SUMINISTRO, INSTALACIÓN Y JUNTEO DE TUBO DE P.V.C. HIDRÁULICO CLASE 10, DE 12" DE DIÁMETRO, INCLUYE: MATERIAL, ACARREO AL SITIO DE COLOCACIÓN, PRUEBAS NECESARIAS, MANO DE OBRA, EQUIPO Y HERRAMIENTA.</t>
  </si>
  <si>
    <t>SUMINISTRO E INSTALACIÓN DE EXTREMIDAD DE 10" DE DIÁMETRO DE FO.FO., INCLUYE: 50 % DE TORNILLOS Y EMPAQUES, MATERIAL, ACARREOS, MANO DE OBRA, EQUIPO Y HERRAMIENTA.</t>
  </si>
  <si>
    <t>SUMINISTRO E INSTALACIÓN DE JUNTA GIBAULT COMPLETA DE 255 MM (10") DE DIÁMETRO DE FO.FO., INCLUYE: MATERIAL, ACARREOS, MANO DE OBRA, EQUIPO Y HERRAMIENTA.</t>
  </si>
  <si>
    <t>SUMINISTRO E INSTALACIÓN DE EXTREMIDAD DE 12" DE DIÁMETRO DE FO.FO., INCLUYE: 50 % DE TORNILLOS Y EMPAQUES, MATERIAL, ACARREOS, MANO DE OBRA, EQUIPO Y HERRAMIENTA.</t>
  </si>
  <si>
    <t>SUMINISTRO E INSTALACIÓN DE JUNTA GIBAULT COMPLETA DE 12" DE DIÁMETRO DE FO.FO., INCLUYE: MATERIAL, ACARREOS, MANO DE OBRA, EQUIPO Y HERRAMIENTA.</t>
  </si>
  <si>
    <t>SUMINISTRO E INSTALACIÓN DE CODOS DE 45°, 22° Ó 11° X 152 MM (6") DE DIÁMETRO DE FO.FO., INCLUYE: 50 % DE TORNILLOS Y EMPAQUES, MATERIAL, ACARREOS, MANO DE OBRA, EQUIPO Y HERRAMIENTA.</t>
  </si>
  <si>
    <t>SUMINISTRO E INSTALACIÓN DE TEE DE 6" X 2" DE DIÁMETRO DE FO.FO., INCLUYE: 50 % DE TORNILLOS Y EMPAQUES, MATERIAL, ACARREOS, MANO DE OBRA, EQUIPO Y HERRAMIENTA.</t>
  </si>
  <si>
    <t>SUMINISTRO E INSTALACIÓN DE TEE DE 12" X 10" DE DIÁMETRO DE FO.FO., INCLUYE: 50 % DE TORNILLOS Y EMPAQUES, MATERIAL, ACARREOS, MANO DE OBRA, EQUIPO Y HERRAMIENTA.</t>
  </si>
  <si>
    <t>SUMINISTRO E INSTALACIÓN DE VÁLVULA DE COMPUERTA RESILENTE DE 10" VÁSTAGO FIJO HIDROSTÁTICA, INCLUYE: 50 % DE TORNILLOS Y EMPAQUES, MATERIAL, ACARREOS, MANO DE OBRA, EQUIPO Y HERRAMIENTA.</t>
  </si>
  <si>
    <t>SUMINISTRO E INSTALACIÓN DE VÁLVULA DE COMPUERTA RESILENTE DE 12" VÁSTAGO FIJO HIDROSTÁTICA, INCLUYE: 50 % DE TORNILLOS Y EMPAQUES, MATERIAL, ACARREOS, MANO DE OBRA, EQUIPO Y HERRAMIENTA.</t>
  </si>
  <si>
    <t>CALLE TUXPAN</t>
  </si>
  <si>
    <t>F1.1</t>
  </si>
  <si>
    <t>F1.2</t>
  </si>
  <si>
    <t>F1.3</t>
  </si>
  <si>
    <t>F4.1</t>
  </si>
  <si>
    <t>F4.2</t>
  </si>
  <si>
    <t>F5</t>
  </si>
  <si>
    <t>F5.1</t>
  </si>
  <si>
    <t>F5.2</t>
  </si>
  <si>
    <t>F5.3</t>
  </si>
  <si>
    <t>F5.4</t>
  </si>
  <si>
    <t>F5.5</t>
  </si>
  <si>
    <t>F6</t>
  </si>
  <si>
    <t>F6.1</t>
  </si>
  <si>
    <t>F6.2</t>
  </si>
  <si>
    <t>F6.3</t>
  </si>
  <si>
    <t>F6.4</t>
  </si>
  <si>
    <t>F7</t>
  </si>
  <si>
    <t>F7.1</t>
  </si>
  <si>
    <t>F7.2</t>
  </si>
  <si>
    <t>F8</t>
  </si>
  <si>
    <t>DOPI-1105</t>
  </si>
  <si>
    <t>DOPI-1106</t>
  </si>
  <si>
    <t>DOPI-1107</t>
  </si>
  <si>
    <t>DOPI-1108</t>
  </si>
  <si>
    <t>DOPI-1109</t>
  </si>
  <si>
    <t>DOPI-1110</t>
  </si>
  <si>
    <t>DOPI-1111</t>
  </si>
  <si>
    <t>DOPI-1112</t>
  </si>
  <si>
    <t>DOPI-1113</t>
  </si>
  <si>
    <t>DOPI-1114</t>
  </si>
  <si>
    <t>DOPI-1115</t>
  </si>
  <si>
    <t>DOPI-1116</t>
  </si>
  <si>
    <t>DOPI-1117</t>
  </si>
  <si>
    <t>DOPI-1118</t>
  </si>
  <si>
    <t>DOPI-1119</t>
  </si>
  <si>
    <t>DOPI-1120</t>
  </si>
  <si>
    <t>DOPI-1121</t>
  </si>
  <si>
    <t>DOPI-1122</t>
  </si>
  <si>
    <t>DOPI-1123</t>
  </si>
  <si>
    <t>DOPI-1124</t>
  </si>
  <si>
    <t>DOPI-1125</t>
  </si>
  <si>
    <t>DOPI-1126</t>
  </si>
  <si>
    <t>DOPI-1127</t>
  </si>
  <si>
    <t>DOPI-1128</t>
  </si>
  <si>
    <t>DOPI-1129</t>
  </si>
  <si>
    <t>DOPI-1130</t>
  </si>
  <si>
    <t>DOPI-1131</t>
  </si>
  <si>
    <t>DOPI-1132</t>
  </si>
  <si>
    <t>DOPI-1133</t>
  </si>
  <si>
    <t>DOPI-1134</t>
  </si>
  <si>
    <t>DOPI-1135</t>
  </si>
  <si>
    <t>DOPI-1136</t>
  </si>
  <si>
    <t>DOPI-1137</t>
  </si>
  <si>
    <t>DOPI-1138</t>
  </si>
  <si>
    <t>DOPI-1139</t>
  </si>
  <si>
    <t>DOPI-1140</t>
  </si>
  <si>
    <t>DOPI-1141</t>
  </si>
  <si>
    <t>DOPI-1142</t>
  </si>
  <si>
    <t>DOPI-1143</t>
  </si>
  <si>
    <t>DOPI-1144</t>
  </si>
  <si>
    <t>DOPI-1145</t>
  </si>
  <si>
    <t>DOPI-1146</t>
  </si>
  <si>
    <t>DOPI-1147</t>
  </si>
  <si>
    <t>DOPI-1148</t>
  </si>
  <si>
    <t>DOPI-1149</t>
  </si>
  <si>
    <t>DOPI-1150</t>
  </si>
  <si>
    <t>DOPI-1151</t>
  </si>
  <si>
    <t>DOPI-1152</t>
  </si>
  <si>
    <t>DOPI-1153</t>
  </si>
  <si>
    <t>DOPI-1154</t>
  </si>
  <si>
    <t>DOPI-1155</t>
  </si>
  <si>
    <t>DOPI-1156</t>
  </si>
  <si>
    <t>DOPI-1157</t>
  </si>
  <si>
    <t>DOPI-1158</t>
  </si>
  <si>
    <t>DOPI-1159</t>
  </si>
  <si>
    <t>DOPI-1160</t>
  </si>
  <si>
    <t>DOPI-1161</t>
  </si>
  <si>
    <t>DOPI-1162</t>
  </si>
  <si>
    <t>DOPI-1163</t>
  </si>
  <si>
    <t>DOPI-1164</t>
  </si>
  <si>
    <t>DOPI-1165</t>
  </si>
  <si>
    <t>DOPI-1166</t>
  </si>
  <si>
    <t>DOPI-1167</t>
  </si>
  <si>
    <t>DOPI-1168</t>
  </si>
  <si>
    <t>DOPI-1169</t>
  </si>
  <si>
    <t>DOPI-1170</t>
  </si>
  <si>
    <t>DOPI-1171</t>
  </si>
  <si>
    <t>DOPI-1172</t>
  </si>
  <si>
    <t>DOPI-1173</t>
  </si>
  <si>
    <t>DOPI-1174</t>
  </si>
  <si>
    <t>DOPI-1175</t>
  </si>
  <si>
    <t>DOPI-1176</t>
  </si>
  <si>
    <t>DOPI-1177</t>
  </si>
  <si>
    <t>DOPI-1178</t>
  </si>
  <si>
    <t>DOPI-1179</t>
  </si>
  <si>
    <t>DOPI-1180</t>
  </si>
  <si>
    <t>DOPI-1181</t>
  </si>
  <si>
    <t>DOPI-1182</t>
  </si>
  <si>
    <t>DOPI-1183</t>
  </si>
  <si>
    <t>DOPI-1184</t>
  </si>
  <si>
    <t>DOPI-1185</t>
  </si>
  <si>
    <t>DOPI-1186</t>
  </si>
  <si>
    <t>DOPI-1187</t>
  </si>
  <si>
    <t>DOPI-1188</t>
  </si>
  <si>
    <t>DOPI-1189</t>
  </si>
  <si>
    <t>DOPI-1190</t>
  </si>
  <si>
    <t>DOPI-1191</t>
  </si>
  <si>
    <t>DOPI-1192</t>
  </si>
  <si>
    <t>DOPI-1193</t>
  </si>
  <si>
    <t>DOPI-1194</t>
  </si>
  <si>
    <t>DOPI-1195</t>
  </si>
  <si>
    <t>DOPI-1196</t>
  </si>
  <si>
    <t>DOPI-1197</t>
  </si>
  <si>
    <t>DOPI-1198</t>
  </si>
  <si>
    <t>DOPI-1199</t>
  </si>
  <si>
    <t>DOPI-1200</t>
  </si>
  <si>
    <t>DOPI-1201</t>
  </si>
  <si>
    <t>DOPI-1202</t>
  </si>
  <si>
    <t>DOPI-1203</t>
  </si>
  <si>
    <t>DOPI-1204</t>
  </si>
  <si>
    <t>DOPI-1205</t>
  </si>
  <si>
    <t>DOPI-1206</t>
  </si>
  <si>
    <t>DOPI-1207</t>
  </si>
  <si>
    <t>DOPI-1208</t>
  </si>
  <si>
    <t>DOPI-1209</t>
  </si>
  <si>
    <t>DOPI-1210</t>
  </si>
  <si>
    <t>DOPI-1211</t>
  </si>
  <si>
    <t>DOPI-1212</t>
  </si>
  <si>
    <t>DOPI-1213</t>
  </si>
  <si>
    <t>DOPI-1214</t>
  </si>
  <si>
    <t>DOPI-1215</t>
  </si>
  <si>
    <t>DOPI-1216</t>
  </si>
  <si>
    <t>DOPI-1217</t>
  </si>
  <si>
    <t>DOPI-1218</t>
  </si>
  <si>
    <t>DOPI-1219</t>
  </si>
  <si>
    <t>DOPI-1220</t>
  </si>
  <si>
    <t>DOPI-1221</t>
  </si>
  <si>
    <t>DOPI-1222</t>
  </si>
  <si>
    <t>DOPI-1223</t>
  </si>
  <si>
    <t>DOPI-1224</t>
  </si>
  <si>
    <t>DOPI-1225</t>
  </si>
  <si>
    <t>DOPI-1226</t>
  </si>
  <si>
    <t>DOPI-1227</t>
  </si>
  <si>
    <t>DOPI-1228</t>
  </si>
  <si>
    <t>DOPI-1229</t>
  </si>
  <si>
    <t>DOPI-1230</t>
  </si>
  <si>
    <t>DOPI-1231</t>
  </si>
  <si>
    <t>DOPI-1232</t>
  </si>
  <si>
    <t>DOPI-1233</t>
  </si>
  <si>
    <t>DOPI-1234</t>
  </si>
  <si>
    <t>DOPI-1235</t>
  </si>
  <si>
    <t>DOPI-1236</t>
  </si>
  <si>
    <t>DOPI-1237</t>
  </si>
  <si>
    <t>DOPI-1238</t>
  </si>
  <si>
    <t>DOPI-1239</t>
  </si>
  <si>
    <t>DOPI-1240</t>
  </si>
  <si>
    <t>DOPI-1241</t>
  </si>
  <si>
    <t>DOPI-1242</t>
  </si>
  <si>
    <t>DOPI-1243</t>
  </si>
  <si>
    <t>DOPI-1244</t>
  </si>
  <si>
    <t>DOPI-1245</t>
  </si>
  <si>
    <t>DOPI-1246</t>
  </si>
  <si>
    <t>DOPI-1247</t>
  </si>
  <si>
    <t>DOPI-1248</t>
  </si>
  <si>
    <t>DOPI-1249</t>
  </si>
  <si>
    <t>DOPI-1250</t>
  </si>
  <si>
    <t>DOPI-1251</t>
  </si>
  <si>
    <t>DOPI-1252</t>
  </si>
  <si>
    <t>DOPI-1253</t>
  </si>
  <si>
    <t>DOPI-1254</t>
  </si>
  <si>
    <t>DOPI-1255</t>
  </si>
  <si>
    <t>DOPI-1256</t>
  </si>
  <si>
    <t>DOPI-1257</t>
  </si>
  <si>
    <t>DOPI-1258</t>
  </si>
  <si>
    <t>DOPI-1259</t>
  </si>
  <si>
    <t>DOPI-1260</t>
  </si>
  <si>
    <t>DOPI-1261</t>
  </si>
  <si>
    <t>DOPI-1262</t>
  </si>
  <si>
    <t>DOPI-1263</t>
  </si>
  <si>
    <t>DOPI-1264</t>
  </si>
  <si>
    <t>DOPI-1265</t>
  </si>
  <si>
    <t>DOPI-1266</t>
  </si>
  <si>
    <t>DOPI-1267</t>
  </si>
  <si>
    <t>DOPI-1268</t>
  </si>
  <si>
    <t>DOPI-1269</t>
  </si>
  <si>
    <t>DOPI-1270</t>
  </si>
  <si>
    <t>DOPI-1271</t>
  </si>
  <si>
    <t>DOPI-1272</t>
  </si>
  <si>
    <t>DOPI-1273</t>
  </si>
  <si>
    <t>DOPI-1274</t>
  </si>
  <si>
    <t>DOPI-1275</t>
  </si>
  <si>
    <t>DOPI-1276</t>
  </si>
  <si>
    <t>DOPI-1277</t>
  </si>
  <si>
    <t>DOPI-1278</t>
  </si>
  <si>
    <t>DOPI-1279</t>
  </si>
  <si>
    <t>DOPI-1280</t>
  </si>
  <si>
    <t>DOPI-1281</t>
  </si>
  <si>
    <t>DOPI-1282</t>
  </si>
  <si>
    <t>DOPI-1283</t>
  </si>
  <si>
    <t>DOPI-1284</t>
  </si>
  <si>
    <t>DOPI-1285</t>
  </si>
  <si>
    <t>DOPI-1286</t>
  </si>
  <si>
    <t>DOPI-1287</t>
  </si>
  <si>
    <t>DOPI-1288</t>
  </si>
  <si>
    <t>DOPI-1289</t>
  </si>
  <si>
    <t>DOPI-1290</t>
  </si>
  <si>
    <t>DOPI-1291</t>
  </si>
  <si>
    <t>DOPI-1292</t>
  </si>
  <si>
    <t>DOPI-1293</t>
  </si>
  <si>
    <t>DOPI-1294</t>
  </si>
  <si>
    <t>DOPI-1295</t>
  </si>
  <si>
    <t>DOPI-1296</t>
  </si>
  <si>
    <t>DOPI-1297</t>
  </si>
  <si>
    <t>DOPI-1298</t>
  </si>
  <si>
    <t>DOPI-1299</t>
  </si>
  <si>
    <t>DOPI-1300</t>
  </si>
  <si>
    <t>DOPI-1301</t>
  </si>
  <si>
    <t>DOPI-1302</t>
  </si>
  <si>
    <t>DOPI-1303</t>
  </si>
  <si>
    <t>DOPI-1304</t>
  </si>
  <si>
    <t>DOPI-1305</t>
  </si>
  <si>
    <t>DOPI-1306</t>
  </si>
  <si>
    <t>DOPI-1307</t>
  </si>
  <si>
    <t>DOPI-1308</t>
  </si>
  <si>
    <t>DOPI-1309</t>
  </si>
  <si>
    <t>DOPI-1310</t>
  </si>
  <si>
    <t>DOPI-1311</t>
  </si>
  <si>
    <t>DOPI-1312</t>
  </si>
  <si>
    <t>DOPI-1313</t>
  </si>
  <si>
    <t>DOPI-1314</t>
  </si>
  <si>
    <t>DOPI-1315</t>
  </si>
  <si>
    <t>DOPI-1316</t>
  </si>
  <si>
    <t>DOPI-1317</t>
  </si>
  <si>
    <t>DOPI-1318</t>
  </si>
  <si>
    <t>DOPI-1319</t>
  </si>
  <si>
    <t>DOPI-1320</t>
  </si>
  <si>
    <t>DOPI-1321</t>
  </si>
  <si>
    <t>DOPI-1322</t>
  </si>
  <si>
    <t>DOPI-1323</t>
  </si>
  <si>
    <t xml:space="preserve">DEMOLICIÓN DE MURO DE MAMPOSTERÍA POR MEDIOS MECÁNICOS DE HASTA 3.00 M DE ALTURA, INCLUYE: ACOPIO DE LOS MATERIALES PARA SU POSTERIOR RETIRO, EQUIPO, MANO DE OBRA Y HERRAMIENTA. </t>
  </si>
  <si>
    <t>SUMINISTRO Y APLICACIÓN DE PINTURA TERMOPLÁSTICA PARA LEYENDA "SOLO DER" Y/O "SOLO IZQ"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</si>
  <si>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E INSTALACIÓN DE ABRAZADERA DE FO.FO. DE 10" X 1/2", INCLUYE: MATERIAL, MANO DE OBRA, EQUIPO Y HERRAMIENTA.</t>
  </si>
  <si>
    <t>SUMINISTRO E INSTALACIÓN DE JUNTA UNIVERSAL DE 8", INCLUYE: 50 % DE TORNILLOS Y EMPAQUES, MATERIAL, ACARREOS, MANO DE OBRA, EQUIPO Y HERRAMIENTA.</t>
  </si>
  <si>
    <t>SUMINISTRO E INSTALACIÓN DE CODOS DE 90°, 45°, 22° Ó 11° X 102 MM (4") DE DIÁMETRO DE FO.FO., INCLUYE: 50 % DE TORNILLOS Y EMPAQUES, MATERIAL, ACARREOS, MANO DE OBRA, EQUIPO Y HERRAMIENTA.</t>
  </si>
  <si>
    <t>SUMINISTRO E INSTALACIÓN DE CODOS DE 90°, 45°, 22° Ó 11° X 152 MM (6") DE DIÁMETRO DE FO.FO., INCLUYE: 50 % DE TORNILLOS Y EMPAQUES, MATERIAL, ACARREOS, MANO DE OBRA, EQUIPO Y HERRAMIENTA.</t>
  </si>
  <si>
    <t>SUMINISTRO E INSTALACIÓN DE CODOS DE 90°, 45°, 22° Ó 11° X 102 MM (8") DE DIÁMETRO DE FO.FO., INCLUYE: 50 % DE TORNILLOS Y EMPAQUES, MATERIAL, ACARREOS, MANO DE OBRA, EQUIPO Y HERRAMIENTA.</t>
  </si>
  <si>
    <t>SUMINISTRO E INSTALACIÓN DE CODOS DE 90°, 45°, 22° Ó 11° X 255 MM (10") DE DIÁMETRO DE FO.FO., INCLUYE: 50 % DE TORNILLOS Y EMPAQUES, MATERIAL, ACARREOS, MANO DE OBRA, EQUIPO Y HERRAMIENTA.</t>
  </si>
  <si>
    <t>SUMINISTRO E INSTALACIÓN DE TEE DE 10" X 4" DE DIÁMETRO DE FO.FO., INCLUYE: 50 % DE TORNILLOS Y EMPAQUES, MATERIAL, ACARREOS, MANO DE OBRA, EQUIPO Y HERRAMIENTA.</t>
  </si>
  <si>
    <t>SUMINISTRO E INSTALACIÓN DE CRUZ DE 6" X 6" DE DIÁMETRO DE FO.FO., INCLUYE: 50 % DE TORNILLOS Y EMPAQUES, MATERIAL, ACARREOS, MANO DE OBRA, EQUIPO Y HERRAMIENTA.</t>
  </si>
  <si>
    <t>SUMINISTRO E INSTALACIÓN DE REDUCCIÓN DE 10"X4" DE DIÁMETRO DE FO.FO., INCLUYE: 50 % DE TORNILLOS Y EMPAQUES, MATERIAL, ACARREOS, MANO DE OBRA, EQUIPO Y HERRAMIENTA.</t>
  </si>
  <si>
    <t>G1.1</t>
  </si>
  <si>
    <t>G1.2</t>
  </si>
  <si>
    <t>G1.3</t>
  </si>
  <si>
    <t>G3</t>
  </si>
  <si>
    <t>G4</t>
  </si>
  <si>
    <t>G4.1</t>
  </si>
  <si>
    <t>G4.2</t>
  </si>
  <si>
    <t>G5</t>
  </si>
  <si>
    <t>G5.1</t>
  </si>
  <si>
    <t>G5.2</t>
  </si>
  <si>
    <t>G5.3</t>
  </si>
  <si>
    <t>G5.4</t>
  </si>
  <si>
    <t>G5.5</t>
  </si>
  <si>
    <t>G6</t>
  </si>
  <si>
    <t>G6.1</t>
  </si>
  <si>
    <t>G6.2</t>
  </si>
  <si>
    <t>G6.3</t>
  </si>
  <si>
    <t>G6.4</t>
  </si>
  <si>
    <t>G7</t>
  </si>
  <si>
    <t>G7.1</t>
  </si>
  <si>
    <t>G7.2</t>
  </si>
  <si>
    <t>G8</t>
  </si>
  <si>
    <t>CALLE ATOTONILCO</t>
  </si>
  <si>
    <t>DOPI-1324</t>
  </si>
  <si>
    <t>DOPI-1325</t>
  </si>
  <si>
    <t>DOPI-1326</t>
  </si>
  <si>
    <t>DOPI-1327</t>
  </si>
  <si>
    <t>DOPI-1328</t>
  </si>
  <si>
    <t>DOPI-1329</t>
  </si>
  <si>
    <t>DOPI-1330</t>
  </si>
  <si>
    <t>DOPI-1331</t>
  </si>
  <si>
    <t>DOPI-1332</t>
  </si>
  <si>
    <t>DOPI-1333</t>
  </si>
  <si>
    <t>DOPI-1334</t>
  </si>
  <si>
    <t>DOPI-1335</t>
  </si>
  <si>
    <t>DOPI-1336</t>
  </si>
  <si>
    <t>DOPI-1337</t>
  </si>
  <si>
    <t>DOPI-1338</t>
  </si>
  <si>
    <t>DOPI-1339</t>
  </si>
  <si>
    <t>DOPI-1340</t>
  </si>
  <si>
    <t>DOPI-1341</t>
  </si>
  <si>
    <t>DOPI-1342</t>
  </si>
  <si>
    <t>DOPI-1343</t>
  </si>
  <si>
    <t>DOPI-1344</t>
  </si>
  <si>
    <t>DOPI-1345</t>
  </si>
  <si>
    <t>DOPI-1346</t>
  </si>
  <si>
    <t>DOPI-1347</t>
  </si>
  <si>
    <t>DOPI-1348</t>
  </si>
  <si>
    <t>DOPI-1349</t>
  </si>
  <si>
    <t>DOPI-1350</t>
  </si>
  <si>
    <t>DOPI-1351</t>
  </si>
  <si>
    <t>DOPI-1352</t>
  </si>
  <si>
    <t>DOPI-1353</t>
  </si>
  <si>
    <t>DOPI-1354</t>
  </si>
  <si>
    <t>DOPI-1355</t>
  </si>
  <si>
    <t>DOPI-1356</t>
  </si>
  <si>
    <t>DOPI-1357</t>
  </si>
  <si>
    <t>DOPI-1358</t>
  </si>
  <si>
    <t>DOPI-1359</t>
  </si>
  <si>
    <t>DOPI-1360</t>
  </si>
  <si>
    <t>DOPI-1361</t>
  </si>
  <si>
    <t>DOPI-1362</t>
  </si>
  <si>
    <t>DOPI-1363</t>
  </si>
  <si>
    <t>DOPI-1364</t>
  </si>
  <si>
    <t>DOPI-1365</t>
  </si>
  <si>
    <t>DOPI-1366</t>
  </si>
  <si>
    <t>DOPI-1367</t>
  </si>
  <si>
    <t>DOPI-1368</t>
  </si>
  <si>
    <t>DOPI-1369</t>
  </si>
  <si>
    <t>DOPI-1370</t>
  </si>
  <si>
    <t>DOPI-1371</t>
  </si>
  <si>
    <t>DOPI-1372</t>
  </si>
  <si>
    <t>DOPI-1373</t>
  </si>
  <si>
    <t>DOPI-1374</t>
  </si>
  <si>
    <t>DOPI-1375</t>
  </si>
  <si>
    <t>DOPI-1376</t>
  </si>
  <si>
    <t>DOPI-1377</t>
  </si>
  <si>
    <t>DOPI-1378</t>
  </si>
  <si>
    <t>DOPI-1379</t>
  </si>
  <si>
    <t>DOPI-1380</t>
  </si>
  <si>
    <t>DOPI-1381</t>
  </si>
  <si>
    <t>DOPI-1382</t>
  </si>
  <si>
    <t>DOPI-1383</t>
  </si>
  <si>
    <t>DOPI-1384</t>
  </si>
  <si>
    <t>DOPI-1385</t>
  </si>
  <si>
    <t>DOPI-1386</t>
  </si>
  <si>
    <t>DOPI-1387</t>
  </si>
  <si>
    <t>DOPI-1388</t>
  </si>
  <si>
    <t>DOPI-1389</t>
  </si>
  <si>
    <t>DOPI-1390</t>
  </si>
  <si>
    <t>DOPI-1391</t>
  </si>
  <si>
    <t>DOPI-1392</t>
  </si>
  <si>
    <t>DOPI-1393</t>
  </si>
  <si>
    <t>DOPI-1394</t>
  </si>
  <si>
    <t>DOPI-1395</t>
  </si>
  <si>
    <t>DOPI-1396</t>
  </si>
  <si>
    <t>DOPI-1397</t>
  </si>
  <si>
    <t>DOPI-1398</t>
  </si>
  <si>
    <t>DOPI-1399</t>
  </si>
  <si>
    <t>DOPI-1400</t>
  </si>
  <si>
    <t>DOPI-1401</t>
  </si>
  <si>
    <t>DOPI-1402</t>
  </si>
  <si>
    <t>DOPI-1403</t>
  </si>
  <si>
    <t>DOPI-1404</t>
  </si>
  <si>
    <t>DOPI-1405</t>
  </si>
  <si>
    <t>DOPI-1406</t>
  </si>
  <si>
    <t>DOPI-1407</t>
  </si>
  <si>
    <t>DOPI-1408</t>
  </si>
  <si>
    <t>DOPI-1409</t>
  </si>
  <si>
    <t>DOPI-1410</t>
  </si>
  <si>
    <t>DOPI-1411</t>
  </si>
  <si>
    <t>DOPI-1412</t>
  </si>
  <si>
    <t>DOPI-1413</t>
  </si>
  <si>
    <t>DOPI-1414</t>
  </si>
  <si>
    <t>DOPI-1415</t>
  </si>
  <si>
    <t>DOPI-1416</t>
  </si>
  <si>
    <t>DOPI-1417</t>
  </si>
  <si>
    <t>DOPI-1418</t>
  </si>
  <si>
    <t>DOPI-1419</t>
  </si>
  <si>
    <t>DOPI-1420</t>
  </si>
  <si>
    <t>DOPI-1421</t>
  </si>
  <si>
    <t>DOPI-1422</t>
  </si>
  <si>
    <t>DOPI-1423</t>
  </si>
  <si>
    <t>DOPI-1424</t>
  </si>
  <si>
    <t>DOPI-1425</t>
  </si>
  <si>
    <t>DOPI-1426</t>
  </si>
  <si>
    <t>DOPI-1427</t>
  </si>
  <si>
    <t>DOPI-1428</t>
  </si>
  <si>
    <t>DOPI-1429</t>
  </si>
  <si>
    <t>DOPI-1430</t>
  </si>
  <si>
    <t>DOPI-1431</t>
  </si>
  <si>
    <t>DOPI-1432</t>
  </si>
  <si>
    <t>DOPI-1433</t>
  </si>
  <si>
    <t>DOPI-1434</t>
  </si>
  <si>
    <t>DOPI-1435</t>
  </si>
  <si>
    <t>DOPI-1436</t>
  </si>
  <si>
    <t>DOPI-1437</t>
  </si>
  <si>
    <t>DOPI-1438</t>
  </si>
  <si>
    <t>DOPI-1439</t>
  </si>
  <si>
    <t>DOPI-1440</t>
  </si>
  <si>
    <t>DOPI-1441</t>
  </si>
  <si>
    <t>DOPI-1442</t>
  </si>
  <si>
    <t>DOPI-1443</t>
  </si>
  <si>
    <t>DOPI-1444</t>
  </si>
  <si>
    <t>DOPI-1445</t>
  </si>
  <si>
    <t>DOPI-1446</t>
  </si>
  <si>
    <t>DOPI-1447</t>
  </si>
  <si>
    <t>DOPI-1448</t>
  </si>
  <si>
    <t>DOPI-1449</t>
  </si>
  <si>
    <t>DOPI-1450</t>
  </si>
  <si>
    <t>DOPI-1451</t>
  </si>
  <si>
    <t>DOPI-1452</t>
  </si>
  <si>
    <t>DOPI-1453</t>
  </si>
  <si>
    <t>DOPI-1454</t>
  </si>
  <si>
    <t>DOPI-1455</t>
  </si>
  <si>
    <t>DOPI-1456</t>
  </si>
  <si>
    <t>DOPI-1457</t>
  </si>
  <si>
    <t>DOPI-1458</t>
  </si>
  <si>
    <t>DOPI-1459</t>
  </si>
  <si>
    <t>DOPI-1460</t>
  </si>
  <si>
    <t>DOPI-1461</t>
  </si>
  <si>
    <t>DOPI-1462</t>
  </si>
  <si>
    <t>DOPI-1463</t>
  </si>
  <si>
    <t>DOPI-1464</t>
  </si>
  <si>
    <t>DOPI-1465</t>
  </si>
  <si>
    <t>DOPI-1466</t>
  </si>
  <si>
    <t>DOPI-1467</t>
  </si>
  <si>
    <t>DOPI-1468</t>
  </si>
  <si>
    <t>DOPI-1469</t>
  </si>
  <si>
    <t>DOPI-1470</t>
  </si>
  <si>
    <t>DOPI-1471</t>
  </si>
  <si>
    <t>DOPI-1472</t>
  </si>
  <si>
    <t>DOPI-1473</t>
  </si>
  <si>
    <t>DOPI-1474</t>
  </si>
  <si>
    <t>DOPI-1475</t>
  </si>
  <si>
    <t>DOPI-1476</t>
  </si>
  <si>
    <t>DOPI-1477</t>
  </si>
  <si>
    <t>DOPI-1478</t>
  </si>
  <si>
    <t>DOPI-1479</t>
  </si>
  <si>
    <t>DOPI-1480</t>
  </si>
  <si>
    <t>DOPI-1481</t>
  </si>
  <si>
    <t>DOPI-1482</t>
  </si>
  <si>
    <t>DOPI-1483</t>
  </si>
  <si>
    <t>DOPI-1484</t>
  </si>
  <si>
    <t>DOPI-1485</t>
  </si>
  <si>
    <t>DOPI-1486</t>
  </si>
  <si>
    <t>DOPI-1487</t>
  </si>
  <si>
    <t>DOPI-1488</t>
  </si>
  <si>
    <t>DOPI-1489</t>
  </si>
  <si>
    <t>DOPI-1490</t>
  </si>
  <si>
    <t>DOPI-1491</t>
  </si>
  <si>
    <t>DOPI-1492</t>
  </si>
  <si>
    <t>DOPI-1493</t>
  </si>
  <si>
    <t>DOPI-1494</t>
  </si>
  <si>
    <t>DOPI-1495</t>
  </si>
  <si>
    <t>DOPI-1496</t>
  </si>
  <si>
    <t>DOPI-1497</t>
  </si>
  <si>
    <t>DOPI-1498</t>
  </si>
  <si>
    <t>DOPI-1499</t>
  </si>
  <si>
    <t>DOPI-1500</t>
  </si>
  <si>
    <t>DOPI-1501</t>
  </si>
  <si>
    <t>DOPI-1502</t>
  </si>
  <si>
    <t>DOPI-1503</t>
  </si>
  <si>
    <t>DOPI-1504</t>
  </si>
  <si>
    <t>DOPI-1505</t>
  </si>
  <si>
    <t>DOPI-1506</t>
  </si>
  <si>
    <t>DOPI-1507</t>
  </si>
  <si>
    <t>DOPI-1508</t>
  </si>
  <si>
    <t>DOPI-1509</t>
  </si>
  <si>
    <t>DOPI-1510</t>
  </si>
  <si>
    <t>DOPI-1511</t>
  </si>
  <si>
    <t>DOPI-1512</t>
  </si>
  <si>
    <t>DOPI-1513</t>
  </si>
  <si>
    <t>DOPI-1514</t>
  </si>
  <si>
    <t>DOPI-1515</t>
  </si>
  <si>
    <t>DOPI-1516</t>
  </si>
  <si>
    <t>DOPI-1517</t>
  </si>
  <si>
    <t>DOPI-1518</t>
  </si>
  <si>
    <t>DOPI-1519</t>
  </si>
  <si>
    <t>DOPI-1520</t>
  </si>
  <si>
    <t>DOPI-1521</t>
  </si>
  <si>
    <t>DOPI-1522</t>
  </si>
  <si>
    <t>DOPI-1523</t>
  </si>
  <si>
    <t>DOPI-1524</t>
  </si>
  <si>
    <t>DOPI-1525</t>
  </si>
  <si>
    <t>DOPI-1526</t>
  </si>
  <si>
    <t>DOPI-1527</t>
  </si>
  <si>
    <t>DOPI-1528</t>
  </si>
  <si>
    <t>DOPI-1529</t>
  </si>
  <si>
    <t>DOPI-1530</t>
  </si>
  <si>
    <t>DOPI-1531</t>
  </si>
  <si>
    <t>DOPI-1532</t>
  </si>
  <si>
    <t>DOPI-1533</t>
  </si>
  <si>
    <t>DOPI-1534</t>
  </si>
  <si>
    <t>DOPI-1535</t>
  </si>
  <si>
    <t>DOPI-1536</t>
  </si>
  <si>
    <t>DOPI-1537</t>
  </si>
  <si>
    <t>DOPI-1538</t>
  </si>
  <si>
    <t>DOPI-1539</t>
  </si>
  <si>
    <t>DOPI-1540</t>
  </si>
  <si>
    <t>DOPI-1541</t>
  </si>
  <si>
    <t>DOPI-1542</t>
  </si>
  <si>
    <t>DOPI-1543</t>
  </si>
  <si>
    <t>DOPI-1544</t>
  </si>
  <si>
    <t>DOPI-1545</t>
  </si>
  <si>
    <t>DOPI-1546</t>
  </si>
  <si>
    <t>DOPI-1547</t>
  </si>
  <si>
    <t>DOPI-1548</t>
  </si>
  <si>
    <t>DOPI-1549</t>
  </si>
  <si>
    <t>DOPI-1550</t>
  </si>
  <si>
    <t>DOPI-1551</t>
  </si>
  <si>
    <t>DOPI-1552</t>
  </si>
  <si>
    <t>DOPI-1553</t>
  </si>
  <si>
    <t>DOPI-1554</t>
  </si>
  <si>
    <t>DOPI-1555</t>
  </si>
  <si>
    <t>DOPI-1556</t>
  </si>
  <si>
    <t>DOPI-1557</t>
  </si>
  <si>
    <t>DOPI-1558</t>
  </si>
  <si>
    <t>DOPI-1559</t>
  </si>
  <si>
    <t>DOPI-1560</t>
  </si>
  <si>
    <t>DOPI-1561</t>
  </si>
  <si>
    <t>DOPI-1562</t>
  </si>
  <si>
    <t>DOPI-1563</t>
  </si>
  <si>
    <t>DOPI-1564</t>
  </si>
  <si>
    <t>DOPI-1565</t>
  </si>
  <si>
    <t>DOPI-1566</t>
  </si>
  <si>
    <t>DOPI-1567</t>
  </si>
  <si>
    <t>DOPI-1568</t>
  </si>
  <si>
    <t>DOPI-1569</t>
  </si>
  <si>
    <t>DOPI-1570</t>
  </si>
  <si>
    <t>DOPI-1571</t>
  </si>
  <si>
    <t>DOPI-1572</t>
  </si>
  <si>
    <r>
      <t xml:space="preserve">SUMINISTRO Y COLOCACIÓN DE POZO DE ABSORCIÓN DE </t>
    </r>
    <r>
      <rPr>
        <b/>
        <sz val="8"/>
        <rFont val="Arial"/>
        <family val="2"/>
      </rPr>
      <t>10.00 M</t>
    </r>
    <r>
      <rPr>
        <sz val="8"/>
        <rFont val="Arial"/>
        <family val="2"/>
      </rPr>
      <t xml:space="preserve"> DE PROFUNDIDAD X 1.40 M DE DIÁMETRO, EN MATERIAL TIPO II ESTABLE, INCLUYE: HERRAMIENTA, TUBERÍA PREFABRICADA A BASE DE CONCRETO ARMADO DE 96 CM DE DIÁMETRO EXTERIOR Y 80 CM DE DIÁMETRO INTERIOR, CON 130 ORIFICIOS DE 1 1/4" EN TUBERÍA FILTRANTE, ESCALONES DE ACERO DE 1/2" EN TUBERÍA, BROCAL CON TAPA DE HIERRO DÚCTIL, LOSA CÓNICA DE CONCRETO (F’C = 250 KG/CM2) ARMADO DE 96 CM DE DIÁMETRO EXTERIOR Y 10 CM DE ESPESOR, BASE DE CONCRETO (F’C = 250 KG/CM2) ARMADO DE 96 CM DE DIÁMETRO EXTERIOR Y 10 CM DE ESPESOR, TELA GEOTEXTIL EN ADEME Y PERFORACIÓN , FILTRO DE GRAVA LATERAL EN ÁREA FILTRANTE, RELLENO DE SUELO - CEMENTO EN PROPORCIÓN DE 10:1 Y/O FLUIDO DE F´C= 50 KG/CM2 EN ZONA DE NULA INFILTRACIÓN, DEMOLICIONES, REPOSICIÓN DE MATERIAL, ARMADO CON VARILLA DE 1/2" EN DIAMANTE, TRAZO Y NIVELACIÓN, ACARREOS, RETIRO DE MATERIAL PRODUCTO DE LA EXCAVACIÓN, EQUIPO Y MANO DE OBRA.</t>
    </r>
  </si>
  <si>
    <t>CALLE MANUEL GARCÍA</t>
  </si>
  <si>
    <t>H1</t>
  </si>
  <si>
    <t>H1.1</t>
  </si>
  <si>
    <t>H1.2</t>
  </si>
  <si>
    <t>H1.3</t>
  </si>
  <si>
    <t>H2</t>
  </si>
  <si>
    <t>H3</t>
  </si>
  <si>
    <t>H4</t>
  </si>
  <si>
    <t>H4.1</t>
  </si>
  <si>
    <t>H4.2</t>
  </si>
  <si>
    <t>H5</t>
  </si>
  <si>
    <t>H5.1</t>
  </si>
  <si>
    <t>H5.2</t>
  </si>
  <si>
    <t>H5.3</t>
  </si>
  <si>
    <t>H5.4</t>
  </si>
  <si>
    <t>H6</t>
  </si>
  <si>
    <t>H6.1</t>
  </si>
  <si>
    <t>H6.2</t>
  </si>
  <si>
    <t>H6.3</t>
  </si>
  <si>
    <t>H6.4</t>
  </si>
  <si>
    <t>H7</t>
  </si>
  <si>
    <t>H7.1</t>
  </si>
  <si>
    <t>H7.2</t>
  </si>
  <si>
    <t>H8</t>
  </si>
  <si>
    <t>DOPI-1573</t>
  </si>
  <si>
    <t>DOPI-1574</t>
  </si>
  <si>
    <t>DOPI-1575</t>
  </si>
  <si>
    <t>DOPI-1576</t>
  </si>
  <si>
    <t>DOPI-1577</t>
  </si>
  <si>
    <t>DOPI-1578</t>
  </si>
  <si>
    <t>DOPI-1579</t>
  </si>
  <si>
    <t>DOPI-1580</t>
  </si>
  <si>
    <t>DOPI-1581</t>
  </si>
  <si>
    <t>DOPI-1582</t>
  </si>
  <si>
    <t>DOPI-1583</t>
  </si>
  <si>
    <t>DOPI-1584</t>
  </si>
  <si>
    <t>DOPI-1585</t>
  </si>
  <si>
    <t>DOPI-1586</t>
  </si>
  <si>
    <t>DOPI-1587</t>
  </si>
  <si>
    <t>DOPI-1588</t>
  </si>
  <si>
    <t>DOPI-1589</t>
  </si>
  <si>
    <t>DOPI-1590</t>
  </si>
  <si>
    <t>DOPI-1591</t>
  </si>
  <si>
    <t>DOPI-1592</t>
  </si>
  <si>
    <t>DOPI-1593</t>
  </si>
  <si>
    <t>DOPI-1594</t>
  </si>
  <si>
    <t>DOPI-1595</t>
  </si>
  <si>
    <t>DOPI-1596</t>
  </si>
  <si>
    <t>DOPI-1597</t>
  </si>
  <si>
    <t>DOPI-1598</t>
  </si>
  <si>
    <t>DOPI-1599</t>
  </si>
  <si>
    <t>DOPI-1600</t>
  </si>
  <si>
    <t>DOPI-1601</t>
  </si>
  <si>
    <t>DOPI-1602</t>
  </si>
  <si>
    <t>DOPI-1603</t>
  </si>
  <si>
    <t>DOPI-1604</t>
  </si>
  <si>
    <t>DOPI-1605</t>
  </si>
  <si>
    <t>DOPI-1606</t>
  </si>
  <si>
    <t>DOPI-1607</t>
  </si>
  <si>
    <t>DOPI-1608</t>
  </si>
  <si>
    <t>DOPI-1609</t>
  </si>
  <si>
    <t>DOPI-1610</t>
  </si>
  <si>
    <t>DOPI-1611</t>
  </si>
  <si>
    <t>DOPI-1612</t>
  </si>
  <si>
    <t>DOPI-1613</t>
  </si>
  <si>
    <t>DOPI-1614</t>
  </si>
  <si>
    <t>DOPI-1615</t>
  </si>
  <si>
    <t>DOPI-1616</t>
  </si>
  <si>
    <t>DOPI-1617</t>
  </si>
  <si>
    <t>DOPI-1618</t>
  </si>
  <si>
    <t>DOPI-1619</t>
  </si>
  <si>
    <t>DOPI-1620</t>
  </si>
  <si>
    <t>DOPI-1621</t>
  </si>
  <si>
    <t>DOPI-1622</t>
  </si>
  <si>
    <t>DOPI-1623</t>
  </si>
  <si>
    <t>DOPI-1624</t>
  </si>
  <si>
    <t>DOPI-1625</t>
  </si>
  <si>
    <t>DOPI-1626</t>
  </si>
  <si>
    <t>DOPI-1627</t>
  </si>
  <si>
    <t>DOPI-1628</t>
  </si>
  <si>
    <t>DOPI-1629</t>
  </si>
  <si>
    <t>DOPI-1630</t>
  </si>
  <si>
    <t>DOPI-1631</t>
  </si>
  <si>
    <t>DOPI-1632</t>
  </si>
  <si>
    <t>DOPI-1633</t>
  </si>
  <si>
    <t>DOPI-1634</t>
  </si>
  <si>
    <t>DOPI-1635</t>
  </si>
  <si>
    <t>DOPI-1636</t>
  </si>
  <si>
    <t>DOPI-1637</t>
  </si>
  <si>
    <t>DOPI-1638</t>
  </si>
  <si>
    <t>DOPI-1639</t>
  </si>
  <si>
    <t>DOPI-1640</t>
  </si>
  <si>
    <t>DOPI-1641</t>
  </si>
  <si>
    <t>DOPI-1642</t>
  </si>
  <si>
    <t>DOPI-1643</t>
  </si>
  <si>
    <t>DOPI-1644</t>
  </si>
  <si>
    <t>DOPI-1645</t>
  </si>
  <si>
    <t>DOPI-1646</t>
  </si>
  <si>
    <t>DOPI-1647</t>
  </si>
  <si>
    <t>DOPI-1648</t>
  </si>
  <si>
    <t>DOPI-1649</t>
  </si>
  <si>
    <t>DOPI-1650</t>
  </si>
  <si>
    <t>DOPI-1651</t>
  </si>
  <si>
    <t>DOPI-1652</t>
  </si>
  <si>
    <t>DOPI-1653</t>
  </si>
  <si>
    <t>DOPI-1654</t>
  </si>
  <si>
    <t>DOPI-1655</t>
  </si>
  <si>
    <t>DOPI-1656</t>
  </si>
  <si>
    <t>DOPI-1657</t>
  </si>
  <si>
    <t>DOPI-1658</t>
  </si>
  <si>
    <t>DOPI-1659</t>
  </si>
  <si>
    <t>DOPI-1660</t>
  </si>
  <si>
    <t>DOPI-1661</t>
  </si>
  <si>
    <t>DOPI-1662</t>
  </si>
  <si>
    <t>DOPI-1663</t>
  </si>
  <si>
    <t>DOPI-1664</t>
  </si>
  <si>
    <t>DOPI-1665</t>
  </si>
  <si>
    <t>DOPI-1666</t>
  </si>
  <si>
    <t>DOPI-1667</t>
  </si>
  <si>
    <t>DOPI-1668</t>
  </si>
  <si>
    <t>DOPI-1669</t>
  </si>
  <si>
    <t>DOPI-1670</t>
  </si>
  <si>
    <t>DOPI-1671</t>
  </si>
  <si>
    <t>DOPI-1672</t>
  </si>
  <si>
    <t>DOPI-1673</t>
  </si>
  <si>
    <t>DOPI-1674</t>
  </si>
  <si>
    <t>DOPI-1675</t>
  </si>
  <si>
    <t>DOPI-1676</t>
  </si>
  <si>
    <t>DOPI-1677</t>
  </si>
  <si>
    <t>DOPI-1678</t>
  </si>
  <si>
    <t>DOPI-1679</t>
  </si>
  <si>
    <t>DOPI-1680</t>
  </si>
  <si>
    <t>DOPI-1681</t>
  </si>
  <si>
    <t>DOPI-1682</t>
  </si>
  <si>
    <t>DOPI-1683</t>
  </si>
  <si>
    <t>DOPI-1684</t>
  </si>
  <si>
    <t>DOPI-1685</t>
  </si>
  <si>
    <t>DOPI-1686</t>
  </si>
  <si>
    <t>DOPI-1687</t>
  </si>
  <si>
    <t>DOPI-1688</t>
  </si>
  <si>
    <t>DOPI-1689</t>
  </si>
  <si>
    <t>DOPI-1690</t>
  </si>
  <si>
    <t>DOPI-1691</t>
  </si>
  <si>
    <t>DOPI-1692</t>
  </si>
  <si>
    <t>DOPI-1693</t>
  </si>
  <si>
    <t>DOPI-1694</t>
  </si>
  <si>
    <t>DOPI-1695</t>
  </si>
  <si>
    <t>DOPI-1696</t>
  </si>
  <si>
    <t>DOPI-1697</t>
  </si>
  <si>
    <t>DOPI-1698</t>
  </si>
  <si>
    <t>DOPI-1699</t>
  </si>
  <si>
    <t>DOPI-1700</t>
  </si>
  <si>
    <t>DOPI-1701</t>
  </si>
  <si>
    <t>DOPI-1702</t>
  </si>
  <si>
    <t>DOPI-1703</t>
  </si>
  <si>
    <t>DOPI-1704</t>
  </si>
  <si>
    <t>DOPI-1705</t>
  </si>
  <si>
    <t>DOPI-1706</t>
  </si>
  <si>
    <t>DOPI-1707</t>
  </si>
  <si>
    <t>DOPI-1708</t>
  </si>
  <si>
    <t>DOPI-1709</t>
  </si>
  <si>
    <t>DOPI-1710</t>
  </si>
  <si>
    <t>DOPI-1711</t>
  </si>
  <si>
    <t>DOPI-1712</t>
  </si>
  <si>
    <t>DOPI-1713</t>
  </si>
  <si>
    <t>DOPI-1714</t>
  </si>
  <si>
    <t>DOPI-1715</t>
  </si>
  <si>
    <t>DOPI-1716</t>
  </si>
  <si>
    <t>DOPI-1717</t>
  </si>
  <si>
    <t>DOPI-1718</t>
  </si>
  <si>
    <t>DOPI-1719</t>
  </si>
  <si>
    <t>DOPI-1720</t>
  </si>
  <si>
    <t>DOPI-1721</t>
  </si>
  <si>
    <t>DOPI-1722</t>
  </si>
  <si>
    <t>DOPI-1723</t>
  </si>
  <si>
    <t>DOPI-1724</t>
  </si>
  <si>
    <t>DOPI-1725</t>
  </si>
  <si>
    <t>DOPI-1726</t>
  </si>
  <si>
    <t>DOPI-1727</t>
  </si>
  <si>
    <t>DOPI-1728</t>
  </si>
  <si>
    <t>DOPI-1729</t>
  </si>
  <si>
    <t>DOPI-1730</t>
  </si>
  <si>
    <t>DOPI-1731</t>
  </si>
  <si>
    <t>DOPI-1732</t>
  </si>
  <si>
    <t>DOPI-1733</t>
  </si>
  <si>
    <t>DOPI-1734</t>
  </si>
  <si>
    <t>DOPI-1735</t>
  </si>
  <si>
    <t>DOPI-1736</t>
  </si>
  <si>
    <t>DOPI-1737</t>
  </si>
  <si>
    <t>DOPI-1738</t>
  </si>
  <si>
    <t>DOPI-1739</t>
  </si>
  <si>
    <t>DOPI-1740</t>
  </si>
  <si>
    <t>DOPI-1741</t>
  </si>
  <si>
    <t>DOPI-1742</t>
  </si>
  <si>
    <t>DOPI-1743</t>
  </si>
  <si>
    <t>DOPI-1744</t>
  </si>
  <si>
    <t>DOPI-1745</t>
  </si>
  <si>
    <t>DOPI-1746</t>
  </si>
  <si>
    <t>DOPI-1747</t>
  </si>
  <si>
    <t>DOPI-1748</t>
  </si>
  <si>
    <t>DOPI-1749</t>
  </si>
  <si>
    <t>DOPI-1750</t>
  </si>
  <si>
    <t>DOPI-1751</t>
  </si>
  <si>
    <t>DOPI-1752</t>
  </si>
  <si>
    <t>DOPI-1753</t>
  </si>
  <si>
    <t>DOPI-1754</t>
  </si>
  <si>
    <t>DOPI-1755</t>
  </si>
  <si>
    <t>DOPI-1756</t>
  </si>
  <si>
    <t>DOPI-1757</t>
  </si>
  <si>
    <t>DOPI-1758</t>
  </si>
  <si>
    <t>DOPI-1759</t>
  </si>
  <si>
    <t>DOPI-1760</t>
  </si>
  <si>
    <t>DOPI-1761</t>
  </si>
  <si>
    <t>DOPI-1762</t>
  </si>
  <si>
    <t>DOPI-1763</t>
  </si>
  <si>
    <t>DOPI-1764</t>
  </si>
  <si>
    <t>DOPI-1765</t>
  </si>
  <si>
    <t>DOPI-1766</t>
  </si>
  <si>
    <t>DOPI-1767</t>
  </si>
  <si>
    <t>DOPI-1768</t>
  </si>
  <si>
    <t>DOPI-1769</t>
  </si>
  <si>
    <t>DOPI-1770</t>
  </si>
  <si>
    <t>DESMONTAJE DE BARANDAL DE HERRERÍA EXISTENTE DE 0.50 A 1.50 M DE ALTURA SIN RECUPERACIÓN, INCLUYE: CORTES, DEMOLICIÓN DE ANCLAS, ACARREOS A DONDE INDIQUE LA ESCUELA, MANO DE OBRA Y HERRAMIENTA.</t>
  </si>
  <si>
    <t>DESMONTAJE CON RECUPERACIÓN DE CUBIERTA A BASE DE LÁMINA (GALVANIZADA, PVC, FIBROCEMENTO, CARTÓN PETROLIFICADO, POLICARBONATO Y/O MATERIALES SIMILARES) CON ESTRUCTURA DE PTR DE DISTINTAS MEDIDAS Y CALIBRES, INCLUYE: HERRAMIENTA, ACARREOS, A CUALQUIER ALTURA Y APILE DE MATERIAL A BODEGA DONDE INDIQUE SUPERVISIÓN DENTRO Y FUERA DE LA OBRA, EQUIPO Y MANO DE OBRA.</t>
  </si>
  <si>
    <t>DESMONTAJE Y RETIRO DE CICLOPUERTO A BASE DE ARO DE PERFIL TUBULAR DE 2'' CON 0.90 CM DE LARGO Y 0.70 CM DE ALTURA, CON RECUPERACIÓN, INCLUYE: HERRAMIENTA, DEMOLICIÓN DE ANCLAJE, ALMACENAMIENTO AL SITIO QUE DETERMINE LA SUPERVISIÓN, ACARREOS FUERA DE LA OBRA, EQUIPO Y MANO DE OBRA.</t>
  </si>
  <si>
    <t>DESMONTAJE Y RETIRO DE BOTES DE BASURA EXISTENTES FABRICADOS CON LÁMINA DE ACERO, CON RECUPERACIÓN, MEDIDAS DE 0.60 M DE DIÁMETRO X 1.10 M DE ALTURA CON DOS TUBULARES VERTICALES DE 1 1/2", INCLUYE: HERRAMIENTA, DEMOLICIÓN ANCLAJES DE CONCRETO, ACARREO A LUGAR INDICADO POR SUPERVISIÓN PARA SU POSTERIOR RETIRO FUERA DE LA OBRA, EQUIPO Y MANO DE OBRA.</t>
  </si>
  <si>
    <r>
      <t>POZO DE ABSORCIÓN DE 10</t>
    </r>
    <r>
      <rPr>
        <sz val="8"/>
        <color theme="1"/>
        <rFont val="Arial"/>
        <family val="2"/>
      </rPr>
      <t>.00</t>
    </r>
    <r>
      <rPr>
        <sz val="8"/>
        <rFont val="Arial"/>
        <family val="2"/>
      </rPr>
      <t xml:space="preserve"> M DE PROFUNDIDAD X 1.40 M DE DIÁMETRO, EN MATERIAL TIPO II ESTABLE, INCLUYE: HERRAMIENTA, TUBERÍA PREFABRICADA A BASE DE CONCRETO ARMADO DE F'C = 250 KG/CM2 DE 96 CM DE DIÁMETRO EXTERIOR Y 80 CM DE DIÁMETRO INTERIOR, CON 130 ORIFICIOS DE 1 1/4" EN TUBERÍA FILTRANTE, ESCALONES DE ACERO EN TUBERÍA, BROCAL CON TAPA DE HIERRO DÚCTIL, LOSA CÓNICA DE CONCRETO ARMADO DE 96 CM DE DIÁMETRO EXTERIOR DE F'C = 250 KG/CM2 Y 10 CM DE ESPESOR, BASE DE CONCRETO ARMADO DE 96 CM DE DIÁMETRO EXTERIOR Y 10 CM DE ESPESOR CON ORIFICIOS DE 1 1/4", TELA GEOTEXTIL EN ADEME Y PERFORACIÓN , FILTRO DE GRAVA LATERAL EN ÁREA FILTRANTE Y RELLENO DE SUELO CEMENTO DE 50 KG/CM2 EN ZONA DE NULA INFILTRACIÓN, DEMOLICIONES, REPOSICIÓN DE MATERIAL, ARMADO CON VARILLA DE 1/2" EN DIAMANTE, TRAZO Y NIVELACIÓN, RETIRO DE MATERIAL PRODUCTO DE LA EXCAVACIÓN, EQUIPO Y MANO DE OBRA.</t>
    </r>
  </si>
  <si>
    <t>SUMINISTRO E INSTALACIÓN DE CRUZ DE 4" X 4" DE DIÁMETRO DE FO.FO., INCLUYE: 50 % DE TORNILLOS Y EMPAQUES, MATERIAL, ACARREOS, MANO DE OBRA, EQUIPO Y HERRAMIENTA.</t>
  </si>
  <si>
    <t>I</t>
  </si>
  <si>
    <t>I1</t>
  </si>
  <si>
    <t>I1.1</t>
  </si>
  <si>
    <t>I1.2</t>
  </si>
  <si>
    <t>I1.3</t>
  </si>
  <si>
    <t>I2</t>
  </si>
  <si>
    <t>I3</t>
  </si>
  <si>
    <t>I4</t>
  </si>
  <si>
    <t>I4.1</t>
  </si>
  <si>
    <t>I4.2</t>
  </si>
  <si>
    <t>I5</t>
  </si>
  <si>
    <t>I5.1</t>
  </si>
  <si>
    <t>I5.2</t>
  </si>
  <si>
    <t>I5.3</t>
  </si>
  <si>
    <t>I5.4</t>
  </si>
  <si>
    <t>I5.5</t>
  </si>
  <si>
    <t>I6</t>
  </si>
  <si>
    <t>I6.1</t>
  </si>
  <si>
    <t>I6.2</t>
  </si>
  <si>
    <t>I6.3</t>
  </si>
  <si>
    <t>I6.4</t>
  </si>
  <si>
    <t>I7</t>
  </si>
  <si>
    <t>I7.1</t>
  </si>
  <si>
    <t>I7.2</t>
  </si>
  <si>
    <t>I8</t>
  </si>
  <si>
    <t>DOPI-1771</t>
  </si>
  <si>
    <t>DOPI-1772</t>
  </si>
  <si>
    <t>DOPI-1773</t>
  </si>
  <si>
    <t>DOPI-1774</t>
  </si>
  <si>
    <t>DOPI-1775</t>
  </si>
  <si>
    <t>DOPI-1776</t>
  </si>
  <si>
    <t>DOPI-1777</t>
  </si>
  <si>
    <t>DOPI-1778</t>
  </si>
  <si>
    <t>DOPI-1779</t>
  </si>
  <si>
    <t>DOPI-1780</t>
  </si>
  <si>
    <t>DOPI-1781</t>
  </si>
  <si>
    <t>DOPI-1782</t>
  </si>
  <si>
    <t>DOPI-1783</t>
  </si>
  <si>
    <t>DOPI-1784</t>
  </si>
  <si>
    <t>DOPI-1785</t>
  </si>
  <si>
    <t>DOPI-1786</t>
  </si>
  <si>
    <t>DOPI-1787</t>
  </si>
  <si>
    <t>DOPI-1788</t>
  </si>
  <si>
    <t>DOPI-1789</t>
  </si>
  <si>
    <t>DOPI-1790</t>
  </si>
  <si>
    <t>DOPI-1791</t>
  </si>
  <si>
    <t>DOPI-1792</t>
  </si>
  <si>
    <t>DOPI-1793</t>
  </si>
  <si>
    <t>DOPI-1794</t>
  </si>
  <si>
    <t>DOPI-1795</t>
  </si>
  <si>
    <t>DOPI-1796</t>
  </si>
  <si>
    <t>DOPI-1797</t>
  </si>
  <si>
    <t>DOPI-1798</t>
  </si>
  <si>
    <t>DOPI-1799</t>
  </si>
  <si>
    <t>DOPI-1800</t>
  </si>
  <si>
    <t>DOPI-1801</t>
  </si>
  <si>
    <t>DOPI-1802</t>
  </si>
  <si>
    <t>DOPI-1803</t>
  </si>
  <si>
    <t>DOPI-1804</t>
  </si>
  <si>
    <t>DOPI-1805</t>
  </si>
  <si>
    <t>DOPI-1806</t>
  </si>
  <si>
    <t>DOPI-1807</t>
  </si>
  <si>
    <t>DOPI-1808</t>
  </si>
  <si>
    <t>DOPI-1809</t>
  </si>
  <si>
    <t>DOPI-1810</t>
  </si>
  <si>
    <t>DOPI-1811</t>
  </si>
  <si>
    <t>DOPI-1812</t>
  </si>
  <si>
    <t>DOPI-1813</t>
  </si>
  <si>
    <t>DOPI-1814</t>
  </si>
  <si>
    <t>DOPI-1815</t>
  </si>
  <si>
    <t>DOPI-1816</t>
  </si>
  <si>
    <t>DOPI-1817</t>
  </si>
  <si>
    <t>DOPI-1818</t>
  </si>
  <si>
    <t>DOPI-1819</t>
  </si>
  <si>
    <t>DOPI-1820</t>
  </si>
  <si>
    <t>DOPI-1821</t>
  </si>
  <si>
    <t>DOPI-1822</t>
  </si>
  <si>
    <t>DOPI-1823</t>
  </si>
  <si>
    <t>DOPI-1824</t>
  </si>
  <si>
    <t>DOPI-1825</t>
  </si>
  <si>
    <t>DOPI-1826</t>
  </si>
  <si>
    <t>DOPI-1827</t>
  </si>
  <si>
    <t>DOPI-1828</t>
  </si>
  <si>
    <t>DOPI-1829</t>
  </si>
  <si>
    <t>DOPI-1830</t>
  </si>
  <si>
    <t>DOPI-1831</t>
  </si>
  <si>
    <t>DOPI-1832</t>
  </si>
  <si>
    <t>DOPI-1833</t>
  </si>
  <si>
    <t>DOPI-1834</t>
  </si>
  <si>
    <t>DOPI-1835</t>
  </si>
  <si>
    <t>DOPI-1836</t>
  </si>
  <si>
    <t>DOPI-1837</t>
  </si>
  <si>
    <t>DOPI-1838</t>
  </si>
  <si>
    <t>DOPI-1839</t>
  </si>
  <si>
    <t>DOPI-1840</t>
  </si>
  <si>
    <t>DOPI-1841</t>
  </si>
  <si>
    <t>DOPI-1842</t>
  </si>
  <si>
    <t>DOPI-1843</t>
  </si>
  <si>
    <t>DOPI-1844</t>
  </si>
  <si>
    <t>DOPI-1845</t>
  </si>
  <si>
    <t>DOPI-1846</t>
  </si>
  <si>
    <t>DOPI-1847</t>
  </si>
  <si>
    <t>DOPI-1848</t>
  </si>
  <si>
    <t>DOPI-1849</t>
  </si>
  <si>
    <t>DOPI-1850</t>
  </si>
  <si>
    <t>DOPI-1851</t>
  </si>
  <si>
    <t>DOPI-1852</t>
  </si>
  <si>
    <t>DOPI-1853</t>
  </si>
  <si>
    <t>DOPI-1854</t>
  </si>
  <si>
    <t>DOPI-1855</t>
  </si>
  <si>
    <t>DOPI-1856</t>
  </si>
  <si>
    <t>DOPI-1857</t>
  </si>
  <si>
    <t>DOPI-1858</t>
  </si>
  <si>
    <t>DOPI-1859</t>
  </si>
  <si>
    <t>DOPI-1860</t>
  </si>
  <si>
    <t>DOPI-1861</t>
  </si>
  <si>
    <t>DOPI-1862</t>
  </si>
  <si>
    <t>DOPI-1863</t>
  </si>
  <si>
    <t>DOPI-1864</t>
  </si>
  <si>
    <t>DOPI-1865</t>
  </si>
  <si>
    <t>DOPI-1866</t>
  </si>
  <si>
    <t>DOPI-1867</t>
  </si>
  <si>
    <t>DOPI-1868</t>
  </si>
  <si>
    <t>DOPI-1869</t>
  </si>
  <si>
    <t>DOPI-1870</t>
  </si>
  <si>
    <t>DOPI-1871</t>
  </si>
  <si>
    <t>DOPI-1872</t>
  </si>
  <si>
    <t>DOPI-1873</t>
  </si>
  <si>
    <t>DOPI-1874</t>
  </si>
  <si>
    <t>DOPI-1875</t>
  </si>
  <si>
    <t>DOPI-1876</t>
  </si>
  <si>
    <t>DOPI-1877</t>
  </si>
  <si>
    <t>DOPI-1878</t>
  </si>
  <si>
    <t>DOPI-1879</t>
  </si>
  <si>
    <t>DOPI-1880</t>
  </si>
  <si>
    <t>DOPI-1881</t>
  </si>
  <si>
    <t>DOPI-1882</t>
  </si>
  <si>
    <t>DOPI-1883</t>
  </si>
  <si>
    <t>DOPI-1884</t>
  </si>
  <si>
    <t>DOPI-1885</t>
  </si>
  <si>
    <t>DOPI-1886</t>
  </si>
  <si>
    <t>DOPI-1887</t>
  </si>
  <si>
    <t>DOPI-1888</t>
  </si>
  <si>
    <t>DOPI-1889</t>
  </si>
  <si>
    <t>DOPI-1890</t>
  </si>
  <si>
    <t>DOPI-1891</t>
  </si>
  <si>
    <t>DOPI-1892</t>
  </si>
  <si>
    <t>DOPI-1893</t>
  </si>
  <si>
    <t>DOPI-1894</t>
  </si>
  <si>
    <t>DOPI-1895</t>
  </si>
  <si>
    <t>DOPI-1896</t>
  </si>
  <si>
    <t>DOPI-1897</t>
  </si>
  <si>
    <t>DOPI-1898</t>
  </si>
  <si>
    <t>DOPI-1899</t>
  </si>
  <si>
    <t>DOPI-1900</t>
  </si>
  <si>
    <t>DOPI-1901</t>
  </si>
  <si>
    <t>DOPI-1902</t>
  </si>
  <si>
    <t>DOPI-1903</t>
  </si>
  <si>
    <t>DOPI-1904</t>
  </si>
  <si>
    <t>DOPI-1905</t>
  </si>
  <si>
    <t>DOPI-1906</t>
  </si>
  <si>
    <t>DOPI-1907</t>
  </si>
  <si>
    <t>DOPI-1908</t>
  </si>
  <si>
    <t>DOPI-1909</t>
  </si>
  <si>
    <t>DOPI-1910</t>
  </si>
  <si>
    <t>DOPI-1911</t>
  </si>
  <si>
    <t>DOPI-1912</t>
  </si>
  <si>
    <t>DOPI-1913</t>
  </si>
  <si>
    <t>DOPI-1914</t>
  </si>
  <si>
    <t>DOPI-1915</t>
  </si>
  <si>
    <t>DOPI-1916</t>
  </si>
  <si>
    <t>DOPI-1917</t>
  </si>
  <si>
    <t>DOPI-1918</t>
  </si>
  <si>
    <t>DOPI-1919</t>
  </si>
  <si>
    <t>DOPI-1920</t>
  </si>
  <si>
    <t>DOPI-1921</t>
  </si>
  <si>
    <t>DOPI-1922</t>
  </si>
  <si>
    <t>DOPI-1923</t>
  </si>
  <si>
    <t>DOPI-1924</t>
  </si>
  <si>
    <t>DOPI-1925</t>
  </si>
  <si>
    <t>DOPI-1926</t>
  </si>
  <si>
    <t>DOPI-1927</t>
  </si>
  <si>
    <t>DOPI-1928</t>
  </si>
  <si>
    <t>DOPI-1929</t>
  </si>
  <si>
    <t>DOPI-1930</t>
  </si>
  <si>
    <t>DOPI-1931</t>
  </si>
  <si>
    <t>DOPI-1932</t>
  </si>
  <si>
    <t>DOPI-1933</t>
  </si>
  <si>
    <t>DOPI-1934</t>
  </si>
  <si>
    <t>DOPI-1935</t>
  </si>
  <si>
    <t>DOPI-1936</t>
  </si>
  <si>
    <t>DOPI-1937</t>
  </si>
  <si>
    <t>DOPI-1938</t>
  </si>
  <si>
    <t>DOPI-1939</t>
  </si>
  <si>
    <t>DOPI-1940</t>
  </si>
  <si>
    <t>DOPI-1941</t>
  </si>
  <si>
    <t>DOPI-1942</t>
  </si>
  <si>
    <t>DOPI-1943</t>
  </si>
  <si>
    <t>DOPI-1944</t>
  </si>
  <si>
    <t>DOPI-1945</t>
  </si>
  <si>
    <t>DOPI-1946</t>
  </si>
  <si>
    <t>DOPI-1947</t>
  </si>
  <si>
    <t>DOPI-1948</t>
  </si>
  <si>
    <t>DOPI-1949</t>
  </si>
  <si>
    <t>DOPI-1950</t>
  </si>
  <si>
    <t>DOPI-1951</t>
  </si>
  <si>
    <t>DOPI-1952</t>
  </si>
  <si>
    <t>DOPI-1953</t>
  </si>
  <si>
    <t>DOPI-1954</t>
  </si>
  <si>
    <t>DOPI-1955</t>
  </si>
  <si>
    <t>DOPI-1956</t>
  </si>
  <si>
    <t>DOPI-1957</t>
  </si>
  <si>
    <t>DOPI-1958</t>
  </si>
  <si>
    <t>DOPI-1959</t>
  </si>
  <si>
    <t>DOPI-1960</t>
  </si>
  <si>
    <t>DOPI-1961</t>
  </si>
  <si>
    <t>DOPI-1962</t>
  </si>
  <si>
    <t>DOPI-1963</t>
  </si>
  <si>
    <t>DOPI-1964</t>
  </si>
  <si>
    <t>DOPI-1965</t>
  </si>
  <si>
    <t>DOPI-1966</t>
  </si>
  <si>
    <t>DOPI-1967</t>
  </si>
  <si>
    <t>DOPI-1968</t>
  </si>
  <si>
    <t>DOPI-1969</t>
  </si>
  <si>
    <t>DOPI-1970</t>
  </si>
  <si>
    <t>DOPI-1971</t>
  </si>
  <si>
    <t>DOPI-1972</t>
  </si>
  <si>
    <t>DOPI-1973</t>
  </si>
  <si>
    <t>DOPI-1974</t>
  </si>
  <si>
    <t>DOPI-1975</t>
  </si>
  <si>
    <t>DOPI-1976</t>
  </si>
  <si>
    <t>DOPI-1977</t>
  </si>
  <si>
    <t>DOPI-1978</t>
  </si>
  <si>
    <t>DOPI-1979</t>
  </si>
  <si>
    <t>DOPI-1980</t>
  </si>
  <si>
    <t>DOPI-1981</t>
  </si>
  <si>
    <t>DOPI-1982</t>
  </si>
  <si>
    <t>DOPI-1983</t>
  </si>
  <si>
    <t>DOPI-1984</t>
  </si>
  <si>
    <t>DOPI-1985</t>
  </si>
  <si>
    <t>DOPI-1986</t>
  </si>
  <si>
    <t>DOPI-1987</t>
  </si>
  <si>
    <t>DOPI-1988</t>
  </si>
  <si>
    <t>DOPI-1989</t>
  </si>
  <si>
    <t>CALLE EMILIANO ZAPATA-JUÁREZ</t>
  </si>
  <si>
    <t>TALA, DERRIBO Y RETIRO DE ÁRBOL, CON ALTURA DE HASTA 12 M, INCLUYE: HERRAMIENTA, TRAMITE DE PERMISOS, PERMISOS DE PARQUES Y JARDINES DEL GOBIERNO DE ZAPOPAN, CORTE DE FOLLAJE EN SECCIONES, DESRAMAR, APILE DE RAMAS Y TRONCOS, RETIRO DE RAÍZ, EQUIPO DE SEGURIDAD Y SEÑALIZACIÓN, ABUNDAMIENTO, RETIRO DE MATERIALES DE DESECHO DENTRO Y FUERA DE LA OBRA A LUGAR INDICADO POR SUPERVISIÓN, ACARREOS, EQUIPO Y MANO DE OBRA ESPECIALIZADA.</t>
  </si>
  <si>
    <r>
      <t>POZO DE ABSORCIÓN DE 9</t>
    </r>
    <r>
      <rPr>
        <sz val="8"/>
        <color theme="1"/>
        <rFont val="Arial"/>
        <family val="2"/>
      </rPr>
      <t>.00</t>
    </r>
    <r>
      <rPr>
        <sz val="8"/>
        <rFont val="Arial"/>
        <family val="2"/>
      </rPr>
      <t xml:space="preserve"> M DE PROFUNDIDAD X 1.40 M DE DIÁMETRO, EN MATERIAL TIPO II ESTABLE, INCLUYE: HERRAMIENTA, TUBERÍA PREFABRICADA A BASE DE CONCRETO ARMADO DE F'C = 250 KG/CM2 DE 96 CM DE DIÁMETRO EXTERIOR Y 80 CM DE DIÁMETRO INTERIOR, CON 130 ORIFICIOS DE 1 1/4" EN TUBERÍA FILTRANTE, ESCALONES DE ACERO EN TUBERÍA, BROCAL CON TAPA DE HIERRO DÚCTIL, LOSA CÓNICA DE CONCRETO ARMADO DE 96 CM DE DIÁMETRO EXTERIOR DE F'C = 250 KG/CM2 Y 10 CM DE ESPESOR, BASE DE CONCRETO ARMADO DE 96 CM DE DIÁMETRO EXTERIOR Y 10 CM DE ESPESOR CON ORIFICIOS DE 1 1/4", TELA GEOTEXTIL EN ADEME Y PERFORACIÓN , FILTRO DE GRAVA LATERAL EN ÁREA FILTRANTE Y RELLENO DE SUELO CEMENTO DE 50 KG/CM2 EN ZONA DE NULA INFILTRACIÓN, DEMOLICIONES, REPOSICIÓN DE MATERIAL, ARMADO CON VARILLA DE 1/2" EN DIAMANTE, TRAZO Y NIVELACIÓN, RETIRO DE MATERIAL PRODUCTO DE LA EXCAVACIÓN, EQUIPO Y MANO DE OBRA.</t>
    </r>
  </si>
  <si>
    <t>BOCAS DE TORMENTA DE BANQUETA</t>
  </si>
  <si>
    <t>REVESTIMIENTO DE 10 CM DE ESPESOR EN BOCA DE TORMENTA A BASE DE CONCRETO HECHO EN OBRA F'C= 250 KG/CM2, R.N., T.M.A. 19 MM R.N., INCLUYE: HERRAMIENTA, PREPARACIÓN DE LA SUPERFICIE, SUMINISTRO DE MATERIALES, NIVELACIÓN, MAESTREADO, COLADO, EQUIPO Y MANO DE OBRA.</t>
  </si>
  <si>
    <t>LOSA DE 10 CM DE ESPESOR DE CONCRETO HECHO EN OBRA F´C= 250 KG/CM2 T.M.A. 19 MM R.N., ACABADO ESCOBILLADO, INCLUYE: CIMBRA EN FRONTERAS, COLADO, CURADO, DESCIMBRADO, MANO DE OBRA, EQUIPO Y HERRAMIENTA.</t>
  </si>
  <si>
    <t>SUMINISTRO Y COLOCACIÓN DE ÁNGULO DE 2" X 1/4" PARA CONTRAMARCO Y ÁNGULO DE 1 3/4" X 3/16" PARA MARCO DE TAPA EN ENTRADA HOMBRE, INCLUYE: HERRAMIENTA, MATERIALES, ACARREOS, RECORTES, SOLDADURAS, DESPERDICIOS, EQUIPO Y MANO DE OBRA.</t>
  </si>
  <si>
    <t>SUMINISTRO Y COLOCACIÓN DE REFUERZO EN ESQUINAS DE BOCA DE TORMENTA DE BANQUETA SEGÚN PROYECTO, A BASE DE ÁNGULO DE ACERO DE 4", INCLUYE: HERRAMIENTA, MATERIALES, ACARREOS, RECORTES, SOLDADURAS, DESPERDICIOS, EQUIPO Y MANO DE OBRA.</t>
  </si>
  <si>
    <t>SUMINISTRO Y COLOCACIÓN DE HERRERÍA ESTRUCTURAL A BASE DE PERFILES IPR, IPS Y CPS, PARA UTILIZAR EN BOCAS DE TORMENTA, INCLUYE, HERRAMIENTA, HABILITADO, ACARREOS, CORTES, DESPERDICIOS, SOLDADURAS, PINTURA ANTICORROSIVA (PRIMER), MATERIALES, EQUIPO Y MANO DE OBRA.</t>
  </si>
  <si>
    <t>SUMINISTRO E INSTALACIÓN DE REDUCCIÓN DE 4" A 2" DE DIÁMETRO DE FO.FO., INCLUYE: 50 % DE TORNILLOS Y EMPAQUES, MATERIAL, ACARREOS, MANO DE OBRA, EQUIPO Y HERRAMIENTA.</t>
  </si>
  <si>
    <t>SUMINISTRO E INSTALACIÓN DE TAPA CIEGA DE 102 MM (4") DE DIÁMETRO DE FO.FO., INCLUYE: PRUEBAS HIDROSTÁTICAS, ACARREOS, HERRAMIENTA Y MANO DE OBRA.</t>
  </si>
  <si>
    <t>J</t>
  </si>
  <si>
    <t>CALLE PASEO DEL CERENERO</t>
  </si>
  <si>
    <t>J1</t>
  </si>
  <si>
    <t>J1.1</t>
  </si>
  <si>
    <t>J1.2</t>
  </si>
  <si>
    <t>J1.3</t>
  </si>
  <si>
    <t>J2</t>
  </si>
  <si>
    <t>J3</t>
  </si>
  <si>
    <t>J4</t>
  </si>
  <si>
    <t>J4.1</t>
  </si>
  <si>
    <t>J4.2</t>
  </si>
  <si>
    <t>J5</t>
  </si>
  <si>
    <t>J5.1</t>
  </si>
  <si>
    <t>J5.2</t>
  </si>
  <si>
    <t>J5.3</t>
  </si>
  <si>
    <t>J5.4</t>
  </si>
  <si>
    <t>J5.5</t>
  </si>
  <si>
    <t>J6</t>
  </si>
  <si>
    <t>J6.1</t>
  </si>
  <si>
    <t>J6.2</t>
  </si>
  <si>
    <t>J6.3</t>
  </si>
  <si>
    <t>J6.4</t>
  </si>
  <si>
    <t>J7</t>
  </si>
  <si>
    <t>J7.1</t>
  </si>
  <si>
    <t>J7.2</t>
  </si>
  <si>
    <t>J8</t>
  </si>
  <si>
    <t>DOPI-1990</t>
  </si>
  <si>
    <t>DOPI-1991</t>
  </si>
  <si>
    <t>DOPI-1992</t>
  </si>
  <si>
    <t>DOPI-1993</t>
  </si>
  <si>
    <t>DOPI-1994</t>
  </si>
  <si>
    <t>DOPI-1995</t>
  </si>
  <si>
    <t>DOPI-1996</t>
  </si>
  <si>
    <t>DOPI-1997</t>
  </si>
  <si>
    <t>DOPI-1998</t>
  </si>
  <si>
    <t>DOPI-1999</t>
  </si>
  <si>
    <t>DOPI-2000</t>
  </si>
  <si>
    <t>DOPI-2001</t>
  </si>
  <si>
    <t>DOPI-2002</t>
  </si>
  <si>
    <t>DOPI-2003</t>
  </si>
  <si>
    <t>DOPI-2004</t>
  </si>
  <si>
    <t>DOPI-2005</t>
  </si>
  <si>
    <t>DOPI-2006</t>
  </si>
  <si>
    <t>DOPI-2007</t>
  </si>
  <si>
    <t>DOPI-2008</t>
  </si>
  <si>
    <t>DOPI-2009</t>
  </si>
  <si>
    <t>DOPI-2010</t>
  </si>
  <si>
    <t>DOPI-2011</t>
  </si>
  <si>
    <t>DOPI-2012</t>
  </si>
  <si>
    <t>DOPI-2013</t>
  </si>
  <si>
    <t>DOPI-2014</t>
  </si>
  <si>
    <t>DOPI-2015</t>
  </si>
  <si>
    <t>DOPI-2016</t>
  </si>
  <si>
    <t>DOPI-2017</t>
  </si>
  <si>
    <t>DOPI-2018</t>
  </si>
  <si>
    <t>DOPI-2019</t>
  </si>
  <si>
    <t>DOPI-2020</t>
  </si>
  <si>
    <t>DOPI-2021</t>
  </si>
  <si>
    <t>DOPI-2022</t>
  </si>
  <si>
    <t>DOPI-2023</t>
  </si>
  <si>
    <t>DOPI-2024</t>
  </si>
  <si>
    <t>DOPI-2025</t>
  </si>
  <si>
    <t>DOPI-2026</t>
  </si>
  <si>
    <t>DOPI-2027</t>
  </si>
  <si>
    <t>DOPI-2028</t>
  </si>
  <si>
    <t>DOPI-2029</t>
  </si>
  <si>
    <t>DOPI-2030</t>
  </si>
  <si>
    <t>DOPI-2031</t>
  </si>
  <si>
    <t>DOPI-2032</t>
  </si>
  <si>
    <t>DOPI-2033</t>
  </si>
  <si>
    <t>DOPI-2034</t>
  </si>
  <si>
    <t>DOPI-2035</t>
  </si>
  <si>
    <t>DOPI-2036</t>
  </si>
  <si>
    <t>DOPI-2037</t>
  </si>
  <si>
    <t>DOPI-2038</t>
  </si>
  <si>
    <t>DOPI-2039</t>
  </si>
  <si>
    <t>DOPI-2040</t>
  </si>
  <si>
    <t>DOPI-2041</t>
  </si>
  <si>
    <t>DOPI-2042</t>
  </si>
  <si>
    <t>DOPI-2043</t>
  </si>
  <si>
    <t>DOPI-2044</t>
  </si>
  <si>
    <t>DOPI-2045</t>
  </si>
  <si>
    <t>DOPI-2046</t>
  </si>
  <si>
    <t>DOPI-2047</t>
  </si>
  <si>
    <t>DOPI-2048</t>
  </si>
  <si>
    <t>DOPI-2049</t>
  </si>
  <si>
    <t>DOPI-2050</t>
  </si>
  <si>
    <t>DOPI-2051</t>
  </si>
  <si>
    <t>DOPI-2052</t>
  </si>
  <si>
    <t>DOPI-2053</t>
  </si>
  <si>
    <t>DOPI-2054</t>
  </si>
  <si>
    <t>DOPI-2055</t>
  </si>
  <si>
    <t>DOPI-2056</t>
  </si>
  <si>
    <t>DOPI-2057</t>
  </si>
  <si>
    <t>DOPI-2058</t>
  </si>
  <si>
    <t>DOPI-2059</t>
  </si>
  <si>
    <t>DOPI-2060</t>
  </si>
  <si>
    <t>DOPI-2061</t>
  </si>
  <si>
    <t>DOPI-2062</t>
  </si>
  <si>
    <t>DOPI-2063</t>
  </si>
  <si>
    <t>DOPI-2064</t>
  </si>
  <si>
    <t>DOPI-2065</t>
  </si>
  <si>
    <t>DOPI-2066</t>
  </si>
  <si>
    <t>DOPI-2067</t>
  </si>
  <si>
    <t>DOPI-2068</t>
  </si>
  <si>
    <t>DOPI-2069</t>
  </si>
  <si>
    <t>DOPI-2070</t>
  </si>
  <si>
    <t>DOPI-2071</t>
  </si>
  <si>
    <t>DOPI-2072</t>
  </si>
  <si>
    <t>DOPI-2073</t>
  </si>
  <si>
    <t>DOPI-2074</t>
  </si>
  <si>
    <t>DOPI-2075</t>
  </si>
  <si>
    <t>DOPI-2076</t>
  </si>
  <si>
    <t>DOPI-2077</t>
  </si>
  <si>
    <t>DOPI-2078</t>
  </si>
  <si>
    <t>DOPI-2079</t>
  </si>
  <si>
    <t>DOPI-2080</t>
  </si>
  <si>
    <t>DOPI-2081</t>
  </si>
  <si>
    <t>DOPI-2082</t>
  </si>
  <si>
    <t>DOPI-2083</t>
  </si>
  <si>
    <t>DOPI-2084</t>
  </si>
  <si>
    <t>DOPI-2085</t>
  </si>
  <si>
    <t>DOPI-2086</t>
  </si>
  <si>
    <t>DOPI-2087</t>
  </si>
  <si>
    <t>DOPI-2088</t>
  </si>
  <si>
    <t>DOPI-2089</t>
  </si>
  <si>
    <t>DOPI-2090</t>
  </si>
  <si>
    <t>DOPI-2091</t>
  </si>
  <si>
    <t>DOPI-2092</t>
  </si>
  <si>
    <t>DOPI-2093</t>
  </si>
  <si>
    <t>DOPI-2094</t>
  </si>
  <si>
    <t>DOPI-2095</t>
  </si>
  <si>
    <t>DOPI-2096</t>
  </si>
  <si>
    <t>DOPI-2097</t>
  </si>
  <si>
    <t>DOPI-2098</t>
  </si>
  <si>
    <t>DOPI-2099</t>
  </si>
  <si>
    <t>DOPI-2100</t>
  </si>
  <si>
    <t>DOPI-2101</t>
  </si>
  <si>
    <t>DOPI-2102</t>
  </si>
  <si>
    <t>DOPI-2103</t>
  </si>
  <si>
    <t>DOPI-2104</t>
  </si>
  <si>
    <t>DOPI-2105</t>
  </si>
  <si>
    <t>DOPI-2106</t>
  </si>
  <si>
    <t>DOPI-2107</t>
  </si>
  <si>
    <t>DOPI-2108</t>
  </si>
  <si>
    <t>DOPI-2109</t>
  </si>
  <si>
    <t>DOPI-2110</t>
  </si>
  <si>
    <t>DOPI-2111</t>
  </si>
  <si>
    <t>DOPI-2112</t>
  </si>
  <si>
    <t>DOPI-2113</t>
  </si>
  <si>
    <t>DOPI-2114</t>
  </si>
  <si>
    <t>DOPI-2115</t>
  </si>
  <si>
    <t>DOPI-2116</t>
  </si>
  <si>
    <t>DOPI-2117</t>
  </si>
  <si>
    <t>DOPI-2118</t>
  </si>
  <si>
    <t>DOPI-2119</t>
  </si>
  <si>
    <t>DOPI-2120</t>
  </si>
  <si>
    <t>DOPI-2121</t>
  </si>
  <si>
    <t>DOPI-2122</t>
  </si>
  <si>
    <t>DOPI-2123</t>
  </si>
  <si>
    <t>DOPI-2124</t>
  </si>
  <si>
    <t>DOPI-2125</t>
  </si>
  <si>
    <t>DOPI-2126</t>
  </si>
  <si>
    <t>DOPI-2127</t>
  </si>
  <si>
    <t>DOPI-2128</t>
  </si>
  <si>
    <t>DOPI-2129</t>
  </si>
  <si>
    <t>DOPI-2130</t>
  </si>
  <si>
    <t>DOPI-2131</t>
  </si>
  <si>
    <t>DOPI-2132</t>
  </si>
  <si>
    <t>DOPI-2133</t>
  </si>
  <si>
    <t>DOPI-2134</t>
  </si>
  <si>
    <t>DOPI-2135</t>
  </si>
  <si>
    <t>DOPI-2136</t>
  </si>
  <si>
    <t>DOPI-2137</t>
  </si>
  <si>
    <t>DOPI-2138</t>
  </si>
  <si>
    <t>DOPI-2139</t>
  </si>
  <si>
    <t>DOPI-2140</t>
  </si>
  <si>
    <t>DOPI-2141</t>
  </si>
  <si>
    <t>DOPI-2142</t>
  </si>
  <si>
    <t>DOPI-2143</t>
  </si>
  <si>
    <t>DOPI-2144</t>
  </si>
  <si>
    <t>DOPI-2145</t>
  </si>
  <si>
    <t>DOPI-2146</t>
  </si>
  <si>
    <t>DOPI-2147</t>
  </si>
  <si>
    <t>DOPI-2148</t>
  </si>
  <si>
    <t>DOPI-2149</t>
  </si>
  <si>
    <t>DOPI-2150</t>
  </si>
  <si>
    <t>DOPI-2151</t>
  </si>
  <si>
    <t>DOPI-2152</t>
  </si>
  <si>
    <t>DOPI-2153</t>
  </si>
  <si>
    <t>DOPI-2154</t>
  </si>
  <si>
    <t>DOPI-2155</t>
  </si>
  <si>
    <t>DOPI-2156</t>
  </si>
  <si>
    <t>DOPI-2157</t>
  </si>
  <si>
    <t>DOPI-2158</t>
  </si>
  <si>
    <t>DOPI-2159</t>
  </si>
  <si>
    <t>DOPI-2160</t>
  </si>
  <si>
    <t>DOPI-2161</t>
  </si>
  <si>
    <t>DOPI-2162</t>
  </si>
  <si>
    <t>DOPI-2163</t>
  </si>
  <si>
    <t>DOPI-2164</t>
  </si>
  <si>
    <t>DOPI-2165</t>
  </si>
  <si>
    <t>DOPI-2166</t>
  </si>
  <si>
    <t>DOPI-2167</t>
  </si>
  <si>
    <t>DOPI-2168</t>
  </si>
  <si>
    <t>DOPI-2169</t>
  </si>
  <si>
    <t>DOPI-2170</t>
  </si>
  <si>
    <t>DOPI-2171</t>
  </si>
  <si>
    <t>DOPI-2172</t>
  </si>
  <si>
    <t>DOPI-2173</t>
  </si>
  <si>
    <t>DOPI-2174</t>
  </si>
  <si>
    <t>DOPI-2175</t>
  </si>
  <si>
    <t>DOPI-2176</t>
  </si>
  <si>
    <t>DOPI-2177</t>
  </si>
  <si>
    <t>DOPI-2178</t>
  </si>
  <si>
    <t>DOPI-2179</t>
  </si>
  <si>
    <t>DOPI-2180</t>
  </si>
  <si>
    <t>DOPI-2181</t>
  </si>
  <si>
    <t>DOPI-2182</t>
  </si>
  <si>
    <t>DOPI-2183</t>
  </si>
  <si>
    <t>DOPI-2184</t>
  </si>
  <si>
    <t>DOPI-2185</t>
  </si>
  <si>
    <t>DOPI-2186</t>
  </si>
  <si>
    <t>DOPI-2187</t>
  </si>
  <si>
    <t>DOPI-2188</t>
  </si>
  <si>
    <t>DOPI-2189</t>
  </si>
  <si>
    <t>DOPI-2190</t>
  </si>
  <si>
    <t>DOPI-2191</t>
  </si>
  <si>
    <t>DOPI-2192</t>
  </si>
  <si>
    <t>DOPI-2193</t>
  </si>
  <si>
    <t>DOPI-2194</t>
  </si>
  <si>
    <t>DOPI-2195</t>
  </si>
  <si>
    <t>DOPI-2196</t>
  </si>
  <si>
    <t>DOPI-2197</t>
  </si>
  <si>
    <t>DOPI-2198</t>
  </si>
  <si>
    <t>DOPI-2199</t>
  </si>
  <si>
    <t>DOPI-2200</t>
  </si>
  <si>
    <t>DOPI-2201</t>
  </si>
  <si>
    <t>DOPI-2202</t>
  </si>
  <si>
    <t>DOPI-2203</t>
  </si>
  <si>
    <t>DOPI-2204</t>
  </si>
  <si>
    <t>DOPI-2205</t>
  </si>
  <si>
    <t>DOPI-2206</t>
  </si>
  <si>
    <t>DOPI-2207</t>
  </si>
  <si>
    <t>DOPI-2208</t>
  </si>
  <si>
    <t>DOPI-2209</t>
  </si>
  <si>
    <t>DOPI-2210</t>
  </si>
  <si>
    <t>DOPI-2211</t>
  </si>
  <si>
    <t>DOPI-2212</t>
  </si>
  <si>
    <t>DOPI-2213</t>
  </si>
  <si>
    <t>DOPI-2214</t>
  </si>
  <si>
    <t>DOPI-2215</t>
  </si>
  <si>
    <t>DOPI-2216</t>
  </si>
  <si>
    <t>DOPI-2217</t>
  </si>
  <si>
    <t>SUMINISTRO E INSTALACIÓN DE TEE DE  P.V.C. CON UN DIÁMETRO DE  10" X 10", SERIE 20,  INCLUYE: HERRAMIENTA, ACARREOS, MATERIALES, EQUIPO Y MANO DE OBRA.</t>
  </si>
  <si>
    <t>SUMINISTRO E INSTALACIÓN DE CODO DE  P.V.C. CON UN DIÁMETRO DE 10" X 90°,  SERIE 20,  INCLUYE: HERRAMIENTA, ACARREOS, MATERIALES, EQUIPO Y MANO DE OBRA.</t>
  </si>
  <si>
    <r>
      <t xml:space="preserve">SUMINISTRO Y COLOCACIÓN DE POZO DE ABSORCIÓN DE </t>
    </r>
    <r>
      <rPr>
        <b/>
        <sz val="8"/>
        <rFont val="Arial"/>
        <family val="2"/>
      </rPr>
      <t>9.00 M</t>
    </r>
    <r>
      <rPr>
        <sz val="8"/>
        <rFont val="Arial"/>
        <family val="2"/>
      </rPr>
      <t xml:space="preserve"> DE PROFUNDIDAD X 1.40 M DE DIÁMETRO, EN MATERIAL TIPO II ESTABLE, INCLUYE: HERRAMIENTA, TUBERÍA PREFABRICADA A BASE DE CONCRETO ARMADO DE 96 CM DE DIÁMETRO EXTERIOR Y 80 CM DE DIÁMETRO INTERIOR, CON 130 ORIFICIOS DE 1 1/4" EN TUBERÍA FILTRANTE, ESCALONES DE ACERO DE 1/2" EN TUBERÍA, BROCAL CON TAPA DE HIERRO DÚCTIL, LOSA CÓNICA DE CONCRETO (F’C = 250 KG/CM2) ARMADO DE 96 CM DE DIÁMETRO EXTERIOR Y 10 CM DE ESPESOR, BASE DE CONCRETO (F’C = 250 KG/CM2) ARMADO DE 96 CM DE DIÁMETRO EXTERIOR Y 10 CM DE ESPESOR, TELA GEOTEXTIL EN ADEME Y PERFORACIÓN , FILTRO DE GRAVA LATERAL EN ÁREA FILTRANTE, RELLENO DE SUELO - CEMENTO EN PROPORCIÓN DE 10:1 Y/O FLUIDO DE F´C= 50 KG/CM2 EN ZONA DE NULA INFILTRACIÓN, DEMOLICIONES, REPOSICIÓN DE MATERIAL, ARMADO CON VARILLA DE 1/2" EN DIAMANTE, TRAZO Y NIVELACIÓN, ACARREOS, RETIRO DE MATERIAL PRODUCTO DE LA EXCAVACIÓN, EQUIPO Y MANO DE OBRA.</t>
    </r>
  </si>
  <si>
    <t>K</t>
  </si>
  <si>
    <t>CALLE PELÍCANO</t>
  </si>
  <si>
    <t>K1</t>
  </si>
  <si>
    <t>K1.2</t>
  </si>
  <si>
    <t>K1.1</t>
  </si>
  <si>
    <t>K1.3</t>
  </si>
  <si>
    <t>K2</t>
  </si>
  <si>
    <t>K3</t>
  </si>
  <si>
    <t>K4</t>
  </si>
  <si>
    <t>K4.1</t>
  </si>
  <si>
    <t>K4.2</t>
  </si>
  <si>
    <t>K5</t>
  </si>
  <si>
    <t>K5.1</t>
  </si>
  <si>
    <t>K5.2</t>
  </si>
  <si>
    <t>K5.3</t>
  </si>
  <si>
    <t>K5.4</t>
  </si>
  <si>
    <t>K6</t>
  </si>
  <si>
    <t>K6.1</t>
  </si>
  <si>
    <t>K6.2</t>
  </si>
  <si>
    <t>K6.3</t>
  </si>
  <si>
    <t>K6.4</t>
  </si>
  <si>
    <t>K7</t>
  </si>
  <si>
    <t>K7.1</t>
  </si>
  <si>
    <t>K7.2</t>
  </si>
  <si>
    <t>K8</t>
  </si>
  <si>
    <t>DOPI-2218</t>
  </si>
  <si>
    <t>DOPI-2219</t>
  </si>
  <si>
    <t>DOPI-2220</t>
  </si>
  <si>
    <t>DOPI-2221</t>
  </si>
  <si>
    <t>DOPI-2222</t>
  </si>
  <si>
    <t>DOPI-2223</t>
  </si>
  <si>
    <t>DOPI-2224</t>
  </si>
  <si>
    <t>DOPI-2225</t>
  </si>
  <si>
    <t>DOPI-2226</t>
  </si>
  <si>
    <t>DOPI-2227</t>
  </si>
  <si>
    <t>DOPI-2228</t>
  </si>
  <si>
    <t>DOPI-2229</t>
  </si>
  <si>
    <t>DOPI-2230</t>
  </si>
  <si>
    <t>DOPI-2231</t>
  </si>
  <si>
    <t>DOPI-2232</t>
  </si>
  <si>
    <t>DOPI-2233</t>
  </si>
  <si>
    <t>DOPI-2234</t>
  </si>
  <si>
    <t>DOPI-2235</t>
  </si>
  <si>
    <t>DOPI-2236</t>
  </si>
  <si>
    <t>DOPI-2237</t>
  </si>
  <si>
    <t>DOPI-2238</t>
  </si>
  <si>
    <t>DOPI-2239</t>
  </si>
  <si>
    <t>DOPI-2240</t>
  </si>
  <si>
    <t>DOPI-2241</t>
  </si>
  <si>
    <t>DOPI-2242</t>
  </si>
  <si>
    <t>DOPI-2243</t>
  </si>
  <si>
    <t>DOPI-2244</t>
  </si>
  <si>
    <t>DOPI-2245</t>
  </si>
  <si>
    <t>DOPI-2246</t>
  </si>
  <si>
    <t>DOPI-2247</t>
  </si>
  <si>
    <t>DOPI-2248</t>
  </si>
  <si>
    <t>DOPI-2249</t>
  </si>
  <si>
    <t>DOPI-2250</t>
  </si>
  <si>
    <t>DOPI-2251</t>
  </si>
  <si>
    <t>DOPI-2252</t>
  </si>
  <si>
    <t>DOPI-2253</t>
  </si>
  <si>
    <t>DOPI-2254</t>
  </si>
  <si>
    <t>DOPI-2255</t>
  </si>
  <si>
    <t>DOPI-2256</t>
  </si>
  <si>
    <t>DOPI-2257</t>
  </si>
  <si>
    <t>DOPI-2258</t>
  </si>
  <si>
    <t>DOPI-2259</t>
  </si>
  <si>
    <t>DOPI-2260</t>
  </si>
  <si>
    <t>DOPI-2261</t>
  </si>
  <si>
    <t>DOPI-2262</t>
  </si>
  <si>
    <t>DOPI-2263</t>
  </si>
  <si>
    <t>DOPI-2264</t>
  </si>
  <si>
    <t>DOPI-2265</t>
  </si>
  <si>
    <t>DOPI-2266</t>
  </si>
  <si>
    <t>DOPI-2267</t>
  </si>
  <si>
    <t>DOPI-2268</t>
  </si>
  <si>
    <t>DOPI-2269</t>
  </si>
  <si>
    <t>DOPI-2270</t>
  </si>
  <si>
    <t>DOPI-2271</t>
  </si>
  <si>
    <t>DOPI-2272</t>
  </si>
  <si>
    <t>DOPI-2273</t>
  </si>
  <si>
    <t>DOPI-2274</t>
  </si>
  <si>
    <t>DOPI-2275</t>
  </si>
  <si>
    <t>DOPI-2276</t>
  </si>
  <si>
    <t>DOPI-2277</t>
  </si>
  <si>
    <t>DOPI-2278</t>
  </si>
  <si>
    <t>DOPI-2279</t>
  </si>
  <si>
    <t>DOPI-2280</t>
  </si>
  <si>
    <t>DOPI-2281</t>
  </si>
  <si>
    <t>DOPI-2282</t>
  </si>
  <si>
    <t>DOPI-2283</t>
  </si>
  <si>
    <t>DOPI-2284</t>
  </si>
  <si>
    <t>DOPI-2285</t>
  </si>
  <si>
    <t>DOPI-2286</t>
  </si>
  <si>
    <t>DOPI-2287</t>
  </si>
  <si>
    <t>DOPI-2288</t>
  </si>
  <si>
    <t>DOPI-2289</t>
  </si>
  <si>
    <t>DOPI-2290</t>
  </si>
  <si>
    <t>DOPI-2291</t>
  </si>
  <si>
    <t>DOPI-2292</t>
  </si>
  <si>
    <t>DOPI-2293</t>
  </si>
  <si>
    <t>DOPI-2294</t>
  </si>
  <si>
    <t>DOPI-2295</t>
  </si>
  <si>
    <t>DOPI-2296</t>
  </si>
  <si>
    <t>DOPI-2297</t>
  </si>
  <si>
    <t>DOPI-2298</t>
  </si>
  <si>
    <t>DOPI-2299</t>
  </si>
  <si>
    <t>DOPI-2300</t>
  </si>
  <si>
    <t>DOPI-2301</t>
  </si>
  <si>
    <t>DOPI-2302</t>
  </si>
  <si>
    <t>DOPI-2303</t>
  </si>
  <si>
    <t>DOPI-2304</t>
  </si>
  <si>
    <t>DOPI-2305</t>
  </si>
  <si>
    <t>DOPI-2306</t>
  </si>
  <si>
    <t>DOPI-2307</t>
  </si>
  <si>
    <t>DOPI-2308</t>
  </si>
  <si>
    <t>DOPI-2309</t>
  </si>
  <si>
    <t>DOPI-2310</t>
  </si>
  <si>
    <t>DOPI-2311</t>
  </si>
  <si>
    <t>DOPI-2312</t>
  </si>
  <si>
    <t>DOPI-2313</t>
  </si>
  <si>
    <t>DOPI-2314</t>
  </si>
  <si>
    <t>DOPI-2315</t>
  </si>
  <si>
    <t>DOPI-2316</t>
  </si>
  <si>
    <t>DOPI-2317</t>
  </si>
  <si>
    <t>DOPI-2318</t>
  </si>
  <si>
    <t>DOPI-2319</t>
  </si>
  <si>
    <t>DOPI-2320</t>
  </si>
  <si>
    <t>DOPI-2321</t>
  </si>
  <si>
    <t>DOPI-2322</t>
  </si>
  <si>
    <t>DOPI-2323</t>
  </si>
  <si>
    <t>DOPI-2324</t>
  </si>
  <si>
    <t>DOPI-2325</t>
  </si>
  <si>
    <t>DOPI-2326</t>
  </si>
  <si>
    <t>DOPI-2327</t>
  </si>
  <si>
    <t>DOPI-2328</t>
  </si>
  <si>
    <t>DOPI-2329</t>
  </si>
  <si>
    <t>DOPI-2330</t>
  </si>
  <si>
    <t>DOPI-2331</t>
  </si>
  <si>
    <t>DOPI-2332</t>
  </si>
  <si>
    <t>DOPI-2333</t>
  </si>
  <si>
    <t>DOPI-2334</t>
  </si>
  <si>
    <t>DOPI-2335</t>
  </si>
  <si>
    <t>DOPI-2336</t>
  </si>
  <si>
    <t>DOPI-2337</t>
  </si>
  <si>
    <t>DOPI-2338</t>
  </si>
  <si>
    <t>DOPI-2339</t>
  </si>
  <si>
    <t>DOPI-2340</t>
  </si>
  <si>
    <t>DOPI-2341</t>
  </si>
  <si>
    <t>DOPI-2342</t>
  </si>
  <si>
    <t>DOPI-2343</t>
  </si>
  <si>
    <t>DOPI-2344</t>
  </si>
  <si>
    <t>DOPI-2345</t>
  </si>
  <si>
    <t>DOPI-2346</t>
  </si>
  <si>
    <t>DOPI-2347</t>
  </si>
  <si>
    <t>DOPI-2348</t>
  </si>
  <si>
    <t>DOPI-2349</t>
  </si>
  <si>
    <t>DOPI-2350</t>
  </si>
  <si>
    <t>DOPI-2351</t>
  </si>
  <si>
    <t>DOPI-2352</t>
  </si>
  <si>
    <t>DOPI-2353</t>
  </si>
  <si>
    <t>DOPI-2354</t>
  </si>
  <si>
    <t>DOPI-2355</t>
  </si>
  <si>
    <t>DOPI-2356</t>
  </si>
  <si>
    <t>DOPI-2357</t>
  </si>
  <si>
    <t>DOPI-2358</t>
  </si>
  <si>
    <t>DOPI-2359</t>
  </si>
  <si>
    <t>DOPI-2360</t>
  </si>
  <si>
    <t>DOPI-2361</t>
  </si>
  <si>
    <t>DOPI-2362</t>
  </si>
  <si>
    <t>DOPI-2363</t>
  </si>
  <si>
    <t>DOPI-2364</t>
  </si>
  <si>
    <t>DOPI-2365</t>
  </si>
  <si>
    <t>DOPI-2366</t>
  </si>
  <si>
    <t>DOPI-2367</t>
  </si>
  <si>
    <t>DOPI-2368</t>
  </si>
  <si>
    <t>DOPI-2369</t>
  </si>
  <si>
    <t>DOPI-2370</t>
  </si>
  <si>
    <t>DOPI-2371</t>
  </si>
  <si>
    <t>DOPI-2372</t>
  </si>
  <si>
    <t>DOPI-2373</t>
  </si>
  <si>
    <t>DOPI-2374</t>
  </si>
  <si>
    <t>DOPI-2375</t>
  </si>
  <si>
    <t>DOPI-2376</t>
  </si>
  <si>
    <t>DOPI-2377</t>
  </si>
  <si>
    <t>DOPI-2378</t>
  </si>
  <si>
    <t>DOPI-2379</t>
  </si>
  <si>
    <t>DOPI-2380</t>
  </si>
  <si>
    <t>DOPI-2381</t>
  </si>
  <si>
    <t>DOPI-2382</t>
  </si>
  <si>
    <t>DOPI-2383</t>
  </si>
  <si>
    <t>DOPI-2384</t>
  </si>
  <si>
    <t>DOPI-2385</t>
  </si>
  <si>
    <t>DOPI-2386</t>
  </si>
  <si>
    <t>DOPI-2387</t>
  </si>
  <si>
    <t>DOPI-2388</t>
  </si>
  <si>
    <t>DOPI-2389</t>
  </si>
  <si>
    <t>DOPI-2390</t>
  </si>
  <si>
    <t>DOPI-2391</t>
  </si>
  <si>
    <t>DOPI-2392</t>
  </si>
  <si>
    <t>DOPI-2393</t>
  </si>
  <si>
    <t>DOPI-2394</t>
  </si>
  <si>
    <t>DOPI-2395</t>
  </si>
  <si>
    <t>DOPI-2396</t>
  </si>
  <si>
    <t>DOPI-2397</t>
  </si>
  <si>
    <t>DOPI-2398</t>
  </si>
  <si>
    <t>DOPI-2399</t>
  </si>
  <si>
    <t>DOPI-2400</t>
  </si>
  <si>
    <t>DOPI-2401</t>
  </si>
  <si>
    <t>DOPI-2402</t>
  </si>
  <si>
    <t>DOPI-2403</t>
  </si>
  <si>
    <t>DOPI-2404</t>
  </si>
  <si>
    <t>DOPI-2405</t>
  </si>
  <si>
    <t>DOPI-2406</t>
  </si>
  <si>
    <t>DOPI-2407</t>
  </si>
  <si>
    <t>DOPI-2408</t>
  </si>
  <si>
    <t>DOPI-2409</t>
  </si>
  <si>
    <t>DOPI-2410</t>
  </si>
  <si>
    <t>DOPI-2411</t>
  </si>
  <si>
    <t>DOPI-2412</t>
  </si>
  <si>
    <t>DOPI-2413</t>
  </si>
  <si>
    <t>DOPI-2414</t>
  </si>
  <si>
    <t>DOPI-2415</t>
  </si>
  <si>
    <t>SUMINISTRO E INSTALACIÓN DE LUMINARIA TIPO VIALIDAD USO INTEMPERIE MODELO ROAD FOCUS RFS-72W32LED4K-G2-R2M-UNV-DMG-PH9-RCD7-GY3 O SIMILAR, FABRICADA EN FUNDICIÓN DE ALUMINIO INYECTADA A PRESIÓN PINTADA CON PINTURA POLIÉSTER APLICADA MEDIANTE PROCESO ELECTROESTÁTICO COLOR GRIS, EQUIPADA CON DRIVER QUE TRABAJA A 120 A 277 VOLTS, CON UN CONSUMO MÁXIMO DE 72 WATTS Y 32 LEDS EFICIENCIA LUMÍNICA DE 9,408 LUMENES PARA LA CURVA LE2 A 4000° K. DIMEABLE DE 0 A 10 V. CON SISTEMA ÓPTICO COMPUESTO POR PRISMAS PATENTADO EN CONJUNTO CAPAZ DE GENERAR CURVA II MEDIA CUTOFF, EQUIPADA CON SISTEMA DE PROTECCIÓN CONTRA DESCARGAS PARA 10KV / 10KA CLASE “C” INCLUYE BASE PARA FOTO CONTROL  Y SHORTING CAP, NIVEL DE PROTECCIÓN IP EN SISTEMA ELÉCTRICO IP64 NIVEL DE PROTECCIÓN IP EN SISTEMA ÓPTICO IP66, 10 AÑOS DE GARANTÍA INTEGRAL EN DRIVER Y SISTEMA ELÉCTRICO; 10 AÑOS GARANTÍA INTEGRAL EN SISTEMA ÓPTICO, INCLUYE: HERRAMIENTA, SUMINISTRO, FLETES, ACARREOS, ELEVACIÓN, CONEXIONES, PRUEBAS, EQUIPO Y MANO DE OBRA.</t>
  </si>
  <si>
    <t>SUMINISTRO E INSTALACIÓN DE LUMINARIA TIPO VIALIDAD MARCA SIGNIFY USO INTEMPERIE MODELO ROAD FOCUS RFS-72W32LED4K-G2-R2M-UNV-DMG-PH9-RCD7-GY3 O SIMILAR, FABRICADA EN FUNDICIÓN DE ALUMINIO INYECTADA A PRESIÓN PINTADA CON PINTURA POLIÉSTER APLICADA MEDIANTE PROCESO ELECTROESTÁTICO COLOR GRIS, EQUIPADA CON DRIVER QUE TRABAJA A 120 A 277 VOLTS, CON UN CONSUMO MÁXIMO DE 73 WATTS Y 32 LEDS EFICIENCIA LUMÍNICA DE 9,408 LUMENES PARA LA CURVA LE2 A 4000° K. DIMEABLE DE 0 A 10 V. CON SISTEMA ÓPTICO COMPUESTO POR PRISMAS PATENTADO EN CONJUNTO CAPAZ DE GENERAR CURVA II MEDIA CUTOFF. EQUIPADA CON SISTEMA DE PROTECCIÓN CONTRA DESCARGAS PARA 10KV / 10KA CLASE “C” INCLUYE BASE PARA FOTO CONTROL Y SHORTING CAP, NIVEL DE PROTECCIÓN IP EN SISTEMA ELÉCTRICO IP64 NIVEL DE PROTECCIÓN IP EN SISTEMA ÓPTICO IP66 GARANTÍA INTEGRAL EN DRIVER Y SISTEMA ELÉCTRICO: 10 AÑOS GARANTÍA INTEGRAL EN SISTEMA ÓPTICO, INCLUYE: HERRAMIENTA, SUMINISTRO, FLETES, ACARREOS, ELEVACIÓN, CONEXIONES, PRUEBAS, EQUIPO Y MANO DE OBRA.</t>
  </si>
  <si>
    <t>SUMINISTRO E INSTALACIÓN DE LUMINARIA TIPO VIALIDAD USO INTEMPERIE MODELO ROAD FOCUS RFS-54W16LED4K-G2-R2M-UNV-DMG-PH9-RCD7-GY3 O SIMILAR, FABRICADA EN FUNDICIÓN DE ALUMINIO INYECTADA A PRESIÓN PINTADA CON PINTURA POLIÉSTER APLICADA MEDIANTE PROCESO ELECTROESTÁTICO COLOR GRIS, EQUIPADA CON DRIVER QUE TRABAJA A 120 A 277 VOLTS, CON UN CONSUMO MÁXIMO DE 54 WATTS Y 16 LEDS EFICIENCIA LUMÍNICA DE 6,356 LUMENES PARA LA CURVA LE2 A 4000° K. DIMEABLE DE 0 A 10 V. CON SISTEMA ÓPTICO COMPUESTO POR PRISMAS PATENTADO EN CONJUNTO CAPAZ DE GENERAR CURVA II MEDIA CUTOFF, EQUIPADA CON SISTEMA DE PROTECCIÓN CONTRA DESCARGAS PARA 10KV / 10KA CLASE “C” INCLUYE BASE PARA FOTO CONTROL  Y SHORTING CAP, NIVEL DE PROTECCIÓN IP EN SISTEMA ELÉCTRICO IP64 NIVEL DE PROTECCIÓN IP EN SISTEMA ÓPTICO IP66, 10 AÑOS DE GARANTÍA INTEGRAL EN DRIVER Y SISTEMA ELÉCTRICO; 10 AÑOS GARANTÍA INTEGRAL EN SISTEMA ÓPTICO, INCLUYE: HERRAMIENTA, SUMINISTRO, FLETES, ACARREOS, ELEVACIÓN, CONEXIONES, PRUEBAS, EQUIPO Y MANO DE OBRA.</t>
  </si>
  <si>
    <t>SUMINISTRO Y COLOCACIÓN DE TERMINAL ZAPATA PARA TIERRA, DE ALUMINIO BIMETALICO PARA ALOJAR CABLES CALIBRE DESDE 14 AWG HASTA 2 AWG, CON UN ORIFICIO D FIJACIÓN DE 1/4", OPRESOR TIPO ALLEN, INCLUYE: PIJABROCA DE 1/4" X 1" GALVANIZADA CABEZA HEXAGONAL MATERIALES, MANO DE OBRA, EQUIPO Y HERRAMIENTA.</t>
  </si>
  <si>
    <t>SUMINISTRO E INSTALACIÓN DE LUMINARIA TIPO VIALIDAD USO INTEMPERIE MODELO ROAD FOCUS O SIMILAR, FABRICADA EN FUNDICIÓN DE ALUMINIO INYECTADA A PRESIÓN PINTADA CON PINTURA POLIÉSTER APLICADA MEDIANTE PROCESO ELECTROESTÁTICO COLOR GRIS, EQUIPADA CON DRIVER QUE TRABAJA A 120 A 277 VOLTS, CON UN CONSUMO MÁXIMO DE 73 WATTS Y 32 LEDS EFICIENCIA LUMÍNICA DE 9,408 LÚMENES PARA LA CURVA LE2 A 4000° K. DIMEABLE DE 0 A 10 V. CON SISTEMA ÓPTICO COMPUESTO POR PRISMAS PATENTADO EN CONJUNTO CAPAZ DE GENERAR CURVA II MEDIA CUTOFF. EQUIPADA CON SISTEMA DE PROTECCIÓN CONTRA DESCARGAS PARA 10KV / 10KA CLASE “C” INCLUYE BASE PARA FOTO CONTROL Y SHORTING CAP, NIVEL DE PROTECCIÓN IP EN SISTEMA ELÉCTRICO IP64 NIVEL DE PROTECCIÓN IP EN SISTEMA ÓPTICO IP66 GARANTÍA INTEGRAL EN DRIVER Y SISTEMA ELÉCTRICO: 10 AÑOS GARANTÍA INTEGRAL EN SISTEMA ÓPTICO: 10 AÑOS.  CATALOGO RFS-72W32LED4K-G2-R2M-UNV-DMG-PH9-RCD7-GY3, INCLUYE: MATERIALES, MANO DE OBRA, EQUIPO Y HERRAMIENTA.</t>
  </si>
  <si>
    <t>SUMINISTRO E INSTALACIÓN DE LUMINARIA TIPO VIALIDAD USO INTEMPERIE MODELO ROAD FOCUS O SIMILAR, FABRICADO EN FUNDICIÓN DE ALUMINIO INYECTADA A PRESIÓN PINTADA CON PINTURA POLIÉSTER APLICADA MEDIANTE PROCESO ELECTROESTÁTICO COLOR GRIS, EQUIPADA CON DRIVER QUE TRABAJA A 120 A 277 VOLTS, CON UN CONSUMO MÁXIMO DE 53 WATTS Y 16 LEDS EFICIENCIA LUMÍNICA DE 6,356 LÚMENES PARA LA CURVA LE2 A 4000° K. DIMEABLE DE 0 A 10 V. CON SISTEMA ÓPTICO COMPUESTO POR PRISMAS PATENTADO EN CONJUNTO CAPAZ DE GENERAR CURVA II MEDIA CUTOFF. EQUIPADA CON SISTEMA DE PROTECCIÓN CONTRA DESCARGAS PARA 10KV / 10KA CLASE “C” INCLUYE BASE PARA FOTO CONTROL Y SHORTING CAP, NIVEL DE PROTECCIÓN IP EN SISTEMA ELÉCTRICO IP64 NIVEL DE PROTECCIÓN IP EN SISTEMA ÓPTICO IP66 GARANTÍA INTEGRAL EN DRIVER Y SISTEMA ELÉCTRICO: 10 AÑOS GARANTÍA INTEGRAL EN SISTEMA ÓPTICO: 10 AÑOS.  CATALOGO RFS-54W16LED4K-G2-R2M-UNV-DMG-PH9-RCD7-GY3, INCLUYE: MATERIALES, MANO DE OBRA, EQUIPO Y HERRAMIENTA.</t>
  </si>
  <si>
    <t>SUMINISTRO E INSTALACIÓN DE LUMINARIA TIPO VIALIDAD MODELO ROAD FOCUS O SIMILAR, FABRICADA EN FUNDICIÓN DE ALUMINIO INYECTADA A PRESIÓN PINTADA CON PINTURA POLIÉSTER APLICADA MEDIANTE PROCESO ELECTROESTÁTICO COLOR GRIS, EQUIPADA CON DRIVER QUE TRABAJA A 120 A 277 VOLTS, CON UN CONSUMO MÁXIMO DE 73 WATTS Y 32 LEDS EFICIENCIA LUMÍNICA DE 9,408 LÚMENES PARA LA CURVA LE2 A 4000° K. DIMEABLE DE 0 A 10 V. CON SISTEMA ÓPTICO COMPUESTO POR PRISMAS PATENTADO EN CONJUNTO CAPAZ DE GENERAR CURVA II MEDIA CUTOFF. EQUIPADA CON SISTEMA DE PROTECCIÓN CONTRA DESCARGAS PARA 10KV / 10KA CLASE “C” INCLUYE BASE PARA FOTO CONTROL Y SHORTING CAP, NIVEL DE PROTECCIÓN IP EN SISTEMA ELÉCTRICO IP64 NIVEL DE PROTECCIÓN IP EN SISTEMA ÓPTICO IP66 GARANTÍA INTEGRAL EN DRIVER Y SISTEMA ELÉCTRICO: 10 AÑOS GARANTÍA INTEGRAL EN SISTEMA ÓPTICO: 10 AÑOS.  CATALOGO RFS-72W32LED4K-G2-R2M-UNV-DMG-PH9-RCD7-GY3, INCLUYE: MATERIALES, MANO DE OBRA, EQUIPO Y HERRAMIENTA.</t>
  </si>
  <si>
    <t>SUMINISTRO E INSTALACIÓN DE SISTEMA DE TIERRA, INCLUYE: 1 VARILLA COOPER WELD 5/8 X 3.00 M, CARGA CADWELD NO 90, 4.00 M DE CABLE DE COBRE DESNUDO CAL 2, CONECTOR DE VARILLA DE 5/8", MANO DE OBRA, EQUIPO Y HERRAMIENTA.</t>
  </si>
  <si>
    <t>BASE HIDRÁULICA DE 100% PRODUCTO DE TRITURACIÓN, DE 20 CM DE ESPESOR, COMPACTADA MÍNIMO AL 100% DE SU P.V.S.M., PRUEBA AASHTO MODIFICADA, CBR DEL 80%, DESGASTE DE LOS ÁNGELES 35% MÁXIMO, INCLUYE: MATERIALES, CONFORMACIÓN, AGUA, MANO DE OBRA, EQUIPO PARA MEZCLADO DE MATERIALES, EXTENDIDO, COMPACTACIÓN Y DESPERDICIOS.</t>
  </si>
  <si>
    <t>SUMINISTRO E INSTALACIÓN DE MANGA DE EMPOTRAMIENTO DE  P.V.C. DE 10" DE DIÁMETRO,  INCLUYE: MATERIAL, ACARREOS, MANO  DE OBRA Y HERRAMIENTA.</t>
  </si>
  <si>
    <t>SUMINISTRO E INSTALACIÓN DE TEE DE 6" X 6" DE DIÁMETRO DE FO.FO., INCLUYE: 50 % DE TORNILLOS Y EMPAQUES, MATERIAL, ACARREOS, MANO DE OBRA, EQUIPO Y HERRAMIENTA.</t>
  </si>
  <si>
    <t>SUMINISTRO E INSTALACIÓN DE ADAPTADOR DE BRONCE DE 1/2", INCLUYE: MATERIAL, MANO DE OBRA, EQUIPO Y HERRAMIENTA.</t>
  </si>
  <si>
    <t>SUMINISTRO E INSTALACIÓN DE CONTROL PARA ALUMBRADO INTEGRADO POR 1.- GABINETE PARA CONTROL DE ALUMBRADO PÚBLICO, CLASIFICACIÓN NEMA 4X (IP66), DE DIMENSIONES MÍNIMAS 40 X 30 X 20 CM, CON RECUBRIMIENTO DE PINTURA EN POLIÉSTER TEXTURIZADO COLOR RAL7035, CON CHAPA MARCA SOUTHCO MODELO E3-110-25. 2.- INTERRUPTOR TERMOMAGNÉTICO EN CAJA MOLDEADA DE 3 X 30 AMP, TIPO FAL, ALTA CAPACIDAD INTERRUPTIVA, 25 KA @ 240 VCA, 600 VCA, 60 HZ, INCLUYE TERMINALES PARA CONECTAR CON CONDUCTORES DE CU O AL, DE LÍNEA Y CARGA, CALIBRE MÍNIMO 14 AWG, CALIBRE MÁXIMO 3/0 AWG. TEMPERATURA AMBIENTE DE FUNCIONAMIENTO 40°C. QUE CUMPLA CON LA NORMA NMX-J-266-ANCE-2014. 3.- CONTACTOR ELECTROMAGNÉTICO 3 POLOS, TAMAÑO NEMA 1 PARA 30 AMP, CLASE 8502 TIPO SA, PARA UNA TENSIÓN MÁXIMA DE 600 VCA. LA BOBINA DEBE OPERAR A 220 VCA, 60 HERTZ. CONTAR CON CERTIFICADOS QUE ACREDITEN EL CUMPLIMIENTO DE LAS NORMAS: NMX-J-290-ANCE-1999, NMX-J-118/1-ANCE-2000, O EN SU DEFECTO IEC 947-4-1 O 60947-4-1. 4.- BASE SOQUET PARA FOTOCELDA, CON FOTOCELDA/FOTOCONTROL, MONTAJE DE MEDIA VUELTA, RANGO DE ENCENDIDO DE 10-30 LUXES, APAGADO 5 VECES EL NIVEL DE ENCENDIDO, CON DISEÑO DE EXPULSIÓN TIPO ABIERTO. EL MARGEN DE PROTECCIÓN ES DE 2,5 KV EN EL DISPARO Y 5000 A DE CAPACIDAD DE CONDUCCIÓN, FOTOCELDA DE SULFURO DE CADMIO, 1/2 PULGADA DE DIÁMETRO. SELLADA EPOXICAMENTE PARA PROTECCIÓN CONTRA CONTAMINANTES, HUMEDAD Y MÁXIMA ESTABILIDAD. ORIENTACIÓN DE LA INSTALACIÓN UNIDIRECCIONAL, VIDA ÚTIL 5,000 OPERACIONES, TERMINALES DE LATÓN SÓLIDO PARA MÁXIMA RESISTENCIA A LA CORROSIÓN Y BUENA CONDUCCIÓN ELÉCTRICA, CONTACTOS NORMALMENTE CERRADOS. 5.- CABLEADO INTERNO. INCLUYE: HERRAMIENTA, FLEJE DE ACERO INOXIDABLE 3/4", HEBILLAS PARA FLEJE, TUBO LICUATIGH, CABLE PARA CONEXIÓN A MEDICIÓN Y DERIVACIÓN A CIRCUITO, VARILLA DE TIERRA PROTOCOLIZADA Y CONECTOR REFORZADO PARA VARILLA DE TIERRA, CABLEADO INTERNO, SUMINISTRO DE MATERIALES, ACARREOS, ELEVACIÓN, MATERIALES PARA SUJECIÓN, MANO DE OBRA, CONEXIÓN Y PRUEBAS.</t>
  </si>
  <si>
    <t>SUMINISTRO E INSTALACIÓN DE BASE PARA MEDIDOR TRIFÁSICO, PARA USO EXTERIOR NEMA 3R, 7 TERMINALES CON CAPACIDAD DE 200 AMPERES, TENSIÓN MÁXIMA 600 VOLTS, INCLUYE: RECEPTÁCULO PARA TUBERÍA CONDUIT DE 2" (ADAPTADOR ROSCADO TIPO HUB), REDUCCIÓN BUSHING 2" A 1-1/4", TUBO CONDUIT PARED GRUESA ROSCADO DE 1-1/4", MUFA ROSCADA DE 1-1/4", TUBO DE AJUSTE 1/2" VARILLA DE TIERRA PROTOCOLIZADA Y CONECTOR REFORZADO PARA VARILLA DE TIERRA, FLEJE DE ACERO INOXIDABLE 3/4" Y HEBILLAS, ACARREOS, ELEMENTOS DE FIJACIÓN, CONEXIONES, PRUEBAS, AJUSTES, MATERIALES, EQUIPO Y MANO DE OBRA.</t>
  </si>
  <si>
    <t>SUMINISTRO Y COLOCACIÓN DE POSTE METÁLICO CÓNICO CIRCULAR DE 7.5 M PERCHA SENCILLA, CON UNA CONICIDAD DE 3.55 MM POR CADA 305 MM FABRICADO CON LAMINA DE ACERO ROLADO EN CALIENTE CALIBRE 11 CON 36,000 LB/PULGADA2 DE RESISTENCIA. LA PLACA BASE ESTÁ FABRICADA CON ACERO ROLADO EN CALIENTE CON 36,000 LB/PULGADA2 DE RESISTENCIA DE DIMENSIONES 280 X 280 MM Y UN ESPESOR DE 12.7 MM DISTANCIA ENTRE PERFORACIONES 190 MM, CON ARO DE REFUERZO DE 127 MM X 5 MM, QUE PERMITE AMPLIAR LA RESISTENCIA AL DETERIORO DEL POSTE POR EFECTOS AMBIENTALES.  QUE CUENTE CON REGISTRO PARA CONEXIONES FABRICADO CON PTR DE 3" X 5" CALIBRE 11 CON 36,000 LB/PULGADA2 DE RESISTENCIA Y LA TAPA DE 80 MM POR 131 MM PREPARADO PARA MONTARSE EN ANCLA DE 4 BASTONES DE 3/4". PINTADO CON ANTICORROSIVO COLOR ROJO OXIDO EN EL INTERIOR Y EL EXTERIOR, Y ACABADO EN EL EXTERIOR CON PINTURA DE ESMALTE ALQUIDÁLICO COLOR BLANCO.  INCLUYE: HERRAMIENTA, SUMINISTRO, FLETES, ACARREOS, ELEVACIÓN, PLOMEADO, EQUIPO Y MANO DE OBRA.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</si>
</sst>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0;\(#,##0.00\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color indexed="64"/>
      <name val="Arial"/>
      <family val="2"/>
    </font>
    <font>
      <sz val="6"/>
      <name val="Arial"/>
      <family val="2"/>
    </font>
    <font>
      <sz val="20"/>
      <name val="Arial"/>
      <family val="2"/>
    </font>
    <font>
      <sz val="12"/>
      <name val="Arial"/>
      <family val="2"/>
    </font>
    <font>
      <b/>
      <sz val="8"/>
      <color indexed="64"/>
      <name val="Arial"/>
      <family val="2"/>
    </font>
    <font>
      <sz val="8"/>
      <color indexed="64"/>
      <name val="Arial"/>
      <family val="2"/>
    </font>
    <font>
      <b/>
      <sz val="10"/>
      <color indexed="64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b/>
      <sz val="10"/>
      <color rgb="FF0070C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color theme="8" tint="-0.249977111117893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b/>
      <sz val="10"/>
      <color rgb="FF00B0F0"/>
      <name val="Arial"/>
      <family val="2"/>
    </font>
    <font>
      <sz val="10"/>
      <color rgb="FF00B0F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6" fillId="0" borderId="0"/>
    <xf numFmtId="0" fontId="6" fillId="0" borderId="0"/>
    <xf numFmtId="0" fontId="1" fillId="0" borderId="0"/>
    <xf numFmtId="0" fontId="16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2" fillId="0" borderId="0"/>
    <xf numFmtId="0" fontId="2" fillId="0" borderId="0"/>
    <xf numFmtId="0" fontId="28" fillId="0" borderId="0"/>
    <xf numFmtId="0" fontId="28" fillId="0" borderId="0"/>
    <xf numFmtId="0" fontId="28" fillId="0" borderId="0"/>
  </cellStyleXfs>
  <cellXfs count="166">
    <xf numFmtId="0" fontId="0" fillId="0" borderId="0" xfId="0"/>
    <xf numFmtId="0" fontId="4" fillId="0" borderId="2" xfId="2" applyNumberFormat="1" applyFont="1" applyBorder="1" applyAlignment="1">
      <alignment horizontal="justify" vertical="top" wrapText="1"/>
    </xf>
    <xf numFmtId="0" fontId="4" fillId="0" borderId="5" xfId="2" applyNumberFormat="1" applyFont="1" applyBorder="1" applyAlignment="1">
      <alignment horizontal="justify" vertical="top" wrapText="1"/>
    </xf>
    <xf numFmtId="0" fontId="9" fillId="0" borderId="0" xfId="2" applyFont="1" applyFill="1" applyBorder="1" applyAlignment="1">
      <alignment horizontal="justify" wrapText="1"/>
    </xf>
    <xf numFmtId="49" fontId="4" fillId="2" borderId="0" xfId="2" applyNumberFormat="1" applyFont="1" applyFill="1" applyBorder="1" applyAlignment="1">
      <alignment horizontal="center" vertical="center" wrapText="1"/>
    </xf>
    <xf numFmtId="0" fontId="6" fillId="0" borderId="0" xfId="3" applyFill="1"/>
    <xf numFmtId="0" fontId="6" fillId="0" borderId="0" xfId="3" applyFill="1" applyAlignment="1">
      <alignment wrapText="1"/>
    </xf>
    <xf numFmtId="0" fontId="6" fillId="0" borderId="0" xfId="3" applyFont="1" applyFill="1" applyAlignment="1">
      <alignment wrapText="1"/>
    </xf>
    <xf numFmtId="0" fontId="11" fillId="0" borderId="0" xfId="3" applyFont="1" applyFill="1"/>
    <xf numFmtId="4" fontId="6" fillId="0" borderId="0" xfId="3" applyNumberFormat="1" applyFill="1"/>
    <xf numFmtId="0" fontId="3" fillId="0" borderId="1" xfId="2" applyFont="1" applyBorder="1" applyAlignment="1">
      <alignment vertical="top" wrapText="1"/>
    </xf>
    <xf numFmtId="0" fontId="3" fillId="0" borderId="2" xfId="2" applyNumberFormat="1" applyFont="1" applyBorder="1" applyAlignment="1">
      <alignment vertical="top" wrapText="1"/>
    </xf>
    <xf numFmtId="0" fontId="6" fillId="0" borderId="0" xfId="3" applyFill="1" applyBorder="1"/>
    <xf numFmtId="0" fontId="3" fillId="0" borderId="4" xfId="2" applyFont="1" applyBorder="1" applyAlignment="1">
      <alignment vertical="top" wrapText="1"/>
    </xf>
    <xf numFmtId="0" fontId="3" fillId="0" borderId="5" xfId="2" applyNumberFormat="1" applyFont="1" applyBorder="1" applyAlignment="1">
      <alignment vertical="top" wrapText="1"/>
    </xf>
    <xf numFmtId="165" fontId="7" fillId="0" borderId="5" xfId="2" applyNumberFormat="1" applyFont="1" applyFill="1" applyBorder="1" applyAlignment="1">
      <alignment vertical="top"/>
    </xf>
    <xf numFmtId="0" fontId="3" fillId="0" borderId="0" xfId="2" applyFont="1" applyBorder="1" applyAlignment="1">
      <alignment horizontal="center" vertical="top"/>
    </xf>
    <xf numFmtId="2" fontId="3" fillId="0" borderId="0" xfId="2" applyNumberFormat="1" applyFont="1" applyBorder="1" applyAlignment="1">
      <alignment horizontal="right" vertical="top"/>
    </xf>
    <xf numFmtId="164" fontId="4" fillId="0" borderId="0" xfId="2" applyNumberFormat="1" applyFont="1" applyBorder="1" applyAlignment="1">
      <alignment horizontal="right" vertical="top"/>
    </xf>
    <xf numFmtId="0" fontId="4" fillId="0" borderId="5" xfId="2" applyNumberFormat="1" applyFont="1" applyBorder="1" applyAlignment="1">
      <alignment horizontal="center" vertical="top" wrapText="1"/>
    </xf>
    <xf numFmtId="14" fontId="3" fillId="0" borderId="0" xfId="2" applyNumberFormat="1" applyFont="1" applyFill="1" applyBorder="1" applyAlignment="1">
      <alignment horizontal="justify" vertical="top" wrapText="1"/>
    </xf>
    <xf numFmtId="0" fontId="8" fillId="0" borderId="5" xfId="2" applyFont="1" applyFill="1" applyBorder="1" applyAlignment="1">
      <alignment horizontal="left"/>
    </xf>
    <xf numFmtId="0" fontId="3" fillId="0" borderId="7" xfId="2" applyFont="1" applyBorder="1" applyAlignment="1">
      <alignment horizontal="center" vertical="top"/>
    </xf>
    <xf numFmtId="2" fontId="3" fillId="0" borderId="7" xfId="2" applyNumberFormat="1" applyFont="1" applyBorder="1" applyAlignment="1">
      <alignment horizontal="right" vertical="top"/>
    </xf>
    <xf numFmtId="164" fontId="4" fillId="0" borderId="7" xfId="2" applyNumberFormat="1" applyFont="1" applyBorder="1" applyAlignment="1">
      <alignment horizontal="right" vertical="top"/>
    </xf>
    <xf numFmtId="14" fontId="3" fillId="0" borderId="7" xfId="2" applyNumberFormat="1" applyFont="1" applyFill="1" applyBorder="1" applyAlignment="1">
      <alignment horizontal="justify" vertical="top" wrapText="1"/>
    </xf>
    <xf numFmtId="0" fontId="3" fillId="0" borderId="5" xfId="2" applyNumberFormat="1" applyFont="1" applyBorder="1" applyAlignment="1">
      <alignment vertical="top"/>
    </xf>
    <xf numFmtId="0" fontId="4" fillId="0" borderId="2" xfId="5" applyNumberFormat="1" applyFont="1" applyBorder="1" applyAlignment="1">
      <alignment horizontal="center" vertical="top" wrapText="1"/>
    </xf>
    <xf numFmtId="0" fontId="3" fillId="0" borderId="6" xfId="2" applyFont="1" applyBorder="1" applyAlignment="1">
      <alignment vertical="top" wrapText="1"/>
    </xf>
    <xf numFmtId="0" fontId="9" fillId="0" borderId="0" xfId="2" applyFont="1" applyFill="1" applyBorder="1" applyAlignment="1">
      <alignment horizontal="center"/>
    </xf>
    <xf numFmtId="0" fontId="9" fillId="0" borderId="0" xfId="2" applyFont="1" applyFill="1" applyBorder="1" applyAlignment="1">
      <alignment horizontal="centerContinuous"/>
    </xf>
    <xf numFmtId="4" fontId="9" fillId="0" borderId="0" xfId="2" applyNumberFormat="1" applyFont="1" applyFill="1" applyBorder="1" applyAlignment="1">
      <alignment horizontal="center"/>
    </xf>
    <xf numFmtId="0" fontId="10" fillId="0" borderId="0" xfId="3" applyFont="1" applyFill="1" applyBorder="1" applyAlignment="1">
      <alignment horizontal="right" vertical="top"/>
    </xf>
    <xf numFmtId="0" fontId="11" fillId="0" borderId="0" xfId="3" applyFont="1" applyFill="1" applyBorder="1" applyAlignment="1">
      <alignment vertical="top" wrapText="1"/>
    </xf>
    <xf numFmtId="4" fontId="6" fillId="0" borderId="0" xfId="3" applyNumberFormat="1" applyFill="1" applyBorder="1"/>
    <xf numFmtId="49" fontId="12" fillId="0" borderId="0" xfId="3" applyNumberFormat="1" applyFont="1" applyFill="1" applyBorder="1" applyAlignment="1">
      <alignment horizontal="center" vertical="center" wrapText="1"/>
    </xf>
    <xf numFmtId="0" fontId="12" fillId="0" borderId="0" xfId="3" applyFont="1" applyFill="1" applyBorder="1" applyAlignment="1">
      <alignment vertical="top" wrapText="1"/>
    </xf>
    <xf numFmtId="164" fontId="12" fillId="0" borderId="0" xfId="3" applyNumberFormat="1" applyFont="1" applyFill="1" applyBorder="1" applyAlignment="1">
      <alignment horizontal="right" vertical="top" wrapText="1"/>
    </xf>
    <xf numFmtId="49" fontId="12" fillId="3" borderId="0" xfId="3" applyNumberFormat="1" applyFont="1" applyFill="1" applyBorder="1" applyAlignment="1">
      <alignment horizontal="center" vertical="center" wrapText="1"/>
    </xf>
    <xf numFmtId="4" fontId="14" fillId="0" borderId="0" xfId="3" applyNumberFormat="1" applyFont="1" applyFill="1" applyBorder="1" applyAlignment="1">
      <alignment horizontal="right" vertical="top" wrapText="1"/>
    </xf>
    <xf numFmtId="2" fontId="15" fillId="0" borderId="0" xfId="3" applyNumberFormat="1" applyFont="1" applyFill="1" applyBorder="1" applyAlignment="1">
      <alignment horizontal="justify" vertical="top"/>
    </xf>
    <xf numFmtId="0" fontId="15" fillId="0" borderId="0" xfId="3" applyFont="1" applyFill="1" applyBorder="1" applyAlignment="1">
      <alignment horizontal="center" vertical="center" wrapText="1"/>
    </xf>
    <xf numFmtId="44" fontId="15" fillId="0" borderId="0" xfId="3" applyNumberFormat="1" applyFont="1" applyFill="1" applyBorder="1" applyAlignment="1">
      <alignment horizontal="justify" vertical="top"/>
    </xf>
    <xf numFmtId="0" fontId="5" fillId="2" borderId="0" xfId="5" applyFont="1" applyFill="1" applyBorder="1" applyAlignment="1">
      <alignment horizontal="justify" vertical="top" wrapText="1"/>
    </xf>
    <xf numFmtId="164" fontId="17" fillId="2" borderId="0" xfId="1" applyNumberFormat="1" applyFont="1" applyFill="1" applyBorder="1" applyAlignment="1">
      <alignment horizontal="right" vertical="top" wrapText="1"/>
    </xf>
    <xf numFmtId="164" fontId="17" fillId="2" borderId="0" xfId="3" applyNumberFormat="1" applyFont="1" applyFill="1" applyBorder="1" applyAlignment="1">
      <alignment horizontal="right" vertical="top" wrapText="1"/>
    </xf>
    <xf numFmtId="164" fontId="18" fillId="2" borderId="0" xfId="3" applyNumberFormat="1" applyFont="1" applyFill="1" applyBorder="1" applyAlignment="1">
      <alignment horizontal="right" vertical="top" wrapText="1"/>
    </xf>
    <xf numFmtId="44" fontId="11" fillId="0" borderId="0" xfId="1" applyFont="1" applyFill="1" applyBorder="1" applyAlignment="1">
      <alignment horizontal="center" vertical="top" wrapText="1"/>
    </xf>
    <xf numFmtId="0" fontId="15" fillId="0" borderId="0" xfId="3" applyNumberFormat="1" applyFont="1" applyFill="1" applyBorder="1" applyAlignment="1">
      <alignment horizontal="center" vertical="center" wrapText="1"/>
    </xf>
    <xf numFmtId="0" fontId="15" fillId="0" borderId="0" xfId="3" applyNumberFormat="1" applyFont="1" applyFill="1" applyBorder="1" applyAlignment="1">
      <alignment horizontal="justify" vertical="top"/>
    </xf>
    <xf numFmtId="44" fontId="5" fillId="3" borderId="0" xfId="1" applyFont="1" applyFill="1" applyBorder="1" applyAlignment="1">
      <alignment horizontal="center" vertical="top" wrapText="1"/>
    </xf>
    <xf numFmtId="164" fontId="15" fillId="0" borderId="0" xfId="1" applyNumberFormat="1" applyFont="1" applyFill="1" applyBorder="1" applyAlignment="1">
      <alignment horizontal="right" vertical="top"/>
    </xf>
    <xf numFmtId="0" fontId="20" fillId="0" borderId="0" xfId="3" applyFont="1" applyFill="1" applyAlignment="1">
      <alignment wrapText="1"/>
    </xf>
    <xf numFmtId="49" fontId="13" fillId="0" borderId="0" xfId="0" applyNumberFormat="1" applyFont="1" applyAlignment="1">
      <alignment horizontal="center" vertical="top"/>
    </xf>
    <xf numFmtId="0" fontId="13" fillId="0" borderId="0" xfId="0" applyFont="1" applyFill="1" applyAlignment="1">
      <alignment horizontal="justify" vertical="top" wrapText="1"/>
    </xf>
    <xf numFmtId="4" fontId="13" fillId="0" borderId="0" xfId="0" applyNumberFormat="1" applyFont="1" applyFill="1" applyAlignment="1">
      <alignment horizontal="right" vertical="top"/>
    </xf>
    <xf numFmtId="0" fontId="21" fillId="0" borderId="0" xfId="0" applyNumberFormat="1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center" vertical="top"/>
    </xf>
    <xf numFmtId="164" fontId="13" fillId="0" borderId="0" xfId="0" applyNumberFormat="1" applyFont="1" applyFill="1" applyAlignment="1">
      <alignment horizontal="right" vertical="justify"/>
    </xf>
    <xf numFmtId="0" fontId="6" fillId="4" borderId="0" xfId="3" applyFill="1"/>
    <xf numFmtId="2" fontId="12" fillId="3" borderId="0" xfId="3" applyNumberFormat="1" applyFont="1" applyFill="1" applyBorder="1" applyAlignment="1">
      <alignment vertical="top"/>
    </xf>
    <xf numFmtId="0" fontId="20" fillId="0" borderId="0" xfId="3" applyFont="1" applyAlignment="1">
      <alignment wrapText="1"/>
    </xf>
    <xf numFmtId="49" fontId="12" fillId="3" borderId="0" xfId="3" applyNumberFormat="1" applyFont="1" applyFill="1" applyAlignment="1">
      <alignment horizontal="center" vertical="center" wrapText="1"/>
    </xf>
    <xf numFmtId="0" fontId="6" fillId="0" borderId="0" xfId="3"/>
    <xf numFmtId="0" fontId="13" fillId="0" borderId="0" xfId="0" applyFont="1" applyAlignment="1">
      <alignment horizontal="center" vertical="top"/>
    </xf>
    <xf numFmtId="4" fontId="13" fillId="0" borderId="0" xfId="0" applyNumberFormat="1" applyFont="1" applyAlignment="1">
      <alignment horizontal="right" vertical="top"/>
    </xf>
    <xf numFmtId="164" fontId="13" fillId="0" borderId="0" xfId="0" applyNumberFormat="1" applyFont="1" applyAlignment="1">
      <alignment horizontal="right" vertical="justify"/>
    </xf>
    <xf numFmtId="0" fontId="21" fillId="0" borderId="0" xfId="0" applyFont="1" applyAlignment="1">
      <alignment horizontal="center" vertical="top" wrapText="1"/>
    </xf>
    <xf numFmtId="2" fontId="12" fillId="3" borderId="0" xfId="3" applyNumberFormat="1" applyFont="1" applyFill="1" applyAlignment="1">
      <alignment vertical="top"/>
    </xf>
    <xf numFmtId="0" fontId="6" fillId="0" borderId="0" xfId="3" applyAlignment="1">
      <alignment wrapText="1"/>
    </xf>
    <xf numFmtId="49" fontId="12" fillId="0" borderId="0" xfId="3" applyNumberFormat="1" applyFont="1" applyAlignment="1">
      <alignment horizontal="center" vertical="center" wrapText="1"/>
    </xf>
    <xf numFmtId="164" fontId="12" fillId="0" borderId="0" xfId="3" applyNumberFormat="1" applyFont="1" applyAlignment="1">
      <alignment horizontal="right" vertical="top" wrapText="1"/>
    </xf>
    <xf numFmtId="4" fontId="21" fillId="0" borderId="0" xfId="0" applyNumberFormat="1" applyFont="1" applyAlignment="1">
      <alignment horizontal="center" vertical="top" wrapText="1"/>
    </xf>
    <xf numFmtId="0" fontId="3" fillId="0" borderId="3" xfId="2" applyFont="1" applyFill="1" applyBorder="1" applyAlignment="1">
      <alignment horizontal="center" vertical="top"/>
    </xf>
    <xf numFmtId="2" fontId="3" fillId="0" borderId="3" xfId="2" applyNumberFormat="1" applyFont="1" applyFill="1" applyBorder="1" applyAlignment="1">
      <alignment horizontal="right" vertical="top"/>
    </xf>
    <xf numFmtId="164" fontId="4" fillId="0" borderId="3" xfId="2" applyNumberFormat="1" applyFont="1" applyFill="1" applyBorder="1" applyAlignment="1">
      <alignment horizontal="right" vertical="top"/>
    </xf>
    <xf numFmtId="14" fontId="3" fillId="0" borderId="3" xfId="2" applyNumberFormat="1" applyFont="1" applyFill="1" applyBorder="1" applyAlignment="1">
      <alignment horizontal="justify" vertical="top" wrapText="1"/>
    </xf>
    <xf numFmtId="0" fontId="3" fillId="0" borderId="0" xfId="2" applyFont="1" applyFill="1" applyBorder="1" applyAlignment="1">
      <alignment horizontal="center" vertical="top"/>
    </xf>
    <xf numFmtId="2" fontId="3" fillId="0" borderId="0" xfId="2" applyNumberFormat="1" applyFont="1" applyFill="1" applyBorder="1" applyAlignment="1">
      <alignment horizontal="right" vertical="top"/>
    </xf>
    <xf numFmtId="164" fontId="4" fillId="0" borderId="0" xfId="2" applyNumberFormat="1" applyFont="1" applyFill="1" applyBorder="1" applyAlignment="1">
      <alignment horizontal="right" vertical="top"/>
    </xf>
    <xf numFmtId="2" fontId="6" fillId="0" borderId="0" xfId="3" applyNumberFormat="1" applyFill="1" applyAlignment="1"/>
    <xf numFmtId="0" fontId="6" fillId="0" borderId="0" xfId="3" applyFill="1" applyAlignment="1"/>
    <xf numFmtId="2" fontId="6" fillId="0" borderId="0" xfId="3" applyNumberFormat="1" applyFill="1" applyAlignment="1">
      <alignment vertical="justify" wrapText="1"/>
    </xf>
    <xf numFmtId="49" fontId="12" fillId="2" borderId="0" xfId="3" applyNumberFormat="1" applyFont="1" applyFill="1" applyBorder="1" applyAlignment="1">
      <alignment horizontal="center" vertical="center" wrapText="1"/>
    </xf>
    <xf numFmtId="49" fontId="12" fillId="5" borderId="0" xfId="3" applyNumberFormat="1" applyFont="1" applyFill="1" applyBorder="1" applyAlignment="1">
      <alignment horizontal="center" vertical="center" wrapText="1"/>
    </xf>
    <xf numFmtId="44" fontId="5" fillId="5" borderId="0" xfId="1" applyFont="1" applyFill="1" applyBorder="1" applyAlignment="1">
      <alignment horizontal="center" vertical="top" wrapText="1"/>
    </xf>
    <xf numFmtId="0" fontId="6" fillId="5" borderId="0" xfId="3" applyFill="1"/>
    <xf numFmtId="0" fontId="6" fillId="3" borderId="0" xfId="3" applyFill="1"/>
    <xf numFmtId="0" fontId="24" fillId="2" borderId="0" xfId="3" applyFont="1" applyFill="1" applyBorder="1" applyAlignment="1">
      <alignment horizontal="center" vertical="center" wrapText="1"/>
    </xf>
    <xf numFmtId="0" fontId="24" fillId="2" borderId="0" xfId="3" applyFont="1" applyFill="1" applyBorder="1" applyAlignment="1">
      <alignment horizontal="justify" vertical="top"/>
    </xf>
    <xf numFmtId="0" fontId="24" fillId="2" borderId="0" xfId="3" applyFont="1" applyFill="1" applyBorder="1" applyAlignment="1">
      <alignment horizontal="center" vertical="top" wrapText="1"/>
    </xf>
    <xf numFmtId="164" fontId="24" fillId="2" borderId="0" xfId="3" applyNumberFormat="1" applyFont="1" applyFill="1" applyBorder="1" applyAlignment="1">
      <alignment horizontal="right" vertical="top" wrapText="1"/>
    </xf>
    <xf numFmtId="44" fontId="24" fillId="2" borderId="0" xfId="1" applyFont="1" applyFill="1" applyBorder="1" applyAlignment="1">
      <alignment horizontal="center" vertical="top" wrapText="1"/>
    </xf>
    <xf numFmtId="164" fontId="24" fillId="2" borderId="0" xfId="3" applyNumberFormat="1" applyFont="1" applyFill="1" applyBorder="1" applyAlignment="1">
      <alignment horizontal="left" vertical="top" wrapText="1"/>
    </xf>
    <xf numFmtId="0" fontId="25" fillId="0" borderId="0" xfId="3" applyFont="1" applyFill="1" applyAlignment="1">
      <alignment wrapText="1"/>
    </xf>
    <xf numFmtId="0" fontId="24" fillId="0" borderId="0" xfId="3" applyNumberFormat="1" applyFont="1" applyFill="1" applyBorder="1" applyAlignment="1">
      <alignment horizontal="center" vertical="center" wrapText="1"/>
    </xf>
    <xf numFmtId="0" fontId="24" fillId="0" borderId="0" xfId="3" applyFont="1" applyFill="1" applyBorder="1" applyAlignment="1">
      <alignment vertical="top" wrapText="1"/>
    </xf>
    <xf numFmtId="4" fontId="24" fillId="0" borderId="0" xfId="3" applyNumberFormat="1" applyFont="1" applyFill="1" applyBorder="1" applyAlignment="1">
      <alignment horizontal="right" vertical="top" wrapText="1"/>
    </xf>
    <xf numFmtId="164" fontId="24" fillId="0" borderId="0" xfId="3" applyNumberFormat="1" applyFont="1" applyFill="1" applyBorder="1" applyAlignment="1">
      <alignment horizontal="right" vertical="top" wrapText="1"/>
    </xf>
    <xf numFmtId="0" fontId="5" fillId="2" borderId="0" xfId="5" applyFont="1" applyFill="1" applyBorder="1" applyAlignment="1">
      <alignment horizontal="right" vertical="top" wrapText="1"/>
    </xf>
    <xf numFmtId="2" fontId="12" fillId="0" borderId="0" xfId="3" applyNumberFormat="1" applyFont="1" applyFill="1" applyBorder="1" applyAlignment="1">
      <alignment vertical="top"/>
    </xf>
    <xf numFmtId="2" fontId="12" fillId="0" borderId="0" xfId="3" applyNumberFormat="1" applyFont="1" applyAlignment="1">
      <alignment vertical="top"/>
    </xf>
    <xf numFmtId="49" fontId="12" fillId="0" borderId="0" xfId="3" applyNumberFormat="1" applyFont="1" applyFill="1" applyBorder="1" applyAlignment="1">
      <alignment horizontal="left" vertical="center" wrapText="1"/>
    </xf>
    <xf numFmtId="0" fontId="24" fillId="0" borderId="0" xfId="3" applyNumberFormat="1" applyFont="1" applyFill="1" applyBorder="1" applyAlignment="1">
      <alignment horizontal="left" vertical="center" wrapText="1"/>
    </xf>
    <xf numFmtId="0" fontId="15" fillId="0" borderId="0" xfId="3" applyNumberFormat="1" applyFont="1" applyFill="1" applyBorder="1" applyAlignment="1">
      <alignment horizontal="left" vertical="top"/>
    </xf>
    <xf numFmtId="49" fontId="4" fillId="2" borderId="0" xfId="2" applyNumberFormat="1" applyFont="1" applyFill="1" applyBorder="1" applyAlignment="1">
      <alignment horizontal="center" vertical="center"/>
    </xf>
    <xf numFmtId="49" fontId="4" fillId="2" borderId="0" xfId="2" applyNumberFormat="1" applyFont="1" applyFill="1" applyBorder="1" applyAlignment="1">
      <alignment horizontal="justify" vertical="center" wrapText="1"/>
    </xf>
    <xf numFmtId="2" fontId="13" fillId="0" borderId="0" xfId="0" applyNumberFormat="1" applyFont="1" applyFill="1" applyAlignment="1">
      <alignment horizontal="justify" vertical="top"/>
    </xf>
    <xf numFmtId="0" fontId="13" fillId="0" borderId="0" xfId="0" applyFont="1" applyAlignment="1">
      <alignment horizontal="justify" vertical="top" wrapText="1"/>
    </xf>
    <xf numFmtId="0" fontId="24" fillId="2" borderId="0" xfId="3" applyFont="1" applyFill="1" applyAlignment="1">
      <alignment horizontal="center" vertical="center" wrapText="1"/>
    </xf>
    <xf numFmtId="0" fontId="24" fillId="2" borderId="0" xfId="3" applyFont="1" applyFill="1" applyAlignment="1">
      <alignment horizontal="justify" vertical="top"/>
    </xf>
    <xf numFmtId="0" fontId="24" fillId="2" borderId="0" xfId="3" applyFont="1" applyFill="1" applyAlignment="1">
      <alignment horizontal="center" vertical="top" wrapText="1"/>
    </xf>
    <xf numFmtId="164" fontId="24" fillId="2" borderId="0" xfId="3" applyNumberFormat="1" applyFont="1" applyFill="1" applyAlignment="1">
      <alignment horizontal="right" vertical="top" wrapText="1"/>
    </xf>
    <xf numFmtId="164" fontId="24" fillId="2" borderId="0" xfId="3" applyNumberFormat="1" applyFont="1" applyFill="1" applyAlignment="1">
      <alignment horizontal="left" vertical="top" wrapText="1"/>
    </xf>
    <xf numFmtId="0" fontId="25" fillId="0" borderId="0" xfId="3" applyFont="1" applyAlignment="1">
      <alignment wrapText="1"/>
    </xf>
    <xf numFmtId="0" fontId="13" fillId="2" borderId="0" xfId="0" applyFont="1" applyFill="1" applyAlignment="1">
      <alignment horizontal="center" vertical="top"/>
    </xf>
    <xf numFmtId="4" fontId="13" fillId="2" borderId="0" xfId="0" applyNumberFormat="1" applyFont="1" applyFill="1" applyAlignment="1">
      <alignment horizontal="right" vertical="top"/>
    </xf>
    <xf numFmtId="164" fontId="13" fillId="2" borderId="0" xfId="0" applyNumberFormat="1" applyFont="1" applyFill="1" applyAlignment="1">
      <alignment horizontal="right" vertical="justify"/>
    </xf>
    <xf numFmtId="0" fontId="21" fillId="2" borderId="0" xfId="0" applyNumberFormat="1" applyFont="1" applyFill="1" applyBorder="1" applyAlignment="1">
      <alignment horizontal="center" vertical="top" wrapText="1"/>
    </xf>
    <xf numFmtId="0" fontId="20" fillId="2" borderId="0" xfId="3" applyFont="1" applyFill="1" applyAlignment="1">
      <alignment wrapText="1"/>
    </xf>
    <xf numFmtId="0" fontId="12" fillId="2" borderId="0" xfId="3" applyNumberFormat="1" applyFont="1" applyFill="1" applyBorder="1" applyAlignment="1">
      <alignment horizontal="left" vertical="center" wrapText="1"/>
    </xf>
    <xf numFmtId="4" fontId="12" fillId="3" borderId="0" xfId="3" applyNumberFormat="1" applyFont="1" applyFill="1" applyAlignment="1">
      <alignment vertical="top"/>
    </xf>
    <xf numFmtId="2" fontId="21" fillId="0" borderId="0" xfId="0" applyNumberFormat="1" applyFont="1" applyAlignment="1">
      <alignment horizontal="center" vertical="top" wrapText="1"/>
    </xf>
    <xf numFmtId="164" fontId="21" fillId="0" borderId="0" xfId="0" applyNumberFormat="1" applyFont="1" applyAlignment="1">
      <alignment horizontal="center" vertical="top" wrapText="1"/>
    </xf>
    <xf numFmtId="164" fontId="12" fillId="2" borderId="0" xfId="3" applyNumberFormat="1" applyFont="1" applyFill="1" applyBorder="1" applyAlignment="1">
      <alignment horizontal="right" vertical="center" wrapText="1"/>
    </xf>
    <xf numFmtId="164" fontId="12" fillId="0" borderId="0" xfId="3" applyNumberFormat="1" applyFont="1" applyFill="1" applyBorder="1" applyAlignment="1">
      <alignment horizontal="right" vertical="center" wrapText="1"/>
    </xf>
    <xf numFmtId="164" fontId="24" fillId="0" borderId="0" xfId="3" applyNumberFormat="1" applyFont="1" applyFill="1" applyBorder="1" applyAlignment="1">
      <alignment horizontal="right" vertical="center" wrapText="1"/>
    </xf>
    <xf numFmtId="164" fontId="20" fillId="0" borderId="0" xfId="3" applyNumberFormat="1" applyFont="1" applyFill="1" applyAlignment="1">
      <alignment wrapText="1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vertical="top"/>
    </xf>
    <xf numFmtId="4" fontId="13" fillId="0" borderId="0" xfId="0" applyNumberFormat="1" applyFont="1" applyAlignment="1">
      <alignment vertical="top"/>
    </xf>
    <xf numFmtId="164" fontId="13" fillId="0" borderId="0" xfId="0" applyNumberFormat="1" applyFont="1" applyAlignment="1">
      <alignment vertical="justify"/>
    </xf>
    <xf numFmtId="0" fontId="21" fillId="0" borderId="0" xfId="0" applyFont="1" applyAlignment="1">
      <alignment vertical="top" wrapText="1"/>
    </xf>
    <xf numFmtId="2" fontId="12" fillId="5" borderId="0" xfId="3" applyNumberFormat="1" applyFont="1" applyFill="1" applyBorder="1" applyAlignment="1">
      <alignment vertical="top"/>
    </xf>
    <xf numFmtId="0" fontId="24" fillId="2" borderId="0" xfId="3" applyFont="1" applyFill="1" applyAlignment="1">
      <alignment vertical="top"/>
    </xf>
    <xf numFmtId="0" fontId="24" fillId="2" borderId="0" xfId="3" applyFont="1" applyFill="1" applyAlignment="1">
      <alignment vertical="top" wrapText="1"/>
    </xf>
    <xf numFmtId="164" fontId="24" fillId="2" borderId="0" xfId="3" applyNumberFormat="1" applyFont="1" applyFill="1" applyAlignment="1">
      <alignment vertical="top" wrapText="1"/>
    </xf>
    <xf numFmtId="44" fontId="24" fillId="2" borderId="0" xfId="1" applyFont="1" applyFill="1" applyBorder="1" applyAlignment="1">
      <alignment vertical="top" wrapText="1"/>
    </xf>
    <xf numFmtId="0" fontId="18" fillId="2" borderId="0" xfId="5" applyNumberFormat="1" applyFont="1" applyFill="1" applyBorder="1" applyAlignment="1">
      <alignment horizontal="center" vertical="center" wrapText="1"/>
    </xf>
    <xf numFmtId="0" fontId="5" fillId="2" borderId="0" xfId="5" applyNumberFormat="1" applyFont="1" applyFill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vertical="center"/>
    </xf>
    <xf numFmtId="0" fontId="3" fillId="0" borderId="4" xfId="2" applyFont="1" applyBorder="1" applyAlignment="1">
      <alignment horizontal="center" vertical="top" wrapText="1"/>
    </xf>
    <xf numFmtId="0" fontId="3" fillId="0" borderId="0" xfId="2" applyFont="1" applyBorder="1" applyAlignment="1">
      <alignment horizontal="center" vertical="top" wrapText="1"/>
    </xf>
    <xf numFmtId="0" fontId="3" fillId="0" borderId="12" xfId="2" applyFont="1" applyBorder="1" applyAlignment="1">
      <alignment horizontal="center" vertical="top" wrapText="1"/>
    </xf>
    <xf numFmtId="0" fontId="3" fillId="0" borderId="6" xfId="2" applyFont="1" applyBorder="1" applyAlignment="1">
      <alignment horizontal="center" vertical="top" wrapText="1"/>
    </xf>
    <xf numFmtId="0" fontId="3" fillId="0" borderId="7" xfId="2" applyFont="1" applyBorder="1" applyAlignment="1">
      <alignment horizontal="center" vertical="top" wrapText="1"/>
    </xf>
    <xf numFmtId="0" fontId="3" fillId="0" borderId="13" xfId="2" applyFont="1" applyBorder="1" applyAlignment="1">
      <alignment horizontal="center" vertical="top" wrapText="1"/>
    </xf>
    <xf numFmtId="2" fontId="12" fillId="3" borderId="0" xfId="3" applyNumberFormat="1" applyFont="1" applyFill="1" applyBorder="1" applyAlignment="1">
      <alignment horizontal="left" vertical="top"/>
    </xf>
    <xf numFmtId="2" fontId="19" fillId="0" borderId="5" xfId="4" applyNumberFormat="1" applyFont="1" applyFill="1" applyBorder="1" applyAlignment="1">
      <alignment horizontal="justify" vertical="top" wrapText="1"/>
    </xf>
    <xf numFmtId="2" fontId="19" fillId="0" borderId="8" xfId="4" applyNumberFormat="1" applyFont="1" applyFill="1" applyBorder="1" applyAlignment="1">
      <alignment horizontal="justify" vertical="top" wrapText="1"/>
    </xf>
    <xf numFmtId="0" fontId="3" fillId="0" borderId="5" xfId="2" applyNumberFormat="1" applyFont="1" applyBorder="1" applyAlignment="1">
      <alignment horizontal="justify" vertical="top" wrapText="1"/>
    </xf>
    <xf numFmtId="0" fontId="3" fillId="0" borderId="8" xfId="2" applyNumberFormat="1" applyFont="1" applyBorder="1" applyAlignment="1">
      <alignment horizontal="justify" vertical="top" wrapText="1"/>
    </xf>
    <xf numFmtId="0" fontId="5" fillId="0" borderId="1" xfId="2" applyFont="1" applyFill="1" applyBorder="1" applyAlignment="1">
      <alignment horizontal="center" vertical="top" wrapText="1"/>
    </xf>
    <xf numFmtId="0" fontId="5" fillId="0" borderId="3" xfId="2" applyFont="1" applyFill="1" applyBorder="1" applyAlignment="1">
      <alignment horizontal="center" vertical="top" wrapText="1"/>
    </xf>
    <xf numFmtId="0" fontId="5" fillId="0" borderId="14" xfId="2" applyFont="1" applyFill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14" xfId="2" applyFont="1" applyBorder="1" applyAlignment="1">
      <alignment horizontal="center" vertical="top" wrapText="1"/>
    </xf>
    <xf numFmtId="0" fontId="29" fillId="0" borderId="4" xfId="2" applyFont="1" applyFill="1" applyBorder="1" applyAlignment="1">
      <alignment horizontal="center" vertical="center" wrapText="1"/>
    </xf>
    <xf numFmtId="0" fontId="29" fillId="0" borderId="0" xfId="2" applyFont="1" applyFill="1" applyBorder="1" applyAlignment="1">
      <alignment horizontal="center" vertical="center" wrapText="1"/>
    </xf>
    <xf numFmtId="0" fontId="29" fillId="0" borderId="12" xfId="2" applyFont="1" applyFill="1" applyBorder="1" applyAlignment="1">
      <alignment horizontal="center" vertical="center" wrapText="1"/>
    </xf>
    <xf numFmtId="0" fontId="4" fillId="0" borderId="2" xfId="2" applyNumberFormat="1" applyFont="1" applyBorder="1" applyAlignment="1">
      <alignment horizontal="justify" vertical="center" wrapText="1"/>
    </xf>
    <xf numFmtId="0" fontId="29" fillId="0" borderId="5" xfId="5" applyNumberFormat="1" applyFont="1" applyBorder="1" applyAlignment="1">
      <alignment horizontal="center" vertical="center" wrapText="1"/>
    </xf>
    <xf numFmtId="0" fontId="29" fillId="0" borderId="8" xfId="5" applyNumberFormat="1" applyFont="1" applyBorder="1" applyAlignment="1">
      <alignment horizontal="center" vertical="center" wrapText="1"/>
    </xf>
  </cellXfs>
  <cellStyles count="15">
    <cellStyle name="Millares 2" xfId="7" xr:uid="{00000000-0005-0000-0000-000000000000}"/>
    <cellStyle name="Millares 2 2" xfId="9" xr:uid="{00000000-0005-0000-0000-000001000000}"/>
    <cellStyle name="Moneda" xfId="1" builtinId="4"/>
    <cellStyle name="Moneda 2" xfId="8" xr:uid="{00000000-0005-0000-0000-000003000000}"/>
    <cellStyle name="Normal" xfId="0" builtinId="0"/>
    <cellStyle name="Normal 2" xfId="4" xr:uid="{00000000-0005-0000-0000-000005000000}"/>
    <cellStyle name="Normal 2 2" xfId="5" xr:uid="{00000000-0005-0000-0000-000006000000}"/>
    <cellStyle name="Normal 2 2 2" xfId="14" xr:uid="{6FBBCAE1-D1F5-4E31-B8D7-BF7D9A7173D5}"/>
    <cellStyle name="Normal 2 3" xfId="13" xr:uid="{9ED1B335-A029-4974-9F77-C867AE59269A}"/>
    <cellStyle name="Normal 3" xfId="3" xr:uid="{00000000-0005-0000-0000-000007000000}"/>
    <cellStyle name="Normal 3 2" xfId="2" xr:uid="{00000000-0005-0000-0000-000008000000}"/>
    <cellStyle name="Normal 4" xfId="6" xr:uid="{00000000-0005-0000-0000-000009000000}"/>
    <cellStyle name="Normal 4 2" xfId="11" xr:uid="{00000000-0005-0000-0000-00000A000000}"/>
    <cellStyle name="Normal 5" xfId="10" xr:uid="{00000000-0005-0000-0000-00000B000000}"/>
    <cellStyle name="Normal 6" xfId="12" xr:uid="{B6C7DE40-3EC3-40CD-BB77-BF7E378498DF}"/>
  </cellStyles>
  <dxfs count="0"/>
  <tableStyles count="0" defaultTableStyle="TableStyleMedium2" defaultPivotStyle="PivotStyleLight16"/>
  <colors>
    <mruColors>
      <color rgb="FF99FF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4646</xdr:colOff>
      <xdr:row>2</xdr:row>
      <xdr:rowOff>93917</xdr:rowOff>
    </xdr:from>
    <xdr:to>
      <xdr:col>6</xdr:col>
      <xdr:colOff>1282390</xdr:colOff>
      <xdr:row>5</xdr:row>
      <xdr:rowOff>126873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5BCB7C-7F1F-4014-86E9-B10387E103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59" r="16679"/>
        <a:stretch/>
      </xdr:blipFill>
      <xdr:spPr>
        <a:xfrm>
          <a:off x="12403711" y="657134"/>
          <a:ext cx="1277744" cy="73697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73175</xdr:rowOff>
    </xdr:from>
    <xdr:to>
      <xdr:col>0</xdr:col>
      <xdr:colOff>1031835</xdr:colOff>
      <xdr:row>7</xdr:row>
      <xdr:rowOff>4193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DF249F1-4431-4017-8163-8A779484DE6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04" t="19422" r="45894" b="34066"/>
        <a:stretch/>
      </xdr:blipFill>
      <xdr:spPr bwMode="auto">
        <a:xfrm>
          <a:off x="0" y="470740"/>
          <a:ext cx="1031835" cy="1148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esupuesto%20para%20licitaciones%20n\4.-%20C.%20BELLAVISTA%20Y%20PUENTE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.47.239\Costos%20Y%20Presupuestos\Users\eruiz\Downloads\14.%20IGNACIO%20ZARAG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BELLAVISTA Y PUENTE 25%"/>
      <sheetName val="EL CAMPANARIO 18%"/>
      <sheetName val="EL CAMPANARIO 22%"/>
      <sheetName val="EL CAMPANARIO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CONSTRUCCIÓN DE VILIDAD CON CONCRETO HIDRÁULICO EN LA CALLE BELLAVISTA Y PUENTE VEHICULAR DE CALLE RIO BLANCO A CALLE VALLE DE TESISTAN, INCLUYE: SUSTITUCIÓN DE INFRAESTRUCTURA HIDRÁULICA, INFRAESTRUCTURA PLUVIAL, ALUMNBRADO PÚBLICO, ACCESIBILIDAD Y FORES</v>
          </cell>
        </row>
        <row r="4">
          <cell r="B4">
            <v>8</v>
          </cell>
        </row>
        <row r="5">
          <cell r="B5">
            <v>203.24</v>
          </cell>
        </row>
        <row r="29">
          <cell r="B29">
            <v>1</v>
          </cell>
        </row>
        <row r="30">
          <cell r="B30">
            <v>203.24</v>
          </cell>
        </row>
        <row r="31">
          <cell r="B3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IGNACIO ZARAGOZA 25%"/>
      <sheetName val="IGNACIO ZARAGOZA 18%"/>
      <sheetName val="IGNACIO ZARAGOZA 22%"/>
      <sheetName val="IGNACIO ZARAGOZA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PAVIMENTO DE CONCRETO HIDÁULICO DE CALLE IGNACIO ZARAGOZA, DE CALLE VICENTE GUERRERO A CALLE JUSTO SIERRA, INCLUYE AGUA POTABLE, DRENAJE, GUARNICIONES, BANQUETAS, ALUMBRADO Y SEÑALETICA, EN LA COLONIA AGUA BLANCA INDUSTRIAL, EN EL MUNICIPIO DE ZAPOPAN, JA</v>
          </cell>
        </row>
        <row r="4">
          <cell r="B4">
            <v>8.1</v>
          </cell>
        </row>
        <row r="5">
          <cell r="B5">
            <v>174.5</v>
          </cell>
        </row>
        <row r="29">
          <cell r="B29">
            <v>1</v>
          </cell>
        </row>
        <row r="30">
          <cell r="B30">
            <v>174.5</v>
          </cell>
        </row>
        <row r="31">
          <cell r="B31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H2989"/>
  <sheetViews>
    <sheetView showGridLines="0" showZeros="0" tabSelected="1" view="pageBreakPreview" zoomScale="115" zoomScaleNormal="115" zoomScaleSheetLayoutView="115" workbookViewId="0">
      <selection activeCell="F7" sqref="F7"/>
    </sheetView>
  </sheetViews>
  <sheetFormatPr baseColWidth="10" defaultColWidth="9.140625" defaultRowHeight="12.75" customHeight="1" x14ac:dyDescent="0.25"/>
  <cols>
    <col min="1" max="1" width="15.5703125" style="8" customWidth="1"/>
    <col min="2" max="2" width="74.7109375" style="5" customWidth="1"/>
    <col min="3" max="3" width="9.140625" style="5" customWidth="1"/>
    <col min="4" max="4" width="13.85546875" style="9" customWidth="1"/>
    <col min="5" max="5" width="16" style="5" customWidth="1"/>
    <col min="6" max="6" width="53.85546875" customWidth="1"/>
    <col min="7" max="7" width="19.42578125" style="5" customWidth="1"/>
    <col min="8" max="8" width="12.7109375" style="5" bestFit="1" customWidth="1"/>
    <col min="9" max="16384" width="9.140625" style="5"/>
  </cols>
  <sheetData>
    <row r="1" spans="1:7" s="12" customFormat="1" ht="12.75" customHeight="1" x14ac:dyDescent="0.2">
      <c r="A1" s="10"/>
      <c r="B1" s="1" t="s">
        <v>0</v>
      </c>
      <c r="C1" s="154" t="s">
        <v>438</v>
      </c>
      <c r="D1" s="155"/>
      <c r="E1" s="155"/>
      <c r="F1" s="156"/>
      <c r="G1" s="11"/>
    </row>
    <row r="2" spans="1:7" s="12" customFormat="1" ht="18" customHeight="1" x14ac:dyDescent="0.2">
      <c r="A2" s="13"/>
      <c r="B2" s="2" t="s">
        <v>1</v>
      </c>
      <c r="C2" s="160" t="s">
        <v>431</v>
      </c>
      <c r="D2" s="161"/>
      <c r="E2" s="161"/>
      <c r="F2" s="162"/>
      <c r="G2" s="14"/>
    </row>
    <row r="3" spans="1:7" s="12" customFormat="1" ht="15" customHeight="1" thickBot="1" x14ac:dyDescent="0.25">
      <c r="A3" s="13"/>
      <c r="B3" s="2" t="s">
        <v>2</v>
      </c>
      <c r="C3" s="160"/>
      <c r="D3" s="161"/>
      <c r="E3" s="161"/>
      <c r="F3" s="162"/>
      <c r="G3" s="14"/>
    </row>
    <row r="4" spans="1:7" s="12" customFormat="1" ht="20.25" customHeight="1" x14ac:dyDescent="0.2">
      <c r="A4" s="13"/>
      <c r="B4" s="163" t="s">
        <v>3</v>
      </c>
      <c r="C4" s="73"/>
      <c r="D4" s="74"/>
      <c r="E4" s="75" t="s">
        <v>19</v>
      </c>
      <c r="F4" s="76"/>
      <c r="G4" s="15"/>
    </row>
    <row r="5" spans="1:7" s="12" customFormat="1" ht="20.25" customHeight="1" x14ac:dyDescent="0.2">
      <c r="A5" s="13"/>
      <c r="B5" s="150" t="s">
        <v>439</v>
      </c>
      <c r="C5" s="77"/>
      <c r="D5" s="78"/>
      <c r="E5" s="79" t="s">
        <v>20</v>
      </c>
      <c r="F5" s="20"/>
      <c r="G5" s="19"/>
    </row>
    <row r="6" spans="1:7" s="12" customFormat="1" ht="20.25" customHeight="1" x14ac:dyDescent="0.35">
      <c r="A6" s="13"/>
      <c r="B6" s="150"/>
      <c r="C6" s="16"/>
      <c r="D6" s="17"/>
      <c r="E6" s="18" t="s">
        <v>4</v>
      </c>
      <c r="F6" s="20"/>
      <c r="G6" s="21"/>
    </row>
    <row r="7" spans="1:7" s="12" customFormat="1" ht="20.25" customHeight="1" thickBot="1" x14ac:dyDescent="0.25">
      <c r="A7" s="13"/>
      <c r="B7" s="151"/>
      <c r="C7" s="22"/>
      <c r="D7" s="23"/>
      <c r="E7" s="24" t="s">
        <v>21</v>
      </c>
      <c r="F7" s="25"/>
      <c r="G7" s="26"/>
    </row>
    <row r="8" spans="1:7" s="12" customFormat="1" ht="12.75" customHeight="1" x14ac:dyDescent="0.2">
      <c r="A8" s="13"/>
      <c r="B8" s="2" t="s">
        <v>5</v>
      </c>
      <c r="C8" s="157" t="s">
        <v>6</v>
      </c>
      <c r="D8" s="158"/>
      <c r="E8" s="158"/>
      <c r="F8" s="159"/>
      <c r="G8" s="27" t="s">
        <v>7</v>
      </c>
    </row>
    <row r="9" spans="1:7" s="12" customFormat="1" ht="15" customHeight="1" x14ac:dyDescent="0.2">
      <c r="A9" s="13"/>
      <c r="B9" s="152"/>
      <c r="C9" s="143"/>
      <c r="D9" s="144"/>
      <c r="E9" s="144"/>
      <c r="F9" s="145"/>
      <c r="G9" s="164" t="s">
        <v>437</v>
      </c>
    </row>
    <row r="10" spans="1:7" s="12" customFormat="1" ht="15.75" customHeight="1" thickBot="1" x14ac:dyDescent="0.25">
      <c r="A10" s="28"/>
      <c r="B10" s="153"/>
      <c r="C10" s="146"/>
      <c r="D10" s="147"/>
      <c r="E10" s="147"/>
      <c r="F10" s="148"/>
      <c r="G10" s="165"/>
    </row>
    <row r="11" spans="1:7" s="12" customFormat="1" ht="3" customHeight="1" thickBot="1" x14ac:dyDescent="0.25">
      <c r="A11" s="29"/>
      <c r="B11" s="3"/>
      <c r="C11" s="30"/>
      <c r="D11" s="31"/>
      <c r="E11" s="29"/>
      <c r="F11" s="30"/>
      <c r="G11" s="30"/>
    </row>
    <row r="12" spans="1:7" s="12" customFormat="1" ht="15.75" customHeight="1" thickBot="1" x14ac:dyDescent="0.25">
      <c r="A12" s="140" t="s">
        <v>80</v>
      </c>
      <c r="B12" s="141"/>
      <c r="C12" s="141"/>
      <c r="D12" s="141"/>
      <c r="E12" s="141"/>
      <c r="F12" s="141"/>
      <c r="G12" s="142"/>
    </row>
    <row r="13" spans="1:7" s="12" customFormat="1" ht="3" customHeight="1" x14ac:dyDescent="0.2">
      <c r="A13" s="32"/>
      <c r="B13" s="33"/>
      <c r="C13" s="33"/>
      <c r="D13" s="34"/>
    </row>
    <row r="14" spans="1:7" s="12" customFormat="1" ht="24" x14ac:dyDescent="0.2">
      <c r="A14" s="105" t="s">
        <v>8</v>
      </c>
      <c r="B14" s="106" t="s">
        <v>9</v>
      </c>
      <c r="C14" s="105" t="s">
        <v>10</v>
      </c>
      <c r="D14" s="105" t="s">
        <v>11</v>
      </c>
      <c r="E14" s="4" t="s">
        <v>12</v>
      </c>
      <c r="F14" s="4" t="s">
        <v>13</v>
      </c>
      <c r="G14" s="4" t="s">
        <v>14</v>
      </c>
    </row>
    <row r="15" spans="1:7" ht="43.5" customHeight="1" x14ac:dyDescent="0.2">
      <c r="A15" s="80"/>
      <c r="B15" s="82" t="str">
        <f>+B5</f>
        <v>Modernización a la Red de Vía Urbana, Zona Poniente, incluye: pavimentación, alcantarillado sanitario, agua potable, banquetas, cruces peatonales, accesibilidad universal, señalética horizontal - vertical y obras complementarias, Municipio de Zapopan, Jalisco.</v>
      </c>
      <c r="C15" s="81"/>
      <c r="D15" s="81"/>
      <c r="E15" s="81"/>
      <c r="F15" s="81"/>
      <c r="G15" s="81"/>
    </row>
    <row r="16" spans="1:7" s="86" customFormat="1" ht="11.25" customHeight="1" x14ac:dyDescent="0.2">
      <c r="A16" s="84" t="s">
        <v>15</v>
      </c>
      <c r="B16" s="133" t="s">
        <v>461</v>
      </c>
      <c r="C16" s="133"/>
      <c r="D16" s="133"/>
      <c r="E16" s="133"/>
      <c r="F16" s="133"/>
      <c r="G16" s="85">
        <f>+G17+G43+G65+G73+G88+G166+G219+G252</f>
        <v>165799.4</v>
      </c>
    </row>
    <row r="17" spans="1:8" s="87" customFormat="1" ht="11.25" customHeight="1" x14ac:dyDescent="0.2">
      <c r="A17" s="38" t="s">
        <v>22</v>
      </c>
      <c r="B17" s="60" t="s">
        <v>77</v>
      </c>
      <c r="C17" s="60"/>
      <c r="D17" s="60"/>
      <c r="E17" s="60"/>
      <c r="F17" s="60"/>
      <c r="G17" s="50">
        <f>ROUND(SUM(G18,G26,G34),2)</f>
        <v>107314.76</v>
      </c>
    </row>
    <row r="18" spans="1:8" s="94" customFormat="1" ht="11.25" customHeight="1" x14ac:dyDescent="0.2">
      <c r="A18" s="88" t="s">
        <v>440</v>
      </c>
      <c r="B18" s="89" t="s">
        <v>26</v>
      </c>
      <c r="C18" s="90"/>
      <c r="D18" s="91"/>
      <c r="E18" s="92"/>
      <c r="F18" s="93"/>
      <c r="G18" s="92">
        <f>ROUND(SUM(G19:G25),2)</f>
        <v>59748.36</v>
      </c>
    </row>
    <row r="19" spans="1:8" s="52" customFormat="1" ht="22.5" x14ac:dyDescent="0.2">
      <c r="A19" s="53" t="s">
        <v>125</v>
      </c>
      <c r="B19" s="54" t="s">
        <v>218</v>
      </c>
      <c r="C19" s="57" t="s">
        <v>33</v>
      </c>
      <c r="D19" s="55">
        <v>2506.92</v>
      </c>
      <c r="E19" s="58"/>
      <c r="F19" s="56"/>
      <c r="G19" s="47">
        <f t="shared" ref="G19:G25" si="0">ROUND(PRODUCT(D19,E19),2)</f>
        <v>2506.92</v>
      </c>
      <c r="H19" s="127"/>
    </row>
    <row r="20" spans="1:8" s="52" customFormat="1" ht="45" x14ac:dyDescent="0.2">
      <c r="A20" s="53" t="s">
        <v>126</v>
      </c>
      <c r="B20" s="54" t="s">
        <v>92</v>
      </c>
      <c r="C20" s="57" t="s">
        <v>33</v>
      </c>
      <c r="D20" s="55">
        <v>22</v>
      </c>
      <c r="E20" s="58"/>
      <c r="F20" s="56"/>
      <c r="G20" s="47">
        <f>ROUND(PRODUCT(D20,E20),2)</f>
        <v>22</v>
      </c>
      <c r="H20" s="127"/>
    </row>
    <row r="21" spans="1:8" s="52" customFormat="1" ht="33.75" x14ac:dyDescent="0.2">
      <c r="A21" s="53" t="s">
        <v>127</v>
      </c>
      <c r="B21" s="54" t="s">
        <v>109</v>
      </c>
      <c r="C21" s="57" t="s">
        <v>33</v>
      </c>
      <c r="D21" s="55">
        <v>12.32</v>
      </c>
      <c r="E21" s="58"/>
      <c r="F21" s="56"/>
      <c r="G21" s="47">
        <f>ROUND(PRODUCT(D21,E21),2)</f>
        <v>12.32</v>
      </c>
      <c r="H21" s="127"/>
    </row>
    <row r="22" spans="1:8" s="52" customFormat="1" ht="33.75" x14ac:dyDescent="0.2">
      <c r="A22" s="53" t="s">
        <v>128</v>
      </c>
      <c r="B22" s="54" t="s">
        <v>56</v>
      </c>
      <c r="C22" s="57" t="s">
        <v>33</v>
      </c>
      <c r="D22" s="55">
        <v>97.52</v>
      </c>
      <c r="E22" s="58"/>
      <c r="F22" s="56"/>
      <c r="G22" s="47">
        <f t="shared" ref="G22:G23" si="1">ROUND(PRODUCT(D22,E22),2)</f>
        <v>97.52</v>
      </c>
      <c r="H22" s="127"/>
    </row>
    <row r="23" spans="1:8" s="52" customFormat="1" ht="33.75" x14ac:dyDescent="0.2">
      <c r="A23" s="53" t="s">
        <v>129</v>
      </c>
      <c r="B23" s="54" t="s">
        <v>35</v>
      </c>
      <c r="C23" s="57" t="s">
        <v>33</v>
      </c>
      <c r="D23" s="55">
        <v>206.4</v>
      </c>
      <c r="E23" s="58"/>
      <c r="F23" s="56"/>
      <c r="G23" s="47">
        <f t="shared" si="1"/>
        <v>206.4</v>
      </c>
      <c r="H23" s="127"/>
    </row>
    <row r="24" spans="1:8" s="52" customFormat="1" ht="33.75" x14ac:dyDescent="0.2">
      <c r="A24" s="53" t="s">
        <v>130</v>
      </c>
      <c r="B24" s="54" t="s">
        <v>38</v>
      </c>
      <c r="C24" s="57" t="s">
        <v>33</v>
      </c>
      <c r="D24" s="55">
        <v>2845.16</v>
      </c>
      <c r="E24" s="58"/>
      <c r="F24" s="56"/>
      <c r="G24" s="47">
        <f t="shared" si="0"/>
        <v>2845.16</v>
      </c>
      <c r="H24" s="127"/>
    </row>
    <row r="25" spans="1:8" s="52" customFormat="1" ht="33.75" x14ac:dyDescent="0.2">
      <c r="A25" s="53" t="s">
        <v>131</v>
      </c>
      <c r="B25" s="54" t="s">
        <v>36</v>
      </c>
      <c r="C25" s="57" t="s">
        <v>37</v>
      </c>
      <c r="D25" s="55">
        <v>54058.04</v>
      </c>
      <c r="E25" s="58"/>
      <c r="F25" s="56"/>
      <c r="G25" s="47">
        <f t="shared" si="0"/>
        <v>54058.04</v>
      </c>
      <c r="H25" s="127"/>
    </row>
    <row r="26" spans="1:8" s="94" customFormat="1" x14ac:dyDescent="0.2">
      <c r="A26" s="88" t="s">
        <v>441</v>
      </c>
      <c r="B26" s="89" t="s">
        <v>51</v>
      </c>
      <c r="C26" s="90"/>
      <c r="D26" s="91">
        <v>0</v>
      </c>
      <c r="E26" s="92"/>
      <c r="F26" s="93"/>
      <c r="G26" s="92">
        <f>ROUND(SUM(G27:G33),2)</f>
        <v>39462.89</v>
      </c>
      <c r="H26" s="127"/>
    </row>
    <row r="27" spans="1:8" s="52" customFormat="1" ht="33.75" x14ac:dyDescent="0.2">
      <c r="A27" s="53" t="s">
        <v>132</v>
      </c>
      <c r="B27" s="54" t="s">
        <v>31</v>
      </c>
      <c r="C27" s="57" t="s">
        <v>32</v>
      </c>
      <c r="D27" s="55">
        <v>3401.97</v>
      </c>
      <c r="E27" s="58"/>
      <c r="F27" s="56"/>
      <c r="G27" s="47">
        <f>ROUND(PRODUCT(D27,E27),2)</f>
        <v>3401.97</v>
      </c>
      <c r="H27" s="127"/>
    </row>
    <row r="28" spans="1:8" s="52" customFormat="1" ht="45" x14ac:dyDescent="0.2">
      <c r="A28" s="53" t="s">
        <v>133</v>
      </c>
      <c r="B28" s="54" t="s">
        <v>108</v>
      </c>
      <c r="C28" s="57" t="s">
        <v>33</v>
      </c>
      <c r="D28" s="55">
        <v>1360.79</v>
      </c>
      <c r="E28" s="58"/>
      <c r="F28" s="56"/>
      <c r="G28" s="47">
        <f t="shared" ref="G28:G32" si="2">ROUND(PRODUCT(D28,E28),2)</f>
        <v>1360.79</v>
      </c>
      <c r="H28" s="127"/>
    </row>
    <row r="29" spans="1:8" s="52" customFormat="1" ht="45" x14ac:dyDescent="0.2">
      <c r="A29" s="53" t="s">
        <v>134</v>
      </c>
      <c r="B29" s="54" t="s">
        <v>124</v>
      </c>
      <c r="C29" s="57" t="s">
        <v>32</v>
      </c>
      <c r="D29" s="55">
        <v>3401.97</v>
      </c>
      <c r="E29" s="58"/>
      <c r="F29" s="56"/>
      <c r="G29" s="47">
        <f t="shared" si="2"/>
        <v>3401.97</v>
      </c>
      <c r="H29" s="127"/>
    </row>
    <row r="30" spans="1:8" s="52" customFormat="1" ht="45" x14ac:dyDescent="0.2">
      <c r="A30" s="53" t="s">
        <v>135</v>
      </c>
      <c r="B30" s="54" t="s">
        <v>3024</v>
      </c>
      <c r="C30" s="57" t="s">
        <v>33</v>
      </c>
      <c r="D30" s="55">
        <v>680.39</v>
      </c>
      <c r="E30" s="58"/>
      <c r="F30" s="56"/>
      <c r="G30" s="47">
        <f t="shared" si="2"/>
        <v>680.39</v>
      </c>
      <c r="H30" s="127"/>
    </row>
    <row r="31" spans="1:8" s="52" customFormat="1" ht="33.75" x14ac:dyDescent="0.2">
      <c r="A31" s="53" t="s">
        <v>136</v>
      </c>
      <c r="B31" s="54" t="s">
        <v>94</v>
      </c>
      <c r="C31" s="57" t="s">
        <v>32</v>
      </c>
      <c r="D31" s="55">
        <v>3401.97</v>
      </c>
      <c r="E31" s="58"/>
      <c r="F31" s="56"/>
      <c r="G31" s="47">
        <f t="shared" si="2"/>
        <v>3401.97</v>
      </c>
      <c r="H31" s="127"/>
    </row>
    <row r="32" spans="1:8" s="52" customFormat="1" ht="33.75" x14ac:dyDescent="0.2">
      <c r="A32" s="53" t="s">
        <v>137</v>
      </c>
      <c r="B32" s="54" t="s">
        <v>38</v>
      </c>
      <c r="C32" s="57" t="s">
        <v>33</v>
      </c>
      <c r="D32" s="55">
        <v>1360.79</v>
      </c>
      <c r="E32" s="58"/>
      <c r="F32" s="56"/>
      <c r="G32" s="47">
        <f t="shared" si="2"/>
        <v>1360.79</v>
      </c>
      <c r="H32" s="127"/>
    </row>
    <row r="33" spans="1:8" s="52" customFormat="1" ht="33.75" x14ac:dyDescent="0.2">
      <c r="A33" s="53" t="s">
        <v>138</v>
      </c>
      <c r="B33" s="54" t="s">
        <v>36</v>
      </c>
      <c r="C33" s="57" t="s">
        <v>37</v>
      </c>
      <c r="D33" s="55">
        <v>25855.01</v>
      </c>
      <c r="E33" s="58"/>
      <c r="F33" s="56"/>
      <c r="G33" s="47">
        <f>ROUND(PRODUCT(D33,E33),2)</f>
        <v>25855.01</v>
      </c>
      <c r="H33" s="127"/>
    </row>
    <row r="34" spans="1:8" s="94" customFormat="1" x14ac:dyDescent="0.2">
      <c r="A34" s="88" t="s">
        <v>442</v>
      </c>
      <c r="B34" s="89" t="s">
        <v>52</v>
      </c>
      <c r="C34" s="90"/>
      <c r="D34" s="91">
        <v>0</v>
      </c>
      <c r="E34" s="92"/>
      <c r="F34" s="93"/>
      <c r="G34" s="92">
        <f>ROUND(SUM(G35:G42),2)</f>
        <v>8103.51</v>
      </c>
      <c r="H34" s="127"/>
    </row>
    <row r="35" spans="1:8" s="52" customFormat="1" ht="45" x14ac:dyDescent="0.2">
      <c r="A35" s="53" t="s">
        <v>139</v>
      </c>
      <c r="B35" s="54" t="s">
        <v>88</v>
      </c>
      <c r="C35" s="57" t="s">
        <v>32</v>
      </c>
      <c r="D35" s="55">
        <v>470.05</v>
      </c>
      <c r="E35" s="58"/>
      <c r="F35" s="56"/>
      <c r="G35" s="47">
        <f>ROUND(PRODUCT(D35,E35),2)</f>
        <v>470.05</v>
      </c>
      <c r="H35" s="127"/>
    </row>
    <row r="36" spans="1:8" s="52" customFormat="1" ht="45" x14ac:dyDescent="0.2">
      <c r="A36" s="53" t="s">
        <v>140</v>
      </c>
      <c r="B36" s="54" t="s">
        <v>89</v>
      </c>
      <c r="C36" s="57" t="s">
        <v>32</v>
      </c>
      <c r="D36" s="55">
        <v>626.73</v>
      </c>
      <c r="E36" s="58"/>
      <c r="F36" s="56"/>
      <c r="G36" s="47">
        <f t="shared" ref="G36:G42" si="3">ROUND(PRODUCT(D36,E36),2)</f>
        <v>626.73</v>
      </c>
      <c r="H36" s="127"/>
    </row>
    <row r="37" spans="1:8" s="52" customFormat="1" ht="45" x14ac:dyDescent="0.2">
      <c r="A37" s="53" t="s">
        <v>141</v>
      </c>
      <c r="B37" s="54" t="s">
        <v>90</v>
      </c>
      <c r="C37" s="57" t="s">
        <v>32</v>
      </c>
      <c r="D37" s="55">
        <v>1880.19</v>
      </c>
      <c r="E37" s="58"/>
      <c r="F37" s="56"/>
      <c r="G37" s="47">
        <f t="shared" si="3"/>
        <v>1880.19</v>
      </c>
      <c r="H37" s="127"/>
    </row>
    <row r="38" spans="1:8" s="52" customFormat="1" ht="45" x14ac:dyDescent="0.2">
      <c r="A38" s="53" t="s">
        <v>142</v>
      </c>
      <c r="B38" s="54" t="s">
        <v>91</v>
      </c>
      <c r="C38" s="57" t="s">
        <v>32</v>
      </c>
      <c r="D38" s="55">
        <v>156.68</v>
      </c>
      <c r="E38" s="58"/>
      <c r="F38" s="56"/>
      <c r="G38" s="47">
        <f t="shared" si="3"/>
        <v>156.68</v>
      </c>
      <c r="H38" s="127"/>
    </row>
    <row r="39" spans="1:8" s="52" customFormat="1" ht="22.5" x14ac:dyDescent="0.2">
      <c r="A39" s="53" t="s">
        <v>143</v>
      </c>
      <c r="B39" s="54" t="s">
        <v>39</v>
      </c>
      <c r="C39" s="57" t="s">
        <v>40</v>
      </c>
      <c r="D39" s="55">
        <v>1340.41</v>
      </c>
      <c r="E39" s="58"/>
      <c r="F39" s="56"/>
      <c r="G39" s="47">
        <f t="shared" si="3"/>
        <v>1340.41</v>
      </c>
      <c r="H39" s="127"/>
    </row>
    <row r="40" spans="1:8" s="52" customFormat="1" ht="45" x14ac:dyDescent="0.2">
      <c r="A40" s="53" t="s">
        <v>144</v>
      </c>
      <c r="B40" s="54" t="s">
        <v>53</v>
      </c>
      <c r="C40" s="57" t="s">
        <v>40</v>
      </c>
      <c r="D40" s="55">
        <v>1340.41</v>
      </c>
      <c r="E40" s="58"/>
      <c r="F40" s="56"/>
      <c r="G40" s="47">
        <f t="shared" si="3"/>
        <v>1340.41</v>
      </c>
      <c r="H40" s="127"/>
    </row>
    <row r="41" spans="1:8" s="52" customFormat="1" ht="33.75" x14ac:dyDescent="0.2">
      <c r="A41" s="53" t="s">
        <v>145</v>
      </c>
      <c r="B41" s="54" t="s">
        <v>82</v>
      </c>
      <c r="C41" s="57" t="s">
        <v>54</v>
      </c>
      <c r="D41" s="55">
        <v>1695.04</v>
      </c>
      <c r="E41" s="58"/>
      <c r="F41" s="56"/>
      <c r="G41" s="47">
        <f t="shared" si="3"/>
        <v>1695.04</v>
      </c>
      <c r="H41" s="127"/>
    </row>
    <row r="42" spans="1:8" s="52" customFormat="1" ht="78.75" x14ac:dyDescent="0.2">
      <c r="A42" s="53" t="s">
        <v>146</v>
      </c>
      <c r="B42" s="54" t="s">
        <v>81</v>
      </c>
      <c r="C42" s="57" t="s">
        <v>34</v>
      </c>
      <c r="D42" s="55">
        <v>594</v>
      </c>
      <c r="E42" s="58"/>
      <c r="F42" s="56"/>
      <c r="G42" s="47">
        <f t="shared" si="3"/>
        <v>594</v>
      </c>
      <c r="H42" s="127"/>
    </row>
    <row r="43" spans="1:8" s="87" customFormat="1" x14ac:dyDescent="0.2">
      <c r="A43" s="38" t="s">
        <v>23</v>
      </c>
      <c r="B43" s="60" t="s">
        <v>86</v>
      </c>
      <c r="C43" s="60"/>
      <c r="D43" s="60">
        <v>0</v>
      </c>
      <c r="E43" s="60"/>
      <c r="F43" s="60"/>
      <c r="G43" s="50">
        <f>ROUND(SUM(G44:G64),2)</f>
        <v>9527.61</v>
      </c>
      <c r="H43" s="127"/>
    </row>
    <row r="44" spans="1:8" s="52" customFormat="1" ht="33.75" x14ac:dyDescent="0.2">
      <c r="A44" s="53" t="s">
        <v>147</v>
      </c>
      <c r="B44" s="54" t="s">
        <v>31</v>
      </c>
      <c r="C44" s="57" t="s">
        <v>32</v>
      </c>
      <c r="D44" s="55">
        <v>2064.02</v>
      </c>
      <c r="E44" s="58"/>
      <c r="F44" s="56"/>
      <c r="G44" s="47">
        <f>ROUND(PRODUCT(D44,E44),2)</f>
        <v>2064.02</v>
      </c>
      <c r="H44" s="127"/>
    </row>
    <row r="45" spans="1:8" s="52" customFormat="1" ht="45" x14ac:dyDescent="0.2">
      <c r="A45" s="53" t="s">
        <v>148</v>
      </c>
      <c r="B45" s="54" t="s">
        <v>110</v>
      </c>
      <c r="C45" s="57" t="s">
        <v>33</v>
      </c>
      <c r="D45" s="55">
        <v>61.92</v>
      </c>
      <c r="E45" s="58"/>
      <c r="F45" s="56"/>
      <c r="G45" s="47">
        <f t="shared" ref="G45:G64" si="4">ROUND(PRODUCT(D45,E45),2)</f>
        <v>61.92</v>
      </c>
      <c r="H45" s="127"/>
    </row>
    <row r="46" spans="1:8" s="52" customFormat="1" ht="45" x14ac:dyDescent="0.2">
      <c r="A46" s="53" t="s">
        <v>149</v>
      </c>
      <c r="B46" s="54" t="s">
        <v>85</v>
      </c>
      <c r="C46" s="57" t="s">
        <v>32</v>
      </c>
      <c r="D46" s="55">
        <v>619.20000000000005</v>
      </c>
      <c r="E46" s="58"/>
      <c r="F46" s="56"/>
      <c r="G46" s="47">
        <f t="shared" si="4"/>
        <v>619.20000000000005</v>
      </c>
      <c r="H46" s="127"/>
    </row>
    <row r="47" spans="1:8" s="52" customFormat="1" ht="45" x14ac:dyDescent="0.2">
      <c r="A47" s="53" t="s">
        <v>150</v>
      </c>
      <c r="B47" s="54" t="s">
        <v>115</v>
      </c>
      <c r="C47" s="57" t="s">
        <v>32</v>
      </c>
      <c r="D47" s="55">
        <v>1444.82</v>
      </c>
      <c r="E47" s="58"/>
      <c r="F47" s="56"/>
      <c r="G47" s="47">
        <f t="shared" si="4"/>
        <v>1444.82</v>
      </c>
      <c r="H47" s="127"/>
    </row>
    <row r="48" spans="1:8" s="52" customFormat="1" ht="45" x14ac:dyDescent="0.2">
      <c r="A48" s="53" t="s">
        <v>151</v>
      </c>
      <c r="B48" s="54" t="s">
        <v>98</v>
      </c>
      <c r="C48" s="57" t="s">
        <v>33</v>
      </c>
      <c r="D48" s="55">
        <v>24.77</v>
      </c>
      <c r="E48" s="58"/>
      <c r="F48" s="56"/>
      <c r="G48" s="47">
        <f t="shared" si="4"/>
        <v>24.77</v>
      </c>
      <c r="H48" s="127"/>
    </row>
    <row r="49" spans="1:8" s="52" customFormat="1" ht="45" x14ac:dyDescent="0.2">
      <c r="A49" s="53" t="s">
        <v>152</v>
      </c>
      <c r="B49" s="54" t="s">
        <v>111</v>
      </c>
      <c r="C49" s="57" t="s">
        <v>33</v>
      </c>
      <c r="D49" s="55">
        <v>37.15</v>
      </c>
      <c r="E49" s="58"/>
      <c r="F49" s="56"/>
      <c r="G49" s="47">
        <f t="shared" si="4"/>
        <v>37.15</v>
      </c>
      <c r="H49" s="127"/>
    </row>
    <row r="50" spans="1:8" s="52" customFormat="1" ht="33.75" x14ac:dyDescent="0.2">
      <c r="A50" s="53" t="s">
        <v>153</v>
      </c>
      <c r="B50" s="54" t="s">
        <v>117</v>
      </c>
      <c r="C50" s="57" t="s">
        <v>40</v>
      </c>
      <c r="D50" s="55">
        <v>709.22</v>
      </c>
      <c r="E50" s="58"/>
      <c r="F50" s="56"/>
      <c r="G50" s="47">
        <f t="shared" si="4"/>
        <v>709.22</v>
      </c>
      <c r="H50" s="127"/>
    </row>
    <row r="51" spans="1:8" s="52" customFormat="1" ht="33.75" x14ac:dyDescent="0.2">
      <c r="A51" s="53" t="s">
        <v>154</v>
      </c>
      <c r="B51" s="54" t="s">
        <v>118</v>
      </c>
      <c r="C51" s="57" t="s">
        <v>40</v>
      </c>
      <c r="D51" s="55">
        <v>177.3</v>
      </c>
      <c r="E51" s="58"/>
      <c r="F51" s="56"/>
      <c r="G51" s="47">
        <f t="shared" si="4"/>
        <v>177.3</v>
      </c>
      <c r="H51" s="127"/>
    </row>
    <row r="52" spans="1:8" s="52" customFormat="1" ht="33.75" x14ac:dyDescent="0.2">
      <c r="A52" s="53" t="s">
        <v>155</v>
      </c>
      <c r="B52" s="54" t="s">
        <v>119</v>
      </c>
      <c r="C52" s="57" t="s">
        <v>40</v>
      </c>
      <c r="D52" s="55">
        <v>44.33</v>
      </c>
      <c r="E52" s="58"/>
      <c r="F52" s="56"/>
      <c r="G52" s="47">
        <f t="shared" si="4"/>
        <v>44.33</v>
      </c>
      <c r="H52" s="127"/>
    </row>
    <row r="53" spans="1:8" s="52" customFormat="1" ht="45" x14ac:dyDescent="0.2">
      <c r="A53" s="53" t="s">
        <v>156</v>
      </c>
      <c r="B53" s="54" t="s">
        <v>42</v>
      </c>
      <c r="C53" s="57" t="s">
        <v>32</v>
      </c>
      <c r="D53" s="55">
        <v>443.26</v>
      </c>
      <c r="E53" s="58"/>
      <c r="F53" s="56"/>
      <c r="G53" s="47">
        <f t="shared" si="4"/>
        <v>443.26</v>
      </c>
      <c r="H53" s="127"/>
    </row>
    <row r="54" spans="1:8" s="52" customFormat="1" ht="33.75" x14ac:dyDescent="0.2">
      <c r="A54" s="53" t="s">
        <v>157</v>
      </c>
      <c r="B54" s="54" t="s">
        <v>41</v>
      </c>
      <c r="C54" s="57" t="s">
        <v>32</v>
      </c>
      <c r="D54" s="55">
        <v>1620.76</v>
      </c>
      <c r="E54" s="58"/>
      <c r="F54" s="56"/>
      <c r="G54" s="47">
        <f t="shared" si="4"/>
        <v>1620.76</v>
      </c>
      <c r="H54" s="127"/>
    </row>
    <row r="55" spans="1:8" s="52" customFormat="1" ht="33.75" x14ac:dyDescent="0.2">
      <c r="A55" s="53" t="s">
        <v>158</v>
      </c>
      <c r="B55" s="54" t="s">
        <v>43</v>
      </c>
      <c r="C55" s="57" t="s">
        <v>32</v>
      </c>
      <c r="D55" s="55">
        <v>283.68</v>
      </c>
      <c r="E55" s="58"/>
      <c r="F55" s="56"/>
      <c r="G55" s="47">
        <f t="shared" si="4"/>
        <v>283.68</v>
      </c>
      <c r="H55" s="127"/>
    </row>
    <row r="56" spans="1:8" s="52" customFormat="1" ht="22.5" x14ac:dyDescent="0.2">
      <c r="A56" s="53" t="s">
        <v>159</v>
      </c>
      <c r="B56" s="54" t="s">
        <v>39</v>
      </c>
      <c r="C56" s="57" t="s">
        <v>40</v>
      </c>
      <c r="D56" s="55">
        <v>1078.18</v>
      </c>
      <c r="E56" s="58"/>
      <c r="F56" s="56"/>
      <c r="G56" s="47">
        <f t="shared" si="4"/>
        <v>1078.18</v>
      </c>
      <c r="H56" s="127"/>
    </row>
    <row r="57" spans="1:8" s="52" customFormat="1" ht="45" x14ac:dyDescent="0.2">
      <c r="A57" s="53" t="s">
        <v>160</v>
      </c>
      <c r="B57" s="54" t="s">
        <v>49</v>
      </c>
      <c r="C57" s="57" t="s">
        <v>40</v>
      </c>
      <c r="D57" s="55">
        <v>26</v>
      </c>
      <c r="E57" s="58"/>
      <c r="F57" s="56"/>
      <c r="G57" s="47">
        <f>ROUND(PRODUCT(D57,E57),2)</f>
        <v>26</v>
      </c>
      <c r="H57" s="127"/>
    </row>
    <row r="58" spans="1:8" s="52" customFormat="1" ht="33.75" x14ac:dyDescent="0.2">
      <c r="A58" s="53" t="s">
        <v>161</v>
      </c>
      <c r="B58" s="54" t="s">
        <v>83</v>
      </c>
      <c r="C58" s="57" t="s">
        <v>40</v>
      </c>
      <c r="D58" s="55">
        <v>26</v>
      </c>
      <c r="E58" s="58"/>
      <c r="F58" s="56"/>
      <c r="G58" s="47">
        <f t="shared" ref="G58:G59" si="5">ROUND(PRODUCT(D58,E58),2)</f>
        <v>26</v>
      </c>
      <c r="H58" s="127"/>
    </row>
    <row r="59" spans="1:8" s="52" customFormat="1" ht="33.75" x14ac:dyDescent="0.2">
      <c r="A59" s="53" t="s">
        <v>162</v>
      </c>
      <c r="B59" s="54" t="s">
        <v>107</v>
      </c>
      <c r="C59" s="57" t="s">
        <v>32</v>
      </c>
      <c r="D59" s="55">
        <v>12</v>
      </c>
      <c r="E59" s="58"/>
      <c r="F59" s="56"/>
      <c r="G59" s="47">
        <f t="shared" si="5"/>
        <v>12</v>
      </c>
      <c r="H59" s="127"/>
    </row>
    <row r="60" spans="1:8" s="52" customFormat="1" ht="33.75" x14ac:dyDescent="0.2">
      <c r="A60" s="53" t="s">
        <v>163</v>
      </c>
      <c r="B60" s="54" t="s">
        <v>102</v>
      </c>
      <c r="C60" s="57" t="s">
        <v>32</v>
      </c>
      <c r="D60" s="55">
        <v>12</v>
      </c>
      <c r="E60" s="58"/>
      <c r="F60" s="56"/>
      <c r="G60" s="47">
        <f t="shared" si="4"/>
        <v>12</v>
      </c>
      <c r="H60" s="127"/>
    </row>
    <row r="61" spans="1:8" s="52" customFormat="1" ht="67.5" x14ac:dyDescent="0.2">
      <c r="A61" s="53" t="s">
        <v>164</v>
      </c>
      <c r="B61" s="54" t="s">
        <v>116</v>
      </c>
      <c r="C61" s="57" t="s">
        <v>34</v>
      </c>
      <c r="D61" s="55">
        <v>16</v>
      </c>
      <c r="E61" s="58"/>
      <c r="F61" s="56"/>
      <c r="G61" s="47">
        <f t="shared" si="4"/>
        <v>16</v>
      </c>
      <c r="H61" s="127"/>
    </row>
    <row r="62" spans="1:8" s="52" customFormat="1" ht="90" x14ac:dyDescent="0.2">
      <c r="A62" s="53" t="s">
        <v>165</v>
      </c>
      <c r="B62" s="54" t="s">
        <v>95</v>
      </c>
      <c r="C62" s="57" t="s">
        <v>34</v>
      </c>
      <c r="D62" s="55">
        <v>84</v>
      </c>
      <c r="E62" s="58"/>
      <c r="F62" s="56"/>
      <c r="G62" s="47">
        <f t="shared" si="4"/>
        <v>84</v>
      </c>
      <c r="H62" s="127"/>
    </row>
    <row r="63" spans="1:8" s="52" customFormat="1" ht="33.75" x14ac:dyDescent="0.2">
      <c r="A63" s="53" t="s">
        <v>166</v>
      </c>
      <c r="B63" s="54" t="s">
        <v>38</v>
      </c>
      <c r="C63" s="57" t="s">
        <v>33</v>
      </c>
      <c r="D63" s="55">
        <v>37.15</v>
      </c>
      <c r="E63" s="58"/>
      <c r="F63" s="56"/>
      <c r="G63" s="47">
        <f t="shared" si="4"/>
        <v>37.15</v>
      </c>
      <c r="H63" s="127"/>
    </row>
    <row r="64" spans="1:8" s="52" customFormat="1" ht="33.75" x14ac:dyDescent="0.2">
      <c r="A64" s="53" t="s">
        <v>167</v>
      </c>
      <c r="B64" s="54" t="s">
        <v>36</v>
      </c>
      <c r="C64" s="57" t="s">
        <v>37</v>
      </c>
      <c r="D64" s="55">
        <v>705.85</v>
      </c>
      <c r="E64" s="58"/>
      <c r="F64" s="56"/>
      <c r="G64" s="47">
        <f t="shared" si="4"/>
        <v>705.85</v>
      </c>
      <c r="H64" s="127"/>
    </row>
    <row r="65" spans="1:8" s="87" customFormat="1" x14ac:dyDescent="0.2">
      <c r="A65" s="38" t="s">
        <v>50</v>
      </c>
      <c r="B65" s="60" t="s">
        <v>78</v>
      </c>
      <c r="C65" s="60"/>
      <c r="D65" s="60">
        <v>0</v>
      </c>
      <c r="E65" s="60"/>
      <c r="F65" s="60"/>
      <c r="G65" s="50">
        <f>ROUND(SUM(G66:G72),2)</f>
        <v>119.25</v>
      </c>
      <c r="H65" s="127"/>
    </row>
    <row r="66" spans="1:8" s="52" customFormat="1" ht="33.75" x14ac:dyDescent="0.2">
      <c r="A66" s="53" t="s">
        <v>168</v>
      </c>
      <c r="B66" s="54" t="s">
        <v>432</v>
      </c>
      <c r="C66" s="57" t="s">
        <v>34</v>
      </c>
      <c r="D66" s="55">
        <v>9</v>
      </c>
      <c r="E66" s="58"/>
      <c r="F66" s="56"/>
      <c r="G66" s="47">
        <f t="shared" ref="G66:G72" si="6">ROUND(PRODUCT(D66,E66),2)</f>
        <v>9</v>
      </c>
      <c r="H66" s="127"/>
    </row>
    <row r="67" spans="1:8" s="52" customFormat="1" ht="33.75" x14ac:dyDescent="0.2">
      <c r="A67" s="53" t="s">
        <v>169</v>
      </c>
      <c r="B67" s="54" t="s">
        <v>433</v>
      </c>
      <c r="C67" s="57" t="s">
        <v>34</v>
      </c>
      <c r="D67" s="55">
        <v>9</v>
      </c>
      <c r="E67" s="58"/>
      <c r="F67" s="56"/>
      <c r="G67" s="47">
        <f t="shared" si="6"/>
        <v>9</v>
      </c>
      <c r="H67" s="127"/>
    </row>
    <row r="68" spans="1:8" s="52" customFormat="1" ht="33.75" x14ac:dyDescent="0.2">
      <c r="A68" s="53" t="s">
        <v>170</v>
      </c>
      <c r="B68" s="54" t="s">
        <v>434</v>
      </c>
      <c r="C68" s="57" t="s">
        <v>34</v>
      </c>
      <c r="D68" s="55">
        <v>9</v>
      </c>
      <c r="E68" s="58"/>
      <c r="F68" s="56"/>
      <c r="G68" s="47">
        <f t="shared" si="6"/>
        <v>9</v>
      </c>
      <c r="H68" s="127"/>
    </row>
    <row r="69" spans="1:8" s="52" customFormat="1" ht="33.75" x14ac:dyDescent="0.2">
      <c r="A69" s="53" t="s">
        <v>171</v>
      </c>
      <c r="B69" s="54" t="s">
        <v>435</v>
      </c>
      <c r="C69" s="57" t="s">
        <v>34</v>
      </c>
      <c r="D69" s="55">
        <v>9</v>
      </c>
      <c r="E69" s="58"/>
      <c r="F69" s="56"/>
      <c r="G69" s="47">
        <f t="shared" si="6"/>
        <v>9</v>
      </c>
      <c r="H69" s="127"/>
    </row>
    <row r="70" spans="1:8" s="52" customFormat="1" ht="33.75" x14ac:dyDescent="0.2">
      <c r="A70" s="53" t="s">
        <v>172</v>
      </c>
      <c r="B70" s="54" t="s">
        <v>436</v>
      </c>
      <c r="C70" s="57" t="s">
        <v>34</v>
      </c>
      <c r="D70" s="55">
        <v>9</v>
      </c>
      <c r="E70" s="58"/>
      <c r="F70" s="56"/>
      <c r="G70" s="47">
        <f t="shared" si="6"/>
        <v>9</v>
      </c>
      <c r="H70" s="127"/>
    </row>
    <row r="71" spans="1:8" s="52" customFormat="1" ht="33.75" x14ac:dyDescent="0.2">
      <c r="A71" s="53" t="s">
        <v>173</v>
      </c>
      <c r="B71" s="54" t="s">
        <v>55</v>
      </c>
      <c r="C71" s="57" t="s">
        <v>32</v>
      </c>
      <c r="D71" s="55">
        <v>67.5</v>
      </c>
      <c r="E71" s="58"/>
      <c r="F71" s="56"/>
      <c r="G71" s="47">
        <f t="shared" si="6"/>
        <v>67.5</v>
      </c>
      <c r="H71" s="127"/>
    </row>
    <row r="72" spans="1:8" s="52" customFormat="1" ht="22.5" x14ac:dyDescent="0.2">
      <c r="A72" s="53" t="s">
        <v>174</v>
      </c>
      <c r="B72" s="54" t="s">
        <v>112</v>
      </c>
      <c r="C72" s="57" t="s">
        <v>33</v>
      </c>
      <c r="D72" s="55">
        <v>6.75</v>
      </c>
      <c r="E72" s="58"/>
      <c r="F72" s="56"/>
      <c r="G72" s="47">
        <f t="shared" si="6"/>
        <v>6.75</v>
      </c>
      <c r="H72" s="127"/>
    </row>
    <row r="73" spans="1:8" s="87" customFormat="1" x14ac:dyDescent="0.2">
      <c r="A73" s="38" t="s">
        <v>443</v>
      </c>
      <c r="B73" s="60" t="s">
        <v>44</v>
      </c>
      <c r="C73" s="60"/>
      <c r="D73" s="60">
        <v>0</v>
      </c>
      <c r="E73" s="60"/>
      <c r="F73" s="60"/>
      <c r="G73" s="50">
        <f>ROUND(SUM(G74,G84),2)</f>
        <v>1606.86</v>
      </c>
      <c r="H73" s="127"/>
    </row>
    <row r="74" spans="1:8" s="94" customFormat="1" x14ac:dyDescent="0.2">
      <c r="A74" s="88" t="s">
        <v>444</v>
      </c>
      <c r="B74" s="89" t="s">
        <v>46</v>
      </c>
      <c r="C74" s="90"/>
      <c r="D74" s="91">
        <v>0</v>
      </c>
      <c r="E74" s="92"/>
      <c r="F74" s="93"/>
      <c r="G74" s="92">
        <f>ROUND(SUM(G75:G83),2)</f>
        <v>1592.86</v>
      </c>
      <c r="H74" s="127"/>
    </row>
    <row r="75" spans="1:8" s="61" customFormat="1" ht="56.25" x14ac:dyDescent="0.2">
      <c r="A75" s="53" t="s">
        <v>175</v>
      </c>
      <c r="B75" s="54" t="s">
        <v>113</v>
      </c>
      <c r="C75" s="64" t="s">
        <v>32</v>
      </c>
      <c r="D75" s="65">
        <v>16</v>
      </c>
      <c r="E75" s="66"/>
      <c r="F75" s="67"/>
      <c r="G75" s="47">
        <f t="shared" ref="G75:G83" si="7">ROUND(PRODUCT(D75,E75),2)</f>
        <v>16</v>
      </c>
      <c r="H75" s="127"/>
    </row>
    <row r="76" spans="1:8" s="61" customFormat="1" ht="67.5" x14ac:dyDescent="0.2">
      <c r="A76" s="53" t="s">
        <v>176</v>
      </c>
      <c r="B76" s="54" t="s">
        <v>114</v>
      </c>
      <c r="C76" s="64" t="s">
        <v>32</v>
      </c>
      <c r="D76" s="65">
        <v>13.73</v>
      </c>
      <c r="E76" s="66"/>
      <c r="F76" s="67"/>
      <c r="G76" s="47">
        <f t="shared" si="7"/>
        <v>13.73</v>
      </c>
      <c r="H76" s="127"/>
    </row>
    <row r="77" spans="1:8" s="61" customFormat="1" ht="56.25" x14ac:dyDescent="0.2">
      <c r="A77" s="53" t="s">
        <v>177</v>
      </c>
      <c r="B77" s="54" t="s">
        <v>103</v>
      </c>
      <c r="C77" s="64" t="s">
        <v>40</v>
      </c>
      <c r="D77" s="65">
        <v>1438.05</v>
      </c>
      <c r="E77" s="66"/>
      <c r="F77" s="67"/>
      <c r="G77" s="47">
        <f t="shared" si="7"/>
        <v>1438.05</v>
      </c>
      <c r="H77" s="127"/>
    </row>
    <row r="78" spans="1:8" s="61" customFormat="1" ht="56.25" x14ac:dyDescent="0.2">
      <c r="A78" s="53" t="s">
        <v>178</v>
      </c>
      <c r="B78" s="54" t="s">
        <v>104</v>
      </c>
      <c r="C78" s="64" t="s">
        <v>34</v>
      </c>
      <c r="D78" s="65">
        <v>5</v>
      </c>
      <c r="E78" s="66"/>
      <c r="F78" s="67"/>
      <c r="G78" s="47">
        <f t="shared" si="7"/>
        <v>5</v>
      </c>
      <c r="H78" s="127"/>
    </row>
    <row r="79" spans="1:8" s="61" customFormat="1" ht="56.25" x14ac:dyDescent="0.2">
      <c r="A79" s="53" t="s">
        <v>179</v>
      </c>
      <c r="B79" s="54" t="s">
        <v>105</v>
      </c>
      <c r="C79" s="64" t="s">
        <v>34</v>
      </c>
      <c r="D79" s="65">
        <v>1</v>
      </c>
      <c r="E79" s="66"/>
      <c r="F79" s="67"/>
      <c r="G79" s="47">
        <f t="shared" si="7"/>
        <v>1</v>
      </c>
      <c r="H79" s="127"/>
    </row>
    <row r="80" spans="1:8" s="61" customFormat="1" ht="45" x14ac:dyDescent="0.2">
      <c r="A80" s="53" t="s">
        <v>180</v>
      </c>
      <c r="B80" s="54" t="s">
        <v>219</v>
      </c>
      <c r="C80" s="64" t="s">
        <v>34</v>
      </c>
      <c r="D80" s="65">
        <v>4</v>
      </c>
      <c r="E80" s="66"/>
      <c r="F80" s="67"/>
      <c r="G80" s="47">
        <f t="shared" si="7"/>
        <v>4</v>
      </c>
      <c r="H80" s="127"/>
    </row>
    <row r="81" spans="1:8" s="61" customFormat="1" ht="56.25" x14ac:dyDescent="0.2">
      <c r="A81" s="53" t="s">
        <v>181</v>
      </c>
      <c r="B81" s="54" t="s">
        <v>106</v>
      </c>
      <c r="C81" s="64" t="s">
        <v>34</v>
      </c>
      <c r="D81" s="65">
        <v>2</v>
      </c>
      <c r="E81" s="66"/>
      <c r="F81" s="67"/>
      <c r="G81" s="47">
        <f t="shared" si="7"/>
        <v>2</v>
      </c>
      <c r="H81" s="127"/>
    </row>
    <row r="82" spans="1:8" s="61" customFormat="1" ht="56.25" x14ac:dyDescent="0.2">
      <c r="A82" s="53" t="s">
        <v>182</v>
      </c>
      <c r="B82" s="54" t="s">
        <v>220</v>
      </c>
      <c r="C82" s="64" t="s">
        <v>32</v>
      </c>
      <c r="D82" s="65">
        <v>56.54</v>
      </c>
      <c r="E82" s="66"/>
      <c r="F82" s="67"/>
      <c r="G82" s="47">
        <f t="shared" si="7"/>
        <v>56.54</v>
      </c>
      <c r="H82" s="127"/>
    </row>
    <row r="83" spans="1:8" s="61" customFormat="1" ht="56.25" x14ac:dyDescent="0.2">
      <c r="A83" s="53" t="s">
        <v>183</v>
      </c>
      <c r="B83" s="54" t="s">
        <v>221</v>
      </c>
      <c r="C83" s="64" t="s">
        <v>32</v>
      </c>
      <c r="D83" s="65">
        <v>56.54</v>
      </c>
      <c r="E83" s="66"/>
      <c r="F83" s="67"/>
      <c r="G83" s="47">
        <f t="shared" si="7"/>
        <v>56.54</v>
      </c>
      <c r="H83" s="127"/>
    </row>
    <row r="84" spans="1:8" s="94" customFormat="1" x14ac:dyDescent="0.2">
      <c r="A84" s="88" t="s">
        <v>445</v>
      </c>
      <c r="B84" s="89" t="s">
        <v>79</v>
      </c>
      <c r="C84" s="90"/>
      <c r="D84" s="91">
        <v>0</v>
      </c>
      <c r="E84" s="92"/>
      <c r="F84" s="93"/>
      <c r="G84" s="92">
        <f>ROUND(SUM(G85:G87),2)</f>
        <v>14</v>
      </c>
      <c r="H84" s="127"/>
    </row>
    <row r="85" spans="1:8" s="52" customFormat="1" ht="67.5" x14ac:dyDescent="0.2">
      <c r="A85" s="53" t="s">
        <v>184</v>
      </c>
      <c r="B85" s="54" t="s">
        <v>120</v>
      </c>
      <c r="C85" s="57" t="s">
        <v>34</v>
      </c>
      <c r="D85" s="55">
        <v>10</v>
      </c>
      <c r="E85" s="58"/>
      <c r="F85" s="56"/>
      <c r="G85" s="47">
        <f t="shared" ref="G85:G87" si="8">ROUND(PRODUCT(D85,E85),2)</f>
        <v>10</v>
      </c>
      <c r="H85" s="127"/>
    </row>
    <row r="86" spans="1:8" s="61" customFormat="1" ht="90" x14ac:dyDescent="0.2">
      <c r="A86" s="53" t="s">
        <v>185</v>
      </c>
      <c r="B86" s="54" t="s">
        <v>222</v>
      </c>
      <c r="C86" s="64" t="s">
        <v>34</v>
      </c>
      <c r="D86" s="65">
        <v>2</v>
      </c>
      <c r="E86" s="66"/>
      <c r="F86" s="67"/>
      <c r="G86" s="47">
        <f t="shared" si="8"/>
        <v>2</v>
      </c>
      <c r="H86" s="127"/>
    </row>
    <row r="87" spans="1:8" s="52" customFormat="1" ht="45" x14ac:dyDescent="0.2">
      <c r="A87" s="53" t="s">
        <v>186</v>
      </c>
      <c r="B87" s="54" t="s">
        <v>121</v>
      </c>
      <c r="C87" s="57" t="s">
        <v>34</v>
      </c>
      <c r="D87" s="55">
        <v>2</v>
      </c>
      <c r="E87" s="58"/>
      <c r="F87" s="56"/>
      <c r="G87" s="47">
        <f t="shared" si="8"/>
        <v>2</v>
      </c>
      <c r="H87" s="127"/>
    </row>
    <row r="88" spans="1:8" s="87" customFormat="1" x14ac:dyDescent="0.2">
      <c r="A88" s="38" t="s">
        <v>446</v>
      </c>
      <c r="B88" s="60" t="s">
        <v>224</v>
      </c>
      <c r="C88" s="60"/>
      <c r="D88" s="60">
        <v>0</v>
      </c>
      <c r="E88" s="60"/>
      <c r="F88" s="60"/>
      <c r="G88" s="50">
        <f>ROUND(SUM(G89,G106,G122,G138,G155),2)</f>
        <v>30202.400000000001</v>
      </c>
      <c r="H88" s="127"/>
    </row>
    <row r="89" spans="1:8" s="94" customFormat="1" x14ac:dyDescent="0.2">
      <c r="A89" s="88" t="s">
        <v>447</v>
      </c>
      <c r="B89" s="89" t="s">
        <v>225</v>
      </c>
      <c r="C89" s="90"/>
      <c r="D89" s="91">
        <v>0</v>
      </c>
      <c r="E89" s="92"/>
      <c r="F89" s="93"/>
      <c r="G89" s="92">
        <f>ROUND(SUM(G90:G105),2)</f>
        <v>21830.44</v>
      </c>
      <c r="H89" s="127"/>
    </row>
    <row r="90" spans="1:8" s="61" customFormat="1" ht="22.5" x14ac:dyDescent="0.2">
      <c r="A90" s="53" t="s">
        <v>187</v>
      </c>
      <c r="B90" s="54" t="s">
        <v>226</v>
      </c>
      <c r="C90" s="64" t="s">
        <v>40</v>
      </c>
      <c r="D90" s="65">
        <v>466.4</v>
      </c>
      <c r="E90" s="66"/>
      <c r="F90" s="67"/>
      <c r="G90" s="47">
        <f t="shared" ref="G90:G105" si="9">ROUND(PRODUCT(D90,E90),2)</f>
        <v>466.4</v>
      </c>
      <c r="H90" s="127"/>
    </row>
    <row r="91" spans="1:8" s="61" customFormat="1" ht="45" x14ac:dyDescent="0.2">
      <c r="A91" s="53" t="s">
        <v>188</v>
      </c>
      <c r="B91" s="54" t="s">
        <v>227</v>
      </c>
      <c r="C91" s="64" t="s">
        <v>33</v>
      </c>
      <c r="D91" s="65">
        <v>835.08</v>
      </c>
      <c r="E91" s="66"/>
      <c r="F91" s="67"/>
      <c r="G91" s="47">
        <f t="shared" si="9"/>
        <v>835.08</v>
      </c>
      <c r="H91" s="127"/>
    </row>
    <row r="92" spans="1:8" s="61" customFormat="1" ht="45" x14ac:dyDescent="0.2">
      <c r="A92" s="53" t="s">
        <v>189</v>
      </c>
      <c r="B92" s="54" t="s">
        <v>228</v>
      </c>
      <c r="C92" s="64" t="s">
        <v>33</v>
      </c>
      <c r="D92" s="65">
        <v>420.16</v>
      </c>
      <c r="E92" s="66"/>
      <c r="F92" s="67"/>
      <c r="G92" s="47">
        <f t="shared" si="9"/>
        <v>420.16</v>
      </c>
      <c r="H92" s="127"/>
    </row>
    <row r="93" spans="1:8" s="61" customFormat="1" ht="45" x14ac:dyDescent="0.2">
      <c r="A93" s="53" t="s">
        <v>190</v>
      </c>
      <c r="B93" s="54" t="s">
        <v>229</v>
      </c>
      <c r="C93" s="64" t="s">
        <v>33</v>
      </c>
      <c r="D93" s="65">
        <v>90.48</v>
      </c>
      <c r="E93" s="66"/>
      <c r="F93" s="67"/>
      <c r="G93" s="47">
        <f t="shared" si="9"/>
        <v>90.48</v>
      </c>
      <c r="H93" s="127"/>
    </row>
    <row r="94" spans="1:8" s="61" customFormat="1" ht="22.5" x14ac:dyDescent="0.2">
      <c r="A94" s="53" t="s">
        <v>191</v>
      </c>
      <c r="B94" s="54" t="s">
        <v>230</v>
      </c>
      <c r="C94" s="64" t="s">
        <v>33</v>
      </c>
      <c r="D94" s="65">
        <v>42.22</v>
      </c>
      <c r="E94" s="66"/>
      <c r="F94" s="67"/>
      <c r="G94" s="47">
        <f t="shared" si="9"/>
        <v>42.22</v>
      </c>
      <c r="H94" s="127"/>
    </row>
    <row r="95" spans="1:8" s="61" customFormat="1" ht="22.5" x14ac:dyDescent="0.2">
      <c r="A95" s="53" t="s">
        <v>192</v>
      </c>
      <c r="B95" s="54" t="s">
        <v>231</v>
      </c>
      <c r="C95" s="64" t="s">
        <v>40</v>
      </c>
      <c r="D95" s="65">
        <v>252.48</v>
      </c>
      <c r="E95" s="66"/>
      <c r="F95" s="67"/>
      <c r="G95" s="47">
        <f t="shared" si="9"/>
        <v>252.48</v>
      </c>
      <c r="H95" s="127"/>
    </row>
    <row r="96" spans="1:8" s="61" customFormat="1" ht="22.5" x14ac:dyDescent="0.2">
      <c r="A96" s="53" t="s">
        <v>193</v>
      </c>
      <c r="B96" s="54" t="s">
        <v>232</v>
      </c>
      <c r="C96" s="64" t="s">
        <v>40</v>
      </c>
      <c r="D96" s="65">
        <v>213.92</v>
      </c>
      <c r="E96" s="66"/>
      <c r="F96" s="67"/>
      <c r="G96" s="47">
        <f t="shared" si="9"/>
        <v>213.92</v>
      </c>
      <c r="H96" s="127"/>
    </row>
    <row r="97" spans="1:8" s="61" customFormat="1" ht="33.75" x14ac:dyDescent="0.2">
      <c r="A97" s="53" t="s">
        <v>194</v>
      </c>
      <c r="B97" s="54" t="s">
        <v>233</v>
      </c>
      <c r="C97" s="64" t="s">
        <v>33</v>
      </c>
      <c r="D97" s="65">
        <v>211.85</v>
      </c>
      <c r="E97" s="66"/>
      <c r="F97" s="67"/>
      <c r="G97" s="47">
        <f t="shared" si="9"/>
        <v>211.85</v>
      </c>
      <c r="H97" s="127"/>
    </row>
    <row r="98" spans="1:8" s="61" customFormat="1" ht="45" x14ac:dyDescent="0.2">
      <c r="A98" s="53" t="s">
        <v>195</v>
      </c>
      <c r="B98" s="54" t="s">
        <v>122</v>
      </c>
      <c r="C98" s="64" t="s">
        <v>33</v>
      </c>
      <c r="D98" s="65">
        <v>436.66</v>
      </c>
      <c r="E98" s="66"/>
      <c r="F98" s="67"/>
      <c r="G98" s="47">
        <f t="shared" si="9"/>
        <v>436.66</v>
      </c>
      <c r="H98" s="127"/>
    </row>
    <row r="99" spans="1:8" s="61" customFormat="1" ht="45" x14ac:dyDescent="0.2">
      <c r="A99" s="53" t="s">
        <v>196</v>
      </c>
      <c r="B99" s="54" t="s">
        <v>234</v>
      </c>
      <c r="C99" s="64" t="s">
        <v>33</v>
      </c>
      <c r="D99" s="65">
        <v>654.99</v>
      </c>
      <c r="E99" s="66"/>
      <c r="F99" s="67"/>
      <c r="G99" s="47">
        <f t="shared" si="9"/>
        <v>654.99</v>
      </c>
      <c r="H99" s="127"/>
    </row>
    <row r="100" spans="1:8" s="61" customFormat="1" ht="135" x14ac:dyDescent="0.2">
      <c r="A100" s="53" t="s">
        <v>197</v>
      </c>
      <c r="B100" s="54" t="s">
        <v>235</v>
      </c>
      <c r="C100" s="64" t="s">
        <v>34</v>
      </c>
      <c r="D100" s="65">
        <v>4</v>
      </c>
      <c r="E100" s="66"/>
      <c r="F100" s="67"/>
      <c r="G100" s="47">
        <f t="shared" si="9"/>
        <v>4</v>
      </c>
      <c r="H100" s="127"/>
    </row>
    <row r="101" spans="1:8" s="61" customFormat="1" ht="135" x14ac:dyDescent="0.2">
      <c r="A101" s="53" t="s">
        <v>198</v>
      </c>
      <c r="B101" s="54" t="s">
        <v>236</v>
      </c>
      <c r="C101" s="64" t="s">
        <v>34</v>
      </c>
      <c r="D101" s="65">
        <v>1</v>
      </c>
      <c r="E101" s="66"/>
      <c r="F101" s="67"/>
      <c r="G101" s="47">
        <f t="shared" si="9"/>
        <v>1</v>
      </c>
      <c r="H101" s="127"/>
    </row>
    <row r="102" spans="1:8" s="61" customFormat="1" ht="22.5" x14ac:dyDescent="0.2">
      <c r="A102" s="53" t="s">
        <v>199</v>
      </c>
      <c r="B102" s="54" t="s">
        <v>3025</v>
      </c>
      <c r="C102" s="64" t="s">
        <v>34</v>
      </c>
      <c r="D102" s="65">
        <v>12</v>
      </c>
      <c r="E102" s="66"/>
      <c r="F102" s="67"/>
      <c r="G102" s="47">
        <f t="shared" si="9"/>
        <v>12</v>
      </c>
      <c r="H102" s="127"/>
    </row>
    <row r="103" spans="1:8" s="61" customFormat="1" ht="22.5" x14ac:dyDescent="0.2">
      <c r="A103" s="53" t="s">
        <v>200</v>
      </c>
      <c r="B103" s="54" t="s">
        <v>237</v>
      </c>
      <c r="C103" s="64" t="s">
        <v>34</v>
      </c>
      <c r="D103" s="65">
        <v>8</v>
      </c>
      <c r="E103" s="66"/>
      <c r="F103" s="67"/>
      <c r="G103" s="47">
        <f t="shared" si="9"/>
        <v>8</v>
      </c>
      <c r="H103" s="127"/>
    </row>
    <row r="104" spans="1:8" s="61" customFormat="1" ht="33.75" x14ac:dyDescent="0.2">
      <c r="A104" s="53" t="s">
        <v>201</v>
      </c>
      <c r="B104" s="54" t="s">
        <v>38</v>
      </c>
      <c r="C104" s="64" t="s">
        <v>33</v>
      </c>
      <c r="D104" s="65">
        <v>909.06</v>
      </c>
      <c r="E104" s="66"/>
      <c r="F104" s="67"/>
      <c r="G104" s="47">
        <f t="shared" si="9"/>
        <v>909.06</v>
      </c>
      <c r="H104" s="127"/>
    </row>
    <row r="105" spans="1:8" s="61" customFormat="1" ht="33.75" x14ac:dyDescent="0.2">
      <c r="A105" s="53" t="s">
        <v>202</v>
      </c>
      <c r="B105" s="54" t="s">
        <v>36</v>
      </c>
      <c r="C105" s="64" t="s">
        <v>37</v>
      </c>
      <c r="D105" s="65">
        <v>17272.14</v>
      </c>
      <c r="E105" s="66"/>
      <c r="F105" s="67"/>
      <c r="G105" s="47">
        <f t="shared" si="9"/>
        <v>17272.14</v>
      </c>
      <c r="H105" s="127"/>
    </row>
    <row r="106" spans="1:8" s="94" customFormat="1" x14ac:dyDescent="0.2">
      <c r="A106" s="88" t="s">
        <v>448</v>
      </c>
      <c r="B106" s="89" t="s">
        <v>238</v>
      </c>
      <c r="C106" s="90"/>
      <c r="D106" s="91">
        <v>0</v>
      </c>
      <c r="E106" s="92"/>
      <c r="F106" s="93"/>
      <c r="G106" s="92">
        <f>ROUND(SUM(G107:G121),2)</f>
        <v>1497.02</v>
      </c>
      <c r="H106" s="127"/>
    </row>
    <row r="107" spans="1:8" s="61" customFormat="1" ht="45" x14ac:dyDescent="0.2">
      <c r="A107" s="53" t="s">
        <v>203</v>
      </c>
      <c r="B107" s="54" t="s">
        <v>227</v>
      </c>
      <c r="C107" s="64" t="s">
        <v>33</v>
      </c>
      <c r="D107" s="65">
        <v>62.99</v>
      </c>
      <c r="E107" s="66"/>
      <c r="F107" s="67"/>
      <c r="G107" s="47">
        <f t="shared" ref="G107:G113" si="10">ROUND(PRODUCT(D107,E107),2)</f>
        <v>62.99</v>
      </c>
      <c r="H107" s="127"/>
    </row>
    <row r="108" spans="1:8" s="61" customFormat="1" ht="45" x14ac:dyDescent="0.2">
      <c r="A108" s="53" t="s">
        <v>204</v>
      </c>
      <c r="B108" s="54" t="s">
        <v>228</v>
      </c>
      <c r="C108" s="64" t="s">
        <v>33</v>
      </c>
      <c r="D108" s="65">
        <v>53.19</v>
      </c>
      <c r="E108" s="66"/>
      <c r="F108" s="67"/>
      <c r="G108" s="47">
        <f t="shared" si="10"/>
        <v>53.19</v>
      </c>
      <c r="H108" s="127"/>
    </row>
    <row r="109" spans="1:8" s="61" customFormat="1" ht="22.5" x14ac:dyDescent="0.2">
      <c r="A109" s="53" t="s">
        <v>205</v>
      </c>
      <c r="B109" s="54" t="s">
        <v>239</v>
      </c>
      <c r="C109" s="64" t="s">
        <v>33</v>
      </c>
      <c r="D109" s="65">
        <v>12.04</v>
      </c>
      <c r="E109" s="66"/>
      <c r="F109" s="67"/>
      <c r="G109" s="47">
        <f t="shared" si="10"/>
        <v>12.04</v>
      </c>
      <c r="H109" s="127"/>
    </row>
    <row r="110" spans="1:8" s="61" customFormat="1" ht="33.75" x14ac:dyDescent="0.2">
      <c r="A110" s="53" t="s">
        <v>206</v>
      </c>
      <c r="B110" s="54" t="s">
        <v>240</v>
      </c>
      <c r="C110" s="64" t="s">
        <v>32</v>
      </c>
      <c r="D110" s="65">
        <v>24.88</v>
      </c>
      <c r="E110" s="66"/>
      <c r="F110" s="67"/>
      <c r="G110" s="47">
        <f t="shared" si="10"/>
        <v>24.88</v>
      </c>
      <c r="H110" s="127"/>
    </row>
    <row r="111" spans="1:8" s="61" customFormat="1" ht="33.75" x14ac:dyDescent="0.2">
      <c r="A111" s="53" t="s">
        <v>207</v>
      </c>
      <c r="B111" s="54" t="s">
        <v>241</v>
      </c>
      <c r="C111" s="64" t="s">
        <v>54</v>
      </c>
      <c r="D111" s="65">
        <v>703.21</v>
      </c>
      <c r="E111" s="66"/>
      <c r="F111" s="67"/>
      <c r="G111" s="47">
        <f t="shared" si="10"/>
        <v>703.21</v>
      </c>
      <c r="H111" s="127"/>
    </row>
    <row r="112" spans="1:8" s="61" customFormat="1" ht="22.5" x14ac:dyDescent="0.2">
      <c r="A112" s="53" t="s">
        <v>208</v>
      </c>
      <c r="B112" s="54" t="s">
        <v>242</v>
      </c>
      <c r="C112" s="64" t="s">
        <v>33</v>
      </c>
      <c r="D112" s="65">
        <v>5.83</v>
      </c>
      <c r="E112" s="66"/>
      <c r="F112" s="67"/>
      <c r="G112" s="47">
        <f t="shared" si="10"/>
        <v>5.83</v>
      </c>
      <c r="H112" s="127"/>
    </row>
    <row r="113" spans="1:8" s="61" customFormat="1" ht="33.75" x14ac:dyDescent="0.2">
      <c r="A113" s="53" t="s">
        <v>209</v>
      </c>
      <c r="B113" s="54" t="s">
        <v>243</v>
      </c>
      <c r="C113" s="64" t="s">
        <v>32</v>
      </c>
      <c r="D113" s="65">
        <v>12.96</v>
      </c>
      <c r="E113" s="66"/>
      <c r="F113" s="67"/>
      <c r="G113" s="47">
        <f t="shared" si="10"/>
        <v>12.96</v>
      </c>
      <c r="H113" s="127"/>
    </row>
    <row r="114" spans="1:8" s="61" customFormat="1" ht="22.5" x14ac:dyDescent="0.2">
      <c r="A114" s="53" t="s">
        <v>210</v>
      </c>
      <c r="B114" s="54" t="s">
        <v>244</v>
      </c>
      <c r="C114" s="64" t="s">
        <v>32</v>
      </c>
      <c r="D114" s="65">
        <v>113.07</v>
      </c>
      <c r="E114" s="66"/>
      <c r="F114" s="67"/>
      <c r="G114" s="47">
        <f>ROUND(PRODUCT(D114,E114),2)</f>
        <v>113.07</v>
      </c>
      <c r="H114" s="127"/>
    </row>
    <row r="115" spans="1:8" s="61" customFormat="1" ht="45" x14ac:dyDescent="0.2">
      <c r="A115" s="53" t="s">
        <v>211</v>
      </c>
      <c r="B115" s="54" t="s">
        <v>245</v>
      </c>
      <c r="C115" s="64" t="s">
        <v>32</v>
      </c>
      <c r="D115" s="65">
        <v>86.24</v>
      </c>
      <c r="E115" s="66"/>
      <c r="F115" s="67"/>
      <c r="G115" s="47">
        <f>ROUND(PRODUCT(D115,E115),2)</f>
        <v>86.24</v>
      </c>
      <c r="H115" s="127"/>
    </row>
    <row r="116" spans="1:8" s="61" customFormat="1" ht="45" x14ac:dyDescent="0.2">
      <c r="A116" s="53" t="s">
        <v>212</v>
      </c>
      <c r="B116" s="54" t="s">
        <v>246</v>
      </c>
      <c r="C116" s="64" t="s">
        <v>32</v>
      </c>
      <c r="D116" s="65">
        <v>139.9</v>
      </c>
      <c r="E116" s="66"/>
      <c r="F116" s="67"/>
      <c r="G116" s="47">
        <f>ROUND(PRODUCT(D116,E116),2)</f>
        <v>139.9</v>
      </c>
      <c r="H116" s="127"/>
    </row>
    <row r="117" spans="1:8" s="61" customFormat="1" ht="45" x14ac:dyDescent="0.2">
      <c r="A117" s="53" t="s">
        <v>213</v>
      </c>
      <c r="B117" s="54" t="s">
        <v>122</v>
      </c>
      <c r="C117" s="64" t="s">
        <v>33</v>
      </c>
      <c r="D117" s="65">
        <v>29.65</v>
      </c>
      <c r="E117" s="66"/>
      <c r="F117" s="67"/>
      <c r="G117" s="47">
        <f>ROUND(PRODUCT(D117,E117),2)</f>
        <v>29.65</v>
      </c>
      <c r="H117" s="127"/>
    </row>
    <row r="118" spans="1:8" s="61" customFormat="1" ht="45" x14ac:dyDescent="0.2">
      <c r="A118" s="53" t="s">
        <v>214</v>
      </c>
      <c r="B118" s="54" t="s">
        <v>247</v>
      </c>
      <c r="C118" s="64" t="s">
        <v>34</v>
      </c>
      <c r="D118" s="65">
        <v>71</v>
      </c>
      <c r="E118" s="66"/>
      <c r="F118" s="67"/>
      <c r="G118" s="47">
        <f t="shared" ref="G118:G121" si="11">ROUND(PRODUCT(D118,E118),2)</f>
        <v>71</v>
      </c>
      <c r="H118" s="127"/>
    </row>
    <row r="119" spans="1:8" s="61" customFormat="1" ht="45" x14ac:dyDescent="0.2">
      <c r="A119" s="53" t="s">
        <v>215</v>
      </c>
      <c r="B119" s="54" t="s">
        <v>248</v>
      </c>
      <c r="C119" s="64" t="s">
        <v>34</v>
      </c>
      <c r="D119" s="65">
        <v>9</v>
      </c>
      <c r="E119" s="66"/>
      <c r="F119" s="67"/>
      <c r="G119" s="47">
        <f t="shared" si="11"/>
        <v>9</v>
      </c>
      <c r="H119" s="127"/>
    </row>
    <row r="120" spans="1:8" s="61" customFormat="1" ht="33.75" x14ac:dyDescent="0.2">
      <c r="A120" s="53" t="s">
        <v>216</v>
      </c>
      <c r="B120" s="54" t="s">
        <v>38</v>
      </c>
      <c r="C120" s="64" t="s">
        <v>33</v>
      </c>
      <c r="D120" s="65">
        <v>86.53</v>
      </c>
      <c r="E120" s="66"/>
      <c r="F120" s="67"/>
      <c r="G120" s="47">
        <f t="shared" si="11"/>
        <v>86.53</v>
      </c>
      <c r="H120" s="127"/>
    </row>
    <row r="121" spans="1:8" s="61" customFormat="1" ht="33.75" x14ac:dyDescent="0.2">
      <c r="A121" s="53" t="s">
        <v>217</v>
      </c>
      <c r="B121" s="54" t="s">
        <v>36</v>
      </c>
      <c r="C121" s="64" t="s">
        <v>37</v>
      </c>
      <c r="D121" s="65">
        <v>86.53</v>
      </c>
      <c r="E121" s="66"/>
      <c r="F121" s="67"/>
      <c r="G121" s="47">
        <f t="shared" si="11"/>
        <v>86.53</v>
      </c>
      <c r="H121" s="127"/>
    </row>
    <row r="122" spans="1:8" s="94" customFormat="1" x14ac:dyDescent="0.2">
      <c r="A122" s="88" t="s">
        <v>449</v>
      </c>
      <c r="B122" s="89" t="s">
        <v>250</v>
      </c>
      <c r="C122" s="90"/>
      <c r="D122" s="91">
        <v>0</v>
      </c>
      <c r="E122" s="92"/>
      <c r="F122" s="93"/>
      <c r="G122" s="92">
        <f>ROUND(SUM(G123:G137),2)</f>
        <v>4404.68</v>
      </c>
      <c r="H122" s="127"/>
    </row>
    <row r="123" spans="1:8" s="61" customFormat="1" ht="22.5" x14ac:dyDescent="0.2">
      <c r="A123" s="53" t="s">
        <v>311</v>
      </c>
      <c r="B123" s="54" t="s">
        <v>226</v>
      </c>
      <c r="C123" s="64" t="s">
        <v>40</v>
      </c>
      <c r="D123" s="65">
        <v>314.60000000000002</v>
      </c>
      <c r="E123" s="66"/>
      <c r="F123" s="67"/>
      <c r="G123" s="47">
        <f t="shared" ref="G123:G137" si="12">ROUND(PRODUCT(D123,E123),2)</f>
        <v>314.60000000000002</v>
      </c>
      <c r="H123" s="127"/>
    </row>
    <row r="124" spans="1:8" s="61" customFormat="1" ht="45" x14ac:dyDescent="0.2">
      <c r="A124" s="53" t="s">
        <v>312</v>
      </c>
      <c r="B124" s="54" t="s">
        <v>227</v>
      </c>
      <c r="C124" s="64" t="s">
        <v>33</v>
      </c>
      <c r="D124" s="65">
        <v>242.24</v>
      </c>
      <c r="E124" s="66"/>
      <c r="F124" s="67"/>
      <c r="G124" s="47">
        <f t="shared" si="12"/>
        <v>242.24</v>
      </c>
      <c r="H124" s="127"/>
    </row>
    <row r="125" spans="1:8" s="61" customFormat="1" ht="90" x14ac:dyDescent="0.2">
      <c r="A125" s="53" t="s">
        <v>313</v>
      </c>
      <c r="B125" s="54" t="s">
        <v>251</v>
      </c>
      <c r="C125" s="64" t="s">
        <v>34</v>
      </c>
      <c r="D125" s="65">
        <v>7</v>
      </c>
      <c r="E125" s="66"/>
      <c r="F125" s="67"/>
      <c r="G125" s="47">
        <f t="shared" si="12"/>
        <v>7</v>
      </c>
      <c r="H125" s="127"/>
    </row>
    <row r="126" spans="1:8" s="61" customFormat="1" ht="90" x14ac:dyDescent="0.2">
      <c r="A126" s="53" t="s">
        <v>314</v>
      </c>
      <c r="B126" s="54" t="s">
        <v>252</v>
      </c>
      <c r="C126" s="64" t="s">
        <v>34</v>
      </c>
      <c r="D126" s="65">
        <v>42</v>
      </c>
      <c r="E126" s="66"/>
      <c r="F126" s="67"/>
      <c r="G126" s="47">
        <f t="shared" si="12"/>
        <v>42</v>
      </c>
      <c r="H126" s="127"/>
    </row>
    <row r="127" spans="1:8" s="61" customFormat="1" ht="90" x14ac:dyDescent="0.2">
      <c r="A127" s="53" t="s">
        <v>315</v>
      </c>
      <c r="B127" s="54" t="s">
        <v>253</v>
      </c>
      <c r="C127" s="64" t="s">
        <v>34</v>
      </c>
      <c r="D127" s="65">
        <v>3</v>
      </c>
      <c r="E127" s="66"/>
      <c r="F127" s="67"/>
      <c r="G127" s="47">
        <f t="shared" si="12"/>
        <v>3</v>
      </c>
      <c r="H127" s="127"/>
    </row>
    <row r="128" spans="1:8" s="61" customFormat="1" ht="22.5" x14ac:dyDescent="0.2">
      <c r="A128" s="53" t="s">
        <v>316</v>
      </c>
      <c r="B128" s="54" t="s">
        <v>254</v>
      </c>
      <c r="C128" s="64" t="s">
        <v>40</v>
      </c>
      <c r="D128" s="65">
        <v>314.60000000000002</v>
      </c>
      <c r="E128" s="66"/>
      <c r="F128" s="67"/>
      <c r="G128" s="47">
        <f t="shared" si="12"/>
        <v>314.60000000000002</v>
      </c>
      <c r="H128" s="127"/>
    </row>
    <row r="129" spans="1:8" s="61" customFormat="1" ht="22.5" x14ac:dyDescent="0.2">
      <c r="A129" s="53" t="s">
        <v>317</v>
      </c>
      <c r="B129" s="54" t="s">
        <v>255</v>
      </c>
      <c r="C129" s="64" t="s">
        <v>34</v>
      </c>
      <c r="D129" s="65">
        <v>52</v>
      </c>
      <c r="E129" s="66"/>
      <c r="F129" s="67"/>
      <c r="G129" s="47">
        <f t="shared" si="12"/>
        <v>52</v>
      </c>
      <c r="H129" s="127"/>
    </row>
    <row r="130" spans="1:8" s="61" customFormat="1" ht="22.5" x14ac:dyDescent="0.2">
      <c r="A130" s="53" t="s">
        <v>318</v>
      </c>
      <c r="B130" s="54" t="s">
        <v>256</v>
      </c>
      <c r="C130" s="64" t="s">
        <v>34</v>
      </c>
      <c r="D130" s="65">
        <v>35</v>
      </c>
      <c r="E130" s="66"/>
      <c r="F130" s="67"/>
      <c r="G130" s="47">
        <f t="shared" si="12"/>
        <v>35</v>
      </c>
      <c r="H130" s="127"/>
    </row>
    <row r="131" spans="1:8" s="61" customFormat="1" ht="22.5" x14ac:dyDescent="0.2">
      <c r="A131" s="53" t="s">
        <v>319</v>
      </c>
      <c r="B131" s="54" t="s">
        <v>257</v>
      </c>
      <c r="C131" s="64" t="s">
        <v>34</v>
      </c>
      <c r="D131" s="65">
        <v>17</v>
      </c>
      <c r="E131" s="66"/>
      <c r="F131" s="67"/>
      <c r="G131" s="47">
        <f t="shared" si="12"/>
        <v>17</v>
      </c>
      <c r="H131" s="127"/>
    </row>
    <row r="132" spans="1:8" s="61" customFormat="1" ht="22.5" x14ac:dyDescent="0.2">
      <c r="A132" s="53" t="s">
        <v>320</v>
      </c>
      <c r="B132" s="54" t="s">
        <v>258</v>
      </c>
      <c r="C132" s="64" t="s">
        <v>34</v>
      </c>
      <c r="D132" s="65">
        <v>52</v>
      </c>
      <c r="E132" s="66"/>
      <c r="F132" s="67"/>
      <c r="G132" s="47">
        <f t="shared" si="12"/>
        <v>52</v>
      </c>
      <c r="H132" s="127"/>
    </row>
    <row r="133" spans="1:8" s="61" customFormat="1" ht="22.5" x14ac:dyDescent="0.2">
      <c r="A133" s="53" t="s">
        <v>321</v>
      </c>
      <c r="B133" s="54" t="s">
        <v>230</v>
      </c>
      <c r="C133" s="64" t="s">
        <v>33</v>
      </c>
      <c r="D133" s="65">
        <v>22.02</v>
      </c>
      <c r="E133" s="66"/>
      <c r="F133" s="67"/>
      <c r="G133" s="47">
        <f t="shared" si="12"/>
        <v>22.02</v>
      </c>
      <c r="H133" s="127"/>
    </row>
    <row r="134" spans="1:8" s="61" customFormat="1" ht="45" x14ac:dyDescent="0.2">
      <c r="A134" s="53" t="s">
        <v>322</v>
      </c>
      <c r="B134" s="54" t="s">
        <v>122</v>
      </c>
      <c r="C134" s="64" t="s">
        <v>33</v>
      </c>
      <c r="D134" s="65">
        <v>88.09</v>
      </c>
      <c r="E134" s="66"/>
      <c r="F134" s="67"/>
      <c r="G134" s="47">
        <f t="shared" si="12"/>
        <v>88.09</v>
      </c>
      <c r="H134" s="127"/>
    </row>
    <row r="135" spans="1:8" s="61" customFormat="1" ht="45" x14ac:dyDescent="0.2">
      <c r="A135" s="53" t="s">
        <v>323</v>
      </c>
      <c r="B135" s="54" t="s">
        <v>234</v>
      </c>
      <c r="C135" s="64" t="s">
        <v>33</v>
      </c>
      <c r="D135" s="65">
        <v>132.13</v>
      </c>
      <c r="E135" s="66"/>
      <c r="F135" s="67"/>
      <c r="G135" s="47">
        <f t="shared" si="12"/>
        <v>132.13</v>
      </c>
      <c r="H135" s="127"/>
    </row>
    <row r="136" spans="1:8" s="61" customFormat="1" ht="33.75" x14ac:dyDescent="0.2">
      <c r="A136" s="53" t="s">
        <v>324</v>
      </c>
      <c r="B136" s="54" t="s">
        <v>38</v>
      </c>
      <c r="C136" s="64" t="s">
        <v>33</v>
      </c>
      <c r="D136" s="65">
        <v>154.15</v>
      </c>
      <c r="E136" s="66"/>
      <c r="F136" s="67"/>
      <c r="G136" s="47">
        <f t="shared" si="12"/>
        <v>154.15</v>
      </c>
      <c r="H136" s="127"/>
    </row>
    <row r="137" spans="1:8" s="61" customFormat="1" ht="33.75" x14ac:dyDescent="0.2">
      <c r="A137" s="53" t="s">
        <v>325</v>
      </c>
      <c r="B137" s="54" t="s">
        <v>36</v>
      </c>
      <c r="C137" s="64" t="s">
        <v>37</v>
      </c>
      <c r="D137" s="65">
        <v>2928.85</v>
      </c>
      <c r="E137" s="66"/>
      <c r="F137" s="67"/>
      <c r="G137" s="47">
        <f t="shared" si="12"/>
        <v>2928.85</v>
      </c>
      <c r="H137" s="127"/>
    </row>
    <row r="138" spans="1:8" s="94" customFormat="1" x14ac:dyDescent="0.2">
      <c r="A138" s="88" t="s">
        <v>450</v>
      </c>
      <c r="B138" s="89" t="s">
        <v>260</v>
      </c>
      <c r="C138" s="90"/>
      <c r="D138" s="91">
        <v>0</v>
      </c>
      <c r="E138" s="92"/>
      <c r="F138" s="93"/>
      <c r="G138" s="92">
        <f>ROUND(SUM(G139:G154),2)</f>
        <v>2211.92</v>
      </c>
      <c r="H138" s="127"/>
    </row>
    <row r="139" spans="1:8" s="61" customFormat="1" ht="45" x14ac:dyDescent="0.2">
      <c r="A139" s="53" t="s">
        <v>326</v>
      </c>
      <c r="B139" s="54" t="s">
        <v>227</v>
      </c>
      <c r="C139" s="64" t="s">
        <v>33</v>
      </c>
      <c r="D139" s="65">
        <v>24.95</v>
      </c>
      <c r="E139" s="66"/>
      <c r="F139" s="67"/>
      <c r="G139" s="47">
        <f t="shared" ref="G139:G148" si="13">ROUND(PRODUCT(D139,E139),2)</f>
        <v>24.95</v>
      </c>
      <c r="H139" s="127"/>
    </row>
    <row r="140" spans="1:8" s="61" customFormat="1" ht="45" x14ac:dyDescent="0.2">
      <c r="A140" s="53" t="s">
        <v>327</v>
      </c>
      <c r="B140" s="54" t="s">
        <v>122</v>
      </c>
      <c r="C140" s="64" t="s">
        <v>33</v>
      </c>
      <c r="D140" s="65">
        <v>4.62</v>
      </c>
      <c r="E140" s="66"/>
      <c r="F140" s="67"/>
      <c r="G140" s="47">
        <f t="shared" si="13"/>
        <v>4.62</v>
      </c>
      <c r="H140" s="127"/>
    </row>
    <row r="141" spans="1:8" s="61" customFormat="1" ht="33.75" x14ac:dyDescent="0.2">
      <c r="A141" s="53" t="s">
        <v>328</v>
      </c>
      <c r="B141" s="54" t="s">
        <v>261</v>
      </c>
      <c r="C141" s="64" t="s">
        <v>32</v>
      </c>
      <c r="D141" s="65">
        <v>12.16</v>
      </c>
      <c r="E141" s="66"/>
      <c r="F141" s="67"/>
      <c r="G141" s="47">
        <f t="shared" si="13"/>
        <v>12.16</v>
      </c>
      <c r="H141" s="127"/>
    </row>
    <row r="142" spans="1:8" s="61" customFormat="1" ht="33.75" x14ac:dyDescent="0.2">
      <c r="A142" s="53" t="s">
        <v>329</v>
      </c>
      <c r="B142" s="54" t="s">
        <v>262</v>
      </c>
      <c r="C142" s="64" t="s">
        <v>33</v>
      </c>
      <c r="D142" s="65">
        <v>3.65</v>
      </c>
      <c r="E142" s="66"/>
      <c r="F142" s="67"/>
      <c r="G142" s="47">
        <f t="shared" si="13"/>
        <v>3.65</v>
      </c>
      <c r="H142" s="127"/>
    </row>
    <row r="143" spans="1:8" s="61" customFormat="1" ht="45" x14ac:dyDescent="0.2">
      <c r="A143" s="53" t="s">
        <v>330</v>
      </c>
      <c r="B143" s="54" t="s">
        <v>263</v>
      </c>
      <c r="C143" s="64" t="s">
        <v>32</v>
      </c>
      <c r="D143" s="65">
        <v>7</v>
      </c>
      <c r="E143" s="66"/>
      <c r="F143" s="67"/>
      <c r="G143" s="47">
        <f t="shared" si="13"/>
        <v>7</v>
      </c>
      <c r="H143" s="127"/>
    </row>
    <row r="144" spans="1:8" s="61" customFormat="1" ht="33.75" x14ac:dyDescent="0.2">
      <c r="A144" s="53" t="s">
        <v>331</v>
      </c>
      <c r="B144" s="54" t="s">
        <v>240</v>
      </c>
      <c r="C144" s="64" t="s">
        <v>32</v>
      </c>
      <c r="D144" s="65">
        <v>14.64</v>
      </c>
      <c r="E144" s="66"/>
      <c r="F144" s="67"/>
      <c r="G144" s="47">
        <f t="shared" si="13"/>
        <v>14.64</v>
      </c>
      <c r="H144" s="127"/>
    </row>
    <row r="145" spans="1:8" s="61" customFormat="1" ht="33.75" x14ac:dyDescent="0.2">
      <c r="A145" s="53" t="s">
        <v>332</v>
      </c>
      <c r="B145" s="54" t="s">
        <v>241</v>
      </c>
      <c r="C145" s="64" t="s">
        <v>54</v>
      </c>
      <c r="D145" s="65">
        <v>207.85</v>
      </c>
      <c r="E145" s="66"/>
      <c r="F145" s="67"/>
      <c r="G145" s="47">
        <f t="shared" si="13"/>
        <v>207.85</v>
      </c>
      <c r="H145" s="127"/>
    </row>
    <row r="146" spans="1:8" s="61" customFormat="1" ht="22.5" x14ac:dyDescent="0.2">
      <c r="A146" s="53" t="s">
        <v>333</v>
      </c>
      <c r="B146" s="54" t="s">
        <v>242</v>
      </c>
      <c r="C146" s="64" t="s">
        <v>33</v>
      </c>
      <c r="D146" s="65">
        <v>2.27</v>
      </c>
      <c r="E146" s="66"/>
      <c r="F146" s="67"/>
      <c r="G146" s="47">
        <f t="shared" si="13"/>
        <v>2.27</v>
      </c>
      <c r="H146" s="127"/>
    </row>
    <row r="147" spans="1:8" s="61" customFormat="1" ht="22.5" x14ac:dyDescent="0.2">
      <c r="A147" s="53" t="s">
        <v>334</v>
      </c>
      <c r="B147" s="54" t="s">
        <v>244</v>
      </c>
      <c r="C147" s="64" t="s">
        <v>32</v>
      </c>
      <c r="D147" s="65">
        <v>24</v>
      </c>
      <c r="E147" s="66"/>
      <c r="F147" s="67"/>
      <c r="G147" s="47">
        <f t="shared" si="13"/>
        <v>24</v>
      </c>
      <c r="H147" s="127"/>
    </row>
    <row r="148" spans="1:8" s="61" customFormat="1" ht="45" x14ac:dyDescent="0.2">
      <c r="A148" s="53" t="s">
        <v>335</v>
      </c>
      <c r="B148" s="54" t="s">
        <v>245</v>
      </c>
      <c r="C148" s="64" t="s">
        <v>32</v>
      </c>
      <c r="D148" s="65">
        <v>24</v>
      </c>
      <c r="E148" s="66"/>
      <c r="F148" s="67"/>
      <c r="G148" s="47">
        <f t="shared" si="13"/>
        <v>24</v>
      </c>
      <c r="H148" s="127"/>
    </row>
    <row r="149" spans="1:8" s="61" customFormat="1" ht="33.75" x14ac:dyDescent="0.2">
      <c r="A149" s="53" t="s">
        <v>336</v>
      </c>
      <c r="B149" s="54" t="s">
        <v>264</v>
      </c>
      <c r="C149" s="64" t="s">
        <v>54</v>
      </c>
      <c r="D149" s="65">
        <v>931.76</v>
      </c>
      <c r="E149" s="66"/>
      <c r="F149" s="67"/>
      <c r="G149" s="47">
        <f>ROUND(PRODUCT(D149,E149),2)</f>
        <v>931.76</v>
      </c>
      <c r="H149" s="127"/>
    </row>
    <row r="150" spans="1:8" s="61" customFormat="1" ht="33.75" x14ac:dyDescent="0.2">
      <c r="A150" s="53" t="s">
        <v>337</v>
      </c>
      <c r="B150" s="54" t="s">
        <v>265</v>
      </c>
      <c r="C150" s="64" t="s">
        <v>54</v>
      </c>
      <c r="D150" s="65">
        <v>88.91</v>
      </c>
      <c r="E150" s="66"/>
      <c r="F150" s="67"/>
      <c r="G150" s="47">
        <f>ROUND(PRODUCT(D150,E150),2)</f>
        <v>88.91</v>
      </c>
      <c r="H150" s="127"/>
    </row>
    <row r="151" spans="1:8" s="61" customFormat="1" ht="33.75" x14ac:dyDescent="0.2">
      <c r="A151" s="53" t="s">
        <v>338</v>
      </c>
      <c r="B151" s="54" t="s">
        <v>266</v>
      </c>
      <c r="C151" s="64" t="s">
        <v>54</v>
      </c>
      <c r="D151" s="65">
        <v>391.42</v>
      </c>
      <c r="E151" s="66"/>
      <c r="F151" s="67"/>
      <c r="G151" s="47">
        <f>ROUND(PRODUCT(D151,E151),2)</f>
        <v>391.42</v>
      </c>
      <c r="H151" s="127"/>
    </row>
    <row r="152" spans="1:8" s="61" customFormat="1" ht="45" x14ac:dyDescent="0.2">
      <c r="A152" s="53" t="s">
        <v>339</v>
      </c>
      <c r="B152" s="54" t="s">
        <v>267</v>
      </c>
      <c r="C152" s="64" t="s">
        <v>54</v>
      </c>
      <c r="D152" s="65">
        <v>68.09</v>
      </c>
      <c r="E152" s="66"/>
      <c r="F152" s="67"/>
      <c r="G152" s="47">
        <f t="shared" ref="G152:G154" si="14">ROUND(PRODUCT(D152,E152),2)</f>
        <v>68.09</v>
      </c>
      <c r="H152" s="127"/>
    </row>
    <row r="153" spans="1:8" s="61" customFormat="1" ht="33.75" x14ac:dyDescent="0.2">
      <c r="A153" s="53" t="s">
        <v>340</v>
      </c>
      <c r="B153" s="54" t="s">
        <v>38</v>
      </c>
      <c r="C153" s="64" t="s">
        <v>33</v>
      </c>
      <c r="D153" s="65">
        <v>20.329999999999998</v>
      </c>
      <c r="E153" s="66"/>
      <c r="F153" s="67"/>
      <c r="G153" s="47">
        <f t="shared" si="14"/>
        <v>20.329999999999998</v>
      </c>
      <c r="H153" s="127"/>
    </row>
    <row r="154" spans="1:8" s="61" customFormat="1" ht="33.75" x14ac:dyDescent="0.2">
      <c r="A154" s="53" t="s">
        <v>341</v>
      </c>
      <c r="B154" s="54" t="s">
        <v>36</v>
      </c>
      <c r="C154" s="64" t="s">
        <v>37</v>
      </c>
      <c r="D154" s="65">
        <v>386.27</v>
      </c>
      <c r="E154" s="66"/>
      <c r="F154" s="67"/>
      <c r="G154" s="47">
        <f t="shared" si="14"/>
        <v>386.27</v>
      </c>
      <c r="H154" s="127"/>
    </row>
    <row r="155" spans="1:8" s="94" customFormat="1" x14ac:dyDescent="0.2">
      <c r="A155" s="88" t="s">
        <v>451</v>
      </c>
      <c r="B155" s="89" t="s">
        <v>304</v>
      </c>
      <c r="C155" s="90"/>
      <c r="D155" s="91">
        <v>0</v>
      </c>
      <c r="E155" s="92"/>
      <c r="F155" s="93"/>
      <c r="G155" s="92">
        <f>ROUND(SUM(G156:G165),2)</f>
        <v>258.33999999999997</v>
      </c>
      <c r="H155" s="127"/>
    </row>
    <row r="156" spans="1:8" s="61" customFormat="1" ht="22.5" x14ac:dyDescent="0.2">
      <c r="A156" s="53" t="s">
        <v>342</v>
      </c>
      <c r="B156" s="54" t="s">
        <v>305</v>
      </c>
      <c r="C156" s="64" t="s">
        <v>40</v>
      </c>
      <c r="D156" s="65">
        <v>12</v>
      </c>
      <c r="E156" s="66"/>
      <c r="F156" s="67"/>
      <c r="G156" s="47">
        <f t="shared" ref="G156:G163" si="15">ROUND(PRODUCT(D156,E156),2)</f>
        <v>12</v>
      </c>
      <c r="H156" s="127"/>
    </row>
    <row r="157" spans="1:8" s="61" customFormat="1" ht="45" x14ac:dyDescent="0.2">
      <c r="A157" s="53" t="s">
        <v>343</v>
      </c>
      <c r="B157" s="54" t="s">
        <v>227</v>
      </c>
      <c r="C157" s="64" t="s">
        <v>33</v>
      </c>
      <c r="D157" s="65">
        <v>12.67</v>
      </c>
      <c r="E157" s="66"/>
      <c r="F157" s="67"/>
      <c r="G157" s="47">
        <f t="shared" si="15"/>
        <v>12.67</v>
      </c>
      <c r="H157" s="127"/>
    </row>
    <row r="158" spans="1:8" s="61" customFormat="1" ht="22.5" x14ac:dyDescent="0.2">
      <c r="A158" s="53" t="s">
        <v>344</v>
      </c>
      <c r="B158" s="54" t="s">
        <v>230</v>
      </c>
      <c r="C158" s="64" t="s">
        <v>33</v>
      </c>
      <c r="D158" s="65">
        <v>1.06</v>
      </c>
      <c r="E158" s="66"/>
      <c r="F158" s="67"/>
      <c r="G158" s="47">
        <f t="shared" si="15"/>
        <v>1.06</v>
      </c>
      <c r="H158" s="127"/>
    </row>
    <row r="159" spans="1:8" s="61" customFormat="1" ht="22.5" x14ac:dyDescent="0.2">
      <c r="A159" s="53" t="s">
        <v>345</v>
      </c>
      <c r="B159" s="54" t="s">
        <v>231</v>
      </c>
      <c r="C159" s="64" t="s">
        <v>40</v>
      </c>
      <c r="D159" s="65">
        <v>12</v>
      </c>
      <c r="E159" s="66"/>
      <c r="F159" s="67"/>
      <c r="G159" s="47">
        <f t="shared" si="15"/>
        <v>12</v>
      </c>
      <c r="H159" s="127"/>
    </row>
    <row r="160" spans="1:8" s="61" customFormat="1" ht="33.75" x14ac:dyDescent="0.2">
      <c r="A160" s="53" t="s">
        <v>346</v>
      </c>
      <c r="B160" s="54" t="s">
        <v>233</v>
      </c>
      <c r="C160" s="64" t="s">
        <v>33</v>
      </c>
      <c r="D160" s="65">
        <v>5.81</v>
      </c>
      <c r="E160" s="66"/>
      <c r="F160" s="67"/>
      <c r="G160" s="47">
        <f t="shared" si="15"/>
        <v>5.81</v>
      </c>
      <c r="H160" s="127"/>
    </row>
    <row r="161" spans="1:8" s="61" customFormat="1" ht="45" x14ac:dyDescent="0.2">
      <c r="A161" s="53" t="s">
        <v>347</v>
      </c>
      <c r="B161" s="54" t="s">
        <v>122</v>
      </c>
      <c r="C161" s="64" t="s">
        <v>33</v>
      </c>
      <c r="D161" s="65">
        <v>2.3199999999999998</v>
      </c>
      <c r="E161" s="66"/>
      <c r="F161" s="67"/>
      <c r="G161" s="47">
        <f t="shared" si="15"/>
        <v>2.3199999999999998</v>
      </c>
      <c r="H161" s="127"/>
    </row>
    <row r="162" spans="1:8" s="61" customFormat="1" ht="45" x14ac:dyDescent="0.2">
      <c r="A162" s="53" t="s">
        <v>348</v>
      </c>
      <c r="B162" s="54" t="s">
        <v>234</v>
      </c>
      <c r="C162" s="64" t="s">
        <v>33</v>
      </c>
      <c r="D162" s="65">
        <v>3.48</v>
      </c>
      <c r="E162" s="66"/>
      <c r="F162" s="67"/>
      <c r="G162" s="47">
        <f t="shared" si="15"/>
        <v>3.48</v>
      </c>
      <c r="H162" s="127"/>
    </row>
    <row r="163" spans="1:8" s="61" customFormat="1" ht="112.5" x14ac:dyDescent="0.2">
      <c r="A163" s="53" t="s">
        <v>349</v>
      </c>
      <c r="B163" s="54" t="s">
        <v>306</v>
      </c>
      <c r="C163" s="64" t="s">
        <v>34</v>
      </c>
      <c r="D163" s="65">
        <v>2</v>
      </c>
      <c r="E163" s="66"/>
      <c r="F163" s="67"/>
      <c r="G163" s="47">
        <f t="shared" si="15"/>
        <v>2</v>
      </c>
      <c r="H163" s="127"/>
    </row>
    <row r="164" spans="1:8" s="61" customFormat="1" ht="33.75" x14ac:dyDescent="0.2">
      <c r="A164" s="53" t="s">
        <v>350</v>
      </c>
      <c r="B164" s="54" t="s">
        <v>38</v>
      </c>
      <c r="C164" s="64" t="s">
        <v>33</v>
      </c>
      <c r="D164" s="65">
        <v>10.35</v>
      </c>
      <c r="E164" s="66"/>
      <c r="F164" s="72"/>
      <c r="G164" s="47">
        <f>ROUND(PRODUCT(D164,E164),2)</f>
        <v>10.35</v>
      </c>
      <c r="H164" s="127"/>
    </row>
    <row r="165" spans="1:8" s="61" customFormat="1" ht="33.75" x14ac:dyDescent="0.2">
      <c r="A165" s="53" t="s">
        <v>351</v>
      </c>
      <c r="B165" s="54" t="s">
        <v>36</v>
      </c>
      <c r="C165" s="64" t="s">
        <v>37</v>
      </c>
      <c r="D165" s="65">
        <v>196.65</v>
      </c>
      <c r="E165" s="66"/>
      <c r="F165" s="67"/>
      <c r="G165" s="47">
        <f>ROUND(PRODUCT(D165,E165),2)</f>
        <v>196.65</v>
      </c>
      <c r="H165" s="127"/>
    </row>
    <row r="166" spans="1:8" s="87" customFormat="1" x14ac:dyDescent="0.2">
      <c r="A166" s="38" t="s">
        <v>452</v>
      </c>
      <c r="B166" s="60" t="s">
        <v>269</v>
      </c>
      <c r="C166" s="60"/>
      <c r="D166" s="60">
        <v>0</v>
      </c>
      <c r="E166" s="60"/>
      <c r="F166" s="60"/>
      <c r="G166" s="50">
        <f>ROUND(SUM(G167,G177,G190,G202),2)</f>
        <v>9645.5300000000007</v>
      </c>
      <c r="H166" s="127"/>
    </row>
    <row r="167" spans="1:8" s="94" customFormat="1" x14ac:dyDescent="0.2">
      <c r="A167" s="88" t="s">
        <v>453</v>
      </c>
      <c r="B167" s="89" t="s">
        <v>225</v>
      </c>
      <c r="C167" s="90"/>
      <c r="D167" s="91">
        <v>0</v>
      </c>
      <c r="E167" s="92"/>
      <c r="F167" s="93"/>
      <c r="G167" s="92">
        <f>ROUND(SUM(G168:G176),2)</f>
        <v>6162.16</v>
      </c>
      <c r="H167" s="127"/>
    </row>
    <row r="168" spans="1:8" s="61" customFormat="1" ht="22.5" x14ac:dyDescent="0.2">
      <c r="A168" s="53" t="s">
        <v>352</v>
      </c>
      <c r="B168" s="54" t="s">
        <v>226</v>
      </c>
      <c r="C168" s="64" t="s">
        <v>40</v>
      </c>
      <c r="D168" s="65">
        <v>445.86</v>
      </c>
      <c r="E168" s="66"/>
      <c r="F168" s="67"/>
      <c r="G168" s="47">
        <f t="shared" ref="G168:G176" si="16">ROUND(PRODUCT(D168,E168),2)</f>
        <v>445.86</v>
      </c>
      <c r="H168" s="127"/>
    </row>
    <row r="169" spans="1:8" s="61" customFormat="1" ht="45" x14ac:dyDescent="0.2">
      <c r="A169" s="53" t="s">
        <v>353</v>
      </c>
      <c r="B169" s="54" t="s">
        <v>227</v>
      </c>
      <c r="C169" s="64" t="s">
        <v>33</v>
      </c>
      <c r="D169" s="65">
        <v>294.27</v>
      </c>
      <c r="E169" s="66"/>
      <c r="F169" s="67"/>
      <c r="G169" s="47">
        <f t="shared" si="16"/>
        <v>294.27</v>
      </c>
      <c r="H169" s="127"/>
    </row>
    <row r="170" spans="1:8" s="61" customFormat="1" ht="33.75" x14ac:dyDescent="0.2">
      <c r="A170" s="53" t="s">
        <v>354</v>
      </c>
      <c r="B170" s="54" t="s">
        <v>271</v>
      </c>
      <c r="C170" s="64" t="s">
        <v>40</v>
      </c>
      <c r="D170" s="65">
        <v>445.86</v>
      </c>
      <c r="E170" s="66"/>
      <c r="F170" s="67"/>
      <c r="G170" s="47">
        <f t="shared" si="16"/>
        <v>445.86</v>
      </c>
      <c r="H170" s="127"/>
    </row>
    <row r="171" spans="1:8" s="61" customFormat="1" ht="22.5" x14ac:dyDescent="0.2">
      <c r="A171" s="53" t="s">
        <v>355</v>
      </c>
      <c r="B171" s="54" t="s">
        <v>230</v>
      </c>
      <c r="C171" s="64" t="s">
        <v>33</v>
      </c>
      <c r="D171" s="65">
        <v>26.75</v>
      </c>
      <c r="E171" s="66"/>
      <c r="F171" s="67"/>
      <c r="G171" s="47">
        <f t="shared" si="16"/>
        <v>26.75</v>
      </c>
      <c r="H171" s="127"/>
    </row>
    <row r="172" spans="1:8" s="61" customFormat="1" ht="33.75" x14ac:dyDescent="0.2">
      <c r="A172" s="53" t="s">
        <v>356</v>
      </c>
      <c r="B172" s="54" t="s">
        <v>233</v>
      </c>
      <c r="C172" s="64" t="s">
        <v>33</v>
      </c>
      <c r="D172" s="65">
        <v>112.8</v>
      </c>
      <c r="E172" s="66"/>
      <c r="F172" s="67"/>
      <c r="G172" s="47">
        <f t="shared" si="16"/>
        <v>112.8</v>
      </c>
      <c r="H172" s="127"/>
    </row>
    <row r="173" spans="1:8" s="61" customFormat="1" ht="45" x14ac:dyDescent="0.2">
      <c r="A173" s="53" t="s">
        <v>357</v>
      </c>
      <c r="B173" s="54" t="s">
        <v>122</v>
      </c>
      <c r="C173" s="64" t="s">
        <v>33</v>
      </c>
      <c r="D173" s="65">
        <v>59.93</v>
      </c>
      <c r="E173" s="66"/>
      <c r="F173" s="67"/>
      <c r="G173" s="47">
        <f t="shared" si="16"/>
        <v>59.93</v>
      </c>
      <c r="H173" s="127"/>
    </row>
    <row r="174" spans="1:8" s="61" customFormat="1" ht="45" x14ac:dyDescent="0.2">
      <c r="A174" s="53" t="s">
        <v>358</v>
      </c>
      <c r="B174" s="54" t="s">
        <v>234</v>
      </c>
      <c r="C174" s="64" t="s">
        <v>33</v>
      </c>
      <c r="D174" s="65">
        <v>89.89</v>
      </c>
      <c r="E174" s="66"/>
      <c r="F174" s="67"/>
      <c r="G174" s="47">
        <f t="shared" si="16"/>
        <v>89.89</v>
      </c>
      <c r="H174" s="127"/>
    </row>
    <row r="175" spans="1:8" s="61" customFormat="1" ht="33.75" x14ac:dyDescent="0.2">
      <c r="A175" s="53" t="s">
        <v>359</v>
      </c>
      <c r="B175" s="54" t="s">
        <v>38</v>
      </c>
      <c r="C175" s="64" t="s">
        <v>33</v>
      </c>
      <c r="D175" s="65">
        <v>234.34</v>
      </c>
      <c r="E175" s="66"/>
      <c r="F175" s="67"/>
      <c r="G175" s="47">
        <f t="shared" si="16"/>
        <v>234.34</v>
      </c>
      <c r="H175" s="127"/>
    </row>
    <row r="176" spans="1:8" s="61" customFormat="1" ht="33.75" x14ac:dyDescent="0.2">
      <c r="A176" s="53" t="s">
        <v>360</v>
      </c>
      <c r="B176" s="54" t="s">
        <v>36</v>
      </c>
      <c r="C176" s="64" t="s">
        <v>37</v>
      </c>
      <c r="D176" s="65">
        <v>4452.46</v>
      </c>
      <c r="E176" s="66"/>
      <c r="F176" s="67"/>
      <c r="G176" s="47">
        <f t="shared" si="16"/>
        <v>4452.46</v>
      </c>
      <c r="H176" s="127"/>
    </row>
    <row r="177" spans="1:8" s="94" customFormat="1" x14ac:dyDescent="0.2">
      <c r="A177" s="88" t="s">
        <v>454</v>
      </c>
      <c r="B177" s="89" t="s">
        <v>273</v>
      </c>
      <c r="C177" s="90"/>
      <c r="D177" s="91">
        <v>0</v>
      </c>
      <c r="E177" s="92"/>
      <c r="F177" s="93"/>
      <c r="G177" s="92">
        <f>ROUND(SUM(G178:G189),2)</f>
        <v>1458.62</v>
      </c>
      <c r="H177" s="127"/>
    </row>
    <row r="178" spans="1:8" s="61" customFormat="1" ht="22.5" x14ac:dyDescent="0.2">
      <c r="A178" s="53" t="s">
        <v>361</v>
      </c>
      <c r="B178" s="54" t="s">
        <v>226</v>
      </c>
      <c r="C178" s="64" t="s">
        <v>40</v>
      </c>
      <c r="D178" s="65">
        <v>314.60000000000002</v>
      </c>
      <c r="E178" s="66"/>
      <c r="F178" s="67"/>
      <c r="G178" s="47">
        <f>ROUND(PRODUCT(D178,E178),2)</f>
        <v>314.60000000000002</v>
      </c>
      <c r="H178" s="127"/>
    </row>
    <row r="179" spans="1:8" s="61" customFormat="1" ht="45" x14ac:dyDescent="0.2">
      <c r="A179" s="53" t="s">
        <v>362</v>
      </c>
      <c r="B179" s="54" t="s">
        <v>227</v>
      </c>
      <c r="C179" s="64" t="s">
        <v>33</v>
      </c>
      <c r="D179" s="65">
        <v>151.01</v>
      </c>
      <c r="E179" s="66"/>
      <c r="F179" s="67"/>
      <c r="G179" s="47">
        <f t="shared" ref="G179:G189" si="17">ROUND(PRODUCT(D179,E179),2)</f>
        <v>151.01</v>
      </c>
      <c r="H179" s="127"/>
    </row>
    <row r="180" spans="1:8" s="61" customFormat="1" ht="45" x14ac:dyDescent="0.2">
      <c r="A180" s="53" t="s">
        <v>363</v>
      </c>
      <c r="B180" s="54" t="s">
        <v>122</v>
      </c>
      <c r="C180" s="64" t="s">
        <v>33</v>
      </c>
      <c r="D180" s="65">
        <v>151.01</v>
      </c>
      <c r="E180" s="66"/>
      <c r="F180" s="67"/>
      <c r="G180" s="47">
        <f t="shared" si="17"/>
        <v>151.01</v>
      </c>
      <c r="H180" s="127"/>
    </row>
    <row r="181" spans="1:8" s="61" customFormat="1" ht="22.5" x14ac:dyDescent="0.2">
      <c r="A181" s="53" t="s">
        <v>364</v>
      </c>
      <c r="B181" s="54" t="s">
        <v>274</v>
      </c>
      <c r="C181" s="64" t="s">
        <v>34</v>
      </c>
      <c r="D181" s="65">
        <v>52</v>
      </c>
      <c r="E181" s="66"/>
      <c r="F181" s="67"/>
      <c r="G181" s="47">
        <f t="shared" si="17"/>
        <v>52</v>
      </c>
      <c r="H181" s="127"/>
    </row>
    <row r="182" spans="1:8" s="61" customFormat="1" ht="22.5" x14ac:dyDescent="0.2">
      <c r="A182" s="53" t="s">
        <v>365</v>
      </c>
      <c r="B182" s="54" t="s">
        <v>275</v>
      </c>
      <c r="C182" s="64" t="s">
        <v>34</v>
      </c>
      <c r="D182" s="65">
        <v>52</v>
      </c>
      <c r="E182" s="66"/>
      <c r="F182" s="67"/>
      <c r="G182" s="47">
        <f t="shared" si="17"/>
        <v>52</v>
      </c>
      <c r="H182" s="127"/>
    </row>
    <row r="183" spans="1:8" s="61" customFormat="1" ht="22.5" x14ac:dyDescent="0.2">
      <c r="A183" s="53" t="s">
        <v>366</v>
      </c>
      <c r="B183" s="54" t="s">
        <v>276</v>
      </c>
      <c r="C183" s="64" t="s">
        <v>34</v>
      </c>
      <c r="D183" s="65">
        <v>52</v>
      </c>
      <c r="E183" s="66"/>
      <c r="F183" s="67"/>
      <c r="G183" s="47">
        <f t="shared" si="17"/>
        <v>52</v>
      </c>
      <c r="H183" s="127"/>
    </row>
    <row r="184" spans="1:8" s="61" customFormat="1" ht="22.5" x14ac:dyDescent="0.2">
      <c r="A184" s="53" t="s">
        <v>367</v>
      </c>
      <c r="B184" s="54" t="s">
        <v>277</v>
      </c>
      <c r="C184" s="64" t="s">
        <v>34</v>
      </c>
      <c r="D184" s="65">
        <v>52</v>
      </c>
      <c r="E184" s="66"/>
      <c r="F184" s="67"/>
      <c r="G184" s="47">
        <f t="shared" si="17"/>
        <v>52</v>
      </c>
      <c r="H184" s="127"/>
    </row>
    <row r="185" spans="1:8" s="61" customFormat="1" ht="22.5" x14ac:dyDescent="0.2">
      <c r="A185" s="53" t="s">
        <v>368</v>
      </c>
      <c r="B185" s="54" t="s">
        <v>278</v>
      </c>
      <c r="C185" s="64" t="s">
        <v>40</v>
      </c>
      <c r="D185" s="65">
        <v>426</v>
      </c>
      <c r="E185" s="66"/>
      <c r="F185" s="67"/>
      <c r="G185" s="47">
        <f t="shared" si="17"/>
        <v>426</v>
      </c>
      <c r="H185" s="127"/>
    </row>
    <row r="186" spans="1:8" s="61" customFormat="1" ht="22.5" x14ac:dyDescent="0.2">
      <c r="A186" s="53" t="s">
        <v>369</v>
      </c>
      <c r="B186" s="54" t="s">
        <v>3027</v>
      </c>
      <c r="C186" s="64" t="s">
        <v>34</v>
      </c>
      <c r="D186" s="65">
        <v>52</v>
      </c>
      <c r="E186" s="66"/>
      <c r="F186" s="67"/>
      <c r="G186" s="47">
        <f t="shared" si="17"/>
        <v>52</v>
      </c>
      <c r="H186" s="127"/>
    </row>
    <row r="187" spans="1:8" s="61" customFormat="1" ht="22.5" x14ac:dyDescent="0.2">
      <c r="A187" s="53" t="s">
        <v>370</v>
      </c>
      <c r="B187" s="54" t="s">
        <v>279</v>
      </c>
      <c r="C187" s="64" t="s">
        <v>34</v>
      </c>
      <c r="D187" s="65">
        <v>52</v>
      </c>
      <c r="E187" s="66"/>
      <c r="F187" s="67"/>
      <c r="G187" s="47">
        <f t="shared" si="17"/>
        <v>52</v>
      </c>
      <c r="H187" s="127"/>
    </row>
    <row r="188" spans="1:8" s="61" customFormat="1" ht="22.5" x14ac:dyDescent="0.2">
      <c r="A188" s="53" t="s">
        <v>371</v>
      </c>
      <c r="B188" s="54" t="s">
        <v>280</v>
      </c>
      <c r="C188" s="64" t="s">
        <v>34</v>
      </c>
      <c r="D188" s="65">
        <v>52</v>
      </c>
      <c r="E188" s="66"/>
      <c r="F188" s="67"/>
      <c r="G188" s="47">
        <f t="shared" si="17"/>
        <v>52</v>
      </c>
      <c r="H188" s="127"/>
    </row>
    <row r="189" spans="1:8" s="61" customFormat="1" ht="90" x14ac:dyDescent="0.2">
      <c r="A189" s="53" t="s">
        <v>372</v>
      </c>
      <c r="B189" s="54" t="s">
        <v>281</v>
      </c>
      <c r="C189" s="64" t="s">
        <v>34</v>
      </c>
      <c r="D189" s="65">
        <v>52</v>
      </c>
      <c r="E189" s="66"/>
      <c r="F189" s="67"/>
      <c r="G189" s="47">
        <f t="shared" si="17"/>
        <v>52</v>
      </c>
      <c r="H189" s="127"/>
    </row>
    <row r="190" spans="1:8" s="94" customFormat="1" x14ac:dyDescent="0.2">
      <c r="A190" s="88" t="s">
        <v>455</v>
      </c>
      <c r="B190" s="89" t="s">
        <v>283</v>
      </c>
      <c r="C190" s="90"/>
      <c r="D190" s="91">
        <v>0</v>
      </c>
      <c r="E190" s="92"/>
      <c r="F190" s="93"/>
      <c r="G190" s="92">
        <f>ROUND(SUM(G191:G201),2)</f>
        <v>1978.2</v>
      </c>
      <c r="H190" s="127"/>
    </row>
    <row r="191" spans="1:8" s="61" customFormat="1" ht="45" x14ac:dyDescent="0.2">
      <c r="A191" s="53" t="s">
        <v>373</v>
      </c>
      <c r="B191" s="54" t="s">
        <v>227</v>
      </c>
      <c r="C191" s="64" t="s">
        <v>33</v>
      </c>
      <c r="D191" s="65">
        <v>56.78</v>
      </c>
      <c r="E191" s="66"/>
      <c r="F191" s="67"/>
      <c r="G191" s="47">
        <f t="shared" ref="G191:G201" si="18">ROUND(PRODUCT(D191,E191),2)</f>
        <v>56.78</v>
      </c>
      <c r="H191" s="127"/>
    </row>
    <row r="192" spans="1:8" s="61" customFormat="1" ht="45" x14ac:dyDescent="0.2">
      <c r="A192" s="53" t="s">
        <v>374</v>
      </c>
      <c r="B192" s="54" t="s">
        <v>122</v>
      </c>
      <c r="C192" s="64" t="s">
        <v>33</v>
      </c>
      <c r="D192" s="65">
        <v>13.23</v>
      </c>
      <c r="E192" s="66"/>
      <c r="F192" s="67"/>
      <c r="G192" s="47">
        <f t="shared" si="18"/>
        <v>13.23</v>
      </c>
      <c r="H192" s="127"/>
    </row>
    <row r="193" spans="1:8" s="61" customFormat="1" ht="33.75" x14ac:dyDescent="0.2">
      <c r="A193" s="53" t="s">
        <v>375</v>
      </c>
      <c r="B193" s="54" t="s">
        <v>284</v>
      </c>
      <c r="C193" s="64" t="s">
        <v>32</v>
      </c>
      <c r="D193" s="65">
        <v>28.73</v>
      </c>
      <c r="E193" s="66"/>
      <c r="F193" s="67"/>
      <c r="G193" s="47">
        <f t="shared" si="18"/>
        <v>28.73</v>
      </c>
      <c r="H193" s="127"/>
    </row>
    <row r="194" spans="1:8" s="61" customFormat="1" ht="33.75" x14ac:dyDescent="0.2">
      <c r="A194" s="53" t="s">
        <v>376</v>
      </c>
      <c r="B194" s="54" t="s">
        <v>240</v>
      </c>
      <c r="C194" s="64" t="s">
        <v>32</v>
      </c>
      <c r="D194" s="65">
        <v>34.18</v>
      </c>
      <c r="E194" s="66"/>
      <c r="F194" s="67"/>
      <c r="G194" s="47">
        <f t="shared" si="18"/>
        <v>34.18</v>
      </c>
      <c r="H194" s="127"/>
    </row>
    <row r="195" spans="1:8" s="61" customFormat="1" ht="33.75" x14ac:dyDescent="0.2">
      <c r="A195" s="53" t="s">
        <v>377</v>
      </c>
      <c r="B195" s="54" t="s">
        <v>285</v>
      </c>
      <c r="C195" s="64" t="s">
        <v>32</v>
      </c>
      <c r="D195" s="65">
        <v>15.55</v>
      </c>
      <c r="E195" s="66"/>
      <c r="F195" s="67"/>
      <c r="G195" s="47">
        <f t="shared" si="18"/>
        <v>15.55</v>
      </c>
      <c r="H195" s="127"/>
    </row>
    <row r="196" spans="1:8" s="61" customFormat="1" ht="33.75" x14ac:dyDescent="0.2">
      <c r="A196" s="53" t="s">
        <v>378</v>
      </c>
      <c r="B196" s="54" t="s">
        <v>241</v>
      </c>
      <c r="C196" s="64" t="s">
        <v>54</v>
      </c>
      <c r="D196" s="65">
        <v>580.88</v>
      </c>
      <c r="E196" s="66"/>
      <c r="F196" s="67"/>
      <c r="G196" s="47">
        <f t="shared" si="18"/>
        <v>580.88</v>
      </c>
      <c r="H196" s="127"/>
    </row>
    <row r="197" spans="1:8" s="61" customFormat="1" ht="22.5" x14ac:dyDescent="0.2">
      <c r="A197" s="53" t="s">
        <v>379</v>
      </c>
      <c r="B197" s="54" t="s">
        <v>242</v>
      </c>
      <c r="C197" s="64" t="s">
        <v>33</v>
      </c>
      <c r="D197" s="65">
        <v>7.43</v>
      </c>
      <c r="E197" s="66"/>
      <c r="F197" s="67"/>
      <c r="G197" s="47">
        <f t="shared" si="18"/>
        <v>7.43</v>
      </c>
      <c r="H197" s="127"/>
    </row>
    <row r="198" spans="1:8" s="61" customFormat="1" ht="22.5" x14ac:dyDescent="0.2">
      <c r="A198" s="53" t="s">
        <v>380</v>
      </c>
      <c r="B198" s="54" t="s">
        <v>244</v>
      </c>
      <c r="C198" s="64" t="s">
        <v>32</v>
      </c>
      <c r="D198" s="65">
        <v>52.91</v>
      </c>
      <c r="E198" s="66"/>
      <c r="F198" s="67"/>
      <c r="G198" s="47">
        <f t="shared" si="18"/>
        <v>52.91</v>
      </c>
      <c r="H198" s="127"/>
    </row>
    <row r="199" spans="1:8" s="61" customFormat="1" ht="33.75" x14ac:dyDescent="0.2">
      <c r="A199" s="53" t="s">
        <v>381</v>
      </c>
      <c r="B199" s="54" t="s">
        <v>286</v>
      </c>
      <c r="C199" s="64" t="s">
        <v>32</v>
      </c>
      <c r="D199" s="65">
        <v>52.91</v>
      </c>
      <c r="E199" s="66"/>
      <c r="F199" s="67"/>
      <c r="G199" s="47">
        <f t="shared" si="18"/>
        <v>52.91</v>
      </c>
      <c r="H199" s="127"/>
    </row>
    <row r="200" spans="1:8" s="61" customFormat="1" ht="33.75" x14ac:dyDescent="0.2">
      <c r="A200" s="53" t="s">
        <v>382</v>
      </c>
      <c r="B200" s="54" t="s">
        <v>38</v>
      </c>
      <c r="C200" s="64" t="s">
        <v>33</v>
      </c>
      <c r="D200" s="65">
        <v>56.78</v>
      </c>
      <c r="E200" s="66"/>
      <c r="F200" s="67"/>
      <c r="G200" s="47">
        <f t="shared" si="18"/>
        <v>56.78</v>
      </c>
      <c r="H200" s="127"/>
    </row>
    <row r="201" spans="1:8" s="61" customFormat="1" ht="33.75" x14ac:dyDescent="0.2">
      <c r="A201" s="53" t="s">
        <v>383</v>
      </c>
      <c r="B201" s="54" t="s">
        <v>36</v>
      </c>
      <c r="C201" s="64" t="s">
        <v>37</v>
      </c>
      <c r="D201" s="65">
        <v>1078.82</v>
      </c>
      <c r="E201" s="66"/>
      <c r="F201" s="67"/>
      <c r="G201" s="47">
        <f t="shared" si="18"/>
        <v>1078.82</v>
      </c>
      <c r="H201" s="127"/>
    </row>
    <row r="202" spans="1:8" s="94" customFormat="1" x14ac:dyDescent="0.2">
      <c r="A202" s="88" t="s">
        <v>456</v>
      </c>
      <c r="B202" s="89" t="s">
        <v>288</v>
      </c>
      <c r="C202" s="90"/>
      <c r="D202" s="91">
        <v>0</v>
      </c>
      <c r="E202" s="92"/>
      <c r="F202" s="93"/>
      <c r="G202" s="92">
        <f>ROUND(SUM(G203:G218),2)</f>
        <v>46.55</v>
      </c>
      <c r="H202" s="127"/>
    </row>
    <row r="203" spans="1:8" s="61" customFormat="1" ht="22.5" x14ac:dyDescent="0.2">
      <c r="A203" s="53" t="s">
        <v>384</v>
      </c>
      <c r="B203" s="54" t="s">
        <v>289</v>
      </c>
      <c r="C203" s="64" t="s">
        <v>34</v>
      </c>
      <c r="D203" s="65">
        <v>8</v>
      </c>
      <c r="E203" s="66"/>
      <c r="F203" s="67"/>
      <c r="G203" s="47">
        <f t="shared" ref="G203:G218" si="19">ROUND(PRODUCT(D203,E203),2)</f>
        <v>8</v>
      </c>
      <c r="H203" s="127"/>
    </row>
    <row r="204" spans="1:8" s="61" customFormat="1" ht="22.5" x14ac:dyDescent="0.2">
      <c r="A204" s="53" t="s">
        <v>385</v>
      </c>
      <c r="B204" s="54" t="s">
        <v>290</v>
      </c>
      <c r="C204" s="64" t="s">
        <v>34</v>
      </c>
      <c r="D204" s="65">
        <v>2</v>
      </c>
      <c r="E204" s="66"/>
      <c r="F204" s="67"/>
      <c r="G204" s="47">
        <f t="shared" si="19"/>
        <v>2</v>
      </c>
      <c r="H204" s="127"/>
    </row>
    <row r="205" spans="1:8" s="61" customFormat="1" ht="33.75" x14ac:dyDescent="0.2">
      <c r="A205" s="53" t="s">
        <v>386</v>
      </c>
      <c r="B205" s="54" t="s">
        <v>307</v>
      </c>
      <c r="C205" s="64" t="s">
        <v>34</v>
      </c>
      <c r="D205" s="65">
        <v>2</v>
      </c>
      <c r="E205" s="66"/>
      <c r="F205" s="67"/>
      <c r="G205" s="47">
        <f t="shared" si="19"/>
        <v>2</v>
      </c>
      <c r="H205" s="127"/>
    </row>
    <row r="206" spans="1:8" s="61" customFormat="1" ht="22.5" x14ac:dyDescent="0.2">
      <c r="A206" s="53" t="s">
        <v>387</v>
      </c>
      <c r="B206" s="54" t="s">
        <v>291</v>
      </c>
      <c r="C206" s="64" t="s">
        <v>34</v>
      </c>
      <c r="D206" s="65">
        <v>8</v>
      </c>
      <c r="E206" s="66"/>
      <c r="F206" s="67"/>
      <c r="G206" s="47">
        <f t="shared" si="19"/>
        <v>8</v>
      </c>
      <c r="H206" s="127"/>
    </row>
    <row r="207" spans="1:8" s="61" customFormat="1" ht="22.5" x14ac:dyDescent="0.2">
      <c r="A207" s="53" t="s">
        <v>388</v>
      </c>
      <c r="B207" s="54" t="s">
        <v>292</v>
      </c>
      <c r="C207" s="64" t="s">
        <v>34</v>
      </c>
      <c r="D207" s="65">
        <v>2</v>
      </c>
      <c r="E207" s="66"/>
      <c r="F207" s="67"/>
      <c r="G207" s="47">
        <f t="shared" si="19"/>
        <v>2</v>
      </c>
      <c r="H207" s="127"/>
    </row>
    <row r="208" spans="1:8" s="61" customFormat="1" ht="22.5" x14ac:dyDescent="0.2">
      <c r="A208" s="53" t="s">
        <v>389</v>
      </c>
      <c r="B208" s="54" t="s">
        <v>308</v>
      </c>
      <c r="C208" s="64" t="s">
        <v>34</v>
      </c>
      <c r="D208" s="65">
        <v>2</v>
      </c>
      <c r="E208" s="66"/>
      <c r="F208" s="67"/>
      <c r="G208" s="47">
        <f t="shared" si="19"/>
        <v>2</v>
      </c>
      <c r="H208" s="127"/>
    </row>
    <row r="209" spans="1:8" s="61" customFormat="1" ht="22.5" x14ac:dyDescent="0.2">
      <c r="A209" s="53" t="s">
        <v>390</v>
      </c>
      <c r="B209" s="54" t="s">
        <v>293</v>
      </c>
      <c r="C209" s="64" t="s">
        <v>34</v>
      </c>
      <c r="D209" s="65">
        <v>2</v>
      </c>
      <c r="E209" s="66"/>
      <c r="F209" s="67"/>
      <c r="G209" s="47">
        <f t="shared" si="19"/>
        <v>2</v>
      </c>
      <c r="H209" s="127"/>
    </row>
    <row r="210" spans="1:8" s="61" customFormat="1" ht="22.5" x14ac:dyDescent="0.2">
      <c r="A210" s="53" t="s">
        <v>391</v>
      </c>
      <c r="B210" s="54" t="s">
        <v>309</v>
      </c>
      <c r="C210" s="64" t="s">
        <v>34</v>
      </c>
      <c r="D210" s="65">
        <v>1</v>
      </c>
      <c r="E210" s="66"/>
      <c r="F210" s="67"/>
      <c r="G210" s="47">
        <f t="shared" si="19"/>
        <v>1</v>
      </c>
      <c r="H210" s="127"/>
    </row>
    <row r="211" spans="1:8" s="61" customFormat="1" ht="22.5" x14ac:dyDescent="0.2">
      <c r="A211" s="53" t="s">
        <v>392</v>
      </c>
      <c r="B211" s="54" t="s">
        <v>3026</v>
      </c>
      <c r="C211" s="64" t="s">
        <v>34</v>
      </c>
      <c r="D211" s="65">
        <v>6</v>
      </c>
      <c r="E211" s="66"/>
      <c r="F211" s="67"/>
      <c r="G211" s="47">
        <f t="shared" si="19"/>
        <v>6</v>
      </c>
      <c r="H211" s="127"/>
    </row>
    <row r="212" spans="1:8" s="61" customFormat="1" ht="33.75" x14ac:dyDescent="0.2">
      <c r="A212" s="53" t="s">
        <v>393</v>
      </c>
      <c r="B212" s="54" t="s">
        <v>294</v>
      </c>
      <c r="C212" s="64" t="s">
        <v>34</v>
      </c>
      <c r="D212" s="65">
        <v>3</v>
      </c>
      <c r="E212" s="66"/>
      <c r="F212" s="67"/>
      <c r="G212" s="47">
        <f t="shared" si="19"/>
        <v>3</v>
      </c>
      <c r="H212" s="127"/>
    </row>
    <row r="213" spans="1:8" s="61" customFormat="1" ht="33.75" x14ac:dyDescent="0.2">
      <c r="A213" s="53" t="s">
        <v>394</v>
      </c>
      <c r="B213" s="54" t="s">
        <v>295</v>
      </c>
      <c r="C213" s="64" t="s">
        <v>34</v>
      </c>
      <c r="D213" s="65">
        <v>2</v>
      </c>
      <c r="E213" s="66"/>
      <c r="F213" s="67"/>
      <c r="G213" s="47">
        <f t="shared" si="19"/>
        <v>2</v>
      </c>
      <c r="H213" s="127"/>
    </row>
    <row r="214" spans="1:8" s="61" customFormat="1" ht="22.5" x14ac:dyDescent="0.2">
      <c r="A214" s="53" t="s">
        <v>395</v>
      </c>
      <c r="B214" s="54" t="s">
        <v>296</v>
      </c>
      <c r="C214" s="64" t="s">
        <v>34</v>
      </c>
      <c r="D214" s="65">
        <v>1</v>
      </c>
      <c r="E214" s="66"/>
      <c r="F214" s="67"/>
      <c r="G214" s="47">
        <f>ROUND(PRODUCT(D214,E214),2)</f>
        <v>1</v>
      </c>
      <c r="H214" s="127"/>
    </row>
    <row r="215" spans="1:8" s="61" customFormat="1" ht="22.5" x14ac:dyDescent="0.2">
      <c r="A215" s="53" t="s">
        <v>396</v>
      </c>
      <c r="B215" s="54" t="s">
        <v>310</v>
      </c>
      <c r="C215" s="64" t="s">
        <v>34</v>
      </c>
      <c r="D215" s="65">
        <v>1</v>
      </c>
      <c r="E215" s="66"/>
      <c r="F215" s="67"/>
      <c r="G215" s="47">
        <f t="shared" ref="G215" si="20">ROUND(PRODUCT(D215,E215),2)</f>
        <v>1</v>
      </c>
      <c r="H215" s="127"/>
    </row>
    <row r="216" spans="1:8" s="61" customFormat="1" ht="33.75" x14ac:dyDescent="0.2">
      <c r="A216" s="53" t="s">
        <v>397</v>
      </c>
      <c r="B216" s="54" t="s">
        <v>297</v>
      </c>
      <c r="C216" s="64" t="s">
        <v>33</v>
      </c>
      <c r="D216" s="65">
        <v>0.55000000000000004</v>
      </c>
      <c r="E216" s="66"/>
      <c r="F216" s="67"/>
      <c r="G216" s="47">
        <f t="shared" si="19"/>
        <v>0.55000000000000004</v>
      </c>
      <c r="H216" s="127"/>
    </row>
    <row r="217" spans="1:8" s="61" customFormat="1" ht="33.75" x14ac:dyDescent="0.2">
      <c r="A217" s="53" t="s">
        <v>398</v>
      </c>
      <c r="B217" s="54" t="s">
        <v>298</v>
      </c>
      <c r="C217" s="64" t="s">
        <v>34</v>
      </c>
      <c r="D217" s="65">
        <v>3</v>
      </c>
      <c r="E217" s="66"/>
      <c r="F217" s="67"/>
      <c r="G217" s="47">
        <f t="shared" si="19"/>
        <v>3</v>
      </c>
      <c r="H217" s="127"/>
    </row>
    <row r="218" spans="1:8" s="61" customFormat="1" ht="22.5" x14ac:dyDescent="0.2">
      <c r="A218" s="53" t="s">
        <v>399</v>
      </c>
      <c r="B218" s="54" t="s">
        <v>299</v>
      </c>
      <c r="C218" s="64" t="s">
        <v>34</v>
      </c>
      <c r="D218" s="65">
        <v>3</v>
      </c>
      <c r="E218" s="66"/>
      <c r="F218" s="67"/>
      <c r="G218" s="47">
        <f t="shared" si="19"/>
        <v>3</v>
      </c>
      <c r="H218" s="127"/>
    </row>
    <row r="219" spans="1:8" s="87" customFormat="1" x14ac:dyDescent="0.2">
      <c r="A219" s="38" t="s">
        <v>457</v>
      </c>
      <c r="B219" s="60" t="s">
        <v>63</v>
      </c>
      <c r="C219" s="60"/>
      <c r="D219" s="60">
        <v>0</v>
      </c>
      <c r="E219" s="60"/>
      <c r="F219" s="60"/>
      <c r="G219" s="50">
        <f>ROUND(SUM(G220,G231),2)</f>
        <v>1917</v>
      </c>
      <c r="H219" s="127"/>
    </row>
    <row r="220" spans="1:8" s="94" customFormat="1" x14ac:dyDescent="0.2">
      <c r="A220" s="88" t="s">
        <v>458</v>
      </c>
      <c r="B220" s="89" t="s">
        <v>64</v>
      </c>
      <c r="C220" s="90"/>
      <c r="D220" s="91">
        <v>0</v>
      </c>
      <c r="E220" s="92"/>
      <c r="F220" s="93"/>
      <c r="G220" s="92">
        <f>ROUND(SUM(G221:G230),2)</f>
        <v>793</v>
      </c>
      <c r="H220" s="127"/>
    </row>
    <row r="221" spans="1:8" s="52" customFormat="1" ht="45" x14ac:dyDescent="0.2">
      <c r="A221" s="53" t="s">
        <v>400</v>
      </c>
      <c r="B221" s="54" t="s">
        <v>58</v>
      </c>
      <c r="C221" s="57" t="s">
        <v>34</v>
      </c>
      <c r="D221" s="55">
        <v>10</v>
      </c>
      <c r="E221" s="58"/>
      <c r="F221" s="56"/>
      <c r="G221" s="47">
        <f t="shared" ref="G221:G248" si="21">ROUND(PRODUCT(D221,E221),2)</f>
        <v>10</v>
      </c>
      <c r="H221" s="127"/>
    </row>
    <row r="222" spans="1:8" s="52" customFormat="1" ht="45" x14ac:dyDescent="0.2">
      <c r="A222" s="53" t="s">
        <v>401</v>
      </c>
      <c r="B222" s="54" t="s">
        <v>59</v>
      </c>
      <c r="C222" s="57" t="s">
        <v>34</v>
      </c>
      <c r="D222" s="55">
        <v>6</v>
      </c>
      <c r="E222" s="58"/>
      <c r="F222" s="56"/>
      <c r="G222" s="47">
        <f t="shared" si="21"/>
        <v>6</v>
      </c>
      <c r="H222" s="127"/>
    </row>
    <row r="223" spans="1:8" s="52" customFormat="1" ht="22.5" x14ac:dyDescent="0.2">
      <c r="A223" s="53" t="s">
        <v>402</v>
      </c>
      <c r="B223" s="54" t="s">
        <v>93</v>
      </c>
      <c r="C223" s="57" t="s">
        <v>33</v>
      </c>
      <c r="D223" s="55">
        <v>0.42</v>
      </c>
      <c r="E223" s="58"/>
      <c r="F223" s="56"/>
      <c r="G223" s="47">
        <f t="shared" si="21"/>
        <v>0.42</v>
      </c>
      <c r="H223" s="127"/>
    </row>
    <row r="224" spans="1:8" s="52" customFormat="1" ht="78.75" x14ac:dyDescent="0.2">
      <c r="A224" s="53" t="s">
        <v>403</v>
      </c>
      <c r="B224" s="54" t="s">
        <v>76</v>
      </c>
      <c r="C224" s="57" t="s">
        <v>34</v>
      </c>
      <c r="D224" s="55">
        <v>12</v>
      </c>
      <c r="E224" s="58"/>
      <c r="F224" s="56"/>
      <c r="G224" s="47">
        <f t="shared" si="21"/>
        <v>12</v>
      </c>
      <c r="H224" s="127"/>
    </row>
    <row r="225" spans="1:8" s="52" customFormat="1" ht="45" x14ac:dyDescent="0.2">
      <c r="A225" s="53" t="s">
        <v>404</v>
      </c>
      <c r="B225" s="54" t="s">
        <v>110</v>
      </c>
      <c r="C225" s="57" t="s">
        <v>33</v>
      </c>
      <c r="D225" s="55">
        <v>62.41</v>
      </c>
      <c r="E225" s="58"/>
      <c r="F225" s="56"/>
      <c r="G225" s="47">
        <f t="shared" si="21"/>
        <v>62.41</v>
      </c>
      <c r="H225" s="127"/>
    </row>
    <row r="226" spans="1:8" s="52" customFormat="1" ht="22.5" x14ac:dyDescent="0.2">
      <c r="A226" s="53" t="s">
        <v>405</v>
      </c>
      <c r="B226" s="54" t="s">
        <v>60</v>
      </c>
      <c r="C226" s="57" t="s">
        <v>40</v>
      </c>
      <c r="D226" s="55">
        <v>460</v>
      </c>
      <c r="E226" s="58"/>
      <c r="F226" s="56"/>
      <c r="G226" s="47">
        <f t="shared" si="21"/>
        <v>460</v>
      </c>
      <c r="H226" s="127"/>
    </row>
    <row r="227" spans="1:8" s="52" customFormat="1" ht="22.5" x14ac:dyDescent="0.2">
      <c r="A227" s="53" t="s">
        <v>406</v>
      </c>
      <c r="B227" s="54" t="s">
        <v>61</v>
      </c>
      <c r="C227" s="57" t="s">
        <v>40</v>
      </c>
      <c r="D227" s="55">
        <v>45</v>
      </c>
      <c r="E227" s="58"/>
      <c r="F227" s="56"/>
      <c r="G227" s="47">
        <f t="shared" si="21"/>
        <v>45</v>
      </c>
      <c r="H227" s="127"/>
    </row>
    <row r="228" spans="1:8" s="52" customFormat="1" ht="22.5" x14ac:dyDescent="0.2">
      <c r="A228" s="53" t="s">
        <v>407</v>
      </c>
      <c r="B228" s="54" t="s">
        <v>223</v>
      </c>
      <c r="C228" s="57" t="s">
        <v>40</v>
      </c>
      <c r="D228" s="55">
        <v>122.76</v>
      </c>
      <c r="E228" s="58"/>
      <c r="F228" s="56"/>
      <c r="G228" s="47">
        <f t="shared" si="21"/>
        <v>122.76</v>
      </c>
      <c r="H228" s="127"/>
    </row>
    <row r="229" spans="1:8" s="52" customFormat="1" ht="22.5" x14ac:dyDescent="0.2">
      <c r="A229" s="53" t="s">
        <v>408</v>
      </c>
      <c r="B229" s="54" t="s">
        <v>62</v>
      </c>
      <c r="C229" s="57" t="s">
        <v>34</v>
      </c>
      <c r="D229" s="55">
        <v>12</v>
      </c>
      <c r="E229" s="58"/>
      <c r="F229" s="56"/>
      <c r="G229" s="47">
        <f t="shared" si="21"/>
        <v>12</v>
      </c>
      <c r="H229" s="127"/>
    </row>
    <row r="230" spans="1:8" s="52" customFormat="1" ht="45" x14ac:dyDescent="0.2">
      <c r="A230" s="53" t="s">
        <v>409</v>
      </c>
      <c r="B230" s="54" t="s">
        <v>122</v>
      </c>
      <c r="C230" s="57" t="s">
        <v>33</v>
      </c>
      <c r="D230" s="55">
        <v>62.41</v>
      </c>
      <c r="E230" s="58"/>
      <c r="F230" s="56"/>
      <c r="G230" s="47">
        <f t="shared" si="21"/>
        <v>62.41</v>
      </c>
      <c r="H230" s="127"/>
    </row>
    <row r="231" spans="1:8" s="94" customFormat="1" x14ac:dyDescent="0.2">
      <c r="A231" s="88" t="s">
        <v>459</v>
      </c>
      <c r="B231" s="89" t="s">
        <v>84</v>
      </c>
      <c r="C231" s="90"/>
      <c r="D231" s="91">
        <v>0</v>
      </c>
      <c r="E231" s="92"/>
      <c r="F231" s="93"/>
      <c r="G231" s="92">
        <f>ROUND(SUM(G232:G251),2)</f>
        <v>1124</v>
      </c>
      <c r="H231" s="127"/>
    </row>
    <row r="232" spans="1:8" s="52" customFormat="1" ht="135" x14ac:dyDescent="0.2">
      <c r="A232" s="53" t="s">
        <v>410</v>
      </c>
      <c r="B232" s="54" t="s">
        <v>3016</v>
      </c>
      <c r="C232" s="57" t="s">
        <v>34</v>
      </c>
      <c r="D232" s="55">
        <v>12</v>
      </c>
      <c r="E232" s="58"/>
      <c r="F232" s="56"/>
      <c r="G232" s="47">
        <f t="shared" si="21"/>
        <v>12</v>
      </c>
      <c r="H232" s="127"/>
    </row>
    <row r="233" spans="1:8" s="52" customFormat="1" ht="135" x14ac:dyDescent="0.2">
      <c r="A233" s="53" t="s">
        <v>411</v>
      </c>
      <c r="B233" s="54" t="s">
        <v>3030</v>
      </c>
      <c r="C233" s="57" t="s">
        <v>34</v>
      </c>
      <c r="D233" s="55">
        <v>12</v>
      </c>
      <c r="E233" s="58"/>
      <c r="F233" s="56"/>
      <c r="G233" s="47">
        <f t="shared" si="21"/>
        <v>12</v>
      </c>
      <c r="H233" s="127"/>
    </row>
    <row r="234" spans="1:8" s="52" customFormat="1" ht="56.25" x14ac:dyDescent="0.2">
      <c r="A234" s="53" t="s">
        <v>412</v>
      </c>
      <c r="B234" s="54" t="s">
        <v>123</v>
      </c>
      <c r="C234" s="57" t="s">
        <v>34</v>
      </c>
      <c r="D234" s="55">
        <v>12</v>
      </c>
      <c r="E234" s="58"/>
      <c r="F234" s="56"/>
      <c r="G234" s="47">
        <f t="shared" si="21"/>
        <v>12</v>
      </c>
      <c r="H234" s="127"/>
    </row>
    <row r="235" spans="1:8" s="52" customFormat="1" ht="33.75" x14ac:dyDescent="0.2">
      <c r="A235" s="53" t="s">
        <v>413</v>
      </c>
      <c r="B235" s="54" t="s">
        <v>66</v>
      </c>
      <c r="C235" s="57" t="s">
        <v>40</v>
      </c>
      <c r="D235" s="55">
        <v>460</v>
      </c>
      <c r="E235" s="58"/>
      <c r="F235" s="56"/>
      <c r="G235" s="47">
        <f t="shared" si="21"/>
        <v>460</v>
      </c>
      <c r="H235" s="127"/>
    </row>
    <row r="236" spans="1:8" s="52" customFormat="1" ht="33.75" x14ac:dyDescent="0.2">
      <c r="A236" s="53" t="s">
        <v>414</v>
      </c>
      <c r="B236" s="54" t="s">
        <v>67</v>
      </c>
      <c r="C236" s="57" t="s">
        <v>40</v>
      </c>
      <c r="D236" s="55">
        <v>475</v>
      </c>
      <c r="E236" s="58"/>
      <c r="F236" s="56"/>
      <c r="G236" s="47">
        <f t="shared" si="21"/>
        <v>475</v>
      </c>
      <c r="H236" s="127"/>
    </row>
    <row r="237" spans="1:8" s="52" customFormat="1" ht="56.25" x14ac:dyDescent="0.2">
      <c r="A237" s="53" t="s">
        <v>415</v>
      </c>
      <c r="B237" s="54" t="s">
        <v>99</v>
      </c>
      <c r="C237" s="57" t="s">
        <v>40</v>
      </c>
      <c r="D237" s="55">
        <v>16</v>
      </c>
      <c r="E237" s="58"/>
      <c r="F237" s="56"/>
      <c r="G237" s="47">
        <f t="shared" si="21"/>
        <v>16</v>
      </c>
      <c r="H237" s="127"/>
    </row>
    <row r="238" spans="1:8" s="52" customFormat="1" ht="45" x14ac:dyDescent="0.2">
      <c r="A238" s="53" t="s">
        <v>416</v>
      </c>
      <c r="B238" s="54" t="s">
        <v>100</v>
      </c>
      <c r="C238" s="57" t="s">
        <v>34</v>
      </c>
      <c r="D238" s="55">
        <v>1</v>
      </c>
      <c r="E238" s="58"/>
      <c r="F238" s="56"/>
      <c r="G238" s="47">
        <f t="shared" si="21"/>
        <v>1</v>
      </c>
      <c r="H238" s="127"/>
    </row>
    <row r="239" spans="1:8" s="52" customFormat="1" ht="22.5" x14ac:dyDescent="0.2">
      <c r="A239" s="53" t="s">
        <v>417</v>
      </c>
      <c r="B239" s="54" t="s">
        <v>68</v>
      </c>
      <c r="C239" s="57" t="s">
        <v>34</v>
      </c>
      <c r="D239" s="55">
        <v>3</v>
      </c>
      <c r="E239" s="58"/>
      <c r="F239" s="56"/>
      <c r="G239" s="47">
        <f t="shared" si="21"/>
        <v>3</v>
      </c>
      <c r="H239" s="127"/>
    </row>
    <row r="240" spans="1:8" s="52" customFormat="1" ht="22.5" x14ac:dyDescent="0.2">
      <c r="A240" s="53" t="s">
        <v>418</v>
      </c>
      <c r="B240" s="54" t="s">
        <v>69</v>
      </c>
      <c r="C240" s="57" t="s">
        <v>34</v>
      </c>
      <c r="D240" s="55">
        <v>3</v>
      </c>
      <c r="E240" s="58"/>
      <c r="F240" s="56"/>
      <c r="G240" s="47">
        <f t="shared" si="21"/>
        <v>3</v>
      </c>
      <c r="H240" s="127"/>
    </row>
    <row r="241" spans="1:8" s="52" customFormat="1" ht="45" x14ac:dyDescent="0.2">
      <c r="A241" s="53" t="s">
        <v>419</v>
      </c>
      <c r="B241" s="54" t="s">
        <v>70</v>
      </c>
      <c r="C241" s="57" t="s">
        <v>34</v>
      </c>
      <c r="D241" s="55">
        <v>36</v>
      </c>
      <c r="E241" s="58"/>
      <c r="F241" s="56"/>
      <c r="G241" s="47">
        <f t="shared" si="21"/>
        <v>36</v>
      </c>
      <c r="H241" s="127"/>
    </row>
    <row r="242" spans="1:8" s="52" customFormat="1" ht="33.75" x14ac:dyDescent="0.2">
      <c r="A242" s="53" t="s">
        <v>420</v>
      </c>
      <c r="B242" s="54" t="s">
        <v>101</v>
      </c>
      <c r="C242" s="57" t="s">
        <v>34</v>
      </c>
      <c r="D242" s="55">
        <v>3</v>
      </c>
      <c r="E242" s="58"/>
      <c r="F242" s="56"/>
      <c r="G242" s="47">
        <f t="shared" si="21"/>
        <v>3</v>
      </c>
      <c r="H242" s="127"/>
    </row>
    <row r="243" spans="1:8" s="52" customFormat="1" ht="33.75" x14ac:dyDescent="0.2">
      <c r="A243" s="53" t="s">
        <v>421</v>
      </c>
      <c r="B243" s="54" t="s">
        <v>71</v>
      </c>
      <c r="C243" s="57" t="s">
        <v>72</v>
      </c>
      <c r="D243" s="55">
        <v>12</v>
      </c>
      <c r="E243" s="58"/>
      <c r="F243" s="56"/>
      <c r="G243" s="47">
        <f t="shared" si="21"/>
        <v>12</v>
      </c>
      <c r="H243" s="127"/>
    </row>
    <row r="244" spans="1:8" s="52" customFormat="1" ht="33.75" x14ac:dyDescent="0.2">
      <c r="A244" s="53" t="s">
        <v>422</v>
      </c>
      <c r="B244" s="54" t="s">
        <v>75</v>
      </c>
      <c r="C244" s="57" t="s">
        <v>72</v>
      </c>
      <c r="D244" s="55">
        <v>12</v>
      </c>
      <c r="E244" s="58"/>
      <c r="F244" s="56"/>
      <c r="G244" s="47">
        <f t="shared" si="21"/>
        <v>12</v>
      </c>
      <c r="H244" s="127"/>
    </row>
    <row r="245" spans="1:8" s="52" customFormat="1" ht="33.75" x14ac:dyDescent="0.2">
      <c r="A245" s="53" t="s">
        <v>423</v>
      </c>
      <c r="B245" s="108" t="s">
        <v>3023</v>
      </c>
      <c r="C245" s="57" t="s">
        <v>34</v>
      </c>
      <c r="D245" s="55">
        <v>4</v>
      </c>
      <c r="E245" s="58"/>
      <c r="F245" s="56"/>
      <c r="G245" s="47">
        <f t="shared" si="21"/>
        <v>4</v>
      </c>
      <c r="H245" s="127"/>
    </row>
    <row r="246" spans="1:8" s="52" customFormat="1" ht="33.75" x14ac:dyDescent="0.2">
      <c r="A246" s="53" t="s">
        <v>424</v>
      </c>
      <c r="B246" s="54" t="s">
        <v>96</v>
      </c>
      <c r="C246" s="57" t="s">
        <v>34</v>
      </c>
      <c r="D246" s="55">
        <v>24</v>
      </c>
      <c r="E246" s="58"/>
      <c r="F246" s="56"/>
      <c r="G246" s="47">
        <f t="shared" si="21"/>
        <v>24</v>
      </c>
      <c r="H246" s="127"/>
    </row>
    <row r="247" spans="1:8" s="52" customFormat="1" ht="33.75" x14ac:dyDescent="0.2">
      <c r="A247" s="53" t="s">
        <v>425</v>
      </c>
      <c r="B247" s="54" t="s">
        <v>97</v>
      </c>
      <c r="C247" s="57" t="s">
        <v>34</v>
      </c>
      <c r="D247" s="55">
        <v>12</v>
      </c>
      <c r="E247" s="58"/>
      <c r="F247" s="56"/>
      <c r="G247" s="47">
        <f t="shared" si="21"/>
        <v>12</v>
      </c>
      <c r="H247" s="127"/>
    </row>
    <row r="248" spans="1:8" s="52" customFormat="1" ht="56.25" x14ac:dyDescent="0.2">
      <c r="A248" s="53" t="s">
        <v>426</v>
      </c>
      <c r="B248" s="54" t="s">
        <v>74</v>
      </c>
      <c r="C248" s="57" t="s">
        <v>34</v>
      </c>
      <c r="D248" s="55">
        <v>1</v>
      </c>
      <c r="E248" s="58"/>
      <c r="F248" s="56"/>
      <c r="G248" s="47">
        <f t="shared" si="21"/>
        <v>1</v>
      </c>
      <c r="H248" s="127"/>
    </row>
    <row r="249" spans="1:8" s="52" customFormat="1" ht="33.75" x14ac:dyDescent="0.2">
      <c r="A249" s="53" t="s">
        <v>427</v>
      </c>
      <c r="B249" s="54" t="s">
        <v>73</v>
      </c>
      <c r="C249" s="57" t="s">
        <v>40</v>
      </c>
      <c r="D249" s="55">
        <v>24</v>
      </c>
      <c r="E249" s="58"/>
      <c r="F249" s="56"/>
      <c r="G249" s="47">
        <f>ROUND(PRODUCT(D249,E249),2)</f>
        <v>24</v>
      </c>
      <c r="H249" s="127"/>
    </row>
    <row r="250" spans="1:8" s="52" customFormat="1" ht="270" x14ac:dyDescent="0.2">
      <c r="A250" s="53" t="s">
        <v>428</v>
      </c>
      <c r="B250" s="54" t="s">
        <v>3028</v>
      </c>
      <c r="C250" s="57" t="s">
        <v>34</v>
      </c>
      <c r="D250" s="55">
        <v>1</v>
      </c>
      <c r="E250" s="58"/>
      <c r="F250" s="56"/>
      <c r="G250" s="47">
        <f>ROUND(PRODUCT(D250,E250),2)</f>
        <v>1</v>
      </c>
      <c r="H250" s="127"/>
    </row>
    <row r="251" spans="1:8" s="52" customFormat="1" ht="78.75" x14ac:dyDescent="0.2">
      <c r="A251" s="53" t="s">
        <v>429</v>
      </c>
      <c r="B251" s="54" t="s">
        <v>3029</v>
      </c>
      <c r="C251" s="57" t="s">
        <v>34</v>
      </c>
      <c r="D251" s="55">
        <v>1</v>
      </c>
      <c r="E251" s="58"/>
      <c r="F251" s="56"/>
      <c r="G251" s="47">
        <f>ROUND(PRODUCT(D251,E251),2)</f>
        <v>1</v>
      </c>
      <c r="H251" s="127"/>
    </row>
    <row r="252" spans="1:8" s="87" customFormat="1" x14ac:dyDescent="0.2">
      <c r="A252" s="38" t="s">
        <v>460</v>
      </c>
      <c r="B252" s="60" t="s">
        <v>30</v>
      </c>
      <c r="C252" s="60"/>
      <c r="D252" s="60">
        <v>0</v>
      </c>
      <c r="E252" s="60"/>
      <c r="F252" s="60"/>
      <c r="G252" s="50">
        <f>ROUND(SUM(G253),2)</f>
        <v>5465.99</v>
      </c>
      <c r="H252" s="127"/>
    </row>
    <row r="253" spans="1:8" s="6" customFormat="1" ht="22.5" x14ac:dyDescent="0.2">
      <c r="A253" s="53" t="s">
        <v>430</v>
      </c>
      <c r="B253" s="54" t="s">
        <v>48</v>
      </c>
      <c r="C253" s="57" t="s">
        <v>32</v>
      </c>
      <c r="D253" s="55">
        <v>5465.99</v>
      </c>
      <c r="E253" s="58"/>
      <c r="F253" s="56"/>
      <c r="G253" s="47">
        <f t="shared" ref="G253" si="22">ROUND(PRODUCT(D253,E253),2)</f>
        <v>5465.99</v>
      </c>
      <c r="H253" s="127"/>
    </row>
    <row r="254" spans="1:8" s="86" customFormat="1" x14ac:dyDescent="0.2">
      <c r="A254" s="84" t="s">
        <v>25</v>
      </c>
      <c r="B254" s="133" t="s">
        <v>463</v>
      </c>
      <c r="C254" s="133"/>
      <c r="D254" s="133"/>
      <c r="E254" s="133"/>
      <c r="F254" s="133"/>
      <c r="G254" s="85">
        <f>+G255+G283+G305+G313+G335+G420+G480+G513</f>
        <v>150161.92000000001</v>
      </c>
      <c r="H254" s="127"/>
    </row>
    <row r="255" spans="1:8" s="63" customFormat="1" x14ac:dyDescent="0.2">
      <c r="A255" s="62" t="s">
        <v>464</v>
      </c>
      <c r="B255" s="68" t="s">
        <v>77</v>
      </c>
      <c r="C255" s="68"/>
      <c r="D255" s="68"/>
      <c r="E255" s="68"/>
      <c r="F255" s="68"/>
      <c r="G255" s="50">
        <f>ROUND(SUM(G256,G266,G274),2)</f>
        <v>72856.479999999996</v>
      </c>
      <c r="H255" s="127"/>
    </row>
    <row r="256" spans="1:8" s="114" customFormat="1" x14ac:dyDescent="0.2">
      <c r="A256" s="109" t="s">
        <v>465</v>
      </c>
      <c r="B256" s="110" t="s">
        <v>26</v>
      </c>
      <c r="C256" s="111"/>
      <c r="D256" s="112"/>
      <c r="E256" s="92"/>
      <c r="F256" s="113"/>
      <c r="G256" s="92">
        <f>ROUND(SUM(G257:G265),2)</f>
        <v>21495.65</v>
      </c>
      <c r="H256" s="127"/>
    </row>
    <row r="257" spans="1:8" s="61" customFormat="1" ht="33.75" x14ac:dyDescent="0.2">
      <c r="A257" s="53" t="s">
        <v>505</v>
      </c>
      <c r="B257" s="108" t="s">
        <v>466</v>
      </c>
      <c r="C257" s="64" t="s">
        <v>33</v>
      </c>
      <c r="D257" s="65">
        <v>733.78</v>
      </c>
      <c r="E257" s="66"/>
      <c r="F257" s="67"/>
      <c r="G257" s="47">
        <f>ROUND(PRODUCT(D257,E257),2)</f>
        <v>733.78</v>
      </c>
      <c r="H257" s="127"/>
    </row>
    <row r="258" spans="1:8" s="61" customFormat="1" ht="33.75" x14ac:dyDescent="0.2">
      <c r="A258" s="53" t="s">
        <v>506</v>
      </c>
      <c r="B258" s="108" t="s">
        <v>467</v>
      </c>
      <c r="C258" s="64" t="s">
        <v>33</v>
      </c>
      <c r="D258" s="65">
        <v>3.54</v>
      </c>
      <c r="E258" s="66"/>
      <c r="F258" s="67"/>
      <c r="G258" s="47">
        <f t="shared" ref="G258:G265" si="23">ROUND(PRODUCT(D258,E258),2)</f>
        <v>3.54</v>
      </c>
      <c r="H258" s="127"/>
    </row>
    <row r="259" spans="1:8" s="61" customFormat="1" ht="22.5" x14ac:dyDescent="0.2">
      <c r="A259" s="53" t="s">
        <v>507</v>
      </c>
      <c r="B259" s="108" t="s">
        <v>218</v>
      </c>
      <c r="C259" s="64" t="s">
        <v>33</v>
      </c>
      <c r="D259" s="65">
        <v>9.1999999999999993</v>
      </c>
      <c r="E259" s="66"/>
      <c r="F259" s="67"/>
      <c r="G259" s="47">
        <f t="shared" si="23"/>
        <v>9.1999999999999993</v>
      </c>
      <c r="H259" s="127"/>
    </row>
    <row r="260" spans="1:8" s="61" customFormat="1" ht="45" x14ac:dyDescent="0.2">
      <c r="A260" s="53" t="s">
        <v>508</v>
      </c>
      <c r="B260" s="128" t="s">
        <v>92</v>
      </c>
      <c r="C260" s="129" t="s">
        <v>33</v>
      </c>
      <c r="D260" s="130">
        <v>4.88</v>
      </c>
      <c r="E260" s="131"/>
      <c r="F260" s="67"/>
      <c r="G260" s="47">
        <f>ROUND(PRODUCT(D260,E260),2)</f>
        <v>4.88</v>
      </c>
      <c r="H260" s="127"/>
    </row>
    <row r="261" spans="1:8" s="61" customFormat="1" ht="33.75" x14ac:dyDescent="0.2">
      <c r="A261" s="53" t="s">
        <v>509</v>
      </c>
      <c r="B261" s="108" t="s">
        <v>109</v>
      </c>
      <c r="C261" s="64" t="s">
        <v>33</v>
      </c>
      <c r="D261" s="65">
        <v>15.93</v>
      </c>
      <c r="E261" s="66"/>
      <c r="F261" s="67"/>
      <c r="G261" s="47">
        <f t="shared" ref="G261:G263" si="24">ROUND(PRODUCT(D261,E261),2)</f>
        <v>15.93</v>
      </c>
      <c r="H261" s="127"/>
    </row>
    <row r="262" spans="1:8" s="61" customFormat="1" ht="33.75" x14ac:dyDescent="0.2">
      <c r="A262" s="53" t="s">
        <v>510</v>
      </c>
      <c r="B262" s="108" t="s">
        <v>56</v>
      </c>
      <c r="C262" s="64" t="s">
        <v>33</v>
      </c>
      <c r="D262" s="65">
        <v>124.66</v>
      </c>
      <c r="E262" s="66"/>
      <c r="F262" s="67"/>
      <c r="G262" s="47">
        <f t="shared" si="24"/>
        <v>124.66</v>
      </c>
      <c r="H262" s="127"/>
    </row>
    <row r="263" spans="1:8" s="61" customFormat="1" ht="33.75" x14ac:dyDescent="0.2">
      <c r="A263" s="53" t="s">
        <v>511</v>
      </c>
      <c r="B263" s="108" t="s">
        <v>35</v>
      </c>
      <c r="C263" s="64" t="s">
        <v>33</v>
      </c>
      <c r="D263" s="65">
        <v>239.36</v>
      </c>
      <c r="E263" s="66"/>
      <c r="F263" s="67"/>
      <c r="G263" s="47">
        <f t="shared" si="24"/>
        <v>239.36</v>
      </c>
      <c r="H263" s="127"/>
    </row>
    <row r="264" spans="1:8" s="61" customFormat="1" ht="33.75" x14ac:dyDescent="0.2">
      <c r="A264" s="53" t="s">
        <v>512</v>
      </c>
      <c r="B264" s="128" t="s">
        <v>38</v>
      </c>
      <c r="C264" s="129" t="s">
        <v>33</v>
      </c>
      <c r="D264" s="130">
        <v>1131.3499999999999</v>
      </c>
      <c r="E264" s="131"/>
      <c r="F264" s="67"/>
      <c r="G264" s="47">
        <f t="shared" si="23"/>
        <v>1131.3499999999999</v>
      </c>
      <c r="H264" s="127"/>
    </row>
    <row r="265" spans="1:8" s="61" customFormat="1" ht="33.75" x14ac:dyDescent="0.2">
      <c r="A265" s="53" t="s">
        <v>513</v>
      </c>
      <c r="B265" s="128" t="s">
        <v>36</v>
      </c>
      <c r="C265" s="129" t="s">
        <v>37</v>
      </c>
      <c r="D265" s="130">
        <v>19232.95</v>
      </c>
      <c r="E265" s="131"/>
      <c r="F265" s="67"/>
      <c r="G265" s="47">
        <f t="shared" si="23"/>
        <v>19232.95</v>
      </c>
      <c r="H265" s="127"/>
    </row>
    <row r="266" spans="1:8" s="114" customFormat="1" x14ac:dyDescent="0.2">
      <c r="A266" s="109" t="s">
        <v>741</v>
      </c>
      <c r="B266" s="134" t="s">
        <v>51</v>
      </c>
      <c r="C266" s="135"/>
      <c r="D266" s="136">
        <v>0</v>
      </c>
      <c r="E266" s="137"/>
      <c r="F266" s="113"/>
      <c r="G266" s="92">
        <f>ROUND(SUM(G267:G273),2)</f>
        <v>39723.51</v>
      </c>
      <c r="H266" s="127"/>
    </row>
    <row r="267" spans="1:8" s="61" customFormat="1" ht="33.75" x14ac:dyDescent="0.2">
      <c r="A267" s="53" t="s">
        <v>514</v>
      </c>
      <c r="B267" s="108" t="s">
        <v>31</v>
      </c>
      <c r="C267" s="64" t="s">
        <v>32</v>
      </c>
      <c r="D267" s="65">
        <v>3678.11</v>
      </c>
      <c r="E267" s="66"/>
      <c r="F267" s="67"/>
      <c r="G267" s="47">
        <f>ROUND(PRODUCT(D267,E267),2)</f>
        <v>3678.11</v>
      </c>
      <c r="H267" s="127"/>
    </row>
    <row r="268" spans="1:8" s="61" customFormat="1" ht="45" x14ac:dyDescent="0.2">
      <c r="A268" s="53" t="s">
        <v>515</v>
      </c>
      <c r="B268" s="108" t="s">
        <v>108</v>
      </c>
      <c r="C268" s="64" t="s">
        <v>33</v>
      </c>
      <c r="D268" s="65">
        <v>1471.24</v>
      </c>
      <c r="E268" s="66"/>
      <c r="F268" s="67"/>
      <c r="G268" s="47">
        <f t="shared" ref="G268:G272" si="25">ROUND(PRODUCT(D268,E268),2)</f>
        <v>1471.24</v>
      </c>
      <c r="H268" s="127"/>
    </row>
    <row r="269" spans="1:8" s="61" customFormat="1" ht="45" x14ac:dyDescent="0.2">
      <c r="A269" s="53" t="s">
        <v>516</v>
      </c>
      <c r="B269" s="128" t="s">
        <v>124</v>
      </c>
      <c r="C269" s="129" t="s">
        <v>32</v>
      </c>
      <c r="D269" s="130">
        <v>3678.11</v>
      </c>
      <c r="E269" s="131"/>
      <c r="F269" s="67"/>
      <c r="G269" s="47">
        <f t="shared" si="25"/>
        <v>3678.11</v>
      </c>
      <c r="H269" s="127"/>
    </row>
    <row r="270" spans="1:8" s="61" customFormat="1" ht="45" x14ac:dyDescent="0.2">
      <c r="A270" s="53" t="s">
        <v>517</v>
      </c>
      <c r="B270" s="54" t="s">
        <v>3024</v>
      </c>
      <c r="C270" s="64" t="s">
        <v>33</v>
      </c>
      <c r="D270" s="65">
        <v>735.62</v>
      </c>
      <c r="E270" s="66"/>
      <c r="F270" s="67"/>
      <c r="G270" s="47">
        <f t="shared" si="25"/>
        <v>735.62</v>
      </c>
      <c r="H270" s="127"/>
    </row>
    <row r="271" spans="1:8" s="61" customFormat="1" ht="33.75" x14ac:dyDescent="0.2">
      <c r="A271" s="53" t="s">
        <v>518</v>
      </c>
      <c r="B271" s="108" t="s">
        <v>94</v>
      </c>
      <c r="C271" s="64" t="s">
        <v>32</v>
      </c>
      <c r="D271" s="65">
        <v>3678.11</v>
      </c>
      <c r="E271" s="66"/>
      <c r="F271" s="67"/>
      <c r="G271" s="47">
        <f t="shared" si="25"/>
        <v>3678.11</v>
      </c>
      <c r="H271" s="127"/>
    </row>
    <row r="272" spans="1:8" s="61" customFormat="1" ht="33.75" x14ac:dyDescent="0.2">
      <c r="A272" s="53" t="s">
        <v>519</v>
      </c>
      <c r="B272" s="108" t="s">
        <v>38</v>
      </c>
      <c r="C272" s="64" t="s">
        <v>33</v>
      </c>
      <c r="D272" s="65">
        <v>1471.24</v>
      </c>
      <c r="E272" s="66"/>
      <c r="F272" s="67"/>
      <c r="G272" s="47">
        <f t="shared" si="25"/>
        <v>1471.24</v>
      </c>
      <c r="H272" s="127"/>
    </row>
    <row r="273" spans="1:8" s="61" customFormat="1" ht="33.75" x14ac:dyDescent="0.2">
      <c r="A273" s="53" t="s">
        <v>520</v>
      </c>
      <c r="B273" s="108" t="s">
        <v>36</v>
      </c>
      <c r="C273" s="64" t="s">
        <v>37</v>
      </c>
      <c r="D273" s="65">
        <v>25011.08</v>
      </c>
      <c r="E273" s="66"/>
      <c r="F273" s="67"/>
      <c r="G273" s="47">
        <f>ROUND(PRODUCT(D273,E273),2)</f>
        <v>25011.08</v>
      </c>
      <c r="H273" s="127"/>
    </row>
    <row r="274" spans="1:8" s="114" customFormat="1" x14ac:dyDescent="0.2">
      <c r="A274" s="109" t="s">
        <v>742</v>
      </c>
      <c r="B274" s="110" t="s">
        <v>52</v>
      </c>
      <c r="C274" s="111"/>
      <c r="D274" s="112">
        <v>0</v>
      </c>
      <c r="E274" s="92"/>
      <c r="F274" s="113"/>
      <c r="G274" s="92">
        <f>ROUND(SUM(G275:G282),2)</f>
        <v>11637.32</v>
      </c>
      <c r="H274" s="127"/>
    </row>
    <row r="275" spans="1:8" s="61" customFormat="1" ht="45" x14ac:dyDescent="0.2">
      <c r="A275" s="53" t="s">
        <v>521</v>
      </c>
      <c r="B275" s="128" t="s">
        <v>88</v>
      </c>
      <c r="C275" s="129" t="s">
        <v>32</v>
      </c>
      <c r="D275" s="130">
        <v>448.97</v>
      </c>
      <c r="E275" s="131"/>
      <c r="F275" s="67"/>
      <c r="G275" s="47">
        <f>ROUND(PRODUCT(D275,E275),2)</f>
        <v>448.97</v>
      </c>
      <c r="H275" s="127"/>
    </row>
    <row r="276" spans="1:8" s="61" customFormat="1" ht="45" x14ac:dyDescent="0.2">
      <c r="A276" s="53" t="s">
        <v>522</v>
      </c>
      <c r="B276" s="108" t="s">
        <v>89</v>
      </c>
      <c r="C276" s="64" t="s">
        <v>32</v>
      </c>
      <c r="D276" s="65">
        <v>598.63</v>
      </c>
      <c r="E276" s="66"/>
      <c r="F276" s="67"/>
      <c r="G276" s="47">
        <f t="shared" ref="G276:G282" si="26">ROUND(PRODUCT(D276,E276),2)</f>
        <v>598.63</v>
      </c>
      <c r="H276" s="127"/>
    </row>
    <row r="277" spans="1:8" s="61" customFormat="1" ht="45" x14ac:dyDescent="0.2">
      <c r="A277" s="53" t="s">
        <v>523</v>
      </c>
      <c r="B277" s="108" t="s">
        <v>90</v>
      </c>
      <c r="C277" s="64" t="s">
        <v>32</v>
      </c>
      <c r="D277" s="65">
        <v>1795.88</v>
      </c>
      <c r="E277" s="66"/>
      <c r="F277" s="67"/>
      <c r="G277" s="47">
        <f t="shared" si="26"/>
        <v>1795.88</v>
      </c>
      <c r="H277" s="127"/>
    </row>
    <row r="278" spans="1:8" s="61" customFormat="1" ht="45" x14ac:dyDescent="0.2">
      <c r="A278" s="53" t="s">
        <v>524</v>
      </c>
      <c r="B278" s="108" t="s">
        <v>91</v>
      </c>
      <c r="C278" s="64" t="s">
        <v>32</v>
      </c>
      <c r="D278" s="65">
        <v>149.66</v>
      </c>
      <c r="E278" s="66"/>
      <c r="F278" s="67"/>
      <c r="G278" s="47">
        <f t="shared" si="26"/>
        <v>149.66</v>
      </c>
      <c r="H278" s="127"/>
    </row>
    <row r="279" spans="1:8" s="61" customFormat="1" ht="22.5" x14ac:dyDescent="0.2">
      <c r="A279" s="53" t="s">
        <v>525</v>
      </c>
      <c r="B279" s="108" t="s">
        <v>39</v>
      </c>
      <c r="C279" s="64" t="s">
        <v>40</v>
      </c>
      <c r="D279" s="65">
        <v>2846.67</v>
      </c>
      <c r="E279" s="66"/>
      <c r="F279" s="67"/>
      <c r="G279" s="47">
        <f t="shared" si="26"/>
        <v>2846.67</v>
      </c>
      <c r="H279" s="127"/>
    </row>
    <row r="280" spans="1:8" s="61" customFormat="1" ht="45" x14ac:dyDescent="0.2">
      <c r="A280" s="53" t="s">
        <v>526</v>
      </c>
      <c r="B280" s="128" t="s">
        <v>53</v>
      </c>
      <c r="C280" s="129" t="s">
        <v>40</v>
      </c>
      <c r="D280" s="130">
        <v>2846.67</v>
      </c>
      <c r="E280" s="131"/>
      <c r="F280" s="67"/>
      <c r="G280" s="47">
        <f t="shared" si="26"/>
        <v>2846.67</v>
      </c>
      <c r="H280" s="127"/>
    </row>
    <row r="281" spans="1:8" s="61" customFormat="1" ht="33.75" x14ac:dyDescent="0.2">
      <c r="A281" s="53" t="s">
        <v>527</v>
      </c>
      <c r="B281" s="108" t="s">
        <v>82</v>
      </c>
      <c r="C281" s="64" t="s">
        <v>54</v>
      </c>
      <c r="D281" s="65">
        <v>2271.84</v>
      </c>
      <c r="E281" s="66"/>
      <c r="F281" s="67"/>
      <c r="G281" s="47">
        <f t="shared" si="26"/>
        <v>2271.84</v>
      </c>
      <c r="H281" s="127"/>
    </row>
    <row r="282" spans="1:8" s="61" customFormat="1" ht="78.75" x14ac:dyDescent="0.2">
      <c r="A282" s="53" t="s">
        <v>528</v>
      </c>
      <c r="B282" s="108" t="s">
        <v>81</v>
      </c>
      <c r="C282" s="64" t="s">
        <v>34</v>
      </c>
      <c r="D282" s="65">
        <v>679</v>
      </c>
      <c r="E282" s="66"/>
      <c r="F282" s="67"/>
      <c r="G282" s="47">
        <f t="shared" si="26"/>
        <v>679</v>
      </c>
      <c r="H282" s="127"/>
    </row>
    <row r="283" spans="1:8" s="61" customFormat="1" x14ac:dyDescent="0.2">
      <c r="A283" s="62" t="s">
        <v>743</v>
      </c>
      <c r="B283" s="68" t="s">
        <v>86</v>
      </c>
      <c r="C283" s="68"/>
      <c r="D283" s="68">
        <v>0</v>
      </c>
      <c r="E283" s="68"/>
      <c r="F283" s="68"/>
      <c r="G283" s="50">
        <f>ROUND(SUM(G284:G304),2)</f>
        <v>12974.21</v>
      </c>
      <c r="H283" s="127"/>
    </row>
    <row r="284" spans="1:8" s="61" customFormat="1" ht="33.75" x14ac:dyDescent="0.2">
      <c r="A284" s="53" t="s">
        <v>529</v>
      </c>
      <c r="B284" s="108" t="s">
        <v>31</v>
      </c>
      <c r="C284" s="64" t="s">
        <v>32</v>
      </c>
      <c r="D284" s="65">
        <v>2393.62</v>
      </c>
      <c r="E284" s="66"/>
      <c r="F284" s="67"/>
      <c r="G284" s="47">
        <f>ROUND(PRODUCT(D284,E284),2)</f>
        <v>2393.62</v>
      </c>
      <c r="H284" s="127"/>
    </row>
    <row r="285" spans="1:8" s="61" customFormat="1" ht="45" x14ac:dyDescent="0.2">
      <c r="A285" s="53" t="s">
        <v>530</v>
      </c>
      <c r="B285" s="108" t="s">
        <v>110</v>
      </c>
      <c r="C285" s="64" t="s">
        <v>33</v>
      </c>
      <c r="D285" s="65">
        <v>107.71</v>
      </c>
      <c r="E285" s="66"/>
      <c r="F285" s="67"/>
      <c r="G285" s="47">
        <f t="shared" ref="G285:G304" si="27">ROUND(PRODUCT(D285,E285),2)</f>
        <v>107.71</v>
      </c>
      <c r="H285" s="127"/>
    </row>
    <row r="286" spans="1:8" s="61" customFormat="1" ht="45" x14ac:dyDescent="0.2">
      <c r="A286" s="53" t="s">
        <v>531</v>
      </c>
      <c r="B286" s="108" t="s">
        <v>85</v>
      </c>
      <c r="C286" s="64" t="s">
        <v>32</v>
      </c>
      <c r="D286" s="65">
        <v>718.09</v>
      </c>
      <c r="E286" s="66"/>
      <c r="F286" s="67"/>
      <c r="G286" s="47">
        <f t="shared" si="27"/>
        <v>718.09</v>
      </c>
      <c r="H286" s="127"/>
    </row>
    <row r="287" spans="1:8" s="61" customFormat="1" ht="45" x14ac:dyDescent="0.2">
      <c r="A287" s="53" t="s">
        <v>532</v>
      </c>
      <c r="B287" s="108" t="s">
        <v>115</v>
      </c>
      <c r="C287" s="64" t="s">
        <v>32</v>
      </c>
      <c r="D287" s="65">
        <v>1675.53</v>
      </c>
      <c r="E287" s="66"/>
      <c r="F287" s="67"/>
      <c r="G287" s="47">
        <f t="shared" si="27"/>
        <v>1675.53</v>
      </c>
      <c r="H287" s="127"/>
    </row>
    <row r="288" spans="1:8" s="61" customFormat="1" ht="45" x14ac:dyDescent="0.2">
      <c r="A288" s="53" t="s">
        <v>533</v>
      </c>
      <c r="B288" s="108" t="s">
        <v>98</v>
      </c>
      <c r="C288" s="64" t="s">
        <v>33</v>
      </c>
      <c r="D288" s="65">
        <v>43.08</v>
      </c>
      <c r="E288" s="66"/>
      <c r="F288" s="67"/>
      <c r="G288" s="47">
        <f t="shared" si="27"/>
        <v>43.08</v>
      </c>
      <c r="H288" s="127"/>
    </row>
    <row r="289" spans="1:8" s="61" customFormat="1" ht="45" x14ac:dyDescent="0.2">
      <c r="A289" s="53" t="s">
        <v>534</v>
      </c>
      <c r="B289" s="108" t="s">
        <v>111</v>
      </c>
      <c r="C289" s="64" t="s">
        <v>33</v>
      </c>
      <c r="D289" s="65">
        <v>64.63</v>
      </c>
      <c r="E289" s="66"/>
      <c r="F289" s="67"/>
      <c r="G289" s="47">
        <f t="shared" si="27"/>
        <v>64.63</v>
      </c>
      <c r="H289" s="127"/>
    </row>
    <row r="290" spans="1:8" s="61" customFormat="1" ht="33.75" x14ac:dyDescent="0.2">
      <c r="A290" s="53" t="s">
        <v>535</v>
      </c>
      <c r="B290" s="108" t="s">
        <v>117</v>
      </c>
      <c r="C290" s="64" t="s">
        <v>40</v>
      </c>
      <c r="D290" s="65">
        <v>906.61</v>
      </c>
      <c r="E290" s="66"/>
      <c r="F290" s="67"/>
      <c r="G290" s="47">
        <f t="shared" si="27"/>
        <v>906.61</v>
      </c>
      <c r="H290" s="127"/>
    </row>
    <row r="291" spans="1:8" s="61" customFormat="1" ht="33.75" x14ac:dyDescent="0.2">
      <c r="A291" s="53" t="s">
        <v>536</v>
      </c>
      <c r="B291" s="108" t="s">
        <v>118</v>
      </c>
      <c r="C291" s="64" t="s">
        <v>40</v>
      </c>
      <c r="D291" s="65">
        <v>226.65</v>
      </c>
      <c r="E291" s="66"/>
      <c r="F291" s="67"/>
      <c r="G291" s="47">
        <f t="shared" si="27"/>
        <v>226.65</v>
      </c>
      <c r="H291" s="127"/>
    </row>
    <row r="292" spans="1:8" s="61" customFormat="1" ht="33.75" x14ac:dyDescent="0.2">
      <c r="A292" s="53" t="s">
        <v>537</v>
      </c>
      <c r="B292" s="108" t="s">
        <v>119</v>
      </c>
      <c r="C292" s="64" t="s">
        <v>40</v>
      </c>
      <c r="D292" s="65">
        <v>113.33</v>
      </c>
      <c r="E292" s="66"/>
      <c r="F292" s="67"/>
      <c r="G292" s="47">
        <f t="shared" si="27"/>
        <v>113.33</v>
      </c>
      <c r="H292" s="127"/>
    </row>
    <row r="293" spans="1:8" s="61" customFormat="1" ht="45" x14ac:dyDescent="0.2">
      <c r="A293" s="53" t="s">
        <v>538</v>
      </c>
      <c r="B293" s="108" t="s">
        <v>42</v>
      </c>
      <c r="C293" s="64" t="s">
        <v>32</v>
      </c>
      <c r="D293" s="65">
        <v>566.63</v>
      </c>
      <c r="E293" s="66"/>
      <c r="F293" s="67"/>
      <c r="G293" s="47">
        <f t="shared" si="27"/>
        <v>566.63</v>
      </c>
      <c r="H293" s="127"/>
    </row>
    <row r="294" spans="1:8" s="61" customFormat="1" ht="33.75" x14ac:dyDescent="0.2">
      <c r="A294" s="53" t="s">
        <v>539</v>
      </c>
      <c r="B294" s="108" t="s">
        <v>41</v>
      </c>
      <c r="C294" s="64" t="s">
        <v>32</v>
      </c>
      <c r="D294" s="65">
        <v>1826.99</v>
      </c>
      <c r="E294" s="66"/>
      <c r="F294" s="67"/>
      <c r="G294" s="47">
        <f t="shared" si="27"/>
        <v>1826.99</v>
      </c>
      <c r="H294" s="127"/>
    </row>
    <row r="295" spans="1:8" s="61" customFormat="1" ht="33.75" x14ac:dyDescent="0.2">
      <c r="A295" s="53" t="s">
        <v>540</v>
      </c>
      <c r="B295" s="108" t="s">
        <v>43</v>
      </c>
      <c r="C295" s="64" t="s">
        <v>32</v>
      </c>
      <c r="D295" s="65">
        <v>478.72</v>
      </c>
      <c r="E295" s="66"/>
      <c r="F295" s="67"/>
      <c r="G295" s="47">
        <f t="shared" si="27"/>
        <v>478.72</v>
      </c>
      <c r="H295" s="127"/>
    </row>
    <row r="296" spans="1:8" s="61" customFormat="1" ht="22.5" x14ac:dyDescent="0.2">
      <c r="A296" s="53" t="s">
        <v>541</v>
      </c>
      <c r="B296" s="108" t="s">
        <v>39</v>
      </c>
      <c r="C296" s="64" t="s">
        <v>40</v>
      </c>
      <c r="D296" s="65">
        <v>1723.78</v>
      </c>
      <c r="E296" s="66"/>
      <c r="F296" s="67"/>
      <c r="G296" s="47">
        <f t="shared" si="27"/>
        <v>1723.78</v>
      </c>
      <c r="H296" s="127"/>
    </row>
    <row r="297" spans="1:8" s="61" customFormat="1" ht="45" x14ac:dyDescent="0.2">
      <c r="A297" s="53" t="s">
        <v>542</v>
      </c>
      <c r="B297" s="108" t="s">
        <v>49</v>
      </c>
      <c r="C297" s="64" t="s">
        <v>40</v>
      </c>
      <c r="D297" s="65">
        <v>23.1</v>
      </c>
      <c r="E297" s="66"/>
      <c r="F297" s="67"/>
      <c r="G297" s="47">
        <f>ROUND(PRODUCT(D297,E297),2)</f>
        <v>23.1</v>
      </c>
      <c r="H297" s="127"/>
    </row>
    <row r="298" spans="1:8" s="61" customFormat="1" ht="33.75" x14ac:dyDescent="0.2">
      <c r="A298" s="53" t="s">
        <v>543</v>
      </c>
      <c r="B298" s="108" t="s">
        <v>83</v>
      </c>
      <c r="C298" s="64" t="s">
        <v>40</v>
      </c>
      <c r="D298" s="65">
        <v>23.1</v>
      </c>
      <c r="E298" s="66"/>
      <c r="F298" s="67"/>
      <c r="G298" s="47">
        <f t="shared" ref="G298:G299" si="28">ROUND(PRODUCT(D298,E298),2)</f>
        <v>23.1</v>
      </c>
      <c r="H298" s="127"/>
    </row>
    <row r="299" spans="1:8" s="61" customFormat="1" ht="33.75" x14ac:dyDescent="0.2">
      <c r="A299" s="53" t="s">
        <v>544</v>
      </c>
      <c r="B299" s="108" t="s">
        <v>107</v>
      </c>
      <c r="C299" s="64" t="s">
        <v>32</v>
      </c>
      <c r="D299" s="65">
        <v>12.15</v>
      </c>
      <c r="E299" s="66"/>
      <c r="F299" s="67"/>
      <c r="G299" s="47">
        <f t="shared" si="28"/>
        <v>12.15</v>
      </c>
      <c r="H299" s="127"/>
    </row>
    <row r="300" spans="1:8" s="61" customFormat="1" ht="33.75" x14ac:dyDescent="0.2">
      <c r="A300" s="53" t="s">
        <v>545</v>
      </c>
      <c r="B300" s="108" t="s">
        <v>102</v>
      </c>
      <c r="C300" s="64" t="s">
        <v>32</v>
      </c>
      <c r="D300" s="65">
        <v>12.15</v>
      </c>
      <c r="E300" s="66"/>
      <c r="F300" s="67"/>
      <c r="G300" s="47">
        <f t="shared" si="27"/>
        <v>12.15</v>
      </c>
      <c r="H300" s="127"/>
    </row>
    <row r="301" spans="1:8" s="61" customFormat="1" ht="67.5" x14ac:dyDescent="0.2">
      <c r="A301" s="53" t="s">
        <v>546</v>
      </c>
      <c r="B301" s="108" t="s">
        <v>116</v>
      </c>
      <c r="C301" s="64" t="s">
        <v>34</v>
      </c>
      <c r="D301" s="65">
        <v>73</v>
      </c>
      <c r="E301" s="66"/>
      <c r="F301" s="67"/>
      <c r="G301" s="47">
        <f t="shared" si="27"/>
        <v>73</v>
      </c>
      <c r="H301" s="127"/>
    </row>
    <row r="302" spans="1:8" s="61" customFormat="1" ht="90" x14ac:dyDescent="0.2">
      <c r="A302" s="53" t="s">
        <v>547</v>
      </c>
      <c r="B302" s="108" t="s">
        <v>95</v>
      </c>
      <c r="C302" s="64" t="s">
        <v>34</v>
      </c>
      <c r="D302" s="65">
        <v>822</v>
      </c>
      <c r="E302" s="66"/>
      <c r="F302" s="67"/>
      <c r="G302" s="47">
        <f t="shared" si="27"/>
        <v>822</v>
      </c>
      <c r="H302" s="127"/>
    </row>
    <row r="303" spans="1:8" s="61" customFormat="1" ht="33.75" x14ac:dyDescent="0.2">
      <c r="A303" s="53" t="s">
        <v>548</v>
      </c>
      <c r="B303" s="108" t="s">
        <v>38</v>
      </c>
      <c r="C303" s="64" t="s">
        <v>33</v>
      </c>
      <c r="D303" s="65">
        <v>64.63</v>
      </c>
      <c r="E303" s="66"/>
      <c r="F303" s="67"/>
      <c r="G303" s="47">
        <f t="shared" si="27"/>
        <v>64.63</v>
      </c>
      <c r="H303" s="127"/>
    </row>
    <row r="304" spans="1:8" s="61" customFormat="1" ht="33.75" x14ac:dyDescent="0.2">
      <c r="A304" s="53" t="s">
        <v>549</v>
      </c>
      <c r="B304" s="108" t="s">
        <v>36</v>
      </c>
      <c r="C304" s="64" t="s">
        <v>37</v>
      </c>
      <c r="D304" s="65">
        <v>1098.71</v>
      </c>
      <c r="E304" s="66"/>
      <c r="F304" s="67"/>
      <c r="G304" s="47">
        <f t="shared" si="27"/>
        <v>1098.71</v>
      </c>
      <c r="H304" s="127"/>
    </row>
    <row r="305" spans="1:8" s="63" customFormat="1" x14ac:dyDescent="0.2">
      <c r="A305" s="62" t="s">
        <v>744</v>
      </c>
      <c r="B305" s="68" t="s">
        <v>78</v>
      </c>
      <c r="C305" s="68"/>
      <c r="D305" s="68">
        <v>0</v>
      </c>
      <c r="E305" s="68"/>
      <c r="F305" s="68"/>
      <c r="G305" s="50">
        <f>ROUND(SUM(G306:G312),2)</f>
        <v>212.8</v>
      </c>
      <c r="H305" s="127"/>
    </row>
    <row r="306" spans="1:8" s="61" customFormat="1" ht="33.75" x14ac:dyDescent="0.2">
      <c r="A306" s="53" t="s">
        <v>550</v>
      </c>
      <c r="B306" s="108" t="s">
        <v>468</v>
      </c>
      <c r="C306" s="64" t="s">
        <v>34</v>
      </c>
      <c r="D306" s="65">
        <v>16</v>
      </c>
      <c r="E306" s="66"/>
      <c r="F306" s="67"/>
      <c r="G306" s="47">
        <f t="shared" ref="G306:G312" si="29">ROUND(PRODUCT(D306,E306),2)</f>
        <v>16</v>
      </c>
      <c r="H306" s="127"/>
    </row>
    <row r="307" spans="1:8" s="61" customFormat="1" ht="33.75" x14ac:dyDescent="0.2">
      <c r="A307" s="53" t="s">
        <v>551</v>
      </c>
      <c r="B307" s="108" t="s">
        <v>469</v>
      </c>
      <c r="C307" s="64" t="s">
        <v>34</v>
      </c>
      <c r="D307" s="65">
        <v>19</v>
      </c>
      <c r="E307" s="66"/>
      <c r="F307" s="67"/>
      <c r="G307" s="47">
        <f t="shared" si="29"/>
        <v>19</v>
      </c>
      <c r="H307" s="127"/>
    </row>
    <row r="308" spans="1:8" s="61" customFormat="1" ht="33.75" x14ac:dyDescent="0.2">
      <c r="A308" s="53" t="s">
        <v>552</v>
      </c>
      <c r="B308" s="108" t="s">
        <v>470</v>
      </c>
      <c r="C308" s="64" t="s">
        <v>34</v>
      </c>
      <c r="D308" s="65">
        <v>10</v>
      </c>
      <c r="E308" s="66"/>
      <c r="F308" s="67"/>
      <c r="G308" s="47">
        <f t="shared" si="29"/>
        <v>10</v>
      </c>
      <c r="H308" s="127"/>
    </row>
    <row r="309" spans="1:8" s="61" customFormat="1" ht="33.75" x14ac:dyDescent="0.2">
      <c r="A309" s="53" t="s">
        <v>553</v>
      </c>
      <c r="B309" s="108" t="s">
        <v>471</v>
      </c>
      <c r="C309" s="64" t="s">
        <v>34</v>
      </c>
      <c r="D309" s="65">
        <v>14</v>
      </c>
      <c r="E309" s="66"/>
      <c r="F309" s="67"/>
      <c r="G309" s="47">
        <f t="shared" si="29"/>
        <v>14</v>
      </c>
      <c r="H309" s="127"/>
    </row>
    <row r="310" spans="1:8" s="61" customFormat="1" ht="33.75" x14ac:dyDescent="0.2">
      <c r="A310" s="53" t="s">
        <v>554</v>
      </c>
      <c r="B310" s="108" t="s">
        <v>472</v>
      </c>
      <c r="C310" s="64" t="s">
        <v>34</v>
      </c>
      <c r="D310" s="65">
        <v>17</v>
      </c>
      <c r="E310" s="66"/>
      <c r="F310" s="67"/>
      <c r="G310" s="47">
        <f t="shared" si="29"/>
        <v>17</v>
      </c>
      <c r="H310" s="127"/>
    </row>
    <row r="311" spans="1:8" s="61" customFormat="1" ht="33.75" x14ac:dyDescent="0.2">
      <c r="A311" s="53" t="s">
        <v>555</v>
      </c>
      <c r="B311" s="108" t="s">
        <v>55</v>
      </c>
      <c r="C311" s="64" t="s">
        <v>32</v>
      </c>
      <c r="D311" s="65">
        <v>114</v>
      </c>
      <c r="E311" s="66"/>
      <c r="F311" s="67"/>
      <c r="G311" s="47">
        <f t="shared" si="29"/>
        <v>114</v>
      </c>
      <c r="H311" s="127"/>
    </row>
    <row r="312" spans="1:8" s="61" customFormat="1" ht="22.5" x14ac:dyDescent="0.2">
      <c r="A312" s="53" t="s">
        <v>556</v>
      </c>
      <c r="B312" s="108" t="s">
        <v>112</v>
      </c>
      <c r="C312" s="64" t="s">
        <v>33</v>
      </c>
      <c r="D312" s="65">
        <v>22.8</v>
      </c>
      <c r="E312" s="66"/>
      <c r="F312" s="67"/>
      <c r="G312" s="47">
        <f t="shared" si="29"/>
        <v>22.8</v>
      </c>
      <c r="H312" s="127"/>
    </row>
    <row r="313" spans="1:8" s="61" customFormat="1" x14ac:dyDescent="0.2">
      <c r="A313" s="62" t="s">
        <v>745</v>
      </c>
      <c r="B313" s="68" t="s">
        <v>44</v>
      </c>
      <c r="C313" s="68"/>
      <c r="D313" s="68">
        <v>0</v>
      </c>
      <c r="E313" s="68"/>
      <c r="F313" s="68"/>
      <c r="G313" s="50">
        <f>ROUND(SUM(G314,G330),2)</f>
        <v>2146.9699999999998</v>
      </c>
      <c r="H313" s="127"/>
    </row>
    <row r="314" spans="1:8" s="114" customFormat="1" x14ac:dyDescent="0.2">
      <c r="A314" s="109" t="s">
        <v>746</v>
      </c>
      <c r="B314" s="110" t="s">
        <v>46</v>
      </c>
      <c r="C314" s="111"/>
      <c r="D314" s="112">
        <v>0</v>
      </c>
      <c r="E314" s="92"/>
      <c r="F314" s="113"/>
      <c r="G314" s="92">
        <f>ROUND(SUM(G315:G329),2)</f>
        <v>2104.9699999999998</v>
      </c>
      <c r="H314" s="127"/>
    </row>
    <row r="315" spans="1:8" s="61" customFormat="1" ht="56.25" x14ac:dyDescent="0.2">
      <c r="A315" s="53" t="s">
        <v>557</v>
      </c>
      <c r="B315" s="108" t="s">
        <v>113</v>
      </c>
      <c r="C315" s="64" t="s">
        <v>32</v>
      </c>
      <c r="D315" s="65">
        <v>3.99</v>
      </c>
      <c r="E315" s="66"/>
      <c r="F315" s="67"/>
      <c r="G315" s="47">
        <f t="shared" ref="G315:G329" si="30">ROUND(PRODUCT(D315,E315),2)</f>
        <v>3.99</v>
      </c>
      <c r="H315" s="127"/>
    </row>
    <row r="316" spans="1:8" s="61" customFormat="1" ht="67.5" x14ac:dyDescent="0.2">
      <c r="A316" s="53" t="s">
        <v>558</v>
      </c>
      <c r="B316" s="108" t="s">
        <v>114</v>
      </c>
      <c r="C316" s="64" t="s">
        <v>32</v>
      </c>
      <c r="D316" s="65">
        <v>186.34</v>
      </c>
      <c r="E316" s="66"/>
      <c r="F316" s="67"/>
      <c r="G316" s="47">
        <f t="shared" si="30"/>
        <v>186.34</v>
      </c>
      <c r="H316" s="127"/>
    </row>
    <row r="317" spans="1:8" s="61" customFormat="1" ht="56.25" x14ac:dyDescent="0.2">
      <c r="A317" s="53" t="s">
        <v>559</v>
      </c>
      <c r="B317" s="108" t="s">
        <v>103</v>
      </c>
      <c r="C317" s="64" t="s">
        <v>40</v>
      </c>
      <c r="D317" s="65">
        <v>1613.59</v>
      </c>
      <c r="E317" s="66"/>
      <c r="F317" s="67"/>
      <c r="G317" s="47">
        <f t="shared" si="30"/>
        <v>1613.59</v>
      </c>
      <c r="H317" s="127"/>
    </row>
    <row r="318" spans="1:8" s="61" customFormat="1" ht="56.25" x14ac:dyDescent="0.2">
      <c r="A318" s="53" t="s">
        <v>560</v>
      </c>
      <c r="B318" s="108" t="s">
        <v>473</v>
      </c>
      <c r="C318" s="64" t="s">
        <v>40</v>
      </c>
      <c r="D318" s="65">
        <v>45.88</v>
      </c>
      <c r="E318" s="66"/>
      <c r="F318" s="67"/>
      <c r="G318" s="47">
        <f t="shared" si="30"/>
        <v>45.88</v>
      </c>
      <c r="H318" s="127"/>
    </row>
    <row r="319" spans="1:8" s="61" customFormat="1" ht="56.25" x14ac:dyDescent="0.2">
      <c r="A319" s="53" t="s">
        <v>561</v>
      </c>
      <c r="B319" s="108" t="s">
        <v>474</v>
      </c>
      <c r="C319" s="64" t="s">
        <v>40</v>
      </c>
      <c r="D319" s="65">
        <v>15.05</v>
      </c>
      <c r="E319" s="66"/>
      <c r="F319" s="67"/>
      <c r="G319" s="47">
        <f t="shared" si="30"/>
        <v>15.05</v>
      </c>
      <c r="H319" s="127"/>
    </row>
    <row r="320" spans="1:8" s="61" customFormat="1" ht="56.25" x14ac:dyDescent="0.2">
      <c r="A320" s="53" t="s">
        <v>562</v>
      </c>
      <c r="B320" s="108" t="s">
        <v>104</v>
      </c>
      <c r="C320" s="64" t="s">
        <v>34</v>
      </c>
      <c r="D320" s="65">
        <v>13</v>
      </c>
      <c r="E320" s="66"/>
      <c r="F320" s="67"/>
      <c r="G320" s="47">
        <f t="shared" si="30"/>
        <v>13</v>
      </c>
      <c r="H320" s="127"/>
    </row>
    <row r="321" spans="1:8" s="61" customFormat="1" ht="56.25" x14ac:dyDescent="0.2">
      <c r="A321" s="53" t="s">
        <v>563</v>
      </c>
      <c r="B321" s="108" t="s">
        <v>105</v>
      </c>
      <c r="C321" s="64" t="s">
        <v>34</v>
      </c>
      <c r="D321" s="65">
        <v>6</v>
      </c>
      <c r="E321" s="66"/>
      <c r="F321" s="67"/>
      <c r="G321" s="47">
        <f t="shared" si="30"/>
        <v>6</v>
      </c>
      <c r="H321" s="127"/>
    </row>
    <row r="322" spans="1:8" s="61" customFormat="1" ht="45" x14ac:dyDescent="0.2">
      <c r="A322" s="53" t="s">
        <v>564</v>
      </c>
      <c r="B322" s="108" t="s">
        <v>219</v>
      </c>
      <c r="C322" s="64" t="s">
        <v>34</v>
      </c>
      <c r="D322" s="65">
        <v>3</v>
      </c>
      <c r="E322" s="66"/>
      <c r="F322" s="67"/>
      <c r="G322" s="47">
        <f t="shared" si="30"/>
        <v>3</v>
      </c>
      <c r="H322" s="127"/>
    </row>
    <row r="323" spans="1:8" s="61" customFormat="1" ht="45" x14ac:dyDescent="0.2">
      <c r="A323" s="53" t="s">
        <v>565</v>
      </c>
      <c r="B323" s="108" t="s">
        <v>475</v>
      </c>
      <c r="C323" s="64" t="s">
        <v>34</v>
      </c>
      <c r="D323" s="65">
        <v>1</v>
      </c>
      <c r="E323" s="66"/>
      <c r="F323" s="67"/>
      <c r="G323" s="47">
        <f t="shared" si="30"/>
        <v>1</v>
      </c>
      <c r="H323" s="127"/>
    </row>
    <row r="324" spans="1:8" s="61" customFormat="1" ht="56.25" x14ac:dyDescent="0.2">
      <c r="A324" s="53" t="s">
        <v>566</v>
      </c>
      <c r="B324" s="108" t="s">
        <v>106</v>
      </c>
      <c r="C324" s="64" t="s">
        <v>34</v>
      </c>
      <c r="D324" s="65">
        <v>3</v>
      </c>
      <c r="E324" s="66"/>
      <c r="F324" s="67"/>
      <c r="G324" s="47">
        <f t="shared" si="30"/>
        <v>3</v>
      </c>
      <c r="H324" s="127"/>
    </row>
    <row r="325" spans="1:8" s="61" customFormat="1" ht="56.25" x14ac:dyDescent="0.2">
      <c r="A325" s="53" t="s">
        <v>567</v>
      </c>
      <c r="B325" s="108" t="s">
        <v>476</v>
      </c>
      <c r="C325" s="64" t="s">
        <v>32</v>
      </c>
      <c r="D325" s="65">
        <v>31.36</v>
      </c>
      <c r="E325" s="66"/>
      <c r="F325" s="67"/>
      <c r="G325" s="47">
        <f t="shared" si="30"/>
        <v>31.36</v>
      </c>
      <c r="H325" s="127"/>
    </row>
    <row r="326" spans="1:8" s="61" customFormat="1" ht="56.25" x14ac:dyDescent="0.2">
      <c r="A326" s="53" t="s">
        <v>568</v>
      </c>
      <c r="B326" s="108" t="s">
        <v>220</v>
      </c>
      <c r="C326" s="64" t="s">
        <v>32</v>
      </c>
      <c r="D326" s="65">
        <v>50.4</v>
      </c>
      <c r="E326" s="66"/>
      <c r="F326" s="67"/>
      <c r="G326" s="47">
        <f t="shared" si="30"/>
        <v>50.4</v>
      </c>
      <c r="H326" s="127"/>
    </row>
    <row r="327" spans="1:8" s="61" customFormat="1" ht="78.75" x14ac:dyDescent="0.2">
      <c r="A327" s="53" t="s">
        <v>569</v>
      </c>
      <c r="B327" s="108" t="s">
        <v>477</v>
      </c>
      <c r="C327" s="64" t="s">
        <v>32</v>
      </c>
      <c r="D327" s="65">
        <v>33.96</v>
      </c>
      <c r="E327" s="66"/>
      <c r="F327" s="67"/>
      <c r="G327" s="47">
        <f t="shared" si="30"/>
        <v>33.96</v>
      </c>
      <c r="H327" s="127"/>
    </row>
    <row r="328" spans="1:8" s="61" customFormat="1" ht="56.25" x14ac:dyDescent="0.2">
      <c r="A328" s="53" t="s">
        <v>570</v>
      </c>
      <c r="B328" s="108" t="s">
        <v>221</v>
      </c>
      <c r="C328" s="64" t="s">
        <v>32</v>
      </c>
      <c r="D328" s="65">
        <v>50.4</v>
      </c>
      <c r="E328" s="66"/>
      <c r="F328" s="67"/>
      <c r="G328" s="47">
        <f t="shared" si="30"/>
        <v>50.4</v>
      </c>
      <c r="H328" s="127"/>
    </row>
    <row r="329" spans="1:8" s="61" customFormat="1" ht="22.5" x14ac:dyDescent="0.2">
      <c r="A329" s="53" t="s">
        <v>571</v>
      </c>
      <c r="B329" s="108" t="s">
        <v>478</v>
      </c>
      <c r="C329" s="64" t="s">
        <v>34</v>
      </c>
      <c r="D329" s="65">
        <v>48</v>
      </c>
      <c r="E329" s="66"/>
      <c r="F329" s="67"/>
      <c r="G329" s="47">
        <f t="shared" si="30"/>
        <v>48</v>
      </c>
      <c r="H329" s="127"/>
    </row>
    <row r="330" spans="1:8" s="114" customFormat="1" x14ac:dyDescent="0.2">
      <c r="A330" s="109" t="s">
        <v>747</v>
      </c>
      <c r="B330" s="110" t="s">
        <v>79</v>
      </c>
      <c r="C330" s="111"/>
      <c r="D330" s="112">
        <v>0</v>
      </c>
      <c r="E330" s="92"/>
      <c r="F330" s="113"/>
      <c r="G330" s="92">
        <f>ROUND(SUM(G331:G334),2)</f>
        <v>42</v>
      </c>
      <c r="H330" s="127"/>
    </row>
    <row r="331" spans="1:8" s="61" customFormat="1" ht="67.5" x14ac:dyDescent="0.2">
      <c r="A331" s="53" t="s">
        <v>572</v>
      </c>
      <c r="B331" s="108" t="s">
        <v>120</v>
      </c>
      <c r="C331" s="64" t="s">
        <v>34</v>
      </c>
      <c r="D331" s="65">
        <v>18</v>
      </c>
      <c r="E331" s="66"/>
      <c r="F331" s="67"/>
      <c r="G331" s="47">
        <f t="shared" ref="G331:G334" si="31">ROUND(PRODUCT(D331,E331),2)</f>
        <v>18</v>
      </c>
      <c r="H331" s="127"/>
    </row>
    <row r="332" spans="1:8" s="61" customFormat="1" ht="90" x14ac:dyDescent="0.2">
      <c r="A332" s="53" t="s">
        <v>573</v>
      </c>
      <c r="B332" s="108" t="s">
        <v>222</v>
      </c>
      <c r="C332" s="64" t="s">
        <v>34</v>
      </c>
      <c r="D332" s="65">
        <v>1</v>
      </c>
      <c r="E332" s="66"/>
      <c r="F332" s="67"/>
      <c r="G332" s="47">
        <f t="shared" si="31"/>
        <v>1</v>
      </c>
      <c r="H332" s="127"/>
    </row>
    <row r="333" spans="1:8" s="61" customFormat="1" ht="78.75" x14ac:dyDescent="0.2">
      <c r="A333" s="53" t="s">
        <v>574</v>
      </c>
      <c r="B333" s="108" t="s">
        <v>479</v>
      </c>
      <c r="C333" s="64" t="s">
        <v>34</v>
      </c>
      <c r="D333" s="65">
        <v>2</v>
      </c>
      <c r="E333" s="66"/>
      <c r="F333" s="67"/>
      <c r="G333" s="47">
        <f t="shared" si="31"/>
        <v>2</v>
      </c>
      <c r="H333" s="127"/>
    </row>
    <row r="334" spans="1:8" s="61" customFormat="1" ht="45" x14ac:dyDescent="0.2">
      <c r="A334" s="53" t="s">
        <v>575</v>
      </c>
      <c r="B334" s="108" t="s">
        <v>121</v>
      </c>
      <c r="C334" s="64" t="s">
        <v>34</v>
      </c>
      <c r="D334" s="65">
        <v>21</v>
      </c>
      <c r="E334" s="66"/>
      <c r="F334" s="67"/>
      <c r="G334" s="47">
        <f t="shared" si="31"/>
        <v>21</v>
      </c>
      <c r="H334" s="127"/>
    </row>
    <row r="335" spans="1:8" s="63" customFormat="1" x14ac:dyDescent="0.2">
      <c r="A335" s="62" t="s">
        <v>748</v>
      </c>
      <c r="B335" s="68" t="s">
        <v>224</v>
      </c>
      <c r="C335" s="68"/>
      <c r="D335" s="68">
        <v>0</v>
      </c>
      <c r="E335" s="68"/>
      <c r="F335" s="68"/>
      <c r="G335" s="50">
        <f>ROUND(SUM(G336,G358,G374,G391,G403),2)</f>
        <v>38842.54</v>
      </c>
      <c r="H335" s="127"/>
    </row>
    <row r="336" spans="1:8" s="114" customFormat="1" x14ac:dyDescent="0.2">
      <c r="A336" s="109" t="s">
        <v>749</v>
      </c>
      <c r="B336" s="110" t="s">
        <v>225</v>
      </c>
      <c r="C336" s="111"/>
      <c r="D336" s="112">
        <v>0</v>
      </c>
      <c r="E336" s="92"/>
      <c r="F336" s="113"/>
      <c r="G336" s="92">
        <f>ROUND(SUM(G337:G357),2)</f>
        <v>22724.28</v>
      </c>
      <c r="H336" s="127"/>
    </row>
    <row r="337" spans="1:8" s="61" customFormat="1" ht="22.5" x14ac:dyDescent="0.2">
      <c r="A337" s="53" t="s">
        <v>576</v>
      </c>
      <c r="B337" s="108" t="s">
        <v>226</v>
      </c>
      <c r="C337" s="64" t="s">
        <v>40</v>
      </c>
      <c r="D337" s="65">
        <v>601.24</v>
      </c>
      <c r="E337" s="66"/>
      <c r="F337" s="67"/>
      <c r="G337" s="47">
        <f t="shared" ref="G337:G357" si="32">ROUND(PRODUCT(D337,E337),2)</f>
        <v>601.24</v>
      </c>
      <c r="H337" s="127"/>
    </row>
    <row r="338" spans="1:8" s="61" customFormat="1" ht="45" x14ac:dyDescent="0.2">
      <c r="A338" s="53" t="s">
        <v>577</v>
      </c>
      <c r="B338" s="108" t="s">
        <v>227</v>
      </c>
      <c r="C338" s="64" t="s">
        <v>33</v>
      </c>
      <c r="D338" s="65">
        <v>1392.27</v>
      </c>
      <c r="E338" s="66"/>
      <c r="F338" s="67"/>
      <c r="G338" s="47">
        <f t="shared" si="32"/>
        <v>1392.27</v>
      </c>
      <c r="H338" s="127"/>
    </row>
    <row r="339" spans="1:8" s="61" customFormat="1" ht="45" x14ac:dyDescent="0.2">
      <c r="A339" s="53" t="s">
        <v>578</v>
      </c>
      <c r="B339" s="108" t="s">
        <v>228</v>
      </c>
      <c r="C339" s="64" t="s">
        <v>33</v>
      </c>
      <c r="D339" s="65">
        <v>274.26</v>
      </c>
      <c r="E339" s="66"/>
      <c r="F339" s="67"/>
      <c r="G339" s="47">
        <f t="shared" si="32"/>
        <v>274.26</v>
      </c>
      <c r="H339" s="127"/>
    </row>
    <row r="340" spans="1:8" s="61" customFormat="1" ht="22.5" x14ac:dyDescent="0.2">
      <c r="A340" s="53" t="s">
        <v>579</v>
      </c>
      <c r="B340" s="108" t="s">
        <v>230</v>
      </c>
      <c r="C340" s="64" t="s">
        <v>33</v>
      </c>
      <c r="D340" s="65">
        <v>69.650000000000006</v>
      </c>
      <c r="E340" s="66"/>
      <c r="F340" s="67"/>
      <c r="G340" s="47">
        <f t="shared" si="32"/>
        <v>69.650000000000006</v>
      </c>
      <c r="H340" s="127"/>
    </row>
    <row r="341" spans="1:8" s="61" customFormat="1" ht="22.5" x14ac:dyDescent="0.2">
      <c r="A341" s="53" t="s">
        <v>580</v>
      </c>
      <c r="B341" s="108" t="s">
        <v>231</v>
      </c>
      <c r="C341" s="64" t="s">
        <v>40</v>
      </c>
      <c r="D341" s="65">
        <v>81</v>
      </c>
      <c r="E341" s="66"/>
      <c r="F341" s="67"/>
      <c r="G341" s="47">
        <f t="shared" si="32"/>
        <v>81</v>
      </c>
      <c r="H341" s="127"/>
    </row>
    <row r="342" spans="1:8" s="61" customFormat="1" ht="22.5" x14ac:dyDescent="0.2">
      <c r="A342" s="53" t="s">
        <v>581</v>
      </c>
      <c r="B342" s="108" t="s">
        <v>232</v>
      </c>
      <c r="C342" s="64" t="s">
        <v>40</v>
      </c>
      <c r="D342" s="65">
        <v>12</v>
      </c>
      <c r="E342" s="66"/>
      <c r="F342" s="67"/>
      <c r="G342" s="47">
        <f t="shared" si="32"/>
        <v>12</v>
      </c>
      <c r="H342" s="127"/>
    </row>
    <row r="343" spans="1:8" s="61" customFormat="1" ht="22.5" x14ac:dyDescent="0.2">
      <c r="A343" s="53" t="s">
        <v>582</v>
      </c>
      <c r="B343" s="108" t="s">
        <v>480</v>
      </c>
      <c r="C343" s="64" t="s">
        <v>40</v>
      </c>
      <c r="D343" s="65">
        <v>9</v>
      </c>
      <c r="E343" s="66"/>
      <c r="F343" s="67"/>
      <c r="G343" s="47">
        <f t="shared" si="32"/>
        <v>9</v>
      </c>
      <c r="H343" s="127"/>
    </row>
    <row r="344" spans="1:8" s="61" customFormat="1" ht="22.5" x14ac:dyDescent="0.2">
      <c r="A344" s="53" t="s">
        <v>583</v>
      </c>
      <c r="B344" s="108" t="s">
        <v>481</v>
      </c>
      <c r="C344" s="64" t="s">
        <v>40</v>
      </c>
      <c r="D344" s="65">
        <v>499.24</v>
      </c>
      <c r="E344" s="66"/>
      <c r="F344" s="67"/>
      <c r="G344" s="47">
        <f t="shared" si="32"/>
        <v>499.24</v>
      </c>
      <c r="H344" s="127"/>
    </row>
    <row r="345" spans="1:8" s="61" customFormat="1" ht="33.75" x14ac:dyDescent="0.2">
      <c r="A345" s="53" t="s">
        <v>584</v>
      </c>
      <c r="B345" s="108" t="s">
        <v>233</v>
      </c>
      <c r="C345" s="64" t="s">
        <v>33</v>
      </c>
      <c r="D345" s="65">
        <v>420.56</v>
      </c>
      <c r="E345" s="66"/>
      <c r="F345" s="67"/>
      <c r="G345" s="47">
        <f t="shared" si="32"/>
        <v>420.56</v>
      </c>
      <c r="H345" s="127"/>
    </row>
    <row r="346" spans="1:8" s="61" customFormat="1" ht="45" x14ac:dyDescent="0.2">
      <c r="A346" s="53" t="s">
        <v>585</v>
      </c>
      <c r="B346" s="108" t="s">
        <v>122</v>
      </c>
      <c r="C346" s="64" t="s">
        <v>33</v>
      </c>
      <c r="D346" s="65">
        <v>654.58000000000004</v>
      </c>
      <c r="E346" s="66"/>
      <c r="F346" s="67"/>
      <c r="G346" s="47">
        <f t="shared" si="32"/>
        <v>654.58000000000004</v>
      </c>
      <c r="H346" s="127"/>
    </row>
    <row r="347" spans="1:8" s="61" customFormat="1" ht="45" x14ac:dyDescent="0.2">
      <c r="A347" s="53" t="s">
        <v>586</v>
      </c>
      <c r="B347" s="108" t="s">
        <v>234</v>
      </c>
      <c r="C347" s="64" t="s">
        <v>33</v>
      </c>
      <c r="D347" s="65">
        <v>436.38</v>
      </c>
      <c r="E347" s="66"/>
      <c r="F347" s="67"/>
      <c r="G347" s="47">
        <f t="shared" si="32"/>
        <v>436.38</v>
      </c>
      <c r="H347" s="127"/>
    </row>
    <row r="348" spans="1:8" s="61" customFormat="1" ht="135" x14ac:dyDescent="0.2">
      <c r="A348" s="53" t="s">
        <v>587</v>
      </c>
      <c r="B348" s="108" t="s">
        <v>235</v>
      </c>
      <c r="C348" s="64" t="s">
        <v>34</v>
      </c>
      <c r="D348" s="65">
        <v>8</v>
      </c>
      <c r="E348" s="66"/>
      <c r="F348" s="67"/>
      <c r="G348" s="47">
        <f t="shared" si="32"/>
        <v>8</v>
      </c>
      <c r="H348" s="127"/>
    </row>
    <row r="349" spans="1:8" s="61" customFormat="1" ht="135" x14ac:dyDescent="0.2">
      <c r="A349" s="53" t="s">
        <v>588</v>
      </c>
      <c r="B349" s="108" t="s">
        <v>236</v>
      </c>
      <c r="C349" s="64" t="s">
        <v>34</v>
      </c>
      <c r="D349" s="65">
        <v>1</v>
      </c>
      <c r="E349" s="66"/>
      <c r="F349" s="67"/>
      <c r="G349" s="47">
        <f t="shared" si="32"/>
        <v>1</v>
      </c>
      <c r="H349" s="127"/>
    </row>
    <row r="350" spans="1:8" s="61" customFormat="1" ht="135" x14ac:dyDescent="0.2">
      <c r="A350" s="53" t="s">
        <v>589</v>
      </c>
      <c r="B350" s="108" t="s">
        <v>482</v>
      </c>
      <c r="C350" s="64" t="s">
        <v>34</v>
      </c>
      <c r="D350" s="65">
        <v>1</v>
      </c>
      <c r="E350" s="66"/>
      <c r="F350" s="67"/>
      <c r="G350" s="47">
        <f t="shared" si="32"/>
        <v>1</v>
      </c>
      <c r="H350" s="127"/>
    </row>
    <row r="351" spans="1:8" s="61" customFormat="1" ht="135" x14ac:dyDescent="0.2">
      <c r="A351" s="53" t="s">
        <v>590</v>
      </c>
      <c r="B351" s="108" t="s">
        <v>483</v>
      </c>
      <c r="C351" s="64" t="s">
        <v>34</v>
      </c>
      <c r="D351" s="65">
        <v>1</v>
      </c>
      <c r="E351" s="66"/>
      <c r="F351" s="67"/>
      <c r="G351" s="47">
        <f t="shared" si="32"/>
        <v>1</v>
      </c>
      <c r="H351" s="127"/>
    </row>
    <row r="352" spans="1:8" s="61" customFormat="1" ht="22.5" x14ac:dyDescent="0.2">
      <c r="A352" s="53" t="s">
        <v>591</v>
      </c>
      <c r="B352" s="54" t="s">
        <v>3025</v>
      </c>
      <c r="C352" s="64" t="s">
        <v>34</v>
      </c>
      <c r="D352" s="65">
        <v>16</v>
      </c>
      <c r="E352" s="66"/>
      <c r="F352" s="67"/>
      <c r="G352" s="47">
        <f t="shared" si="32"/>
        <v>16</v>
      </c>
      <c r="H352" s="127"/>
    </row>
    <row r="353" spans="1:8" s="61" customFormat="1" ht="22.5" x14ac:dyDescent="0.2">
      <c r="A353" s="53" t="s">
        <v>592</v>
      </c>
      <c r="B353" s="108" t="s">
        <v>237</v>
      </c>
      <c r="C353" s="64" t="s">
        <v>34</v>
      </c>
      <c r="D353" s="65">
        <v>2</v>
      </c>
      <c r="E353" s="66"/>
      <c r="F353" s="67"/>
      <c r="G353" s="47">
        <f t="shared" si="32"/>
        <v>2</v>
      </c>
      <c r="H353" s="127"/>
    </row>
    <row r="354" spans="1:8" s="61" customFormat="1" ht="22.5" x14ac:dyDescent="0.2">
      <c r="A354" s="53" t="s">
        <v>593</v>
      </c>
      <c r="B354" s="108" t="s">
        <v>484</v>
      </c>
      <c r="C354" s="64" t="s">
        <v>34</v>
      </c>
      <c r="D354" s="65">
        <v>2</v>
      </c>
      <c r="E354" s="66"/>
      <c r="F354" s="67"/>
      <c r="G354" s="47">
        <f t="shared" si="32"/>
        <v>2</v>
      </c>
      <c r="H354" s="127"/>
    </row>
    <row r="355" spans="1:8" s="61" customFormat="1" ht="22.5" x14ac:dyDescent="0.2">
      <c r="A355" s="53" t="s">
        <v>594</v>
      </c>
      <c r="B355" s="108" t="s">
        <v>485</v>
      </c>
      <c r="C355" s="64" t="s">
        <v>34</v>
      </c>
      <c r="D355" s="65">
        <v>28</v>
      </c>
      <c r="E355" s="66"/>
      <c r="F355" s="67"/>
      <c r="G355" s="47">
        <f t="shared" si="32"/>
        <v>28</v>
      </c>
      <c r="H355" s="127"/>
    </row>
    <row r="356" spans="1:8" s="61" customFormat="1" ht="33.75" x14ac:dyDescent="0.2">
      <c r="A356" s="53" t="s">
        <v>595</v>
      </c>
      <c r="B356" s="108" t="s">
        <v>38</v>
      </c>
      <c r="C356" s="64" t="s">
        <v>33</v>
      </c>
      <c r="D356" s="65">
        <v>1011.95</v>
      </c>
      <c r="E356" s="66"/>
      <c r="F356" s="67"/>
      <c r="G356" s="47">
        <f t="shared" si="32"/>
        <v>1011.95</v>
      </c>
      <c r="H356" s="127"/>
    </row>
    <row r="357" spans="1:8" s="61" customFormat="1" ht="33.75" x14ac:dyDescent="0.2">
      <c r="A357" s="53" t="s">
        <v>596</v>
      </c>
      <c r="B357" s="108" t="s">
        <v>36</v>
      </c>
      <c r="C357" s="64" t="s">
        <v>37</v>
      </c>
      <c r="D357" s="65">
        <v>17203.150000000001</v>
      </c>
      <c r="E357" s="66"/>
      <c r="F357" s="67"/>
      <c r="G357" s="47">
        <f t="shared" si="32"/>
        <v>17203.150000000001</v>
      </c>
      <c r="H357" s="127"/>
    </row>
    <row r="358" spans="1:8" s="114" customFormat="1" x14ac:dyDescent="0.2">
      <c r="A358" s="109" t="s">
        <v>750</v>
      </c>
      <c r="B358" s="110" t="s">
        <v>238</v>
      </c>
      <c r="C358" s="111"/>
      <c r="D358" s="112">
        <v>0</v>
      </c>
      <c r="E358" s="92"/>
      <c r="F358" s="113"/>
      <c r="G358" s="92">
        <f>ROUND(SUM(G359:G373),2)</f>
        <v>3650.19</v>
      </c>
      <c r="H358" s="127"/>
    </row>
    <row r="359" spans="1:8" s="61" customFormat="1" ht="45" x14ac:dyDescent="0.2">
      <c r="A359" s="53" t="s">
        <v>597</v>
      </c>
      <c r="B359" s="108" t="s">
        <v>227</v>
      </c>
      <c r="C359" s="64" t="s">
        <v>33</v>
      </c>
      <c r="D359" s="65">
        <v>108.34</v>
      </c>
      <c r="E359" s="66"/>
      <c r="F359" s="67"/>
      <c r="G359" s="47">
        <f t="shared" ref="G359:G365" si="33">ROUND(PRODUCT(D359,E359),2)</f>
        <v>108.34</v>
      </c>
      <c r="H359" s="127"/>
    </row>
    <row r="360" spans="1:8" s="61" customFormat="1" ht="45" x14ac:dyDescent="0.2">
      <c r="A360" s="53" t="s">
        <v>598</v>
      </c>
      <c r="B360" s="108" t="s">
        <v>228</v>
      </c>
      <c r="C360" s="64" t="s">
        <v>33</v>
      </c>
      <c r="D360" s="65">
        <v>27.08</v>
      </c>
      <c r="E360" s="66"/>
      <c r="F360" s="67"/>
      <c r="G360" s="47">
        <f t="shared" si="33"/>
        <v>27.08</v>
      </c>
      <c r="H360" s="127"/>
    </row>
    <row r="361" spans="1:8" s="61" customFormat="1" ht="22.5" x14ac:dyDescent="0.2">
      <c r="A361" s="53" t="s">
        <v>599</v>
      </c>
      <c r="B361" s="108" t="s">
        <v>239</v>
      </c>
      <c r="C361" s="64" t="s">
        <v>33</v>
      </c>
      <c r="D361" s="65">
        <v>18.73</v>
      </c>
      <c r="E361" s="66"/>
      <c r="F361" s="67"/>
      <c r="G361" s="47">
        <f t="shared" si="33"/>
        <v>18.73</v>
      </c>
      <c r="H361" s="127"/>
    </row>
    <row r="362" spans="1:8" s="61" customFormat="1" ht="33.75" x14ac:dyDescent="0.2">
      <c r="A362" s="53" t="s">
        <v>600</v>
      </c>
      <c r="B362" s="108" t="s">
        <v>240</v>
      </c>
      <c r="C362" s="64" t="s">
        <v>32</v>
      </c>
      <c r="D362" s="65">
        <v>38.700000000000003</v>
      </c>
      <c r="E362" s="66"/>
      <c r="F362" s="67"/>
      <c r="G362" s="47">
        <f t="shared" si="33"/>
        <v>38.700000000000003</v>
      </c>
      <c r="H362" s="127"/>
    </row>
    <row r="363" spans="1:8" s="61" customFormat="1" ht="33.75" x14ac:dyDescent="0.2">
      <c r="A363" s="53" t="s">
        <v>601</v>
      </c>
      <c r="B363" s="108" t="s">
        <v>241</v>
      </c>
      <c r="C363" s="64" t="s">
        <v>54</v>
      </c>
      <c r="D363" s="65">
        <v>1093.8800000000001</v>
      </c>
      <c r="E363" s="66"/>
      <c r="F363" s="67"/>
      <c r="G363" s="47">
        <f t="shared" si="33"/>
        <v>1093.8800000000001</v>
      </c>
      <c r="H363" s="127"/>
    </row>
    <row r="364" spans="1:8" s="61" customFormat="1" ht="22.5" x14ac:dyDescent="0.2">
      <c r="A364" s="53" t="s">
        <v>602</v>
      </c>
      <c r="B364" s="108" t="s">
        <v>242</v>
      </c>
      <c r="C364" s="64" t="s">
        <v>33</v>
      </c>
      <c r="D364" s="65">
        <v>9.07</v>
      </c>
      <c r="E364" s="66"/>
      <c r="F364" s="67"/>
      <c r="G364" s="47">
        <f t="shared" si="33"/>
        <v>9.07</v>
      </c>
      <c r="H364" s="127"/>
    </row>
    <row r="365" spans="1:8" s="61" customFormat="1" ht="33.75" x14ac:dyDescent="0.2">
      <c r="A365" s="53" t="s">
        <v>603</v>
      </c>
      <c r="B365" s="108" t="s">
        <v>243</v>
      </c>
      <c r="C365" s="64" t="s">
        <v>32</v>
      </c>
      <c r="D365" s="65">
        <v>20.16</v>
      </c>
      <c r="E365" s="66"/>
      <c r="F365" s="67"/>
      <c r="G365" s="47">
        <f t="shared" si="33"/>
        <v>20.16</v>
      </c>
      <c r="H365" s="127"/>
    </row>
    <row r="366" spans="1:8" s="61" customFormat="1" ht="22.5" x14ac:dyDescent="0.2">
      <c r="A366" s="53" t="s">
        <v>604</v>
      </c>
      <c r="B366" s="108" t="s">
        <v>244</v>
      </c>
      <c r="C366" s="64" t="s">
        <v>32</v>
      </c>
      <c r="D366" s="65">
        <v>127.89</v>
      </c>
      <c r="E366" s="66"/>
      <c r="F366" s="67"/>
      <c r="G366" s="47">
        <f>ROUND(PRODUCT(D366,E366),2)</f>
        <v>127.89</v>
      </c>
      <c r="H366" s="127"/>
    </row>
    <row r="367" spans="1:8" s="61" customFormat="1" ht="45" x14ac:dyDescent="0.2">
      <c r="A367" s="53" t="s">
        <v>605</v>
      </c>
      <c r="B367" s="108" t="s">
        <v>245</v>
      </c>
      <c r="C367" s="64" t="s">
        <v>32</v>
      </c>
      <c r="D367" s="65">
        <v>97.55</v>
      </c>
      <c r="E367" s="66"/>
      <c r="F367" s="67"/>
      <c r="G367" s="47">
        <f>ROUND(PRODUCT(D367,E367),2)</f>
        <v>97.55</v>
      </c>
      <c r="H367" s="127"/>
    </row>
    <row r="368" spans="1:8" s="61" customFormat="1" ht="45" x14ac:dyDescent="0.2">
      <c r="A368" s="53" t="s">
        <v>606</v>
      </c>
      <c r="B368" s="108" t="s">
        <v>246</v>
      </c>
      <c r="C368" s="64" t="s">
        <v>32</v>
      </c>
      <c r="D368" s="65">
        <v>158.24</v>
      </c>
      <c r="E368" s="66"/>
      <c r="F368" s="67"/>
      <c r="G368" s="47">
        <f>ROUND(PRODUCT(D368,E368),2)</f>
        <v>158.24</v>
      </c>
      <c r="H368" s="127"/>
    </row>
    <row r="369" spans="1:8" s="61" customFormat="1" ht="45" x14ac:dyDescent="0.2">
      <c r="A369" s="53" t="s">
        <v>607</v>
      </c>
      <c r="B369" s="108" t="s">
        <v>122</v>
      </c>
      <c r="C369" s="64" t="s">
        <v>33</v>
      </c>
      <c r="D369" s="65">
        <v>33.53</v>
      </c>
      <c r="E369" s="66"/>
      <c r="F369" s="67"/>
      <c r="G369" s="47">
        <f>ROUND(PRODUCT(D369,E369),2)</f>
        <v>33.53</v>
      </c>
      <c r="H369" s="127"/>
    </row>
    <row r="370" spans="1:8" s="61" customFormat="1" ht="45" x14ac:dyDescent="0.2">
      <c r="A370" s="53" t="s">
        <v>608</v>
      </c>
      <c r="B370" s="108" t="s">
        <v>247</v>
      </c>
      <c r="C370" s="64" t="s">
        <v>34</v>
      </c>
      <c r="D370" s="65">
        <v>69</v>
      </c>
      <c r="E370" s="66"/>
      <c r="F370" s="67"/>
      <c r="G370" s="47">
        <f t="shared" ref="G370:G373" si="34">ROUND(PRODUCT(D370,E370),2)</f>
        <v>69</v>
      </c>
      <c r="H370" s="127"/>
    </row>
    <row r="371" spans="1:8" s="61" customFormat="1" ht="45" x14ac:dyDescent="0.2">
      <c r="A371" s="53" t="s">
        <v>609</v>
      </c>
      <c r="B371" s="108" t="s">
        <v>248</v>
      </c>
      <c r="C371" s="64" t="s">
        <v>34</v>
      </c>
      <c r="D371" s="65">
        <v>14</v>
      </c>
      <c r="E371" s="66"/>
      <c r="F371" s="67"/>
      <c r="G371" s="47">
        <f t="shared" si="34"/>
        <v>14</v>
      </c>
      <c r="H371" s="127"/>
    </row>
    <row r="372" spans="1:8" s="61" customFormat="1" ht="33.75" x14ac:dyDescent="0.2">
      <c r="A372" s="53" t="s">
        <v>610</v>
      </c>
      <c r="B372" s="108" t="s">
        <v>38</v>
      </c>
      <c r="C372" s="64" t="s">
        <v>33</v>
      </c>
      <c r="D372" s="65">
        <v>101.89</v>
      </c>
      <c r="E372" s="66"/>
      <c r="F372" s="67"/>
      <c r="G372" s="47">
        <f t="shared" si="34"/>
        <v>101.89</v>
      </c>
      <c r="H372" s="127"/>
    </row>
    <row r="373" spans="1:8" s="61" customFormat="1" ht="33.75" x14ac:dyDescent="0.2">
      <c r="A373" s="53" t="s">
        <v>611</v>
      </c>
      <c r="B373" s="108" t="s">
        <v>36</v>
      </c>
      <c r="C373" s="64" t="s">
        <v>37</v>
      </c>
      <c r="D373" s="65">
        <v>1732.13</v>
      </c>
      <c r="E373" s="66"/>
      <c r="F373" s="67"/>
      <c r="G373" s="47">
        <f t="shared" si="34"/>
        <v>1732.13</v>
      </c>
      <c r="H373" s="127"/>
    </row>
    <row r="374" spans="1:8" s="114" customFormat="1" x14ac:dyDescent="0.2">
      <c r="A374" s="109" t="s">
        <v>751</v>
      </c>
      <c r="B374" s="110" t="s">
        <v>250</v>
      </c>
      <c r="C374" s="111"/>
      <c r="D374" s="112">
        <v>0</v>
      </c>
      <c r="E374" s="92"/>
      <c r="F374" s="113"/>
      <c r="G374" s="92">
        <f>ROUND(SUM(G375:G390),2)</f>
        <v>6273.44</v>
      </c>
      <c r="H374" s="127"/>
    </row>
    <row r="375" spans="1:8" s="61" customFormat="1" ht="22.5" x14ac:dyDescent="0.2">
      <c r="A375" s="53" t="s">
        <v>612</v>
      </c>
      <c r="B375" s="108" t="s">
        <v>226</v>
      </c>
      <c r="C375" s="64" t="s">
        <v>40</v>
      </c>
      <c r="D375" s="65">
        <v>432</v>
      </c>
      <c r="E375" s="66"/>
      <c r="F375" s="67"/>
      <c r="G375" s="47">
        <f t="shared" ref="G375:G390" si="35">ROUND(PRODUCT(D375,E375),2)</f>
        <v>432</v>
      </c>
      <c r="H375" s="127"/>
    </row>
    <row r="376" spans="1:8" s="61" customFormat="1" ht="45" x14ac:dyDescent="0.2">
      <c r="A376" s="53" t="s">
        <v>613</v>
      </c>
      <c r="B376" s="108" t="s">
        <v>227</v>
      </c>
      <c r="C376" s="64" t="s">
        <v>33</v>
      </c>
      <c r="D376" s="65">
        <v>548.86</v>
      </c>
      <c r="E376" s="66"/>
      <c r="F376" s="67"/>
      <c r="G376" s="47">
        <f t="shared" si="35"/>
        <v>548.86</v>
      </c>
      <c r="H376" s="127"/>
    </row>
    <row r="377" spans="1:8" s="61" customFormat="1" ht="90" x14ac:dyDescent="0.2">
      <c r="A377" s="53" t="s">
        <v>614</v>
      </c>
      <c r="B377" s="108" t="s">
        <v>251</v>
      </c>
      <c r="C377" s="64" t="s">
        <v>34</v>
      </c>
      <c r="D377" s="65">
        <v>30</v>
      </c>
      <c r="E377" s="66"/>
      <c r="F377" s="67"/>
      <c r="G377" s="47">
        <f t="shared" si="35"/>
        <v>30</v>
      </c>
      <c r="H377" s="127"/>
    </row>
    <row r="378" spans="1:8" s="61" customFormat="1" ht="90" x14ac:dyDescent="0.2">
      <c r="A378" s="53" t="s">
        <v>615</v>
      </c>
      <c r="B378" s="108" t="s">
        <v>252</v>
      </c>
      <c r="C378" s="64" t="s">
        <v>34</v>
      </c>
      <c r="D378" s="65">
        <v>43</v>
      </c>
      <c r="E378" s="66"/>
      <c r="F378" s="67"/>
      <c r="G378" s="47">
        <f t="shared" si="35"/>
        <v>43</v>
      </c>
      <c r="H378" s="127"/>
    </row>
    <row r="379" spans="1:8" s="61" customFormat="1" ht="90" x14ac:dyDescent="0.2">
      <c r="A379" s="53" t="s">
        <v>616</v>
      </c>
      <c r="B379" s="108" t="s">
        <v>253</v>
      </c>
      <c r="C379" s="64" t="s">
        <v>34</v>
      </c>
      <c r="D379" s="65">
        <v>17</v>
      </c>
      <c r="E379" s="66"/>
      <c r="F379" s="67"/>
      <c r="G379" s="47">
        <f t="shared" si="35"/>
        <v>17</v>
      </c>
      <c r="H379" s="127"/>
    </row>
    <row r="380" spans="1:8" s="61" customFormat="1" ht="22.5" x14ac:dyDescent="0.2">
      <c r="A380" s="53" t="s">
        <v>617</v>
      </c>
      <c r="B380" s="108" t="s">
        <v>254</v>
      </c>
      <c r="C380" s="64" t="s">
        <v>40</v>
      </c>
      <c r="D380" s="65">
        <v>432</v>
      </c>
      <c r="E380" s="66"/>
      <c r="F380" s="67"/>
      <c r="G380" s="47">
        <f t="shared" si="35"/>
        <v>432</v>
      </c>
      <c r="H380" s="127"/>
    </row>
    <row r="381" spans="1:8" s="61" customFormat="1" ht="22.5" x14ac:dyDescent="0.2">
      <c r="A381" s="53" t="s">
        <v>618</v>
      </c>
      <c r="B381" s="108" t="s">
        <v>255</v>
      </c>
      <c r="C381" s="64" t="s">
        <v>34</v>
      </c>
      <c r="D381" s="65">
        <v>90</v>
      </c>
      <c r="E381" s="66"/>
      <c r="F381" s="67"/>
      <c r="G381" s="47">
        <f t="shared" si="35"/>
        <v>90</v>
      </c>
      <c r="H381" s="127"/>
    </row>
    <row r="382" spans="1:8" s="61" customFormat="1" ht="22.5" x14ac:dyDescent="0.2">
      <c r="A382" s="53" t="s">
        <v>619</v>
      </c>
      <c r="B382" s="108" t="s">
        <v>256</v>
      </c>
      <c r="C382" s="64" t="s">
        <v>34</v>
      </c>
      <c r="D382" s="65">
        <v>6</v>
      </c>
      <c r="E382" s="66"/>
      <c r="F382" s="67"/>
      <c r="G382" s="47">
        <f t="shared" si="35"/>
        <v>6</v>
      </c>
      <c r="H382" s="127"/>
    </row>
    <row r="383" spans="1:8" s="61" customFormat="1" ht="22.5" x14ac:dyDescent="0.2">
      <c r="A383" s="53" t="s">
        <v>620</v>
      </c>
      <c r="B383" s="108" t="s">
        <v>257</v>
      </c>
      <c r="C383" s="64" t="s">
        <v>34</v>
      </c>
      <c r="D383" s="65">
        <v>2</v>
      </c>
      <c r="E383" s="66"/>
      <c r="F383" s="67"/>
      <c r="G383" s="47">
        <f t="shared" si="35"/>
        <v>2</v>
      </c>
      <c r="H383" s="127"/>
    </row>
    <row r="384" spans="1:8" s="61" customFormat="1" ht="22.5" x14ac:dyDescent="0.2">
      <c r="A384" s="53" t="s">
        <v>621</v>
      </c>
      <c r="B384" s="108" t="s">
        <v>486</v>
      </c>
      <c r="C384" s="64" t="s">
        <v>34</v>
      </c>
      <c r="D384" s="65">
        <v>1</v>
      </c>
      <c r="E384" s="66"/>
      <c r="F384" s="67"/>
      <c r="G384" s="47">
        <f t="shared" si="35"/>
        <v>1</v>
      </c>
      <c r="H384" s="127"/>
    </row>
    <row r="385" spans="1:8" s="61" customFormat="1" ht="22.5" x14ac:dyDescent="0.2">
      <c r="A385" s="53" t="s">
        <v>622</v>
      </c>
      <c r="B385" s="108" t="s">
        <v>487</v>
      </c>
      <c r="C385" s="64" t="s">
        <v>34</v>
      </c>
      <c r="D385" s="65">
        <v>81</v>
      </c>
      <c r="E385" s="66"/>
      <c r="F385" s="67"/>
      <c r="G385" s="47">
        <f t="shared" si="35"/>
        <v>81</v>
      </c>
      <c r="H385" s="127"/>
    </row>
    <row r="386" spans="1:8" s="61" customFormat="1" ht="22.5" x14ac:dyDescent="0.2">
      <c r="A386" s="53" t="s">
        <v>623</v>
      </c>
      <c r="B386" s="108" t="s">
        <v>258</v>
      </c>
      <c r="C386" s="64" t="s">
        <v>34</v>
      </c>
      <c r="D386" s="65">
        <v>90</v>
      </c>
      <c r="E386" s="66"/>
      <c r="F386" s="67"/>
      <c r="G386" s="47">
        <f t="shared" si="35"/>
        <v>90</v>
      </c>
      <c r="H386" s="127"/>
    </row>
    <row r="387" spans="1:8" s="61" customFormat="1" ht="45" x14ac:dyDescent="0.2">
      <c r="A387" s="53" t="s">
        <v>624</v>
      </c>
      <c r="B387" s="108" t="s">
        <v>122</v>
      </c>
      <c r="C387" s="64" t="s">
        <v>33</v>
      </c>
      <c r="D387" s="65">
        <v>329.32</v>
      </c>
      <c r="E387" s="66"/>
      <c r="F387" s="67"/>
      <c r="G387" s="47">
        <f t="shared" si="35"/>
        <v>329.32</v>
      </c>
      <c r="H387" s="127"/>
    </row>
    <row r="388" spans="1:8" s="61" customFormat="1" ht="45" x14ac:dyDescent="0.2">
      <c r="A388" s="53" t="s">
        <v>625</v>
      </c>
      <c r="B388" s="108" t="s">
        <v>234</v>
      </c>
      <c r="C388" s="64" t="s">
        <v>33</v>
      </c>
      <c r="D388" s="65">
        <v>219.54</v>
      </c>
      <c r="E388" s="66"/>
      <c r="F388" s="67"/>
      <c r="G388" s="47">
        <f t="shared" si="35"/>
        <v>219.54</v>
      </c>
      <c r="H388" s="127"/>
    </row>
    <row r="389" spans="1:8" s="61" customFormat="1" ht="33.75" x14ac:dyDescent="0.2">
      <c r="A389" s="53" t="s">
        <v>626</v>
      </c>
      <c r="B389" s="108" t="s">
        <v>38</v>
      </c>
      <c r="C389" s="64" t="s">
        <v>33</v>
      </c>
      <c r="D389" s="65">
        <v>219.54</v>
      </c>
      <c r="E389" s="66"/>
      <c r="F389" s="67"/>
      <c r="G389" s="47">
        <f t="shared" si="35"/>
        <v>219.54</v>
      </c>
      <c r="H389" s="127"/>
    </row>
    <row r="390" spans="1:8" s="61" customFormat="1" ht="33.75" x14ac:dyDescent="0.2">
      <c r="A390" s="53" t="s">
        <v>627</v>
      </c>
      <c r="B390" s="108" t="s">
        <v>36</v>
      </c>
      <c r="C390" s="64" t="s">
        <v>37</v>
      </c>
      <c r="D390" s="65">
        <v>3732.18</v>
      </c>
      <c r="E390" s="66"/>
      <c r="F390" s="67"/>
      <c r="G390" s="47">
        <f t="shared" si="35"/>
        <v>3732.18</v>
      </c>
      <c r="H390" s="127"/>
    </row>
    <row r="391" spans="1:8" s="114" customFormat="1" x14ac:dyDescent="0.2">
      <c r="A391" s="109" t="s">
        <v>752</v>
      </c>
      <c r="B391" s="110" t="s">
        <v>488</v>
      </c>
      <c r="C391" s="111"/>
      <c r="D391" s="112">
        <v>0</v>
      </c>
      <c r="E391" s="92"/>
      <c r="F391" s="113"/>
      <c r="G391" s="92">
        <f>ROUND(SUM(G392:G402),2)</f>
        <v>1168.8900000000001</v>
      </c>
      <c r="H391" s="127"/>
    </row>
    <row r="392" spans="1:8" s="61" customFormat="1" ht="22.5" x14ac:dyDescent="0.2">
      <c r="A392" s="53" t="s">
        <v>628</v>
      </c>
      <c r="B392" s="108" t="s">
        <v>226</v>
      </c>
      <c r="C392" s="64" t="s">
        <v>40</v>
      </c>
      <c r="D392" s="65">
        <v>59.75</v>
      </c>
      <c r="E392" s="66"/>
      <c r="F392" s="67"/>
      <c r="G392" s="47">
        <f t="shared" ref="G392:G402" si="36">ROUND(PRODUCT(D392,E392),2)</f>
        <v>59.75</v>
      </c>
      <c r="H392" s="127"/>
    </row>
    <row r="393" spans="1:8" s="61" customFormat="1" ht="45" x14ac:dyDescent="0.2">
      <c r="A393" s="53" t="s">
        <v>629</v>
      </c>
      <c r="B393" s="108" t="s">
        <v>227</v>
      </c>
      <c r="C393" s="64" t="s">
        <v>33</v>
      </c>
      <c r="D393" s="65">
        <v>71.44</v>
      </c>
      <c r="E393" s="66"/>
      <c r="F393" s="67"/>
      <c r="G393" s="47">
        <f t="shared" si="36"/>
        <v>71.44</v>
      </c>
      <c r="H393" s="127"/>
    </row>
    <row r="394" spans="1:8" s="61" customFormat="1" ht="22.5" x14ac:dyDescent="0.2">
      <c r="A394" s="53" t="s">
        <v>630</v>
      </c>
      <c r="B394" s="108" t="s">
        <v>230</v>
      </c>
      <c r="C394" s="64" t="s">
        <v>33</v>
      </c>
      <c r="D394" s="65">
        <v>5.26</v>
      </c>
      <c r="E394" s="66"/>
      <c r="F394" s="67"/>
      <c r="G394" s="47">
        <f t="shared" si="36"/>
        <v>5.26</v>
      </c>
      <c r="H394" s="127"/>
    </row>
    <row r="395" spans="1:8" s="61" customFormat="1" ht="22.5" x14ac:dyDescent="0.2">
      <c r="A395" s="53" t="s">
        <v>631</v>
      </c>
      <c r="B395" s="108" t="s">
        <v>231</v>
      </c>
      <c r="C395" s="64" t="s">
        <v>40</v>
      </c>
      <c r="D395" s="65">
        <v>59.75</v>
      </c>
      <c r="E395" s="66"/>
      <c r="F395" s="67"/>
      <c r="G395" s="47">
        <f t="shared" si="36"/>
        <v>59.75</v>
      </c>
      <c r="H395" s="127"/>
    </row>
    <row r="396" spans="1:8" s="61" customFormat="1" ht="33.75" x14ac:dyDescent="0.2">
      <c r="A396" s="53" t="s">
        <v>632</v>
      </c>
      <c r="B396" s="108" t="s">
        <v>233</v>
      </c>
      <c r="C396" s="64" t="s">
        <v>33</v>
      </c>
      <c r="D396" s="65">
        <v>25.99</v>
      </c>
      <c r="E396" s="66"/>
      <c r="F396" s="67"/>
      <c r="G396" s="47">
        <f t="shared" si="36"/>
        <v>25.99</v>
      </c>
      <c r="H396" s="127"/>
    </row>
    <row r="397" spans="1:8" s="61" customFormat="1" ht="45" x14ac:dyDescent="0.2">
      <c r="A397" s="53" t="s">
        <v>633</v>
      </c>
      <c r="B397" s="108" t="s">
        <v>122</v>
      </c>
      <c r="C397" s="64" t="s">
        <v>33</v>
      </c>
      <c r="D397" s="65">
        <v>22.36</v>
      </c>
      <c r="E397" s="66"/>
      <c r="F397" s="67"/>
      <c r="G397" s="47">
        <f t="shared" si="36"/>
        <v>22.36</v>
      </c>
      <c r="H397" s="127"/>
    </row>
    <row r="398" spans="1:8" s="61" customFormat="1" ht="45" x14ac:dyDescent="0.2">
      <c r="A398" s="53" t="s">
        <v>634</v>
      </c>
      <c r="B398" s="108" t="s">
        <v>234</v>
      </c>
      <c r="C398" s="64" t="s">
        <v>33</v>
      </c>
      <c r="D398" s="65">
        <v>14.9</v>
      </c>
      <c r="E398" s="66"/>
      <c r="F398" s="67"/>
      <c r="G398" s="47">
        <f t="shared" si="36"/>
        <v>14.9</v>
      </c>
      <c r="H398" s="127"/>
    </row>
    <row r="399" spans="1:8" s="61" customFormat="1" ht="123.75" x14ac:dyDescent="0.2">
      <c r="A399" s="53" t="s">
        <v>635</v>
      </c>
      <c r="B399" s="108" t="s">
        <v>489</v>
      </c>
      <c r="C399" s="64" t="s">
        <v>34</v>
      </c>
      <c r="D399" s="65">
        <v>8</v>
      </c>
      <c r="E399" s="66"/>
      <c r="F399" s="67"/>
      <c r="G399" s="47">
        <f t="shared" si="36"/>
        <v>8</v>
      </c>
      <c r="H399" s="127"/>
    </row>
    <row r="400" spans="1:8" s="61" customFormat="1" ht="22.5" x14ac:dyDescent="0.2">
      <c r="A400" s="53" t="s">
        <v>636</v>
      </c>
      <c r="B400" s="54" t="s">
        <v>3025</v>
      </c>
      <c r="C400" s="64" t="s">
        <v>34</v>
      </c>
      <c r="D400" s="65">
        <v>18</v>
      </c>
      <c r="E400" s="66"/>
      <c r="F400" s="67"/>
      <c r="G400" s="47">
        <f t="shared" si="36"/>
        <v>18</v>
      </c>
      <c r="H400" s="127"/>
    </row>
    <row r="401" spans="1:8" s="61" customFormat="1" ht="33.75" x14ac:dyDescent="0.2">
      <c r="A401" s="53" t="s">
        <v>637</v>
      </c>
      <c r="B401" s="108" t="s">
        <v>38</v>
      </c>
      <c r="C401" s="64" t="s">
        <v>33</v>
      </c>
      <c r="D401" s="65">
        <v>49.08</v>
      </c>
      <c r="E401" s="66"/>
      <c r="F401" s="67"/>
      <c r="G401" s="47">
        <f t="shared" si="36"/>
        <v>49.08</v>
      </c>
      <c r="H401" s="127"/>
    </row>
    <row r="402" spans="1:8" s="61" customFormat="1" ht="33.75" x14ac:dyDescent="0.2">
      <c r="A402" s="53" t="s">
        <v>638</v>
      </c>
      <c r="B402" s="108" t="s">
        <v>36</v>
      </c>
      <c r="C402" s="64" t="s">
        <v>37</v>
      </c>
      <c r="D402" s="65">
        <v>834.36</v>
      </c>
      <c r="E402" s="66"/>
      <c r="F402" s="67"/>
      <c r="G402" s="47">
        <f t="shared" si="36"/>
        <v>834.36</v>
      </c>
      <c r="H402" s="127"/>
    </row>
    <row r="403" spans="1:8" s="114" customFormat="1" x14ac:dyDescent="0.2">
      <c r="A403" s="109" t="s">
        <v>753</v>
      </c>
      <c r="B403" s="110" t="s">
        <v>260</v>
      </c>
      <c r="C403" s="111"/>
      <c r="D403" s="112">
        <v>0</v>
      </c>
      <c r="E403" s="92"/>
      <c r="F403" s="113"/>
      <c r="G403" s="92">
        <f>ROUND(SUM(G404:G419),2)</f>
        <v>5025.74</v>
      </c>
      <c r="H403" s="127"/>
    </row>
    <row r="404" spans="1:8" s="61" customFormat="1" ht="45" x14ac:dyDescent="0.2">
      <c r="A404" s="53" t="s">
        <v>639</v>
      </c>
      <c r="B404" s="108" t="s">
        <v>227</v>
      </c>
      <c r="C404" s="64" t="s">
        <v>33</v>
      </c>
      <c r="D404" s="65">
        <v>45</v>
      </c>
      <c r="E404" s="66"/>
      <c r="F404" s="67"/>
      <c r="G404" s="47">
        <f t="shared" ref="G404:G413" si="37">ROUND(PRODUCT(D404,E404),2)</f>
        <v>45</v>
      </c>
      <c r="H404" s="127"/>
    </row>
    <row r="405" spans="1:8" s="61" customFormat="1" ht="45" x14ac:dyDescent="0.2">
      <c r="A405" s="53" t="s">
        <v>640</v>
      </c>
      <c r="B405" s="108" t="s">
        <v>122</v>
      </c>
      <c r="C405" s="64" t="s">
        <v>33</v>
      </c>
      <c r="D405" s="65">
        <v>8.33</v>
      </c>
      <c r="E405" s="66"/>
      <c r="F405" s="67"/>
      <c r="G405" s="47">
        <f t="shared" si="37"/>
        <v>8.33</v>
      </c>
      <c r="H405" s="127"/>
    </row>
    <row r="406" spans="1:8" s="61" customFormat="1" ht="33.75" x14ac:dyDescent="0.2">
      <c r="A406" s="53" t="s">
        <v>641</v>
      </c>
      <c r="B406" s="108" t="s">
        <v>261</v>
      </c>
      <c r="C406" s="64" t="s">
        <v>32</v>
      </c>
      <c r="D406" s="65">
        <v>29.76</v>
      </c>
      <c r="E406" s="66"/>
      <c r="F406" s="67"/>
      <c r="G406" s="47">
        <f t="shared" si="37"/>
        <v>29.76</v>
      </c>
      <c r="H406" s="127"/>
    </row>
    <row r="407" spans="1:8" s="61" customFormat="1" ht="33.75" x14ac:dyDescent="0.2">
      <c r="A407" s="53" t="s">
        <v>642</v>
      </c>
      <c r="B407" s="108" t="s">
        <v>262</v>
      </c>
      <c r="C407" s="64" t="s">
        <v>33</v>
      </c>
      <c r="D407" s="65">
        <v>8.93</v>
      </c>
      <c r="E407" s="66"/>
      <c r="F407" s="67"/>
      <c r="G407" s="47">
        <f t="shared" si="37"/>
        <v>8.93</v>
      </c>
      <c r="H407" s="127"/>
    </row>
    <row r="408" spans="1:8" s="61" customFormat="1" ht="45" x14ac:dyDescent="0.2">
      <c r="A408" s="53" t="s">
        <v>643</v>
      </c>
      <c r="B408" s="108" t="s">
        <v>263</v>
      </c>
      <c r="C408" s="64" t="s">
        <v>32</v>
      </c>
      <c r="D408" s="65">
        <v>16.8</v>
      </c>
      <c r="E408" s="66"/>
      <c r="F408" s="67"/>
      <c r="G408" s="47">
        <f t="shared" si="37"/>
        <v>16.8</v>
      </c>
      <c r="H408" s="127"/>
    </row>
    <row r="409" spans="1:8" s="61" customFormat="1" ht="33.75" x14ac:dyDescent="0.2">
      <c r="A409" s="53" t="s">
        <v>644</v>
      </c>
      <c r="B409" s="108" t="s">
        <v>240</v>
      </c>
      <c r="C409" s="64" t="s">
        <v>32</v>
      </c>
      <c r="D409" s="65">
        <v>35.28</v>
      </c>
      <c r="E409" s="66"/>
      <c r="F409" s="67"/>
      <c r="G409" s="47">
        <f t="shared" si="37"/>
        <v>35.28</v>
      </c>
      <c r="H409" s="127"/>
    </row>
    <row r="410" spans="1:8" s="61" customFormat="1" ht="33.75" x14ac:dyDescent="0.2">
      <c r="A410" s="53" t="s">
        <v>645</v>
      </c>
      <c r="B410" s="108" t="s">
        <v>241</v>
      </c>
      <c r="C410" s="64" t="s">
        <v>54</v>
      </c>
      <c r="D410" s="65">
        <v>503.82</v>
      </c>
      <c r="E410" s="66"/>
      <c r="F410" s="67"/>
      <c r="G410" s="47">
        <f t="shared" si="37"/>
        <v>503.82</v>
      </c>
      <c r="H410" s="127"/>
    </row>
    <row r="411" spans="1:8" s="61" customFormat="1" ht="22.5" x14ac:dyDescent="0.2">
      <c r="A411" s="53" t="s">
        <v>646</v>
      </c>
      <c r="B411" s="108" t="s">
        <v>242</v>
      </c>
      <c r="C411" s="64" t="s">
        <v>33</v>
      </c>
      <c r="D411" s="65">
        <v>5.51</v>
      </c>
      <c r="E411" s="66"/>
      <c r="F411" s="67"/>
      <c r="G411" s="47">
        <f t="shared" si="37"/>
        <v>5.51</v>
      </c>
      <c r="H411" s="127"/>
    </row>
    <row r="412" spans="1:8" s="61" customFormat="1" ht="22.5" x14ac:dyDescent="0.2">
      <c r="A412" s="53" t="s">
        <v>647</v>
      </c>
      <c r="B412" s="108" t="s">
        <v>244</v>
      </c>
      <c r="C412" s="64" t="s">
        <v>32</v>
      </c>
      <c r="D412" s="65">
        <v>39.6</v>
      </c>
      <c r="E412" s="66"/>
      <c r="F412" s="67"/>
      <c r="G412" s="47">
        <f t="shared" si="37"/>
        <v>39.6</v>
      </c>
      <c r="H412" s="127"/>
    </row>
    <row r="413" spans="1:8" s="61" customFormat="1" ht="45" x14ac:dyDescent="0.2">
      <c r="A413" s="53" t="s">
        <v>648</v>
      </c>
      <c r="B413" s="108" t="s">
        <v>245</v>
      </c>
      <c r="C413" s="64" t="s">
        <v>32</v>
      </c>
      <c r="D413" s="65">
        <v>39.6</v>
      </c>
      <c r="E413" s="66"/>
      <c r="F413" s="67"/>
      <c r="G413" s="47">
        <f t="shared" si="37"/>
        <v>39.6</v>
      </c>
      <c r="H413" s="127"/>
    </row>
    <row r="414" spans="1:8" s="61" customFormat="1" ht="33.75" x14ac:dyDescent="0.2">
      <c r="A414" s="53" t="s">
        <v>649</v>
      </c>
      <c r="B414" s="108" t="s">
        <v>264</v>
      </c>
      <c r="C414" s="64" t="s">
        <v>54</v>
      </c>
      <c r="D414" s="65">
        <v>2259.19</v>
      </c>
      <c r="E414" s="66"/>
      <c r="F414" s="67"/>
      <c r="G414" s="47">
        <f>ROUND(PRODUCT(D414,E414),2)</f>
        <v>2259.19</v>
      </c>
      <c r="H414" s="127"/>
    </row>
    <row r="415" spans="1:8" s="61" customFormat="1" ht="33.75" x14ac:dyDescent="0.2">
      <c r="A415" s="53" t="s">
        <v>650</v>
      </c>
      <c r="B415" s="108" t="s">
        <v>265</v>
      </c>
      <c r="C415" s="64" t="s">
        <v>54</v>
      </c>
      <c r="D415" s="65">
        <v>214.86</v>
      </c>
      <c r="E415" s="66"/>
      <c r="F415" s="67"/>
      <c r="G415" s="47">
        <f>ROUND(PRODUCT(D415,E415),2)</f>
        <v>214.86</v>
      </c>
      <c r="H415" s="127"/>
    </row>
    <row r="416" spans="1:8" s="61" customFormat="1" ht="33.75" x14ac:dyDescent="0.2">
      <c r="A416" s="53" t="s">
        <v>651</v>
      </c>
      <c r="B416" s="108" t="s">
        <v>266</v>
      </c>
      <c r="C416" s="64" t="s">
        <v>54</v>
      </c>
      <c r="D416" s="65">
        <v>995.58</v>
      </c>
      <c r="E416" s="66"/>
      <c r="F416" s="67"/>
      <c r="G416" s="47">
        <f>ROUND(PRODUCT(D416,E416),2)</f>
        <v>995.58</v>
      </c>
      <c r="H416" s="127"/>
    </row>
    <row r="417" spans="1:8" s="61" customFormat="1" ht="45" x14ac:dyDescent="0.2">
      <c r="A417" s="53" t="s">
        <v>652</v>
      </c>
      <c r="B417" s="108" t="s">
        <v>267</v>
      </c>
      <c r="C417" s="64" t="s">
        <v>54</v>
      </c>
      <c r="D417" s="65">
        <v>163.41999999999999</v>
      </c>
      <c r="E417" s="66"/>
      <c r="F417" s="67"/>
      <c r="G417" s="47">
        <f t="shared" ref="G417:G419" si="38">ROUND(PRODUCT(D417,E417),2)</f>
        <v>163.41999999999999</v>
      </c>
      <c r="H417" s="127"/>
    </row>
    <row r="418" spans="1:8" s="61" customFormat="1" ht="33.75" x14ac:dyDescent="0.2">
      <c r="A418" s="53" t="s">
        <v>653</v>
      </c>
      <c r="B418" s="108" t="s">
        <v>38</v>
      </c>
      <c r="C418" s="64" t="s">
        <v>33</v>
      </c>
      <c r="D418" s="65">
        <v>36.67</v>
      </c>
      <c r="E418" s="66"/>
      <c r="F418" s="67"/>
      <c r="G418" s="47">
        <f t="shared" si="38"/>
        <v>36.67</v>
      </c>
      <c r="H418" s="127"/>
    </row>
    <row r="419" spans="1:8" s="61" customFormat="1" ht="33.75" x14ac:dyDescent="0.2">
      <c r="A419" s="53" t="s">
        <v>654</v>
      </c>
      <c r="B419" s="108" t="s">
        <v>36</v>
      </c>
      <c r="C419" s="64" t="s">
        <v>37</v>
      </c>
      <c r="D419" s="65">
        <v>623.39</v>
      </c>
      <c r="E419" s="66"/>
      <c r="F419" s="67"/>
      <c r="G419" s="47">
        <f t="shared" si="38"/>
        <v>623.39</v>
      </c>
      <c r="H419" s="127"/>
    </row>
    <row r="420" spans="1:8" s="63" customFormat="1" x14ac:dyDescent="0.2">
      <c r="A420" s="62" t="s">
        <v>754</v>
      </c>
      <c r="B420" s="68" t="s">
        <v>269</v>
      </c>
      <c r="C420" s="68"/>
      <c r="D420" s="68">
        <v>0</v>
      </c>
      <c r="E420" s="68"/>
      <c r="F420" s="68"/>
      <c r="G420" s="50">
        <f>ROUND(SUM(G421,G432,G446,G458),2)</f>
        <v>14933.01</v>
      </c>
      <c r="H420" s="127"/>
    </row>
    <row r="421" spans="1:8" s="114" customFormat="1" x14ac:dyDescent="0.2">
      <c r="A421" s="109" t="s">
        <v>755</v>
      </c>
      <c r="B421" s="110" t="s">
        <v>225</v>
      </c>
      <c r="C421" s="111"/>
      <c r="D421" s="112">
        <v>0</v>
      </c>
      <c r="E421" s="92"/>
      <c r="F421" s="113"/>
      <c r="G421" s="92">
        <f>ROUND(SUM(G422:G431),2)</f>
        <v>8663.23</v>
      </c>
      <c r="H421" s="127"/>
    </row>
    <row r="422" spans="1:8" s="61" customFormat="1" ht="22.5" x14ac:dyDescent="0.2">
      <c r="A422" s="53" t="s">
        <v>655</v>
      </c>
      <c r="B422" s="108" t="s">
        <v>226</v>
      </c>
      <c r="C422" s="64" t="s">
        <v>40</v>
      </c>
      <c r="D422" s="65">
        <v>596.51</v>
      </c>
      <c r="E422" s="66"/>
      <c r="F422" s="67"/>
      <c r="G422" s="47">
        <f t="shared" ref="G422:G431" si="39">ROUND(PRODUCT(D422,E422),2)</f>
        <v>596.51</v>
      </c>
      <c r="H422" s="127"/>
    </row>
    <row r="423" spans="1:8" s="61" customFormat="1" ht="45" x14ac:dyDescent="0.2">
      <c r="A423" s="53" t="s">
        <v>656</v>
      </c>
      <c r="B423" s="108" t="s">
        <v>227</v>
      </c>
      <c r="C423" s="64" t="s">
        <v>33</v>
      </c>
      <c r="D423" s="65">
        <v>520.46</v>
      </c>
      <c r="E423" s="66"/>
      <c r="F423" s="67"/>
      <c r="G423" s="47">
        <f t="shared" si="39"/>
        <v>520.46</v>
      </c>
      <c r="H423" s="127"/>
    </row>
    <row r="424" spans="1:8" s="61" customFormat="1" ht="33.75" x14ac:dyDescent="0.2">
      <c r="A424" s="53" t="s">
        <v>657</v>
      </c>
      <c r="B424" s="108" t="s">
        <v>271</v>
      </c>
      <c r="C424" s="64" t="s">
        <v>40</v>
      </c>
      <c r="D424" s="65">
        <v>310.20999999999998</v>
      </c>
      <c r="E424" s="66"/>
      <c r="F424" s="67"/>
      <c r="G424" s="47">
        <f t="shared" si="39"/>
        <v>310.20999999999998</v>
      </c>
      <c r="H424" s="127"/>
    </row>
    <row r="425" spans="1:8" s="61" customFormat="1" ht="33.75" x14ac:dyDescent="0.2">
      <c r="A425" s="53" t="s">
        <v>658</v>
      </c>
      <c r="B425" s="108" t="s">
        <v>490</v>
      </c>
      <c r="C425" s="64" t="s">
        <v>40</v>
      </c>
      <c r="D425" s="65">
        <v>286.3</v>
      </c>
      <c r="E425" s="66"/>
      <c r="F425" s="67"/>
      <c r="G425" s="47">
        <f t="shared" si="39"/>
        <v>286.3</v>
      </c>
      <c r="H425" s="127"/>
    </row>
    <row r="426" spans="1:8" s="61" customFormat="1" ht="22.5" x14ac:dyDescent="0.2">
      <c r="A426" s="53" t="s">
        <v>659</v>
      </c>
      <c r="B426" s="108" t="s">
        <v>230</v>
      </c>
      <c r="C426" s="64" t="s">
        <v>33</v>
      </c>
      <c r="D426" s="65">
        <v>44.09</v>
      </c>
      <c r="E426" s="66"/>
      <c r="F426" s="67"/>
      <c r="G426" s="47">
        <f t="shared" si="39"/>
        <v>44.09</v>
      </c>
      <c r="H426" s="127"/>
    </row>
    <row r="427" spans="1:8" s="61" customFormat="1" ht="33.75" x14ac:dyDescent="0.2">
      <c r="A427" s="53" t="s">
        <v>660</v>
      </c>
      <c r="B427" s="108" t="s">
        <v>233</v>
      </c>
      <c r="C427" s="64" t="s">
        <v>33</v>
      </c>
      <c r="D427" s="65">
        <v>188.57</v>
      </c>
      <c r="E427" s="66"/>
      <c r="F427" s="67"/>
      <c r="G427" s="47">
        <f t="shared" si="39"/>
        <v>188.57</v>
      </c>
      <c r="H427" s="127"/>
    </row>
    <row r="428" spans="1:8" s="61" customFormat="1" ht="45" x14ac:dyDescent="0.2">
      <c r="A428" s="53" t="s">
        <v>661</v>
      </c>
      <c r="B428" s="108" t="s">
        <v>122</v>
      </c>
      <c r="C428" s="64" t="s">
        <v>33</v>
      </c>
      <c r="D428" s="65">
        <v>170.01</v>
      </c>
      <c r="E428" s="66"/>
      <c r="F428" s="67"/>
      <c r="G428" s="47">
        <f t="shared" si="39"/>
        <v>170.01</v>
      </c>
      <c r="H428" s="127"/>
    </row>
    <row r="429" spans="1:8" s="61" customFormat="1" ht="45" x14ac:dyDescent="0.2">
      <c r="A429" s="53" t="s">
        <v>662</v>
      </c>
      <c r="B429" s="108" t="s">
        <v>234</v>
      </c>
      <c r="C429" s="64" t="s">
        <v>33</v>
      </c>
      <c r="D429" s="65">
        <v>113.34</v>
      </c>
      <c r="E429" s="66"/>
      <c r="F429" s="67"/>
      <c r="G429" s="47">
        <f t="shared" si="39"/>
        <v>113.34</v>
      </c>
      <c r="H429" s="127"/>
    </row>
    <row r="430" spans="1:8" s="61" customFormat="1" ht="33.75" x14ac:dyDescent="0.2">
      <c r="A430" s="53" t="s">
        <v>663</v>
      </c>
      <c r="B430" s="108" t="s">
        <v>38</v>
      </c>
      <c r="C430" s="64" t="s">
        <v>33</v>
      </c>
      <c r="D430" s="65">
        <v>357.43</v>
      </c>
      <c r="E430" s="66"/>
      <c r="F430" s="67"/>
      <c r="G430" s="47">
        <f t="shared" si="39"/>
        <v>357.43</v>
      </c>
      <c r="H430" s="127"/>
    </row>
    <row r="431" spans="1:8" s="61" customFormat="1" ht="33.75" x14ac:dyDescent="0.2">
      <c r="A431" s="53" t="s">
        <v>664</v>
      </c>
      <c r="B431" s="108" t="s">
        <v>36</v>
      </c>
      <c r="C431" s="64" t="s">
        <v>37</v>
      </c>
      <c r="D431" s="65">
        <v>6076.31</v>
      </c>
      <c r="E431" s="66"/>
      <c r="F431" s="67"/>
      <c r="G431" s="47">
        <f t="shared" si="39"/>
        <v>6076.31</v>
      </c>
      <c r="H431" s="127"/>
    </row>
    <row r="432" spans="1:8" s="114" customFormat="1" x14ac:dyDescent="0.2">
      <c r="A432" s="109" t="s">
        <v>756</v>
      </c>
      <c r="B432" s="110" t="s">
        <v>273</v>
      </c>
      <c r="C432" s="111"/>
      <c r="D432" s="112">
        <v>0</v>
      </c>
      <c r="E432" s="92"/>
      <c r="F432" s="113"/>
      <c r="G432" s="92">
        <f>ROUND(SUM(G433:G445),2)</f>
        <v>2131.92</v>
      </c>
      <c r="H432" s="127"/>
    </row>
    <row r="433" spans="1:8" s="61" customFormat="1" ht="22.5" x14ac:dyDescent="0.2">
      <c r="A433" s="53" t="s">
        <v>665</v>
      </c>
      <c r="B433" s="108" t="s">
        <v>226</v>
      </c>
      <c r="C433" s="64" t="s">
        <v>40</v>
      </c>
      <c r="D433" s="65">
        <v>477</v>
      </c>
      <c r="E433" s="66"/>
      <c r="F433" s="67"/>
      <c r="G433" s="47">
        <f>ROUND(PRODUCT(D433,E433),2)</f>
        <v>477</v>
      </c>
      <c r="H433" s="127"/>
    </row>
    <row r="434" spans="1:8" s="61" customFormat="1" ht="45" x14ac:dyDescent="0.2">
      <c r="A434" s="53" t="s">
        <v>666</v>
      </c>
      <c r="B434" s="108" t="s">
        <v>227</v>
      </c>
      <c r="C434" s="64" t="s">
        <v>33</v>
      </c>
      <c r="D434" s="65">
        <v>228.96</v>
      </c>
      <c r="E434" s="66"/>
      <c r="F434" s="67"/>
      <c r="G434" s="47">
        <f t="shared" ref="G434:G445" si="40">ROUND(PRODUCT(D434,E434),2)</f>
        <v>228.96</v>
      </c>
      <c r="H434" s="127"/>
    </row>
    <row r="435" spans="1:8" s="61" customFormat="1" ht="45" x14ac:dyDescent="0.2">
      <c r="A435" s="53" t="s">
        <v>667</v>
      </c>
      <c r="B435" s="108" t="s">
        <v>122</v>
      </c>
      <c r="C435" s="64" t="s">
        <v>33</v>
      </c>
      <c r="D435" s="65">
        <v>228.96</v>
      </c>
      <c r="E435" s="66"/>
      <c r="F435" s="67"/>
      <c r="G435" s="47">
        <f t="shared" si="40"/>
        <v>228.96</v>
      </c>
      <c r="H435" s="127"/>
    </row>
    <row r="436" spans="1:8" s="61" customFormat="1" ht="22.5" x14ac:dyDescent="0.2">
      <c r="A436" s="53" t="s">
        <v>668</v>
      </c>
      <c r="B436" s="108" t="s">
        <v>274</v>
      </c>
      <c r="C436" s="64" t="s">
        <v>34</v>
      </c>
      <c r="D436" s="65">
        <v>46</v>
      </c>
      <c r="E436" s="66"/>
      <c r="F436" s="67"/>
      <c r="G436" s="47">
        <f t="shared" si="40"/>
        <v>46</v>
      </c>
      <c r="H436" s="127"/>
    </row>
    <row r="437" spans="1:8" s="61" customFormat="1" ht="22.5" x14ac:dyDescent="0.2">
      <c r="A437" s="53" t="s">
        <v>669</v>
      </c>
      <c r="B437" s="108" t="s">
        <v>491</v>
      </c>
      <c r="C437" s="64" t="s">
        <v>34</v>
      </c>
      <c r="D437" s="65">
        <v>44</v>
      </c>
      <c r="E437" s="66"/>
      <c r="F437" s="67"/>
      <c r="G437" s="47">
        <f t="shared" si="40"/>
        <v>44</v>
      </c>
      <c r="H437" s="127"/>
    </row>
    <row r="438" spans="1:8" s="61" customFormat="1" ht="22.5" x14ac:dyDescent="0.2">
      <c r="A438" s="53" t="s">
        <v>670</v>
      </c>
      <c r="B438" s="108" t="s">
        <v>275</v>
      </c>
      <c r="C438" s="64" t="s">
        <v>34</v>
      </c>
      <c r="D438" s="65">
        <v>90</v>
      </c>
      <c r="E438" s="66"/>
      <c r="F438" s="67"/>
      <c r="G438" s="47">
        <f t="shared" si="40"/>
        <v>90</v>
      </c>
      <c r="H438" s="127"/>
    </row>
    <row r="439" spans="1:8" s="61" customFormat="1" ht="22.5" x14ac:dyDescent="0.2">
      <c r="A439" s="53" t="s">
        <v>671</v>
      </c>
      <c r="B439" s="108" t="s">
        <v>276</v>
      </c>
      <c r="C439" s="64" t="s">
        <v>34</v>
      </c>
      <c r="D439" s="65">
        <v>90</v>
      </c>
      <c r="E439" s="66"/>
      <c r="F439" s="67"/>
      <c r="G439" s="47">
        <f t="shared" si="40"/>
        <v>90</v>
      </c>
      <c r="H439" s="127"/>
    </row>
    <row r="440" spans="1:8" s="61" customFormat="1" ht="22.5" x14ac:dyDescent="0.2">
      <c r="A440" s="53" t="s">
        <v>672</v>
      </c>
      <c r="B440" s="108" t="s">
        <v>277</v>
      </c>
      <c r="C440" s="64" t="s">
        <v>34</v>
      </c>
      <c r="D440" s="65">
        <v>90</v>
      </c>
      <c r="E440" s="66"/>
      <c r="F440" s="67"/>
      <c r="G440" s="47">
        <f t="shared" si="40"/>
        <v>90</v>
      </c>
      <c r="H440" s="127"/>
    </row>
    <row r="441" spans="1:8" s="61" customFormat="1" ht="22.5" x14ac:dyDescent="0.2">
      <c r="A441" s="53" t="s">
        <v>673</v>
      </c>
      <c r="B441" s="108" t="s">
        <v>278</v>
      </c>
      <c r="C441" s="64" t="s">
        <v>40</v>
      </c>
      <c r="D441" s="65">
        <v>477</v>
      </c>
      <c r="E441" s="66"/>
      <c r="F441" s="67"/>
      <c r="G441" s="47">
        <f t="shared" si="40"/>
        <v>477</v>
      </c>
      <c r="H441" s="127"/>
    </row>
    <row r="442" spans="1:8" s="61" customFormat="1" ht="22.5" x14ac:dyDescent="0.2">
      <c r="A442" s="53" t="s">
        <v>674</v>
      </c>
      <c r="B442" s="54" t="s">
        <v>3027</v>
      </c>
      <c r="C442" s="64" t="s">
        <v>34</v>
      </c>
      <c r="D442" s="65">
        <v>90</v>
      </c>
      <c r="E442" s="66"/>
      <c r="F442" s="67"/>
      <c r="G442" s="47">
        <f t="shared" si="40"/>
        <v>90</v>
      </c>
      <c r="H442" s="127"/>
    </row>
    <row r="443" spans="1:8" s="61" customFormat="1" ht="22.5" x14ac:dyDescent="0.2">
      <c r="A443" s="53" t="s">
        <v>675</v>
      </c>
      <c r="B443" s="108" t="s">
        <v>279</v>
      </c>
      <c r="C443" s="64" t="s">
        <v>34</v>
      </c>
      <c r="D443" s="65">
        <v>90</v>
      </c>
      <c r="E443" s="66"/>
      <c r="F443" s="67"/>
      <c r="G443" s="47">
        <f t="shared" si="40"/>
        <v>90</v>
      </c>
      <c r="H443" s="127"/>
    </row>
    <row r="444" spans="1:8" s="61" customFormat="1" ht="22.5" x14ac:dyDescent="0.2">
      <c r="A444" s="53" t="s">
        <v>676</v>
      </c>
      <c r="B444" s="108" t="s">
        <v>280</v>
      </c>
      <c r="C444" s="64" t="s">
        <v>34</v>
      </c>
      <c r="D444" s="65">
        <v>90</v>
      </c>
      <c r="E444" s="66"/>
      <c r="F444" s="67"/>
      <c r="G444" s="47">
        <f t="shared" si="40"/>
        <v>90</v>
      </c>
      <c r="H444" s="127"/>
    </row>
    <row r="445" spans="1:8" s="61" customFormat="1" ht="90" x14ac:dyDescent="0.2">
      <c r="A445" s="53" t="s">
        <v>677</v>
      </c>
      <c r="B445" s="108" t="s">
        <v>281</v>
      </c>
      <c r="C445" s="64" t="s">
        <v>34</v>
      </c>
      <c r="D445" s="65">
        <v>90</v>
      </c>
      <c r="E445" s="66"/>
      <c r="F445" s="67"/>
      <c r="G445" s="47">
        <f t="shared" si="40"/>
        <v>90</v>
      </c>
      <c r="H445" s="127"/>
    </row>
    <row r="446" spans="1:8" s="114" customFormat="1" x14ac:dyDescent="0.2">
      <c r="A446" s="109" t="s">
        <v>757</v>
      </c>
      <c r="B446" s="110" t="s">
        <v>283</v>
      </c>
      <c r="C446" s="111"/>
      <c r="D446" s="112">
        <v>0</v>
      </c>
      <c r="E446" s="92"/>
      <c r="F446" s="113"/>
      <c r="G446" s="92">
        <f>ROUND(SUM(G447:G457),2)</f>
        <v>3982.14</v>
      </c>
      <c r="H446" s="127"/>
    </row>
    <row r="447" spans="1:8" s="61" customFormat="1" ht="45" x14ac:dyDescent="0.2">
      <c r="A447" s="53" t="s">
        <v>678</v>
      </c>
      <c r="B447" s="108" t="s">
        <v>227</v>
      </c>
      <c r="C447" s="64" t="s">
        <v>33</v>
      </c>
      <c r="D447" s="65">
        <v>132.79</v>
      </c>
      <c r="E447" s="66"/>
      <c r="F447" s="67"/>
      <c r="G447" s="47">
        <f t="shared" ref="G447:G457" si="41">ROUND(PRODUCT(D447,E447),2)</f>
        <v>132.79</v>
      </c>
      <c r="H447" s="127"/>
    </row>
    <row r="448" spans="1:8" s="61" customFormat="1" ht="45" x14ac:dyDescent="0.2">
      <c r="A448" s="53" t="s">
        <v>679</v>
      </c>
      <c r="B448" s="108" t="s">
        <v>122</v>
      </c>
      <c r="C448" s="64" t="s">
        <v>33</v>
      </c>
      <c r="D448" s="65">
        <v>21.92</v>
      </c>
      <c r="E448" s="66"/>
      <c r="F448" s="67"/>
      <c r="G448" s="47">
        <f t="shared" si="41"/>
        <v>21.92</v>
      </c>
      <c r="H448" s="127"/>
    </row>
    <row r="449" spans="1:8" s="61" customFormat="1" ht="33.75" x14ac:dyDescent="0.2">
      <c r="A449" s="53" t="s">
        <v>680</v>
      </c>
      <c r="B449" s="108" t="s">
        <v>284</v>
      </c>
      <c r="C449" s="64" t="s">
        <v>32</v>
      </c>
      <c r="D449" s="65">
        <v>67.19</v>
      </c>
      <c r="E449" s="66"/>
      <c r="F449" s="67"/>
      <c r="G449" s="47">
        <f t="shared" si="41"/>
        <v>67.19</v>
      </c>
      <c r="H449" s="127"/>
    </row>
    <row r="450" spans="1:8" s="61" customFormat="1" ht="33.75" x14ac:dyDescent="0.2">
      <c r="A450" s="53" t="s">
        <v>681</v>
      </c>
      <c r="B450" s="108" t="s">
        <v>240</v>
      </c>
      <c r="C450" s="64" t="s">
        <v>32</v>
      </c>
      <c r="D450" s="65">
        <v>81.22</v>
      </c>
      <c r="E450" s="66"/>
      <c r="F450" s="67"/>
      <c r="G450" s="47">
        <f t="shared" si="41"/>
        <v>81.22</v>
      </c>
      <c r="H450" s="127"/>
    </row>
    <row r="451" spans="1:8" s="61" customFormat="1" ht="33.75" x14ac:dyDescent="0.2">
      <c r="A451" s="53" t="s">
        <v>682</v>
      </c>
      <c r="B451" s="108" t="s">
        <v>285</v>
      </c>
      <c r="C451" s="64" t="s">
        <v>32</v>
      </c>
      <c r="D451" s="65">
        <v>36.119999999999997</v>
      </c>
      <c r="E451" s="66"/>
      <c r="F451" s="67"/>
      <c r="G451" s="47">
        <f t="shared" si="41"/>
        <v>36.119999999999997</v>
      </c>
      <c r="H451" s="127"/>
    </row>
    <row r="452" spans="1:8" s="61" customFormat="1" ht="33.75" x14ac:dyDescent="0.2">
      <c r="A452" s="53" t="s">
        <v>683</v>
      </c>
      <c r="B452" s="108" t="s">
        <v>241</v>
      </c>
      <c r="C452" s="64" t="s">
        <v>54</v>
      </c>
      <c r="D452" s="65">
        <v>1370.66</v>
      </c>
      <c r="E452" s="66"/>
      <c r="F452" s="67"/>
      <c r="G452" s="47">
        <f t="shared" si="41"/>
        <v>1370.66</v>
      </c>
      <c r="H452" s="127"/>
    </row>
    <row r="453" spans="1:8" s="61" customFormat="1" ht="22.5" x14ac:dyDescent="0.2">
      <c r="A453" s="53" t="s">
        <v>684</v>
      </c>
      <c r="B453" s="108" t="s">
        <v>242</v>
      </c>
      <c r="C453" s="64" t="s">
        <v>33</v>
      </c>
      <c r="D453" s="65">
        <v>28.34</v>
      </c>
      <c r="E453" s="66"/>
      <c r="F453" s="67"/>
      <c r="G453" s="47">
        <f t="shared" si="41"/>
        <v>28.34</v>
      </c>
      <c r="H453" s="127"/>
    </row>
    <row r="454" spans="1:8" s="61" customFormat="1" ht="22.5" x14ac:dyDescent="0.2">
      <c r="A454" s="53" t="s">
        <v>685</v>
      </c>
      <c r="B454" s="108" t="s">
        <v>244</v>
      </c>
      <c r="C454" s="64" t="s">
        <v>32</v>
      </c>
      <c r="D454" s="65">
        <v>124.12</v>
      </c>
      <c r="E454" s="66"/>
      <c r="F454" s="67"/>
      <c r="G454" s="47">
        <f t="shared" si="41"/>
        <v>124.12</v>
      </c>
      <c r="H454" s="127"/>
    </row>
    <row r="455" spans="1:8" s="61" customFormat="1" ht="33.75" x14ac:dyDescent="0.2">
      <c r="A455" s="53" t="s">
        <v>686</v>
      </c>
      <c r="B455" s="108" t="s">
        <v>286</v>
      </c>
      <c r="C455" s="64" t="s">
        <v>32</v>
      </c>
      <c r="D455" s="65">
        <v>124.12</v>
      </c>
      <c r="E455" s="66"/>
      <c r="F455" s="67"/>
      <c r="G455" s="47">
        <f t="shared" si="41"/>
        <v>124.12</v>
      </c>
      <c r="H455" s="127"/>
    </row>
    <row r="456" spans="1:8" s="61" customFormat="1" ht="33.75" x14ac:dyDescent="0.2">
      <c r="A456" s="53" t="s">
        <v>687</v>
      </c>
      <c r="B456" s="108" t="s">
        <v>38</v>
      </c>
      <c r="C456" s="64" t="s">
        <v>33</v>
      </c>
      <c r="D456" s="65">
        <v>110.87</v>
      </c>
      <c r="E456" s="66"/>
      <c r="F456" s="67"/>
      <c r="G456" s="47">
        <f t="shared" si="41"/>
        <v>110.87</v>
      </c>
      <c r="H456" s="127"/>
    </row>
    <row r="457" spans="1:8" s="61" customFormat="1" ht="33.75" x14ac:dyDescent="0.2">
      <c r="A457" s="53" t="s">
        <v>688</v>
      </c>
      <c r="B457" s="108" t="s">
        <v>36</v>
      </c>
      <c r="C457" s="64" t="s">
        <v>37</v>
      </c>
      <c r="D457" s="65">
        <v>1884.79</v>
      </c>
      <c r="E457" s="66"/>
      <c r="F457" s="67"/>
      <c r="G457" s="47">
        <f t="shared" si="41"/>
        <v>1884.79</v>
      </c>
      <c r="H457" s="127"/>
    </row>
    <row r="458" spans="1:8" s="114" customFormat="1" x14ac:dyDescent="0.2">
      <c r="A458" s="109" t="s">
        <v>758</v>
      </c>
      <c r="B458" s="110" t="s">
        <v>288</v>
      </c>
      <c r="C458" s="111"/>
      <c r="D458" s="112">
        <v>0</v>
      </c>
      <c r="E458" s="92"/>
      <c r="F458" s="113"/>
      <c r="G458" s="92">
        <f>ROUND(SUM(G459:G479),2)</f>
        <v>155.72</v>
      </c>
      <c r="H458" s="127"/>
    </row>
    <row r="459" spans="1:8" s="61" customFormat="1" ht="22.5" x14ac:dyDescent="0.2">
      <c r="A459" s="53" t="s">
        <v>689</v>
      </c>
      <c r="B459" s="108" t="s">
        <v>289</v>
      </c>
      <c r="C459" s="64" t="s">
        <v>34</v>
      </c>
      <c r="D459" s="65">
        <v>12</v>
      </c>
      <c r="E459" s="66"/>
      <c r="F459" s="67"/>
      <c r="G459" s="47">
        <f t="shared" ref="G459:G479" si="42">ROUND(PRODUCT(D459,E459),2)</f>
        <v>12</v>
      </c>
      <c r="H459" s="127"/>
    </row>
    <row r="460" spans="1:8" s="61" customFormat="1" ht="22.5" x14ac:dyDescent="0.2">
      <c r="A460" s="53" t="s">
        <v>690</v>
      </c>
      <c r="B460" s="108" t="s">
        <v>492</v>
      </c>
      <c r="C460" s="64" t="s">
        <v>34</v>
      </c>
      <c r="D460" s="65">
        <v>21</v>
      </c>
      <c r="E460" s="66"/>
      <c r="F460" s="67"/>
      <c r="G460" s="47">
        <f t="shared" si="42"/>
        <v>21</v>
      </c>
      <c r="H460" s="127"/>
    </row>
    <row r="461" spans="1:8" s="61" customFormat="1" ht="22.5" x14ac:dyDescent="0.2">
      <c r="A461" s="53" t="s">
        <v>691</v>
      </c>
      <c r="B461" s="108" t="s">
        <v>291</v>
      </c>
      <c r="C461" s="64" t="s">
        <v>34</v>
      </c>
      <c r="D461" s="65">
        <v>20</v>
      </c>
      <c r="E461" s="66"/>
      <c r="F461" s="67"/>
      <c r="G461" s="47">
        <f t="shared" si="42"/>
        <v>20</v>
      </c>
      <c r="H461" s="127"/>
    </row>
    <row r="462" spans="1:8" s="61" customFormat="1" ht="22.5" x14ac:dyDescent="0.2">
      <c r="A462" s="53" t="s">
        <v>692</v>
      </c>
      <c r="B462" s="108" t="s">
        <v>308</v>
      </c>
      <c r="C462" s="64" t="s">
        <v>34</v>
      </c>
      <c r="D462" s="65">
        <v>24</v>
      </c>
      <c r="E462" s="66"/>
      <c r="F462" s="67"/>
      <c r="G462" s="47">
        <f t="shared" si="42"/>
        <v>24</v>
      </c>
      <c r="H462" s="127"/>
    </row>
    <row r="463" spans="1:8" s="61" customFormat="1" ht="22.5" x14ac:dyDescent="0.2">
      <c r="A463" s="53" t="s">
        <v>693</v>
      </c>
      <c r="B463" s="108" t="s">
        <v>293</v>
      </c>
      <c r="C463" s="64" t="s">
        <v>34</v>
      </c>
      <c r="D463" s="65">
        <v>2</v>
      </c>
      <c r="E463" s="66"/>
      <c r="F463" s="67"/>
      <c r="G463" s="47">
        <f t="shared" si="42"/>
        <v>2</v>
      </c>
      <c r="H463" s="127"/>
    </row>
    <row r="464" spans="1:8" s="61" customFormat="1" ht="22.5" x14ac:dyDescent="0.2">
      <c r="A464" s="53" t="s">
        <v>694</v>
      </c>
      <c r="B464" s="108" t="s">
        <v>493</v>
      </c>
      <c r="C464" s="64" t="s">
        <v>34</v>
      </c>
      <c r="D464" s="65">
        <v>1</v>
      </c>
      <c r="E464" s="66"/>
      <c r="F464" s="67"/>
      <c r="G464" s="47">
        <f t="shared" si="42"/>
        <v>1</v>
      </c>
      <c r="H464" s="127"/>
    </row>
    <row r="465" spans="1:8" s="61" customFormat="1" ht="22.5" x14ac:dyDescent="0.2">
      <c r="A465" s="53" t="s">
        <v>695</v>
      </c>
      <c r="B465" s="108" t="s">
        <v>309</v>
      </c>
      <c r="C465" s="64" t="s">
        <v>34</v>
      </c>
      <c r="D465" s="65">
        <v>10</v>
      </c>
      <c r="E465" s="66"/>
      <c r="F465" s="67"/>
      <c r="G465" s="47">
        <f t="shared" si="42"/>
        <v>10</v>
      </c>
      <c r="H465" s="127"/>
    </row>
    <row r="466" spans="1:8" s="61" customFormat="1" ht="22.5" x14ac:dyDescent="0.2">
      <c r="A466" s="53" t="s">
        <v>696</v>
      </c>
      <c r="B466" s="108" t="s">
        <v>494</v>
      </c>
      <c r="C466" s="64" t="s">
        <v>34</v>
      </c>
      <c r="D466" s="65">
        <v>1</v>
      </c>
      <c r="E466" s="66"/>
      <c r="F466" s="67"/>
      <c r="G466" s="47">
        <f t="shared" si="42"/>
        <v>1</v>
      </c>
      <c r="H466" s="127"/>
    </row>
    <row r="467" spans="1:8" s="61" customFormat="1" ht="33.75" x14ac:dyDescent="0.2">
      <c r="A467" s="53" t="s">
        <v>697</v>
      </c>
      <c r="B467" s="108" t="s">
        <v>495</v>
      </c>
      <c r="C467" s="64" t="s">
        <v>34</v>
      </c>
      <c r="D467" s="65">
        <v>1</v>
      </c>
      <c r="E467" s="66"/>
      <c r="F467" s="67"/>
      <c r="G467" s="47">
        <f t="shared" si="42"/>
        <v>1</v>
      </c>
      <c r="H467" s="127"/>
    </row>
    <row r="468" spans="1:8" s="61" customFormat="1" ht="33.75" x14ac:dyDescent="0.2">
      <c r="A468" s="53" t="s">
        <v>698</v>
      </c>
      <c r="B468" s="108" t="s">
        <v>294</v>
      </c>
      <c r="C468" s="64" t="s">
        <v>34</v>
      </c>
      <c r="D468" s="65">
        <v>12</v>
      </c>
      <c r="E468" s="66"/>
      <c r="F468" s="67"/>
      <c r="G468" s="47">
        <f t="shared" si="42"/>
        <v>12</v>
      </c>
      <c r="H468" s="127"/>
    </row>
    <row r="469" spans="1:8" s="61" customFormat="1" ht="33.75" x14ac:dyDescent="0.2">
      <c r="A469" s="53" t="s">
        <v>699</v>
      </c>
      <c r="B469" s="108" t="s">
        <v>496</v>
      </c>
      <c r="C469" s="64" t="s">
        <v>34</v>
      </c>
      <c r="D469" s="65">
        <v>2</v>
      </c>
      <c r="E469" s="66"/>
      <c r="F469" s="67"/>
      <c r="G469" s="47">
        <f t="shared" si="42"/>
        <v>2</v>
      </c>
      <c r="H469" s="127"/>
    </row>
    <row r="470" spans="1:8" s="61" customFormat="1" ht="22.5" x14ac:dyDescent="0.2">
      <c r="A470" s="53" t="s">
        <v>700</v>
      </c>
      <c r="B470" s="108" t="s">
        <v>497</v>
      </c>
      <c r="C470" s="64" t="s">
        <v>34</v>
      </c>
      <c r="D470" s="65">
        <v>1</v>
      </c>
      <c r="E470" s="66"/>
      <c r="F470" s="67"/>
      <c r="G470" s="47">
        <f t="shared" si="42"/>
        <v>1</v>
      </c>
      <c r="H470" s="127"/>
    </row>
    <row r="471" spans="1:8" s="61" customFormat="1" ht="45" x14ac:dyDescent="0.2">
      <c r="A471" s="53" t="s">
        <v>701</v>
      </c>
      <c r="B471" s="108" t="s">
        <v>498</v>
      </c>
      <c r="C471" s="64" t="s">
        <v>34</v>
      </c>
      <c r="D471" s="65">
        <v>2</v>
      </c>
      <c r="E471" s="66"/>
      <c r="F471" s="67"/>
      <c r="G471" s="47">
        <f>ROUND(PRODUCT(D471,E471),2)</f>
        <v>2</v>
      </c>
      <c r="H471" s="127"/>
    </row>
    <row r="472" spans="1:8" s="61" customFormat="1" ht="33.75" x14ac:dyDescent="0.2">
      <c r="A472" s="53" t="s">
        <v>702</v>
      </c>
      <c r="B472" s="108" t="s">
        <v>499</v>
      </c>
      <c r="C472" s="64" t="s">
        <v>34</v>
      </c>
      <c r="D472" s="65">
        <v>2</v>
      </c>
      <c r="E472" s="66"/>
      <c r="F472" s="67"/>
      <c r="G472" s="47">
        <f>ROUND(PRODUCT(D472,E472),2)</f>
        <v>2</v>
      </c>
      <c r="H472" s="127"/>
    </row>
    <row r="473" spans="1:8" s="61" customFormat="1" ht="22.5" x14ac:dyDescent="0.2">
      <c r="A473" s="53" t="s">
        <v>703</v>
      </c>
      <c r="B473" s="108" t="s">
        <v>254</v>
      </c>
      <c r="C473" s="64" t="s">
        <v>40</v>
      </c>
      <c r="D473" s="65">
        <v>12</v>
      </c>
      <c r="E473" s="66"/>
      <c r="F473" s="67"/>
      <c r="G473" s="47">
        <f t="shared" ref="G473:G474" si="43">ROUND(PRODUCT(D473,E473),2)</f>
        <v>12</v>
      </c>
      <c r="H473" s="127"/>
    </row>
    <row r="474" spans="1:8" s="61" customFormat="1" ht="22.5" x14ac:dyDescent="0.2">
      <c r="A474" s="53" t="s">
        <v>704</v>
      </c>
      <c r="B474" s="108" t="s">
        <v>258</v>
      </c>
      <c r="C474" s="64" t="s">
        <v>34</v>
      </c>
      <c r="D474" s="65">
        <v>2</v>
      </c>
      <c r="E474" s="66"/>
      <c r="F474" s="67"/>
      <c r="G474" s="47">
        <f t="shared" si="43"/>
        <v>2</v>
      </c>
      <c r="H474" s="127"/>
    </row>
    <row r="475" spans="1:8" s="61" customFormat="1" ht="33.75" x14ac:dyDescent="0.2">
      <c r="A475" s="53" t="s">
        <v>705</v>
      </c>
      <c r="B475" s="108" t="s">
        <v>297</v>
      </c>
      <c r="C475" s="64" t="s">
        <v>33</v>
      </c>
      <c r="D475" s="65">
        <v>0.72</v>
      </c>
      <c r="E475" s="66"/>
      <c r="F475" s="67"/>
      <c r="G475" s="47">
        <f t="shared" si="42"/>
        <v>0.72</v>
      </c>
      <c r="H475" s="127"/>
    </row>
    <row r="476" spans="1:8" s="61" customFormat="1" ht="33.75" x14ac:dyDescent="0.2">
      <c r="A476" s="53" t="s">
        <v>706</v>
      </c>
      <c r="B476" s="108" t="s">
        <v>298</v>
      </c>
      <c r="C476" s="64" t="s">
        <v>34</v>
      </c>
      <c r="D476" s="65">
        <v>15</v>
      </c>
      <c r="E476" s="66"/>
      <c r="F476" s="67"/>
      <c r="G476" s="47">
        <f t="shared" si="42"/>
        <v>15</v>
      </c>
      <c r="H476" s="127"/>
    </row>
    <row r="477" spans="1:8" s="61" customFormat="1" ht="22.5" x14ac:dyDescent="0.2">
      <c r="A477" s="53" t="s">
        <v>707</v>
      </c>
      <c r="B477" s="108" t="s">
        <v>299</v>
      </c>
      <c r="C477" s="64" t="s">
        <v>34</v>
      </c>
      <c r="D477" s="65">
        <v>8</v>
      </c>
      <c r="E477" s="66"/>
      <c r="F477" s="67"/>
      <c r="G477" s="47">
        <f t="shared" si="42"/>
        <v>8</v>
      </c>
      <c r="H477" s="127"/>
    </row>
    <row r="478" spans="1:8" s="61" customFormat="1" ht="22.5" x14ac:dyDescent="0.2">
      <c r="A478" s="53" t="s">
        <v>708</v>
      </c>
      <c r="B478" s="108" t="s">
        <v>500</v>
      </c>
      <c r="C478" s="64" t="s">
        <v>34</v>
      </c>
      <c r="D478" s="65">
        <v>4</v>
      </c>
      <c r="E478" s="66"/>
      <c r="F478" s="67"/>
      <c r="G478" s="47">
        <f t="shared" si="42"/>
        <v>4</v>
      </c>
      <c r="H478" s="127"/>
    </row>
    <row r="479" spans="1:8" s="61" customFormat="1" ht="22.5" x14ac:dyDescent="0.2">
      <c r="A479" s="53" t="s">
        <v>709</v>
      </c>
      <c r="B479" s="108" t="s">
        <v>501</v>
      </c>
      <c r="C479" s="64" t="s">
        <v>34</v>
      </c>
      <c r="D479" s="65">
        <v>3</v>
      </c>
      <c r="E479" s="66"/>
      <c r="F479" s="67"/>
      <c r="G479" s="47">
        <f t="shared" si="42"/>
        <v>3</v>
      </c>
      <c r="H479" s="127"/>
    </row>
    <row r="480" spans="1:8" s="63" customFormat="1" x14ac:dyDescent="0.2">
      <c r="A480" s="62" t="s">
        <v>759</v>
      </c>
      <c r="B480" s="68" t="s">
        <v>63</v>
      </c>
      <c r="C480" s="68"/>
      <c r="D480" s="68">
        <v>0</v>
      </c>
      <c r="E480" s="68"/>
      <c r="F480" s="68"/>
      <c r="G480" s="50">
        <f>ROUND(SUM(G481,G493),2)</f>
        <v>2124.1799999999998</v>
      </c>
      <c r="H480" s="127"/>
    </row>
    <row r="481" spans="1:8" s="114" customFormat="1" x14ac:dyDescent="0.2">
      <c r="A481" s="109" t="s">
        <v>760</v>
      </c>
      <c r="B481" s="110" t="s">
        <v>64</v>
      </c>
      <c r="C481" s="111"/>
      <c r="D481" s="112">
        <v>0</v>
      </c>
      <c r="E481" s="92"/>
      <c r="F481" s="113"/>
      <c r="G481" s="92">
        <f>ROUND(SUM(G482:G492),2)</f>
        <v>789.94</v>
      </c>
      <c r="H481" s="127"/>
    </row>
    <row r="482" spans="1:8" s="61" customFormat="1" ht="45" x14ac:dyDescent="0.2">
      <c r="A482" s="53" t="s">
        <v>710</v>
      </c>
      <c r="B482" s="108" t="s">
        <v>58</v>
      </c>
      <c r="C482" s="64" t="s">
        <v>34</v>
      </c>
      <c r="D482" s="65">
        <v>11</v>
      </c>
      <c r="E482" s="66"/>
      <c r="F482" s="67"/>
      <c r="G482" s="47">
        <f t="shared" ref="G482:G509" si="44">ROUND(PRODUCT(D482,E482),2)</f>
        <v>11</v>
      </c>
      <c r="H482" s="127"/>
    </row>
    <row r="483" spans="1:8" s="61" customFormat="1" ht="45" x14ac:dyDescent="0.2">
      <c r="A483" s="53" t="s">
        <v>711</v>
      </c>
      <c r="B483" s="108" t="s">
        <v>59</v>
      </c>
      <c r="C483" s="64" t="s">
        <v>34</v>
      </c>
      <c r="D483" s="65">
        <v>11</v>
      </c>
      <c r="E483" s="66"/>
      <c r="F483" s="67"/>
      <c r="G483" s="47">
        <f t="shared" si="44"/>
        <v>11</v>
      </c>
      <c r="H483" s="127"/>
    </row>
    <row r="484" spans="1:8" s="61" customFormat="1" ht="22.5" x14ac:dyDescent="0.2">
      <c r="A484" s="53" t="s">
        <v>712</v>
      </c>
      <c r="B484" s="108" t="s">
        <v>93</v>
      </c>
      <c r="C484" s="64" t="s">
        <v>33</v>
      </c>
      <c r="D484" s="65">
        <v>0.44</v>
      </c>
      <c r="E484" s="66"/>
      <c r="F484" s="67"/>
      <c r="G484" s="47">
        <f t="shared" si="44"/>
        <v>0.44</v>
      </c>
      <c r="H484" s="127"/>
    </row>
    <row r="485" spans="1:8" s="61" customFormat="1" ht="78.75" x14ac:dyDescent="0.2">
      <c r="A485" s="53" t="s">
        <v>713</v>
      </c>
      <c r="B485" s="108" t="s">
        <v>76</v>
      </c>
      <c r="C485" s="64" t="s">
        <v>34</v>
      </c>
      <c r="D485" s="65">
        <v>14</v>
      </c>
      <c r="E485" s="66"/>
      <c r="F485" s="67"/>
      <c r="G485" s="47">
        <f t="shared" si="44"/>
        <v>14</v>
      </c>
      <c r="H485" s="127"/>
    </row>
    <row r="486" spans="1:8" s="61" customFormat="1" ht="45" x14ac:dyDescent="0.2">
      <c r="A486" s="53" t="s">
        <v>714</v>
      </c>
      <c r="B486" s="108" t="s">
        <v>110</v>
      </c>
      <c r="C486" s="64" t="s">
        <v>33</v>
      </c>
      <c r="D486" s="65">
        <v>78.319999999999993</v>
      </c>
      <c r="E486" s="66"/>
      <c r="F486" s="67"/>
      <c r="G486" s="47">
        <f t="shared" si="44"/>
        <v>78.319999999999993</v>
      </c>
      <c r="H486" s="127"/>
    </row>
    <row r="487" spans="1:8" s="61" customFormat="1" ht="22.5" x14ac:dyDescent="0.2">
      <c r="A487" s="53" t="s">
        <v>715</v>
      </c>
      <c r="B487" s="108" t="s">
        <v>60</v>
      </c>
      <c r="C487" s="64" t="s">
        <v>40</v>
      </c>
      <c r="D487" s="65">
        <v>552.55999999999995</v>
      </c>
      <c r="E487" s="66"/>
      <c r="F487" s="67"/>
      <c r="G487" s="47">
        <f t="shared" si="44"/>
        <v>552.55999999999995</v>
      </c>
      <c r="H487" s="127"/>
    </row>
    <row r="488" spans="1:8" s="61" customFormat="1" ht="22.5" x14ac:dyDescent="0.2">
      <c r="A488" s="53" t="s">
        <v>716</v>
      </c>
      <c r="B488" s="108" t="s">
        <v>61</v>
      </c>
      <c r="C488" s="64" t="s">
        <v>40</v>
      </c>
      <c r="D488" s="65">
        <v>16.8</v>
      </c>
      <c r="E488" s="66"/>
      <c r="F488" s="67"/>
      <c r="G488" s="47">
        <f t="shared" si="44"/>
        <v>16.8</v>
      </c>
      <c r="H488" s="127"/>
    </row>
    <row r="489" spans="1:8" s="61" customFormat="1" ht="22.5" x14ac:dyDescent="0.2">
      <c r="A489" s="53" t="s">
        <v>717</v>
      </c>
      <c r="B489" s="108" t="s">
        <v>502</v>
      </c>
      <c r="C489" s="64" t="s">
        <v>40</v>
      </c>
      <c r="D489" s="65">
        <v>14</v>
      </c>
      <c r="E489" s="66"/>
      <c r="F489" s="67"/>
      <c r="G489" s="47">
        <f t="shared" si="44"/>
        <v>14</v>
      </c>
      <c r="H489" s="127"/>
    </row>
    <row r="490" spans="1:8" s="61" customFormat="1" ht="22.5" x14ac:dyDescent="0.2">
      <c r="A490" s="53" t="s">
        <v>718</v>
      </c>
      <c r="B490" s="108" t="s">
        <v>503</v>
      </c>
      <c r="C490" s="64" t="s">
        <v>40</v>
      </c>
      <c r="D490" s="65">
        <v>6.5</v>
      </c>
      <c r="E490" s="66"/>
      <c r="F490" s="67"/>
      <c r="G490" s="47">
        <f t="shared" si="44"/>
        <v>6.5</v>
      </c>
      <c r="H490" s="127"/>
    </row>
    <row r="491" spans="1:8" s="61" customFormat="1" ht="22.5" x14ac:dyDescent="0.2">
      <c r="A491" s="53" t="s">
        <v>719</v>
      </c>
      <c r="B491" s="108" t="s">
        <v>62</v>
      </c>
      <c r="C491" s="64" t="s">
        <v>34</v>
      </c>
      <c r="D491" s="65">
        <v>7</v>
      </c>
      <c r="E491" s="66"/>
      <c r="F491" s="67"/>
      <c r="G491" s="47">
        <f t="shared" si="44"/>
        <v>7</v>
      </c>
      <c r="H491" s="127"/>
    </row>
    <row r="492" spans="1:8" s="61" customFormat="1" ht="45" x14ac:dyDescent="0.2">
      <c r="A492" s="53" t="s">
        <v>720</v>
      </c>
      <c r="B492" s="108" t="s">
        <v>122</v>
      </c>
      <c r="C492" s="64" t="s">
        <v>33</v>
      </c>
      <c r="D492" s="65">
        <v>78.319999999999993</v>
      </c>
      <c r="E492" s="66"/>
      <c r="F492" s="67"/>
      <c r="G492" s="47">
        <f t="shared" si="44"/>
        <v>78.319999999999993</v>
      </c>
      <c r="H492" s="127"/>
    </row>
    <row r="493" spans="1:8" s="114" customFormat="1" x14ac:dyDescent="0.2">
      <c r="A493" s="109" t="s">
        <v>761</v>
      </c>
      <c r="B493" s="110" t="s">
        <v>84</v>
      </c>
      <c r="C493" s="111"/>
      <c r="D493" s="112">
        <v>0</v>
      </c>
      <c r="E493" s="92"/>
      <c r="F493" s="113"/>
      <c r="G493" s="92">
        <f>ROUND(SUM(G494:G512),2)</f>
        <v>1334.24</v>
      </c>
      <c r="H493" s="127"/>
    </row>
    <row r="494" spans="1:8" s="61" customFormat="1" ht="135" x14ac:dyDescent="0.2">
      <c r="A494" s="53" t="s">
        <v>721</v>
      </c>
      <c r="B494" s="108" t="s">
        <v>3022</v>
      </c>
      <c r="C494" s="64" t="s">
        <v>34</v>
      </c>
      <c r="D494" s="65">
        <v>14</v>
      </c>
      <c r="E494" s="66"/>
      <c r="F494" s="67"/>
      <c r="G494" s="47">
        <f t="shared" si="44"/>
        <v>14</v>
      </c>
      <c r="H494" s="127"/>
    </row>
    <row r="495" spans="1:8" s="61" customFormat="1" ht="135" x14ac:dyDescent="0.2">
      <c r="A495" s="53" t="s">
        <v>722</v>
      </c>
      <c r="B495" s="108" t="s">
        <v>504</v>
      </c>
      <c r="C495" s="64" t="s">
        <v>34</v>
      </c>
      <c r="D495" s="65">
        <v>14</v>
      </c>
      <c r="E495" s="66"/>
      <c r="F495" s="67"/>
      <c r="G495" s="47">
        <f t="shared" si="44"/>
        <v>14</v>
      </c>
      <c r="H495" s="127"/>
    </row>
    <row r="496" spans="1:8" s="61" customFormat="1" ht="56.25" x14ac:dyDescent="0.2">
      <c r="A496" s="53" t="s">
        <v>723</v>
      </c>
      <c r="B496" s="108" t="s">
        <v>123</v>
      </c>
      <c r="C496" s="64" t="s">
        <v>34</v>
      </c>
      <c r="D496" s="65">
        <v>14</v>
      </c>
      <c r="E496" s="66"/>
      <c r="F496" s="67"/>
      <c r="G496" s="47">
        <f t="shared" si="44"/>
        <v>14</v>
      </c>
      <c r="H496" s="127"/>
    </row>
    <row r="497" spans="1:8" s="61" customFormat="1" ht="33.75" x14ac:dyDescent="0.2">
      <c r="A497" s="53" t="s">
        <v>724</v>
      </c>
      <c r="B497" s="108" t="s">
        <v>66</v>
      </c>
      <c r="C497" s="64" t="s">
        <v>40</v>
      </c>
      <c r="D497" s="65">
        <v>538.44000000000005</v>
      </c>
      <c r="E497" s="66"/>
      <c r="F497" s="67"/>
      <c r="G497" s="47">
        <f t="shared" si="44"/>
        <v>538.44000000000005</v>
      </c>
      <c r="H497" s="127"/>
    </row>
    <row r="498" spans="1:8" s="61" customFormat="1" ht="33.75" x14ac:dyDescent="0.2">
      <c r="A498" s="53" t="s">
        <v>725</v>
      </c>
      <c r="B498" s="108" t="s">
        <v>67</v>
      </c>
      <c r="C498" s="64" t="s">
        <v>40</v>
      </c>
      <c r="D498" s="65">
        <v>558.6</v>
      </c>
      <c r="E498" s="66"/>
      <c r="F498" s="67"/>
      <c r="G498" s="47">
        <f t="shared" si="44"/>
        <v>558.6</v>
      </c>
      <c r="H498" s="127"/>
    </row>
    <row r="499" spans="1:8" s="61" customFormat="1" ht="56.25" x14ac:dyDescent="0.2">
      <c r="A499" s="53" t="s">
        <v>726</v>
      </c>
      <c r="B499" s="108" t="s">
        <v>99</v>
      </c>
      <c r="C499" s="64" t="s">
        <v>40</v>
      </c>
      <c r="D499" s="65">
        <v>11.6</v>
      </c>
      <c r="E499" s="66"/>
      <c r="F499" s="67"/>
      <c r="G499" s="47">
        <f t="shared" si="44"/>
        <v>11.6</v>
      </c>
      <c r="H499" s="127"/>
    </row>
    <row r="500" spans="1:8" s="61" customFormat="1" ht="22.5" x14ac:dyDescent="0.2">
      <c r="A500" s="53" t="s">
        <v>727</v>
      </c>
      <c r="B500" s="108" t="s">
        <v>68</v>
      </c>
      <c r="C500" s="64" t="s">
        <v>34</v>
      </c>
      <c r="D500" s="65">
        <v>42</v>
      </c>
      <c r="E500" s="66"/>
      <c r="F500" s="67"/>
      <c r="G500" s="47">
        <f t="shared" si="44"/>
        <v>42</v>
      </c>
      <c r="H500" s="127"/>
    </row>
    <row r="501" spans="1:8" s="61" customFormat="1" ht="22.5" x14ac:dyDescent="0.2">
      <c r="A501" s="53" t="s">
        <v>728</v>
      </c>
      <c r="B501" s="108" t="s">
        <v>69</v>
      </c>
      <c r="C501" s="64" t="s">
        <v>34</v>
      </c>
      <c r="D501" s="65">
        <v>7</v>
      </c>
      <c r="E501" s="66"/>
      <c r="F501" s="67"/>
      <c r="G501" s="47">
        <f t="shared" si="44"/>
        <v>7</v>
      </c>
      <c r="H501" s="127"/>
    </row>
    <row r="502" spans="1:8" s="61" customFormat="1" ht="45" x14ac:dyDescent="0.2">
      <c r="A502" s="53" t="s">
        <v>729</v>
      </c>
      <c r="B502" s="108" t="s">
        <v>70</v>
      </c>
      <c r="C502" s="64" t="s">
        <v>34</v>
      </c>
      <c r="D502" s="65">
        <v>42</v>
      </c>
      <c r="E502" s="66"/>
      <c r="F502" s="67"/>
      <c r="G502" s="47">
        <f t="shared" si="44"/>
        <v>42</v>
      </c>
      <c r="H502" s="127"/>
    </row>
    <row r="503" spans="1:8" s="61" customFormat="1" ht="33.75" x14ac:dyDescent="0.2">
      <c r="A503" s="53" t="s">
        <v>730</v>
      </c>
      <c r="B503" s="108" t="s">
        <v>101</v>
      </c>
      <c r="C503" s="64" t="s">
        <v>34</v>
      </c>
      <c r="D503" s="65">
        <v>2</v>
      </c>
      <c r="E503" s="66"/>
      <c r="F503" s="67"/>
      <c r="G503" s="47">
        <f t="shared" si="44"/>
        <v>2</v>
      </c>
      <c r="H503" s="127"/>
    </row>
    <row r="504" spans="1:8" s="61" customFormat="1" ht="33.75" x14ac:dyDescent="0.2">
      <c r="A504" s="53" t="s">
        <v>731</v>
      </c>
      <c r="B504" s="108" t="s">
        <v>71</v>
      </c>
      <c r="C504" s="64" t="s">
        <v>72</v>
      </c>
      <c r="D504" s="65">
        <v>3</v>
      </c>
      <c r="E504" s="66"/>
      <c r="F504" s="67"/>
      <c r="G504" s="47">
        <f t="shared" si="44"/>
        <v>3</v>
      </c>
      <c r="H504" s="127"/>
    </row>
    <row r="505" spans="1:8" s="61" customFormat="1" ht="33.75" x14ac:dyDescent="0.2">
      <c r="A505" s="53" t="s">
        <v>732</v>
      </c>
      <c r="B505" s="108" t="s">
        <v>75</v>
      </c>
      <c r="C505" s="64" t="s">
        <v>72</v>
      </c>
      <c r="D505" s="65">
        <v>14</v>
      </c>
      <c r="E505" s="66"/>
      <c r="F505" s="67"/>
      <c r="G505" s="47">
        <f t="shared" si="44"/>
        <v>14</v>
      </c>
      <c r="H505" s="127"/>
    </row>
    <row r="506" spans="1:8" s="61" customFormat="1" ht="33.75" x14ac:dyDescent="0.2">
      <c r="A506" s="53" t="s">
        <v>733</v>
      </c>
      <c r="B506" s="108" t="s">
        <v>3023</v>
      </c>
      <c r="C506" s="64" t="s">
        <v>34</v>
      </c>
      <c r="D506" s="65">
        <v>4</v>
      </c>
      <c r="E506" s="66"/>
      <c r="F506" s="67"/>
      <c r="G506" s="47">
        <f t="shared" si="44"/>
        <v>4</v>
      </c>
      <c r="H506" s="127"/>
    </row>
    <row r="507" spans="1:8" s="61" customFormat="1" ht="33.75" x14ac:dyDescent="0.2">
      <c r="A507" s="53" t="s">
        <v>734</v>
      </c>
      <c r="B507" s="108" t="s">
        <v>96</v>
      </c>
      <c r="C507" s="64" t="s">
        <v>34</v>
      </c>
      <c r="D507" s="65">
        <v>43</v>
      </c>
      <c r="E507" s="66"/>
      <c r="F507" s="67"/>
      <c r="G507" s="47">
        <f t="shared" si="44"/>
        <v>43</v>
      </c>
      <c r="H507" s="127"/>
    </row>
    <row r="508" spans="1:8" s="61" customFormat="1" ht="33.75" x14ac:dyDescent="0.2">
      <c r="A508" s="53" t="s">
        <v>735</v>
      </c>
      <c r="B508" s="108" t="s">
        <v>97</v>
      </c>
      <c r="C508" s="64" t="s">
        <v>34</v>
      </c>
      <c r="D508" s="65">
        <v>14</v>
      </c>
      <c r="E508" s="66"/>
      <c r="F508" s="67"/>
      <c r="G508" s="47">
        <f t="shared" si="44"/>
        <v>14</v>
      </c>
      <c r="H508" s="127"/>
    </row>
    <row r="509" spans="1:8" s="61" customFormat="1" ht="56.25" x14ac:dyDescent="0.2">
      <c r="A509" s="53" t="s">
        <v>736</v>
      </c>
      <c r="B509" s="108" t="s">
        <v>74</v>
      </c>
      <c r="C509" s="64" t="s">
        <v>34</v>
      </c>
      <c r="D509" s="65">
        <v>1</v>
      </c>
      <c r="E509" s="66"/>
      <c r="F509" s="67"/>
      <c r="G509" s="47">
        <f t="shared" si="44"/>
        <v>1</v>
      </c>
      <c r="H509" s="127"/>
    </row>
    <row r="510" spans="1:8" s="61" customFormat="1" ht="33.75" x14ac:dyDescent="0.2">
      <c r="A510" s="53" t="s">
        <v>737</v>
      </c>
      <c r="B510" s="108" t="s">
        <v>73</v>
      </c>
      <c r="C510" s="64" t="s">
        <v>40</v>
      </c>
      <c r="D510" s="65">
        <v>9.6</v>
      </c>
      <c r="E510" s="66"/>
      <c r="F510" s="67"/>
      <c r="G510" s="47">
        <f>ROUND(PRODUCT(D510,E510),2)</f>
        <v>9.6</v>
      </c>
      <c r="H510" s="127"/>
    </row>
    <row r="511" spans="1:8" s="61" customFormat="1" ht="270" x14ac:dyDescent="0.2">
      <c r="A511" s="53" t="s">
        <v>738</v>
      </c>
      <c r="B511" s="54" t="s">
        <v>3028</v>
      </c>
      <c r="C511" s="64" t="s">
        <v>34</v>
      </c>
      <c r="D511" s="65">
        <v>1</v>
      </c>
      <c r="E511" s="66"/>
      <c r="F511" s="67"/>
      <c r="G511" s="47">
        <f>ROUND(PRODUCT(D511,E511),2)</f>
        <v>1</v>
      </c>
      <c r="H511" s="127"/>
    </row>
    <row r="512" spans="1:8" s="61" customFormat="1" ht="78.75" x14ac:dyDescent="0.2">
      <c r="A512" s="53" t="s">
        <v>739</v>
      </c>
      <c r="B512" s="54" t="s">
        <v>3029</v>
      </c>
      <c r="C512" s="64" t="s">
        <v>34</v>
      </c>
      <c r="D512" s="65">
        <v>1</v>
      </c>
      <c r="E512" s="66"/>
      <c r="F512" s="67"/>
      <c r="G512" s="47">
        <f>ROUND(PRODUCT(D512,E512),2)</f>
        <v>1</v>
      </c>
      <c r="H512" s="127"/>
    </row>
    <row r="513" spans="1:8" s="59" customFormat="1" x14ac:dyDescent="0.2">
      <c r="A513" s="62" t="s">
        <v>762</v>
      </c>
      <c r="B513" s="68" t="s">
        <v>30</v>
      </c>
      <c r="C513" s="68"/>
      <c r="D513" s="68">
        <v>0</v>
      </c>
      <c r="E513" s="68"/>
      <c r="F513" s="68"/>
      <c r="G513" s="50">
        <f>ROUND(SUM(G514),2)</f>
        <v>6071.73</v>
      </c>
      <c r="H513" s="127"/>
    </row>
    <row r="514" spans="1:8" s="69" customFormat="1" ht="22.5" x14ac:dyDescent="0.2">
      <c r="A514" s="53" t="s">
        <v>740</v>
      </c>
      <c r="B514" s="108" t="s">
        <v>48</v>
      </c>
      <c r="C514" s="64" t="s">
        <v>32</v>
      </c>
      <c r="D514" s="65">
        <v>6071.73</v>
      </c>
      <c r="E514" s="66"/>
      <c r="F514" s="67"/>
      <c r="G514" s="47">
        <f t="shared" ref="G514" si="45">ROUND(PRODUCT(D514,E514),2)</f>
        <v>6071.73</v>
      </c>
      <c r="H514" s="127"/>
    </row>
    <row r="515" spans="1:8" s="86" customFormat="1" x14ac:dyDescent="0.2">
      <c r="A515" s="84" t="s">
        <v>27</v>
      </c>
      <c r="B515" s="133" t="s">
        <v>788</v>
      </c>
      <c r="C515" s="133"/>
      <c r="D515" s="133"/>
      <c r="E515" s="133"/>
      <c r="F515" s="133"/>
      <c r="G515" s="85">
        <f>+G516+G548+G571+G579+G599+G677+G738+G769</f>
        <v>168024.10999999996</v>
      </c>
      <c r="H515" s="127"/>
    </row>
    <row r="516" spans="1:8" s="63" customFormat="1" x14ac:dyDescent="0.2">
      <c r="A516" s="62" t="s">
        <v>786</v>
      </c>
      <c r="B516" s="68" t="s">
        <v>77</v>
      </c>
      <c r="C516" s="68"/>
      <c r="D516" s="68"/>
      <c r="E516" s="68"/>
      <c r="F516" s="68"/>
      <c r="G516" s="50">
        <f>ROUND(SUM(G517,G530,G539),2)</f>
        <v>78071.87</v>
      </c>
      <c r="H516" s="127"/>
    </row>
    <row r="517" spans="1:8" s="114" customFormat="1" x14ac:dyDescent="0.2">
      <c r="A517" s="109" t="s">
        <v>787</v>
      </c>
      <c r="B517" s="110" t="s">
        <v>26</v>
      </c>
      <c r="C517" s="111"/>
      <c r="D517" s="112"/>
      <c r="E517" s="92"/>
      <c r="F517" s="113"/>
      <c r="G517" s="92">
        <f>ROUND(SUM(G518:G529),2)</f>
        <v>16807.259999999998</v>
      </c>
      <c r="H517" s="127"/>
    </row>
    <row r="518" spans="1:8" s="61" customFormat="1" ht="22.5" x14ac:dyDescent="0.2">
      <c r="A518" s="53" t="s">
        <v>789</v>
      </c>
      <c r="B518" s="108" t="s">
        <v>218</v>
      </c>
      <c r="C518" s="64" t="s">
        <v>33</v>
      </c>
      <c r="D518" s="65">
        <v>168.24</v>
      </c>
      <c r="E518" s="66"/>
      <c r="F518" s="67"/>
      <c r="G518" s="47">
        <f>ROUND(PRODUCT(D518,E518),2)</f>
        <v>168.24</v>
      </c>
      <c r="H518" s="127"/>
    </row>
    <row r="519" spans="1:8" s="61" customFormat="1" ht="33.75" x14ac:dyDescent="0.2">
      <c r="A519" s="53" t="s">
        <v>790</v>
      </c>
      <c r="B519" s="108" t="s">
        <v>466</v>
      </c>
      <c r="C519" s="64" t="s">
        <v>33</v>
      </c>
      <c r="D519" s="65">
        <v>423.15</v>
      </c>
      <c r="E519" s="66"/>
      <c r="F519" s="67"/>
      <c r="G519" s="47">
        <f>ROUND(PRODUCT(D519,E519),2)</f>
        <v>423.15</v>
      </c>
      <c r="H519" s="127"/>
    </row>
    <row r="520" spans="1:8" s="61" customFormat="1" ht="33.75" x14ac:dyDescent="0.2">
      <c r="A520" s="53" t="s">
        <v>791</v>
      </c>
      <c r="B520" s="108" t="s">
        <v>467</v>
      </c>
      <c r="C520" s="64" t="s">
        <v>33</v>
      </c>
      <c r="D520" s="65">
        <v>21.26</v>
      </c>
      <c r="E520" s="66"/>
      <c r="F520" s="67"/>
      <c r="G520" s="47">
        <f t="shared" ref="G520:G529" si="46">ROUND(PRODUCT(D520,E520),2)</f>
        <v>21.26</v>
      </c>
      <c r="H520" s="127"/>
    </row>
    <row r="521" spans="1:8" s="61" customFormat="1" ht="33.75" x14ac:dyDescent="0.2">
      <c r="A521" s="53" t="s">
        <v>792</v>
      </c>
      <c r="B521" s="108" t="s">
        <v>763</v>
      </c>
      <c r="C521" s="64" t="s">
        <v>32</v>
      </c>
      <c r="D521" s="65">
        <v>21.52</v>
      </c>
      <c r="E521" s="66"/>
      <c r="F521" s="67"/>
      <c r="G521" s="47">
        <f t="shared" si="46"/>
        <v>21.52</v>
      </c>
      <c r="H521" s="127"/>
    </row>
    <row r="522" spans="1:8" s="61" customFormat="1" ht="45" x14ac:dyDescent="0.2">
      <c r="A522" s="53" t="s">
        <v>793</v>
      </c>
      <c r="B522" s="108" t="s">
        <v>92</v>
      </c>
      <c r="C522" s="64" t="s">
        <v>33</v>
      </c>
      <c r="D522" s="65">
        <v>18.899999999999999</v>
      </c>
      <c r="E522" s="66"/>
      <c r="F522" s="67"/>
      <c r="G522" s="47">
        <f>ROUND(PRODUCT(D522,E522),2)</f>
        <v>18.899999999999999</v>
      </c>
      <c r="H522" s="127"/>
    </row>
    <row r="523" spans="1:8" s="61" customFormat="1" ht="33.75" x14ac:dyDescent="0.2">
      <c r="A523" s="53" t="s">
        <v>794</v>
      </c>
      <c r="B523" s="108" t="s">
        <v>109</v>
      </c>
      <c r="C523" s="64" t="s">
        <v>33</v>
      </c>
      <c r="D523" s="65">
        <v>4.41</v>
      </c>
      <c r="E523" s="66"/>
      <c r="F523" s="67"/>
      <c r="G523" s="47">
        <f t="shared" ref="G523:G527" si="47">ROUND(PRODUCT(D523,E523),2)</f>
        <v>4.41</v>
      </c>
      <c r="H523" s="127"/>
    </row>
    <row r="524" spans="1:8" s="61" customFormat="1" ht="33.75" x14ac:dyDescent="0.2">
      <c r="A524" s="53" t="s">
        <v>795</v>
      </c>
      <c r="B524" s="108" t="s">
        <v>764</v>
      </c>
      <c r="C524" s="64" t="s">
        <v>33</v>
      </c>
      <c r="D524" s="65">
        <v>3.67</v>
      </c>
      <c r="E524" s="66"/>
      <c r="F524" s="67"/>
      <c r="G524" s="47">
        <f t="shared" si="47"/>
        <v>3.67</v>
      </c>
      <c r="H524" s="127"/>
    </row>
    <row r="525" spans="1:8" s="61" customFormat="1" ht="33.75" x14ac:dyDescent="0.2">
      <c r="A525" s="53" t="s">
        <v>796</v>
      </c>
      <c r="B525" s="108" t="s">
        <v>56</v>
      </c>
      <c r="C525" s="64" t="s">
        <v>33</v>
      </c>
      <c r="D525" s="65">
        <v>89.44</v>
      </c>
      <c r="E525" s="66"/>
      <c r="F525" s="67"/>
      <c r="G525" s="47">
        <f t="shared" si="47"/>
        <v>89.44</v>
      </c>
      <c r="H525" s="127"/>
    </row>
    <row r="526" spans="1:8" s="61" customFormat="1" ht="33.75" x14ac:dyDescent="0.2">
      <c r="A526" s="53" t="s">
        <v>797</v>
      </c>
      <c r="B526" s="108" t="s">
        <v>35</v>
      </c>
      <c r="C526" s="64" t="s">
        <v>33</v>
      </c>
      <c r="D526" s="65">
        <v>152.09</v>
      </c>
      <c r="E526" s="66"/>
      <c r="F526" s="67"/>
      <c r="G526" s="47">
        <f t="shared" si="47"/>
        <v>152.09</v>
      </c>
      <c r="H526" s="127"/>
    </row>
    <row r="527" spans="1:8" s="61" customFormat="1" ht="78.75" x14ac:dyDescent="0.2">
      <c r="A527" s="53" t="s">
        <v>798</v>
      </c>
      <c r="B527" s="108" t="s">
        <v>765</v>
      </c>
      <c r="C527" s="64" t="s">
        <v>32</v>
      </c>
      <c r="D527" s="65">
        <v>5</v>
      </c>
      <c r="E527" s="66"/>
      <c r="F527" s="67"/>
      <c r="G527" s="47">
        <f t="shared" si="47"/>
        <v>5</v>
      </c>
      <c r="H527" s="127"/>
    </row>
    <row r="528" spans="1:8" s="61" customFormat="1" ht="33.75" x14ac:dyDescent="0.2">
      <c r="A528" s="53" t="s">
        <v>799</v>
      </c>
      <c r="B528" s="108" t="s">
        <v>38</v>
      </c>
      <c r="C528" s="64" t="s">
        <v>33</v>
      </c>
      <c r="D528" s="65">
        <v>883.31</v>
      </c>
      <c r="E528" s="66"/>
      <c r="F528" s="67"/>
      <c r="G528" s="47">
        <f t="shared" si="46"/>
        <v>883.31</v>
      </c>
      <c r="H528" s="127"/>
    </row>
    <row r="529" spans="1:8" s="61" customFormat="1" ht="33.75" x14ac:dyDescent="0.2">
      <c r="A529" s="53" t="s">
        <v>800</v>
      </c>
      <c r="B529" s="108" t="s">
        <v>36</v>
      </c>
      <c r="C529" s="64" t="s">
        <v>37</v>
      </c>
      <c r="D529" s="65">
        <v>15016.27</v>
      </c>
      <c r="E529" s="66"/>
      <c r="F529" s="67"/>
      <c r="G529" s="47">
        <f t="shared" si="46"/>
        <v>15016.27</v>
      </c>
      <c r="H529" s="127"/>
    </row>
    <row r="530" spans="1:8" s="114" customFormat="1" x14ac:dyDescent="0.2">
      <c r="A530" s="109" t="s">
        <v>1020</v>
      </c>
      <c r="B530" s="110" t="s">
        <v>51</v>
      </c>
      <c r="C530" s="111"/>
      <c r="D530" s="112">
        <v>0</v>
      </c>
      <c r="E530" s="92"/>
      <c r="F530" s="113"/>
      <c r="G530" s="92">
        <f>ROUND(SUM(G531:G538),2)</f>
        <v>48656.73</v>
      </c>
      <c r="H530" s="127"/>
    </row>
    <row r="531" spans="1:8" s="61" customFormat="1" ht="33.75" x14ac:dyDescent="0.2">
      <c r="A531" s="53" t="s">
        <v>801</v>
      </c>
      <c r="B531" s="108" t="s">
        <v>31</v>
      </c>
      <c r="C531" s="64" t="s">
        <v>32</v>
      </c>
      <c r="D531" s="65">
        <v>4505.26</v>
      </c>
      <c r="E531" s="66"/>
      <c r="F531" s="67"/>
      <c r="G531" s="47">
        <f>ROUND(PRODUCT(D531,E531),2)</f>
        <v>4505.26</v>
      </c>
      <c r="H531" s="127"/>
    </row>
    <row r="532" spans="1:8" s="61" customFormat="1" ht="45" x14ac:dyDescent="0.2">
      <c r="A532" s="53" t="s">
        <v>802</v>
      </c>
      <c r="B532" s="108" t="s">
        <v>108</v>
      </c>
      <c r="C532" s="64" t="s">
        <v>33</v>
      </c>
      <c r="D532" s="65">
        <v>1802.1</v>
      </c>
      <c r="E532" s="66"/>
      <c r="F532" s="67"/>
      <c r="G532" s="47">
        <f t="shared" ref="G532:G537" si="48">ROUND(PRODUCT(D532,E532),2)</f>
        <v>1802.1</v>
      </c>
      <c r="H532" s="127"/>
    </row>
    <row r="533" spans="1:8" s="61" customFormat="1" ht="45" x14ac:dyDescent="0.2">
      <c r="A533" s="53" t="s">
        <v>803</v>
      </c>
      <c r="B533" s="108" t="s">
        <v>124</v>
      </c>
      <c r="C533" s="64" t="s">
        <v>32</v>
      </c>
      <c r="D533" s="65">
        <v>2928.42</v>
      </c>
      <c r="E533" s="66"/>
      <c r="F533" s="67"/>
      <c r="G533" s="47">
        <f t="shared" si="48"/>
        <v>2928.42</v>
      </c>
      <c r="H533" s="127"/>
    </row>
    <row r="534" spans="1:8" s="61" customFormat="1" ht="56.25" x14ac:dyDescent="0.2">
      <c r="A534" s="53" t="s">
        <v>804</v>
      </c>
      <c r="B534" s="108" t="s">
        <v>766</v>
      </c>
      <c r="C534" s="64" t="s">
        <v>32</v>
      </c>
      <c r="D534" s="65">
        <v>1576.84</v>
      </c>
      <c r="E534" s="66"/>
      <c r="F534" s="67"/>
      <c r="G534" s="47">
        <f t="shared" si="48"/>
        <v>1576.84</v>
      </c>
      <c r="H534" s="127"/>
    </row>
    <row r="535" spans="1:8" s="61" customFormat="1" ht="45" x14ac:dyDescent="0.2">
      <c r="A535" s="53" t="s">
        <v>805</v>
      </c>
      <c r="B535" s="54" t="s">
        <v>3024</v>
      </c>
      <c r="C535" s="64" t="s">
        <v>33</v>
      </c>
      <c r="D535" s="65">
        <v>901.05</v>
      </c>
      <c r="E535" s="66"/>
      <c r="F535" s="67"/>
      <c r="G535" s="47">
        <f t="shared" si="48"/>
        <v>901.05</v>
      </c>
      <c r="H535" s="127"/>
    </row>
    <row r="536" spans="1:8" s="61" customFormat="1" ht="33.75" x14ac:dyDescent="0.2">
      <c r="A536" s="53" t="s">
        <v>806</v>
      </c>
      <c r="B536" s="108" t="s">
        <v>94</v>
      </c>
      <c r="C536" s="64" t="s">
        <v>32</v>
      </c>
      <c r="D536" s="65">
        <v>4505.26</v>
      </c>
      <c r="E536" s="66"/>
      <c r="F536" s="67"/>
      <c r="G536" s="47">
        <f t="shared" si="48"/>
        <v>4505.26</v>
      </c>
      <c r="H536" s="127"/>
    </row>
    <row r="537" spans="1:8" s="61" customFormat="1" ht="33.75" x14ac:dyDescent="0.2">
      <c r="A537" s="53" t="s">
        <v>807</v>
      </c>
      <c r="B537" s="108" t="s">
        <v>38</v>
      </c>
      <c r="C537" s="64" t="s">
        <v>33</v>
      </c>
      <c r="D537" s="65">
        <v>1802.1</v>
      </c>
      <c r="E537" s="66"/>
      <c r="F537" s="67"/>
      <c r="G537" s="47">
        <f t="shared" si="48"/>
        <v>1802.1</v>
      </c>
      <c r="H537" s="127"/>
    </row>
    <row r="538" spans="1:8" s="61" customFormat="1" ht="33.75" x14ac:dyDescent="0.2">
      <c r="A538" s="53" t="s">
        <v>808</v>
      </c>
      <c r="B538" s="108" t="s">
        <v>36</v>
      </c>
      <c r="C538" s="64" t="s">
        <v>37</v>
      </c>
      <c r="D538" s="65">
        <v>30635.7</v>
      </c>
      <c r="E538" s="66"/>
      <c r="F538" s="67"/>
      <c r="G538" s="47">
        <f>ROUND(PRODUCT(D538,E538),2)</f>
        <v>30635.7</v>
      </c>
      <c r="H538" s="127"/>
    </row>
    <row r="539" spans="1:8" s="114" customFormat="1" x14ac:dyDescent="0.2">
      <c r="A539" s="109" t="s">
        <v>1021</v>
      </c>
      <c r="B539" s="110" t="s">
        <v>52</v>
      </c>
      <c r="C539" s="111"/>
      <c r="D539" s="112">
        <v>0</v>
      </c>
      <c r="E539" s="92"/>
      <c r="F539" s="113"/>
      <c r="G539" s="92">
        <f>ROUND(SUM(G540:G547),2)</f>
        <v>12607.88</v>
      </c>
      <c r="H539" s="127"/>
    </row>
    <row r="540" spans="1:8" s="61" customFormat="1" ht="45" x14ac:dyDescent="0.2">
      <c r="A540" s="53" t="s">
        <v>809</v>
      </c>
      <c r="B540" s="108" t="s">
        <v>767</v>
      </c>
      <c r="C540" s="64" t="s">
        <v>32</v>
      </c>
      <c r="D540" s="65">
        <v>574.79999999999995</v>
      </c>
      <c r="E540" s="66"/>
      <c r="F540" s="67"/>
      <c r="G540" s="47">
        <f>ROUND(PRODUCT(D540,E540),2)</f>
        <v>574.79999999999995</v>
      </c>
      <c r="H540" s="127"/>
    </row>
    <row r="541" spans="1:8" s="61" customFormat="1" ht="45" x14ac:dyDescent="0.2">
      <c r="A541" s="53" t="s">
        <v>810</v>
      </c>
      <c r="B541" s="108" t="s">
        <v>768</v>
      </c>
      <c r="C541" s="64" t="s">
        <v>32</v>
      </c>
      <c r="D541" s="65">
        <v>766.39</v>
      </c>
      <c r="E541" s="66"/>
      <c r="F541" s="67"/>
      <c r="G541" s="47">
        <f t="shared" ref="G541:G547" si="49">ROUND(PRODUCT(D541,E541),2)</f>
        <v>766.39</v>
      </c>
      <c r="H541" s="127"/>
    </row>
    <row r="542" spans="1:8" s="61" customFormat="1" ht="45" x14ac:dyDescent="0.2">
      <c r="A542" s="53" t="s">
        <v>811</v>
      </c>
      <c r="B542" s="108" t="s">
        <v>769</v>
      </c>
      <c r="C542" s="64" t="s">
        <v>32</v>
      </c>
      <c r="D542" s="65">
        <v>2299.1799999999998</v>
      </c>
      <c r="E542" s="66"/>
      <c r="F542" s="67"/>
      <c r="G542" s="47">
        <f t="shared" si="49"/>
        <v>2299.1799999999998</v>
      </c>
      <c r="H542" s="127"/>
    </row>
    <row r="543" spans="1:8" s="61" customFormat="1" ht="45" x14ac:dyDescent="0.2">
      <c r="A543" s="53" t="s">
        <v>812</v>
      </c>
      <c r="B543" s="108" t="s">
        <v>770</v>
      </c>
      <c r="C543" s="64" t="s">
        <v>32</v>
      </c>
      <c r="D543" s="65">
        <v>191.6</v>
      </c>
      <c r="E543" s="66"/>
      <c r="F543" s="67"/>
      <c r="G543" s="47">
        <f t="shared" si="49"/>
        <v>191.6</v>
      </c>
      <c r="H543" s="127"/>
    </row>
    <row r="544" spans="1:8" s="61" customFormat="1" ht="22.5" x14ac:dyDescent="0.2">
      <c r="A544" s="53" t="s">
        <v>813</v>
      </c>
      <c r="B544" s="108" t="s">
        <v>39</v>
      </c>
      <c r="C544" s="64" t="s">
        <v>40</v>
      </c>
      <c r="D544" s="65">
        <v>2953.75</v>
      </c>
      <c r="E544" s="66"/>
      <c r="F544" s="67"/>
      <c r="G544" s="47">
        <f t="shared" si="49"/>
        <v>2953.75</v>
      </c>
      <c r="H544" s="127"/>
    </row>
    <row r="545" spans="1:8" s="61" customFormat="1" ht="45" x14ac:dyDescent="0.2">
      <c r="A545" s="53" t="s">
        <v>814</v>
      </c>
      <c r="B545" s="108" t="s">
        <v>53</v>
      </c>
      <c r="C545" s="64" t="s">
        <v>40</v>
      </c>
      <c r="D545" s="65">
        <v>2953.75</v>
      </c>
      <c r="E545" s="66"/>
      <c r="F545" s="67"/>
      <c r="G545" s="47">
        <f t="shared" si="49"/>
        <v>2953.75</v>
      </c>
      <c r="H545" s="127"/>
    </row>
    <row r="546" spans="1:8" s="61" customFormat="1" ht="33.75" x14ac:dyDescent="0.2">
      <c r="A546" s="53" t="s">
        <v>815</v>
      </c>
      <c r="B546" s="108" t="s">
        <v>82</v>
      </c>
      <c r="C546" s="64" t="s">
        <v>54</v>
      </c>
      <c r="D546" s="65">
        <v>2092.41</v>
      </c>
      <c r="E546" s="66"/>
      <c r="F546" s="67"/>
      <c r="G546" s="47">
        <f t="shared" si="49"/>
        <v>2092.41</v>
      </c>
      <c r="H546" s="127"/>
    </row>
    <row r="547" spans="1:8" s="61" customFormat="1" ht="78.75" x14ac:dyDescent="0.2">
      <c r="A547" s="53" t="s">
        <v>816</v>
      </c>
      <c r="B547" s="108" t="s">
        <v>81</v>
      </c>
      <c r="C547" s="64" t="s">
        <v>34</v>
      </c>
      <c r="D547" s="65">
        <v>776</v>
      </c>
      <c r="E547" s="66"/>
      <c r="F547" s="67"/>
      <c r="G547" s="47">
        <f t="shared" si="49"/>
        <v>776</v>
      </c>
      <c r="H547" s="127"/>
    </row>
    <row r="548" spans="1:8" s="61" customFormat="1" x14ac:dyDescent="0.2">
      <c r="A548" s="62" t="s">
        <v>1022</v>
      </c>
      <c r="B548" s="68" t="s">
        <v>86</v>
      </c>
      <c r="C548" s="68"/>
      <c r="D548" s="68">
        <v>0</v>
      </c>
      <c r="E548" s="68"/>
      <c r="F548" s="68"/>
      <c r="G548" s="50">
        <f>ROUND(SUM(G549:G570),2)</f>
        <v>9681.3700000000008</v>
      </c>
      <c r="H548" s="127"/>
    </row>
    <row r="549" spans="1:8" s="61" customFormat="1" ht="33.75" x14ac:dyDescent="0.2">
      <c r="A549" s="53" t="s">
        <v>817</v>
      </c>
      <c r="B549" s="108" t="s">
        <v>31</v>
      </c>
      <c r="C549" s="64" t="s">
        <v>32</v>
      </c>
      <c r="D549" s="65">
        <v>1672.98</v>
      </c>
      <c r="E549" s="66"/>
      <c r="F549" s="67"/>
      <c r="G549" s="47">
        <f>ROUND(PRODUCT(D549,E549),2)</f>
        <v>1672.98</v>
      </c>
      <c r="H549" s="127"/>
    </row>
    <row r="550" spans="1:8" s="61" customFormat="1" ht="45" x14ac:dyDescent="0.2">
      <c r="A550" s="53" t="s">
        <v>818</v>
      </c>
      <c r="B550" s="108" t="s">
        <v>110</v>
      </c>
      <c r="C550" s="64" t="s">
        <v>33</v>
      </c>
      <c r="D550" s="65">
        <v>75.28</v>
      </c>
      <c r="E550" s="66"/>
      <c r="F550" s="67"/>
      <c r="G550" s="47">
        <f t="shared" ref="G550:G570" si="50">ROUND(PRODUCT(D550,E550),2)</f>
        <v>75.28</v>
      </c>
      <c r="H550" s="127"/>
    </row>
    <row r="551" spans="1:8" s="61" customFormat="1" ht="45" x14ac:dyDescent="0.2">
      <c r="A551" s="53" t="s">
        <v>819</v>
      </c>
      <c r="B551" s="108" t="s">
        <v>85</v>
      </c>
      <c r="C551" s="64" t="s">
        <v>32</v>
      </c>
      <c r="D551" s="65">
        <v>501.89</v>
      </c>
      <c r="E551" s="66"/>
      <c r="F551" s="67"/>
      <c r="G551" s="47">
        <f t="shared" si="50"/>
        <v>501.89</v>
      </c>
      <c r="H551" s="127"/>
    </row>
    <row r="552" spans="1:8" s="61" customFormat="1" ht="45" x14ac:dyDescent="0.2">
      <c r="A552" s="53" t="s">
        <v>820</v>
      </c>
      <c r="B552" s="108" t="s">
        <v>115</v>
      </c>
      <c r="C552" s="64" t="s">
        <v>32</v>
      </c>
      <c r="D552" s="65">
        <v>1171.0899999999999</v>
      </c>
      <c r="E552" s="66"/>
      <c r="F552" s="67"/>
      <c r="G552" s="47">
        <f t="shared" si="50"/>
        <v>1171.0899999999999</v>
      </c>
      <c r="H552" s="127"/>
    </row>
    <row r="553" spans="1:8" s="61" customFormat="1" ht="45" x14ac:dyDescent="0.2">
      <c r="A553" s="53" t="s">
        <v>821</v>
      </c>
      <c r="B553" s="108" t="s">
        <v>98</v>
      </c>
      <c r="C553" s="64" t="s">
        <v>33</v>
      </c>
      <c r="D553" s="65">
        <v>30.11</v>
      </c>
      <c r="E553" s="66"/>
      <c r="F553" s="67"/>
      <c r="G553" s="47">
        <f t="shared" si="50"/>
        <v>30.11</v>
      </c>
      <c r="H553" s="127"/>
    </row>
    <row r="554" spans="1:8" s="61" customFormat="1" ht="45" x14ac:dyDescent="0.2">
      <c r="A554" s="53" t="s">
        <v>822</v>
      </c>
      <c r="B554" s="108" t="s">
        <v>111</v>
      </c>
      <c r="C554" s="64" t="s">
        <v>33</v>
      </c>
      <c r="D554" s="65">
        <v>45.17</v>
      </c>
      <c r="E554" s="66"/>
      <c r="F554" s="67"/>
      <c r="G554" s="47">
        <f t="shared" si="50"/>
        <v>45.17</v>
      </c>
      <c r="H554" s="127"/>
    </row>
    <row r="555" spans="1:8" s="61" customFormat="1" ht="33.75" x14ac:dyDescent="0.2">
      <c r="A555" s="53" t="s">
        <v>823</v>
      </c>
      <c r="B555" s="108" t="s">
        <v>117</v>
      </c>
      <c r="C555" s="64" t="s">
        <v>40</v>
      </c>
      <c r="D555" s="65">
        <v>782.59</v>
      </c>
      <c r="E555" s="66"/>
      <c r="F555" s="67"/>
      <c r="G555" s="47">
        <f t="shared" si="50"/>
        <v>782.59</v>
      </c>
      <c r="H555" s="127"/>
    </row>
    <row r="556" spans="1:8" s="61" customFormat="1" ht="33.75" x14ac:dyDescent="0.2">
      <c r="A556" s="53" t="s">
        <v>824</v>
      </c>
      <c r="B556" s="108" t="s">
        <v>118</v>
      </c>
      <c r="C556" s="64" t="s">
        <v>40</v>
      </c>
      <c r="D556" s="65">
        <v>335.4</v>
      </c>
      <c r="E556" s="66"/>
      <c r="F556" s="67"/>
      <c r="G556" s="47">
        <f t="shared" si="50"/>
        <v>335.4</v>
      </c>
      <c r="H556" s="127"/>
    </row>
    <row r="557" spans="1:8" s="61" customFormat="1" ht="33.75" x14ac:dyDescent="0.2">
      <c r="A557" s="53" t="s">
        <v>825</v>
      </c>
      <c r="B557" s="108" t="s">
        <v>119</v>
      </c>
      <c r="C557" s="64" t="s">
        <v>40</v>
      </c>
      <c r="D557" s="65">
        <v>24.28</v>
      </c>
      <c r="E557" s="66"/>
      <c r="F557" s="67"/>
      <c r="G557" s="47">
        <f t="shared" si="50"/>
        <v>24.28</v>
      </c>
      <c r="H557" s="127"/>
    </row>
    <row r="558" spans="1:8" s="61" customFormat="1" ht="45" x14ac:dyDescent="0.2">
      <c r="A558" s="53" t="s">
        <v>826</v>
      </c>
      <c r="B558" s="108" t="s">
        <v>42</v>
      </c>
      <c r="C558" s="64" t="s">
        <v>32</v>
      </c>
      <c r="D558" s="65">
        <v>447.2</v>
      </c>
      <c r="E558" s="66"/>
      <c r="F558" s="67"/>
      <c r="G558" s="47">
        <f t="shared" si="50"/>
        <v>447.2</v>
      </c>
      <c r="H558" s="127"/>
    </row>
    <row r="559" spans="1:8" s="61" customFormat="1" ht="33.75" x14ac:dyDescent="0.2">
      <c r="A559" s="53" t="s">
        <v>827</v>
      </c>
      <c r="B559" s="108" t="s">
        <v>41</v>
      </c>
      <c r="C559" s="64" t="s">
        <v>32</v>
      </c>
      <c r="D559" s="65">
        <v>1225.78</v>
      </c>
      <c r="E559" s="66"/>
      <c r="F559" s="67"/>
      <c r="G559" s="47">
        <f t="shared" si="50"/>
        <v>1225.78</v>
      </c>
      <c r="H559" s="127"/>
    </row>
    <row r="560" spans="1:8" s="61" customFormat="1" ht="33.75" x14ac:dyDescent="0.2">
      <c r="A560" s="53" t="s">
        <v>828</v>
      </c>
      <c r="B560" s="108" t="s">
        <v>43</v>
      </c>
      <c r="C560" s="64" t="s">
        <v>32</v>
      </c>
      <c r="D560" s="65">
        <v>501.89</v>
      </c>
      <c r="E560" s="66"/>
      <c r="F560" s="67"/>
      <c r="G560" s="47">
        <f t="shared" si="50"/>
        <v>501.89</v>
      </c>
      <c r="H560" s="127"/>
    </row>
    <row r="561" spans="1:8" s="61" customFormat="1" ht="22.5" x14ac:dyDescent="0.2">
      <c r="A561" s="53" t="s">
        <v>829</v>
      </c>
      <c r="B561" s="108" t="s">
        <v>39</v>
      </c>
      <c r="C561" s="64" t="s">
        <v>40</v>
      </c>
      <c r="D561" s="65">
        <v>1042.8499999999999</v>
      </c>
      <c r="E561" s="66"/>
      <c r="F561" s="67"/>
      <c r="G561" s="47">
        <f t="shared" si="50"/>
        <v>1042.8499999999999</v>
      </c>
      <c r="H561" s="127"/>
    </row>
    <row r="562" spans="1:8" s="61" customFormat="1" ht="45" x14ac:dyDescent="0.2">
      <c r="A562" s="53" t="s">
        <v>830</v>
      </c>
      <c r="B562" s="108" t="s">
        <v>49</v>
      </c>
      <c r="C562" s="64" t="s">
        <v>40</v>
      </c>
      <c r="D562" s="65">
        <v>12.5</v>
      </c>
      <c r="E562" s="66"/>
      <c r="F562" s="67"/>
      <c r="G562" s="47">
        <f>ROUND(PRODUCT(D562,E562),2)</f>
        <v>12.5</v>
      </c>
      <c r="H562" s="127"/>
    </row>
    <row r="563" spans="1:8" s="61" customFormat="1" ht="33.75" x14ac:dyDescent="0.2">
      <c r="A563" s="53" t="s">
        <v>831</v>
      </c>
      <c r="B563" s="108" t="s">
        <v>83</v>
      </c>
      <c r="C563" s="64" t="s">
        <v>40</v>
      </c>
      <c r="D563" s="65">
        <v>12.5</v>
      </c>
      <c r="E563" s="66"/>
      <c r="F563" s="67"/>
      <c r="G563" s="47">
        <f t="shared" ref="G563:G564" si="51">ROUND(PRODUCT(D563,E563),2)</f>
        <v>12.5</v>
      </c>
      <c r="H563" s="127"/>
    </row>
    <row r="564" spans="1:8" s="61" customFormat="1" ht="33.75" x14ac:dyDescent="0.2">
      <c r="A564" s="53" t="s">
        <v>832</v>
      </c>
      <c r="B564" s="108" t="s">
        <v>107</v>
      </c>
      <c r="C564" s="64" t="s">
        <v>32</v>
      </c>
      <c r="D564" s="65">
        <v>136.4</v>
      </c>
      <c r="E564" s="66"/>
      <c r="F564" s="67"/>
      <c r="G564" s="47">
        <f t="shared" si="51"/>
        <v>136.4</v>
      </c>
      <c r="H564" s="127"/>
    </row>
    <row r="565" spans="1:8" s="61" customFormat="1" ht="33.75" x14ac:dyDescent="0.2">
      <c r="A565" s="53" t="s">
        <v>833</v>
      </c>
      <c r="B565" s="108" t="s">
        <v>102</v>
      </c>
      <c r="C565" s="64" t="s">
        <v>32</v>
      </c>
      <c r="D565" s="65">
        <v>136.4</v>
      </c>
      <c r="E565" s="66"/>
      <c r="F565" s="67"/>
      <c r="G565" s="47">
        <f t="shared" si="50"/>
        <v>136.4</v>
      </c>
      <c r="H565" s="127"/>
    </row>
    <row r="566" spans="1:8" s="61" customFormat="1" ht="67.5" x14ac:dyDescent="0.2">
      <c r="A566" s="53" t="s">
        <v>834</v>
      </c>
      <c r="B566" s="108" t="s">
        <v>116</v>
      </c>
      <c r="C566" s="64" t="s">
        <v>34</v>
      </c>
      <c r="D566" s="65">
        <v>56</v>
      </c>
      <c r="E566" s="66"/>
      <c r="F566" s="67"/>
      <c r="G566" s="47">
        <f t="shared" si="50"/>
        <v>56</v>
      </c>
      <c r="H566" s="127"/>
    </row>
    <row r="567" spans="1:8" s="61" customFormat="1" ht="78.75" x14ac:dyDescent="0.2">
      <c r="A567" s="53" t="s">
        <v>835</v>
      </c>
      <c r="B567" s="108" t="s">
        <v>771</v>
      </c>
      <c r="C567" s="64" t="s">
        <v>34</v>
      </c>
      <c r="D567" s="65">
        <v>12</v>
      </c>
      <c r="E567" s="66"/>
      <c r="F567" s="67"/>
      <c r="G567" s="47">
        <f t="shared" si="50"/>
        <v>12</v>
      </c>
      <c r="H567" s="127"/>
    </row>
    <row r="568" spans="1:8" s="61" customFormat="1" ht="90" x14ac:dyDescent="0.2">
      <c r="A568" s="53" t="s">
        <v>836</v>
      </c>
      <c r="B568" s="108" t="s">
        <v>95</v>
      </c>
      <c r="C568" s="64" t="s">
        <v>34</v>
      </c>
      <c r="D568" s="65">
        <v>646</v>
      </c>
      <c r="E568" s="66"/>
      <c r="F568" s="67"/>
      <c r="G568" s="47">
        <f t="shared" si="50"/>
        <v>646</v>
      </c>
      <c r="H568" s="127"/>
    </row>
    <row r="569" spans="1:8" s="61" customFormat="1" ht="33.75" x14ac:dyDescent="0.2">
      <c r="A569" s="53" t="s">
        <v>837</v>
      </c>
      <c r="B569" s="108" t="s">
        <v>38</v>
      </c>
      <c r="C569" s="64" t="s">
        <v>33</v>
      </c>
      <c r="D569" s="65">
        <v>45.17</v>
      </c>
      <c r="E569" s="66"/>
      <c r="F569" s="67"/>
      <c r="G569" s="47">
        <f t="shared" si="50"/>
        <v>45.17</v>
      </c>
      <c r="H569" s="127"/>
    </row>
    <row r="570" spans="1:8" s="61" customFormat="1" ht="33.75" x14ac:dyDescent="0.2">
      <c r="A570" s="53" t="s">
        <v>838</v>
      </c>
      <c r="B570" s="108" t="s">
        <v>36</v>
      </c>
      <c r="C570" s="64" t="s">
        <v>37</v>
      </c>
      <c r="D570" s="65">
        <v>767.89</v>
      </c>
      <c r="E570" s="66"/>
      <c r="F570" s="67"/>
      <c r="G570" s="47">
        <f t="shared" si="50"/>
        <v>767.89</v>
      </c>
      <c r="H570" s="127"/>
    </row>
    <row r="571" spans="1:8" s="63" customFormat="1" x14ac:dyDescent="0.2">
      <c r="A571" s="62" t="s">
        <v>1023</v>
      </c>
      <c r="B571" s="68" t="s">
        <v>78</v>
      </c>
      <c r="C571" s="68"/>
      <c r="D571" s="68">
        <v>0</v>
      </c>
      <c r="E571" s="68"/>
      <c r="F571" s="68"/>
      <c r="G571" s="50">
        <f>ROUND(SUM(G572:G578),2)</f>
        <v>224</v>
      </c>
      <c r="H571" s="127"/>
    </row>
    <row r="572" spans="1:8" s="61" customFormat="1" ht="33.75" x14ac:dyDescent="0.2">
      <c r="A572" s="53" t="s">
        <v>839</v>
      </c>
      <c r="B572" s="108" t="s">
        <v>772</v>
      </c>
      <c r="C572" s="64" t="s">
        <v>34</v>
      </c>
      <c r="D572" s="65">
        <v>16</v>
      </c>
      <c r="E572" s="66"/>
      <c r="F572" s="67"/>
      <c r="G572" s="47">
        <f t="shared" ref="G572:G578" si="52">ROUND(PRODUCT(D572,E572),2)</f>
        <v>16</v>
      </c>
      <c r="H572" s="127"/>
    </row>
    <row r="573" spans="1:8" s="61" customFormat="1" ht="33.75" x14ac:dyDescent="0.2">
      <c r="A573" s="53" t="s">
        <v>840</v>
      </c>
      <c r="B573" s="108" t="s">
        <v>773</v>
      </c>
      <c r="C573" s="64" t="s">
        <v>34</v>
      </c>
      <c r="D573" s="65">
        <v>16</v>
      </c>
      <c r="E573" s="66"/>
      <c r="F573" s="67"/>
      <c r="G573" s="47">
        <f t="shared" si="52"/>
        <v>16</v>
      </c>
      <c r="H573" s="127"/>
    </row>
    <row r="574" spans="1:8" s="61" customFormat="1" ht="33.75" x14ac:dyDescent="0.2">
      <c r="A574" s="53" t="s">
        <v>841</v>
      </c>
      <c r="B574" s="108" t="s">
        <v>774</v>
      </c>
      <c r="C574" s="64" t="s">
        <v>34</v>
      </c>
      <c r="D574" s="65">
        <v>16</v>
      </c>
      <c r="E574" s="66"/>
      <c r="F574" s="67"/>
      <c r="G574" s="47">
        <f t="shared" si="52"/>
        <v>16</v>
      </c>
      <c r="H574" s="127"/>
    </row>
    <row r="575" spans="1:8" s="61" customFormat="1" ht="33.75" x14ac:dyDescent="0.2">
      <c r="A575" s="53" t="s">
        <v>842</v>
      </c>
      <c r="B575" s="108" t="s">
        <v>775</v>
      </c>
      <c r="C575" s="64" t="s">
        <v>34</v>
      </c>
      <c r="D575" s="65">
        <v>16</v>
      </c>
      <c r="E575" s="66"/>
      <c r="F575" s="67"/>
      <c r="G575" s="47">
        <f t="shared" si="52"/>
        <v>16</v>
      </c>
      <c r="H575" s="127"/>
    </row>
    <row r="576" spans="1:8" s="61" customFormat="1" ht="33.75" x14ac:dyDescent="0.2">
      <c r="A576" s="53" t="s">
        <v>843</v>
      </c>
      <c r="B576" s="108" t="s">
        <v>776</v>
      </c>
      <c r="C576" s="64" t="s">
        <v>34</v>
      </c>
      <c r="D576" s="65">
        <v>16</v>
      </c>
      <c r="E576" s="66"/>
      <c r="F576" s="67"/>
      <c r="G576" s="47">
        <f t="shared" si="52"/>
        <v>16</v>
      </c>
      <c r="H576" s="127"/>
    </row>
    <row r="577" spans="1:8" s="61" customFormat="1" ht="33.75" x14ac:dyDescent="0.2">
      <c r="A577" s="53" t="s">
        <v>844</v>
      </c>
      <c r="B577" s="108" t="s">
        <v>55</v>
      </c>
      <c r="C577" s="64" t="s">
        <v>32</v>
      </c>
      <c r="D577" s="65">
        <v>120</v>
      </c>
      <c r="E577" s="66"/>
      <c r="F577" s="67"/>
      <c r="G577" s="47">
        <f t="shared" si="52"/>
        <v>120</v>
      </c>
      <c r="H577" s="127"/>
    </row>
    <row r="578" spans="1:8" s="61" customFormat="1" ht="22.5" x14ac:dyDescent="0.2">
      <c r="A578" s="53" t="s">
        <v>845</v>
      </c>
      <c r="B578" s="108" t="s">
        <v>112</v>
      </c>
      <c r="C578" s="64" t="s">
        <v>33</v>
      </c>
      <c r="D578" s="65">
        <v>24</v>
      </c>
      <c r="E578" s="66"/>
      <c r="F578" s="67"/>
      <c r="G578" s="47">
        <f t="shared" si="52"/>
        <v>24</v>
      </c>
      <c r="H578" s="127"/>
    </row>
    <row r="579" spans="1:8" s="61" customFormat="1" x14ac:dyDescent="0.2">
      <c r="A579" s="62" t="s">
        <v>1024</v>
      </c>
      <c r="B579" s="68" t="s">
        <v>44</v>
      </c>
      <c r="C579" s="68"/>
      <c r="D579" s="68">
        <v>0</v>
      </c>
      <c r="E579" s="68"/>
      <c r="F579" s="68"/>
      <c r="G579" s="50">
        <f>ROUND(SUM(G580,G595),2)</f>
        <v>2344.2199999999998</v>
      </c>
      <c r="H579" s="127"/>
    </row>
    <row r="580" spans="1:8" s="114" customFormat="1" x14ac:dyDescent="0.2">
      <c r="A580" s="109" t="s">
        <v>1025</v>
      </c>
      <c r="B580" s="110" t="s">
        <v>46</v>
      </c>
      <c r="C580" s="111"/>
      <c r="D580" s="112">
        <v>0</v>
      </c>
      <c r="E580" s="92"/>
      <c r="F580" s="113"/>
      <c r="G580" s="92">
        <f>ROUND(SUM(G581:G594),2)</f>
        <v>2323.2199999999998</v>
      </c>
      <c r="H580" s="127"/>
    </row>
    <row r="581" spans="1:8" s="61" customFormat="1" ht="56.25" x14ac:dyDescent="0.2">
      <c r="A581" s="53" t="s">
        <v>846</v>
      </c>
      <c r="B581" s="108" t="s">
        <v>113</v>
      </c>
      <c r="C581" s="64" t="s">
        <v>32</v>
      </c>
      <c r="D581" s="65">
        <v>4.8</v>
      </c>
      <c r="E581" s="66"/>
      <c r="F581" s="67"/>
      <c r="G581" s="47">
        <f t="shared" ref="G581:G594" si="53">ROUND(PRODUCT(D581,E581),2)</f>
        <v>4.8</v>
      </c>
      <c r="H581" s="127"/>
    </row>
    <row r="582" spans="1:8" s="61" customFormat="1" ht="67.5" x14ac:dyDescent="0.2">
      <c r="A582" s="53" t="s">
        <v>847</v>
      </c>
      <c r="B582" s="108" t="s">
        <v>114</v>
      </c>
      <c r="C582" s="64" t="s">
        <v>32</v>
      </c>
      <c r="D582" s="65">
        <v>92.8</v>
      </c>
      <c r="E582" s="66"/>
      <c r="F582" s="67"/>
      <c r="G582" s="47">
        <f t="shared" si="53"/>
        <v>92.8</v>
      </c>
      <c r="H582" s="127"/>
    </row>
    <row r="583" spans="1:8" s="61" customFormat="1" ht="56.25" x14ac:dyDescent="0.2">
      <c r="A583" s="53" t="s">
        <v>848</v>
      </c>
      <c r="B583" s="108" t="s">
        <v>103</v>
      </c>
      <c r="C583" s="64" t="s">
        <v>40</v>
      </c>
      <c r="D583" s="65">
        <v>1899.66</v>
      </c>
      <c r="E583" s="66"/>
      <c r="F583" s="67"/>
      <c r="G583" s="47">
        <f t="shared" si="53"/>
        <v>1899.66</v>
      </c>
      <c r="H583" s="127"/>
    </row>
    <row r="584" spans="1:8" s="61" customFormat="1" ht="56.25" x14ac:dyDescent="0.2">
      <c r="A584" s="53" t="s">
        <v>849</v>
      </c>
      <c r="B584" s="108" t="s">
        <v>473</v>
      </c>
      <c r="C584" s="64" t="s">
        <v>40</v>
      </c>
      <c r="D584" s="65">
        <v>27.5</v>
      </c>
      <c r="E584" s="66"/>
      <c r="F584" s="67"/>
      <c r="G584" s="47">
        <f t="shared" si="53"/>
        <v>27.5</v>
      </c>
      <c r="H584" s="127"/>
    </row>
    <row r="585" spans="1:8" s="61" customFormat="1" ht="56.25" x14ac:dyDescent="0.2">
      <c r="A585" s="53" t="s">
        <v>850</v>
      </c>
      <c r="B585" s="108" t="s">
        <v>474</v>
      </c>
      <c r="C585" s="64" t="s">
        <v>40</v>
      </c>
      <c r="D585" s="65">
        <v>112.36</v>
      </c>
      <c r="E585" s="66"/>
      <c r="F585" s="67"/>
      <c r="G585" s="47">
        <f t="shared" si="53"/>
        <v>112.36</v>
      </c>
      <c r="H585" s="127"/>
    </row>
    <row r="586" spans="1:8" s="61" customFormat="1" ht="56.25" x14ac:dyDescent="0.2">
      <c r="A586" s="53" t="s">
        <v>851</v>
      </c>
      <c r="B586" s="108" t="s">
        <v>104</v>
      </c>
      <c r="C586" s="64" t="s">
        <v>34</v>
      </c>
      <c r="D586" s="65">
        <v>12</v>
      </c>
      <c r="E586" s="66"/>
      <c r="F586" s="67"/>
      <c r="G586" s="47">
        <f t="shared" si="53"/>
        <v>12</v>
      </c>
      <c r="H586" s="127"/>
    </row>
    <row r="587" spans="1:8" s="61" customFormat="1" ht="56.25" x14ac:dyDescent="0.2">
      <c r="A587" s="53" t="s">
        <v>852</v>
      </c>
      <c r="B587" s="108" t="s">
        <v>105</v>
      </c>
      <c r="C587" s="64" t="s">
        <v>34</v>
      </c>
      <c r="D587" s="65">
        <v>4</v>
      </c>
      <c r="E587" s="66"/>
      <c r="F587" s="67"/>
      <c r="G587" s="47">
        <f t="shared" si="53"/>
        <v>4</v>
      </c>
      <c r="H587" s="127"/>
    </row>
    <row r="588" spans="1:8" s="61" customFormat="1" ht="45" x14ac:dyDescent="0.2">
      <c r="A588" s="53" t="s">
        <v>853</v>
      </c>
      <c r="B588" s="108" t="s">
        <v>475</v>
      </c>
      <c r="C588" s="64" t="s">
        <v>34</v>
      </c>
      <c r="D588" s="65">
        <v>2</v>
      </c>
      <c r="E588" s="66"/>
      <c r="F588" s="67"/>
      <c r="G588" s="47">
        <f t="shared" si="53"/>
        <v>2</v>
      </c>
      <c r="H588" s="127"/>
    </row>
    <row r="589" spans="1:8" s="61" customFormat="1" ht="56.25" x14ac:dyDescent="0.2">
      <c r="A589" s="53" t="s">
        <v>854</v>
      </c>
      <c r="B589" s="108" t="s">
        <v>106</v>
      </c>
      <c r="C589" s="64" t="s">
        <v>34</v>
      </c>
      <c r="D589" s="65">
        <v>2</v>
      </c>
      <c r="E589" s="66"/>
      <c r="F589" s="67"/>
      <c r="G589" s="47">
        <f t="shared" si="53"/>
        <v>2</v>
      </c>
      <c r="H589" s="127"/>
    </row>
    <row r="590" spans="1:8" s="61" customFormat="1" ht="56.25" x14ac:dyDescent="0.2">
      <c r="A590" s="53" t="s">
        <v>855</v>
      </c>
      <c r="B590" s="108" t="s">
        <v>777</v>
      </c>
      <c r="C590" s="64" t="s">
        <v>34</v>
      </c>
      <c r="D590" s="65">
        <v>2</v>
      </c>
      <c r="E590" s="66"/>
      <c r="F590" s="67"/>
      <c r="G590" s="47">
        <f t="shared" si="53"/>
        <v>2</v>
      </c>
      <c r="H590" s="127"/>
    </row>
    <row r="591" spans="1:8" s="61" customFormat="1" ht="56.25" x14ac:dyDescent="0.2">
      <c r="A591" s="53" t="s">
        <v>856</v>
      </c>
      <c r="B591" s="108" t="s">
        <v>476</v>
      </c>
      <c r="C591" s="64" t="s">
        <v>32</v>
      </c>
      <c r="D591" s="65">
        <v>32.5</v>
      </c>
      <c r="E591" s="66"/>
      <c r="F591" s="67"/>
      <c r="G591" s="47">
        <f t="shared" si="53"/>
        <v>32.5</v>
      </c>
      <c r="H591" s="127"/>
    </row>
    <row r="592" spans="1:8" s="61" customFormat="1" ht="56.25" x14ac:dyDescent="0.2">
      <c r="A592" s="53" t="s">
        <v>857</v>
      </c>
      <c r="B592" s="108" t="s">
        <v>220</v>
      </c>
      <c r="C592" s="64" t="s">
        <v>32</v>
      </c>
      <c r="D592" s="65">
        <v>28.8</v>
      </c>
      <c r="E592" s="66"/>
      <c r="F592" s="67"/>
      <c r="G592" s="47">
        <f t="shared" si="53"/>
        <v>28.8</v>
      </c>
      <c r="H592" s="127"/>
    </row>
    <row r="593" spans="1:8" s="61" customFormat="1" ht="56.25" x14ac:dyDescent="0.2">
      <c r="A593" s="53" t="s">
        <v>858</v>
      </c>
      <c r="B593" s="108" t="s">
        <v>221</v>
      </c>
      <c r="C593" s="64" t="s">
        <v>32</v>
      </c>
      <c r="D593" s="65">
        <v>28.8</v>
      </c>
      <c r="E593" s="66"/>
      <c r="F593" s="67"/>
      <c r="G593" s="47">
        <f t="shared" si="53"/>
        <v>28.8</v>
      </c>
      <c r="H593" s="127"/>
    </row>
    <row r="594" spans="1:8" s="61" customFormat="1" ht="22.5" x14ac:dyDescent="0.2">
      <c r="A594" s="53" t="s">
        <v>859</v>
      </c>
      <c r="B594" s="108" t="s">
        <v>478</v>
      </c>
      <c r="C594" s="64" t="s">
        <v>34</v>
      </c>
      <c r="D594" s="65">
        <v>74</v>
      </c>
      <c r="E594" s="66"/>
      <c r="F594" s="67"/>
      <c r="G594" s="47">
        <f t="shared" si="53"/>
        <v>74</v>
      </c>
      <c r="H594" s="127"/>
    </row>
    <row r="595" spans="1:8" s="114" customFormat="1" x14ac:dyDescent="0.2">
      <c r="A595" s="109" t="s">
        <v>1026</v>
      </c>
      <c r="B595" s="110" t="s">
        <v>79</v>
      </c>
      <c r="C595" s="111"/>
      <c r="D595" s="112">
        <v>0</v>
      </c>
      <c r="E595" s="92"/>
      <c r="F595" s="113"/>
      <c r="G595" s="92">
        <f>ROUND(SUM(G596:G598),2)</f>
        <v>21</v>
      </c>
      <c r="H595" s="127"/>
    </row>
    <row r="596" spans="1:8" s="61" customFormat="1" ht="67.5" x14ac:dyDescent="0.2">
      <c r="A596" s="53" t="s">
        <v>860</v>
      </c>
      <c r="B596" s="108" t="s">
        <v>120</v>
      </c>
      <c r="C596" s="64" t="s">
        <v>34</v>
      </c>
      <c r="D596" s="65">
        <v>10</v>
      </c>
      <c r="E596" s="66"/>
      <c r="F596" s="67"/>
      <c r="G596" s="47">
        <f t="shared" ref="G596:G598" si="54">ROUND(PRODUCT(D596,E596),2)</f>
        <v>10</v>
      </c>
      <c r="H596" s="127"/>
    </row>
    <row r="597" spans="1:8" s="61" customFormat="1" ht="90" x14ac:dyDescent="0.2">
      <c r="A597" s="53" t="s">
        <v>861</v>
      </c>
      <c r="B597" s="108" t="s">
        <v>222</v>
      </c>
      <c r="C597" s="64" t="s">
        <v>34</v>
      </c>
      <c r="D597" s="65">
        <v>1</v>
      </c>
      <c r="E597" s="66"/>
      <c r="F597" s="67"/>
      <c r="G597" s="47">
        <f t="shared" si="54"/>
        <v>1</v>
      </c>
      <c r="H597" s="127"/>
    </row>
    <row r="598" spans="1:8" s="61" customFormat="1" ht="45" x14ac:dyDescent="0.2">
      <c r="A598" s="53" t="s">
        <v>862</v>
      </c>
      <c r="B598" s="108" t="s">
        <v>121</v>
      </c>
      <c r="C598" s="64" t="s">
        <v>34</v>
      </c>
      <c r="D598" s="65">
        <v>10</v>
      </c>
      <c r="E598" s="66"/>
      <c r="F598" s="67"/>
      <c r="G598" s="47">
        <f t="shared" si="54"/>
        <v>10</v>
      </c>
      <c r="H598" s="127"/>
    </row>
    <row r="599" spans="1:8" s="63" customFormat="1" x14ac:dyDescent="0.2">
      <c r="A599" s="62" t="s">
        <v>1027</v>
      </c>
      <c r="B599" s="68" t="s">
        <v>224</v>
      </c>
      <c r="C599" s="68"/>
      <c r="D599" s="68">
        <v>0</v>
      </c>
      <c r="E599" s="68"/>
      <c r="F599" s="68"/>
      <c r="G599" s="50">
        <f>ROUND(SUM(G600,G619,G635,G651,G668),2)</f>
        <v>49649.64</v>
      </c>
      <c r="H599" s="127"/>
    </row>
    <row r="600" spans="1:8" s="114" customFormat="1" x14ac:dyDescent="0.2">
      <c r="A600" s="109" t="s">
        <v>1028</v>
      </c>
      <c r="B600" s="110" t="s">
        <v>225</v>
      </c>
      <c r="C600" s="111"/>
      <c r="D600" s="112">
        <v>0</v>
      </c>
      <c r="E600" s="92"/>
      <c r="F600" s="113"/>
      <c r="G600" s="92">
        <f>ROUND(SUM(G601:G618),2)</f>
        <v>32368.67</v>
      </c>
      <c r="H600" s="127"/>
    </row>
    <row r="601" spans="1:8" s="61" customFormat="1" ht="22.5" x14ac:dyDescent="0.2">
      <c r="A601" s="53" t="s">
        <v>863</v>
      </c>
      <c r="B601" s="108" t="s">
        <v>226</v>
      </c>
      <c r="C601" s="64" t="s">
        <v>40</v>
      </c>
      <c r="D601" s="65">
        <v>817.22</v>
      </c>
      <c r="E601" s="66"/>
      <c r="F601" s="67"/>
      <c r="G601" s="47">
        <f t="shared" ref="G601:G618" si="55">ROUND(PRODUCT(D601,E601),2)</f>
        <v>817.22</v>
      </c>
      <c r="H601" s="127"/>
    </row>
    <row r="602" spans="1:8" s="61" customFormat="1" ht="45" x14ac:dyDescent="0.2">
      <c r="A602" s="53" t="s">
        <v>864</v>
      </c>
      <c r="B602" s="108" t="s">
        <v>227</v>
      </c>
      <c r="C602" s="64" t="s">
        <v>33</v>
      </c>
      <c r="D602" s="65">
        <v>1695.36</v>
      </c>
      <c r="E602" s="66"/>
      <c r="F602" s="67"/>
      <c r="G602" s="47">
        <f t="shared" si="55"/>
        <v>1695.36</v>
      </c>
      <c r="H602" s="127"/>
    </row>
    <row r="603" spans="1:8" s="61" customFormat="1" ht="45" x14ac:dyDescent="0.2">
      <c r="A603" s="53" t="s">
        <v>865</v>
      </c>
      <c r="B603" s="108" t="s">
        <v>228</v>
      </c>
      <c r="C603" s="64" t="s">
        <v>33</v>
      </c>
      <c r="D603" s="65">
        <v>693.33</v>
      </c>
      <c r="E603" s="66"/>
      <c r="F603" s="67"/>
      <c r="G603" s="47">
        <f t="shared" si="55"/>
        <v>693.33</v>
      </c>
      <c r="H603" s="127"/>
    </row>
    <row r="604" spans="1:8" s="61" customFormat="1" ht="22.5" x14ac:dyDescent="0.2">
      <c r="A604" s="53" t="s">
        <v>866</v>
      </c>
      <c r="B604" s="108" t="s">
        <v>230</v>
      </c>
      <c r="C604" s="64" t="s">
        <v>33</v>
      </c>
      <c r="D604" s="65">
        <v>85.12</v>
      </c>
      <c r="E604" s="66"/>
      <c r="F604" s="67"/>
      <c r="G604" s="47">
        <f t="shared" si="55"/>
        <v>85.12</v>
      </c>
      <c r="H604" s="127"/>
    </row>
    <row r="605" spans="1:8" s="61" customFormat="1" ht="22.5" x14ac:dyDescent="0.2">
      <c r="A605" s="53" t="s">
        <v>867</v>
      </c>
      <c r="B605" s="108" t="s">
        <v>231</v>
      </c>
      <c r="C605" s="64" t="s">
        <v>40</v>
      </c>
      <c r="D605" s="65">
        <v>281.81</v>
      </c>
      <c r="E605" s="66"/>
      <c r="F605" s="67"/>
      <c r="G605" s="47">
        <f t="shared" si="55"/>
        <v>281.81</v>
      </c>
      <c r="H605" s="127"/>
    </row>
    <row r="606" spans="1:8" s="61" customFormat="1" ht="22.5" x14ac:dyDescent="0.2">
      <c r="A606" s="53" t="s">
        <v>868</v>
      </c>
      <c r="B606" s="108" t="s">
        <v>232</v>
      </c>
      <c r="C606" s="64" t="s">
        <v>40</v>
      </c>
      <c r="D606" s="65">
        <v>43.75</v>
      </c>
      <c r="E606" s="66"/>
      <c r="F606" s="67"/>
      <c r="G606" s="47">
        <f t="shared" si="55"/>
        <v>43.75</v>
      </c>
      <c r="H606" s="127"/>
    </row>
    <row r="607" spans="1:8" s="61" customFormat="1" ht="22.5" x14ac:dyDescent="0.2">
      <c r="A607" s="53" t="s">
        <v>869</v>
      </c>
      <c r="B607" s="108" t="s">
        <v>480</v>
      </c>
      <c r="C607" s="64" t="s">
        <v>40</v>
      </c>
      <c r="D607" s="65">
        <v>179.44</v>
      </c>
      <c r="E607" s="66"/>
      <c r="F607" s="67"/>
      <c r="G607" s="47">
        <f t="shared" si="55"/>
        <v>179.44</v>
      </c>
      <c r="H607" s="127"/>
    </row>
    <row r="608" spans="1:8" s="61" customFormat="1" ht="22.5" x14ac:dyDescent="0.2">
      <c r="A608" s="53" t="s">
        <v>870</v>
      </c>
      <c r="B608" s="108" t="s">
        <v>778</v>
      </c>
      <c r="C608" s="64" t="s">
        <v>40</v>
      </c>
      <c r="D608" s="65">
        <v>312.22000000000003</v>
      </c>
      <c r="E608" s="66"/>
      <c r="F608" s="67"/>
      <c r="G608" s="47">
        <f t="shared" si="55"/>
        <v>312.22000000000003</v>
      </c>
      <c r="H608" s="127"/>
    </row>
    <row r="609" spans="1:8" s="61" customFormat="1" ht="33.75" x14ac:dyDescent="0.2">
      <c r="A609" s="53" t="s">
        <v>871</v>
      </c>
      <c r="B609" s="108" t="s">
        <v>233</v>
      </c>
      <c r="C609" s="64" t="s">
        <v>33</v>
      </c>
      <c r="D609" s="65">
        <v>511.3</v>
      </c>
      <c r="E609" s="66"/>
      <c r="F609" s="67"/>
      <c r="G609" s="47">
        <f t="shared" si="55"/>
        <v>511.3</v>
      </c>
      <c r="H609" s="127"/>
    </row>
    <row r="610" spans="1:8" s="61" customFormat="1" ht="45" x14ac:dyDescent="0.2">
      <c r="A610" s="53" t="s">
        <v>872</v>
      </c>
      <c r="B610" s="108" t="s">
        <v>122</v>
      </c>
      <c r="C610" s="64" t="s">
        <v>33</v>
      </c>
      <c r="D610" s="65">
        <v>942.91</v>
      </c>
      <c r="E610" s="66"/>
      <c r="F610" s="72"/>
      <c r="G610" s="47">
        <f t="shared" si="55"/>
        <v>942.91</v>
      </c>
      <c r="H610" s="127"/>
    </row>
    <row r="611" spans="1:8" s="61" customFormat="1" ht="45" x14ac:dyDescent="0.2">
      <c r="A611" s="53" t="s">
        <v>873</v>
      </c>
      <c r="B611" s="108" t="s">
        <v>234</v>
      </c>
      <c r="C611" s="64" t="s">
        <v>33</v>
      </c>
      <c r="D611" s="65">
        <v>740.17</v>
      </c>
      <c r="E611" s="66"/>
      <c r="F611" s="67"/>
      <c r="G611" s="47">
        <f t="shared" si="55"/>
        <v>740.17</v>
      </c>
      <c r="H611" s="127"/>
    </row>
    <row r="612" spans="1:8" s="61" customFormat="1" ht="135" x14ac:dyDescent="0.2">
      <c r="A612" s="53" t="s">
        <v>874</v>
      </c>
      <c r="B612" s="108" t="s">
        <v>236</v>
      </c>
      <c r="C612" s="64" t="s">
        <v>34</v>
      </c>
      <c r="D612" s="65">
        <v>5</v>
      </c>
      <c r="E612" s="66"/>
      <c r="F612" s="67"/>
      <c r="G612" s="47">
        <f t="shared" si="55"/>
        <v>5</v>
      </c>
      <c r="H612" s="127"/>
    </row>
    <row r="613" spans="1:8" s="61" customFormat="1" ht="22.5" x14ac:dyDescent="0.2">
      <c r="A613" s="53" t="s">
        <v>875</v>
      </c>
      <c r="B613" s="54" t="s">
        <v>3025</v>
      </c>
      <c r="C613" s="64" t="s">
        <v>34</v>
      </c>
      <c r="D613" s="65">
        <v>12</v>
      </c>
      <c r="E613" s="66"/>
      <c r="F613" s="67"/>
      <c r="G613" s="47">
        <f t="shared" si="55"/>
        <v>12</v>
      </c>
      <c r="H613" s="127"/>
    </row>
    <row r="614" spans="1:8" s="61" customFormat="1" ht="22.5" x14ac:dyDescent="0.2">
      <c r="A614" s="53" t="s">
        <v>876</v>
      </c>
      <c r="B614" s="108" t="s">
        <v>237</v>
      </c>
      <c r="C614" s="64" t="s">
        <v>34</v>
      </c>
      <c r="D614" s="65">
        <v>5</v>
      </c>
      <c r="E614" s="66"/>
      <c r="F614" s="67"/>
      <c r="G614" s="47">
        <f t="shared" si="55"/>
        <v>5</v>
      </c>
      <c r="H614" s="127"/>
    </row>
    <row r="615" spans="1:8" s="61" customFormat="1" ht="22.5" x14ac:dyDescent="0.2">
      <c r="A615" s="53" t="s">
        <v>877</v>
      </c>
      <c r="B615" s="108" t="s">
        <v>484</v>
      </c>
      <c r="C615" s="64" t="s">
        <v>34</v>
      </c>
      <c r="D615" s="65">
        <v>6</v>
      </c>
      <c r="E615" s="66"/>
      <c r="F615" s="67"/>
      <c r="G615" s="47">
        <f t="shared" si="55"/>
        <v>6</v>
      </c>
      <c r="H615" s="127"/>
    </row>
    <row r="616" spans="1:8" s="61" customFormat="1" ht="22.5" x14ac:dyDescent="0.2">
      <c r="A616" s="53" t="s">
        <v>878</v>
      </c>
      <c r="B616" s="108" t="s">
        <v>779</v>
      </c>
      <c r="C616" s="64" t="s">
        <v>34</v>
      </c>
      <c r="D616" s="65">
        <v>14</v>
      </c>
      <c r="E616" s="66"/>
      <c r="F616" s="67"/>
      <c r="G616" s="47">
        <f t="shared" si="55"/>
        <v>14</v>
      </c>
      <c r="H616" s="127"/>
    </row>
    <row r="617" spans="1:8" s="61" customFormat="1" ht="33.75" x14ac:dyDescent="0.2">
      <c r="A617" s="53" t="s">
        <v>879</v>
      </c>
      <c r="B617" s="108" t="s">
        <v>38</v>
      </c>
      <c r="C617" s="64" t="s">
        <v>33</v>
      </c>
      <c r="D617" s="65">
        <v>1445.78</v>
      </c>
      <c r="E617" s="66"/>
      <c r="F617" s="67"/>
      <c r="G617" s="47">
        <f t="shared" si="55"/>
        <v>1445.78</v>
      </c>
      <c r="H617" s="127"/>
    </row>
    <row r="618" spans="1:8" s="61" customFormat="1" ht="33.75" x14ac:dyDescent="0.2">
      <c r="A618" s="53" t="s">
        <v>880</v>
      </c>
      <c r="B618" s="108" t="s">
        <v>36</v>
      </c>
      <c r="C618" s="64" t="s">
        <v>37</v>
      </c>
      <c r="D618" s="65">
        <v>24578.26</v>
      </c>
      <c r="E618" s="66"/>
      <c r="F618" s="67"/>
      <c r="G618" s="47">
        <f t="shared" si="55"/>
        <v>24578.26</v>
      </c>
      <c r="H618" s="127"/>
    </row>
    <row r="619" spans="1:8" s="114" customFormat="1" x14ac:dyDescent="0.2">
      <c r="A619" s="109" t="s">
        <v>1029</v>
      </c>
      <c r="B619" s="110" t="s">
        <v>238</v>
      </c>
      <c r="C619" s="111"/>
      <c r="D619" s="112">
        <v>0</v>
      </c>
      <c r="E619" s="92"/>
      <c r="F619" s="113"/>
      <c r="G619" s="92">
        <f>ROUND(SUM(G620:G634),2)</f>
        <v>4193.05</v>
      </c>
      <c r="H619" s="127"/>
    </row>
    <row r="620" spans="1:8" s="61" customFormat="1" ht="45" x14ac:dyDescent="0.2">
      <c r="A620" s="53" t="s">
        <v>881</v>
      </c>
      <c r="B620" s="108" t="s">
        <v>227</v>
      </c>
      <c r="C620" s="64" t="s">
        <v>33</v>
      </c>
      <c r="D620" s="65">
        <v>133.93</v>
      </c>
      <c r="E620" s="66"/>
      <c r="F620" s="67"/>
      <c r="G620" s="47">
        <f t="shared" ref="G620:G626" si="56">ROUND(PRODUCT(D620,E620),2)</f>
        <v>133.93</v>
      </c>
      <c r="H620" s="127"/>
    </row>
    <row r="621" spans="1:8" s="61" customFormat="1" ht="45" x14ac:dyDescent="0.2">
      <c r="A621" s="53" t="s">
        <v>882</v>
      </c>
      <c r="B621" s="108" t="s">
        <v>228</v>
      </c>
      <c r="C621" s="64" t="s">
        <v>33</v>
      </c>
      <c r="D621" s="65">
        <v>21.08</v>
      </c>
      <c r="E621" s="66"/>
      <c r="F621" s="67"/>
      <c r="G621" s="47">
        <f t="shared" si="56"/>
        <v>21.08</v>
      </c>
      <c r="H621" s="127"/>
    </row>
    <row r="622" spans="1:8" s="61" customFormat="1" ht="22.5" x14ac:dyDescent="0.2">
      <c r="A622" s="53" t="s">
        <v>883</v>
      </c>
      <c r="B622" s="108" t="s">
        <v>239</v>
      </c>
      <c r="C622" s="64" t="s">
        <v>33</v>
      </c>
      <c r="D622" s="65">
        <v>21.41</v>
      </c>
      <c r="E622" s="66"/>
      <c r="F622" s="67"/>
      <c r="G622" s="47">
        <f t="shared" si="56"/>
        <v>21.41</v>
      </c>
      <c r="H622" s="127"/>
    </row>
    <row r="623" spans="1:8" s="61" customFormat="1" ht="33.75" x14ac:dyDescent="0.2">
      <c r="A623" s="53" t="s">
        <v>884</v>
      </c>
      <c r="B623" s="108" t="s">
        <v>240</v>
      </c>
      <c r="C623" s="64" t="s">
        <v>32</v>
      </c>
      <c r="D623" s="65">
        <v>44.23</v>
      </c>
      <c r="E623" s="66"/>
      <c r="F623" s="67"/>
      <c r="G623" s="47">
        <f t="shared" si="56"/>
        <v>44.23</v>
      </c>
      <c r="H623" s="127"/>
    </row>
    <row r="624" spans="1:8" s="61" customFormat="1" ht="33.75" x14ac:dyDescent="0.2">
      <c r="A624" s="53" t="s">
        <v>885</v>
      </c>
      <c r="B624" s="108" t="s">
        <v>241</v>
      </c>
      <c r="C624" s="64" t="s">
        <v>54</v>
      </c>
      <c r="D624" s="65">
        <v>1250.1500000000001</v>
      </c>
      <c r="E624" s="66"/>
      <c r="F624" s="67"/>
      <c r="G624" s="47">
        <f t="shared" si="56"/>
        <v>1250.1500000000001</v>
      </c>
      <c r="H624" s="127"/>
    </row>
    <row r="625" spans="1:8" s="61" customFormat="1" ht="22.5" x14ac:dyDescent="0.2">
      <c r="A625" s="53" t="s">
        <v>886</v>
      </c>
      <c r="B625" s="108" t="s">
        <v>242</v>
      </c>
      <c r="C625" s="64" t="s">
        <v>33</v>
      </c>
      <c r="D625" s="65">
        <v>10.37</v>
      </c>
      <c r="E625" s="66"/>
      <c r="F625" s="67"/>
      <c r="G625" s="47">
        <f t="shared" si="56"/>
        <v>10.37</v>
      </c>
      <c r="H625" s="127"/>
    </row>
    <row r="626" spans="1:8" s="61" customFormat="1" ht="33.75" x14ac:dyDescent="0.2">
      <c r="A626" s="53" t="s">
        <v>887</v>
      </c>
      <c r="B626" s="108" t="s">
        <v>243</v>
      </c>
      <c r="C626" s="64" t="s">
        <v>32</v>
      </c>
      <c r="D626" s="65">
        <v>23.04</v>
      </c>
      <c r="E626" s="66"/>
      <c r="F626" s="67"/>
      <c r="G626" s="47">
        <f t="shared" si="56"/>
        <v>23.04</v>
      </c>
      <c r="H626" s="127"/>
    </row>
    <row r="627" spans="1:8" s="61" customFormat="1" ht="22.5" x14ac:dyDescent="0.2">
      <c r="A627" s="53" t="s">
        <v>888</v>
      </c>
      <c r="B627" s="108" t="s">
        <v>244</v>
      </c>
      <c r="C627" s="64" t="s">
        <v>32</v>
      </c>
      <c r="D627" s="65">
        <v>146.43</v>
      </c>
      <c r="E627" s="66"/>
      <c r="F627" s="67"/>
      <c r="G627" s="47">
        <f>ROUND(PRODUCT(D627,E627),2)</f>
        <v>146.43</v>
      </c>
      <c r="H627" s="127"/>
    </row>
    <row r="628" spans="1:8" s="61" customFormat="1" ht="45" x14ac:dyDescent="0.2">
      <c r="A628" s="53" t="s">
        <v>889</v>
      </c>
      <c r="B628" s="108" t="s">
        <v>245</v>
      </c>
      <c r="C628" s="64" t="s">
        <v>32</v>
      </c>
      <c r="D628" s="65">
        <v>111.68</v>
      </c>
      <c r="E628" s="66"/>
      <c r="F628" s="67"/>
      <c r="G628" s="47">
        <f>ROUND(PRODUCT(D628,E628),2)</f>
        <v>111.68</v>
      </c>
      <c r="H628" s="127"/>
    </row>
    <row r="629" spans="1:8" s="61" customFormat="1" ht="45" x14ac:dyDescent="0.2">
      <c r="A629" s="53" t="s">
        <v>890</v>
      </c>
      <c r="B629" s="108" t="s">
        <v>246</v>
      </c>
      <c r="C629" s="64" t="s">
        <v>32</v>
      </c>
      <c r="D629" s="65">
        <v>181.18</v>
      </c>
      <c r="E629" s="66"/>
      <c r="F629" s="67"/>
      <c r="G629" s="47">
        <f>ROUND(PRODUCT(D629,E629),2)</f>
        <v>181.18</v>
      </c>
      <c r="H629" s="127"/>
    </row>
    <row r="630" spans="1:8" s="61" customFormat="1" ht="45" x14ac:dyDescent="0.2">
      <c r="A630" s="53" t="s">
        <v>891</v>
      </c>
      <c r="B630" s="108" t="s">
        <v>122</v>
      </c>
      <c r="C630" s="64" t="s">
        <v>33</v>
      </c>
      <c r="D630" s="65">
        <v>38.39</v>
      </c>
      <c r="E630" s="66"/>
      <c r="F630" s="67"/>
      <c r="G630" s="47">
        <f>ROUND(PRODUCT(D630,E630),2)</f>
        <v>38.39</v>
      </c>
      <c r="H630" s="127"/>
    </row>
    <row r="631" spans="1:8" s="61" customFormat="1" ht="45" x14ac:dyDescent="0.2">
      <c r="A631" s="53" t="s">
        <v>892</v>
      </c>
      <c r="B631" s="108" t="s">
        <v>247</v>
      </c>
      <c r="C631" s="64" t="s">
        <v>34</v>
      </c>
      <c r="D631" s="65">
        <v>96</v>
      </c>
      <c r="E631" s="66"/>
      <c r="F631" s="67"/>
      <c r="G631" s="47">
        <f t="shared" ref="G631:G634" si="57">ROUND(PRODUCT(D631,E631),2)</f>
        <v>96</v>
      </c>
      <c r="H631" s="127"/>
    </row>
    <row r="632" spans="1:8" s="61" customFormat="1" ht="45" x14ac:dyDescent="0.2">
      <c r="A632" s="53" t="s">
        <v>893</v>
      </c>
      <c r="B632" s="108" t="s">
        <v>248</v>
      </c>
      <c r="C632" s="64" t="s">
        <v>34</v>
      </c>
      <c r="D632" s="65">
        <v>16</v>
      </c>
      <c r="E632" s="66"/>
      <c r="F632" s="67"/>
      <c r="G632" s="47">
        <f t="shared" si="57"/>
        <v>16</v>
      </c>
      <c r="H632" s="127"/>
    </row>
    <row r="633" spans="1:8" s="61" customFormat="1" ht="33.75" x14ac:dyDescent="0.2">
      <c r="A633" s="53" t="s">
        <v>894</v>
      </c>
      <c r="B633" s="108" t="s">
        <v>38</v>
      </c>
      <c r="C633" s="64" t="s">
        <v>33</v>
      </c>
      <c r="D633" s="65">
        <v>116.62</v>
      </c>
      <c r="E633" s="66"/>
      <c r="F633" s="67"/>
      <c r="G633" s="47">
        <f t="shared" si="57"/>
        <v>116.62</v>
      </c>
      <c r="H633" s="127"/>
    </row>
    <row r="634" spans="1:8" s="61" customFormat="1" ht="33.75" x14ac:dyDescent="0.2">
      <c r="A634" s="53" t="s">
        <v>895</v>
      </c>
      <c r="B634" s="108" t="s">
        <v>36</v>
      </c>
      <c r="C634" s="64" t="s">
        <v>37</v>
      </c>
      <c r="D634" s="65">
        <v>1982.54</v>
      </c>
      <c r="E634" s="66"/>
      <c r="F634" s="67"/>
      <c r="G634" s="47">
        <f t="shared" si="57"/>
        <v>1982.54</v>
      </c>
      <c r="H634" s="127"/>
    </row>
    <row r="635" spans="1:8" s="114" customFormat="1" x14ac:dyDescent="0.2">
      <c r="A635" s="109" t="s">
        <v>1030</v>
      </c>
      <c r="B635" s="110" t="s">
        <v>250</v>
      </c>
      <c r="C635" s="111"/>
      <c r="D635" s="112">
        <v>0</v>
      </c>
      <c r="E635" s="92"/>
      <c r="F635" s="113"/>
      <c r="G635" s="92">
        <f>ROUND(SUM(G636:G650),2)</f>
        <v>6759.13</v>
      </c>
      <c r="H635" s="127"/>
    </row>
    <row r="636" spans="1:8" s="61" customFormat="1" ht="22.5" x14ac:dyDescent="0.2">
      <c r="A636" s="53" t="s">
        <v>896</v>
      </c>
      <c r="B636" s="108" t="s">
        <v>226</v>
      </c>
      <c r="C636" s="64" t="s">
        <v>40</v>
      </c>
      <c r="D636" s="65">
        <v>566.1</v>
      </c>
      <c r="E636" s="66"/>
      <c r="F636" s="67"/>
      <c r="G636" s="47">
        <f t="shared" ref="G636:G650" si="58">ROUND(PRODUCT(D636,E636),2)</f>
        <v>566.1</v>
      </c>
      <c r="H636" s="127"/>
    </row>
    <row r="637" spans="1:8" s="61" customFormat="1" ht="45" x14ac:dyDescent="0.2">
      <c r="A637" s="53" t="s">
        <v>897</v>
      </c>
      <c r="B637" s="108" t="s">
        <v>227</v>
      </c>
      <c r="C637" s="64" t="s">
        <v>33</v>
      </c>
      <c r="D637" s="65">
        <v>499.3</v>
      </c>
      <c r="E637" s="66"/>
      <c r="F637" s="67"/>
      <c r="G637" s="47">
        <f t="shared" si="58"/>
        <v>499.3</v>
      </c>
      <c r="H637" s="127"/>
    </row>
    <row r="638" spans="1:8" s="61" customFormat="1" ht="90" x14ac:dyDescent="0.2">
      <c r="A638" s="53" t="s">
        <v>898</v>
      </c>
      <c r="B638" s="108" t="s">
        <v>251</v>
      </c>
      <c r="C638" s="64" t="s">
        <v>34</v>
      </c>
      <c r="D638" s="65">
        <v>22</v>
      </c>
      <c r="E638" s="66"/>
      <c r="F638" s="67"/>
      <c r="G638" s="47">
        <f t="shared" si="58"/>
        <v>22</v>
      </c>
      <c r="H638" s="127"/>
    </row>
    <row r="639" spans="1:8" s="61" customFormat="1" ht="90" x14ac:dyDescent="0.2">
      <c r="A639" s="53" t="s">
        <v>899</v>
      </c>
      <c r="B639" s="108" t="s">
        <v>252</v>
      </c>
      <c r="C639" s="64" t="s">
        <v>34</v>
      </c>
      <c r="D639" s="65">
        <v>83</v>
      </c>
      <c r="E639" s="66"/>
      <c r="F639" s="67"/>
      <c r="G639" s="47">
        <f t="shared" si="58"/>
        <v>83</v>
      </c>
      <c r="H639" s="127"/>
    </row>
    <row r="640" spans="1:8" s="61" customFormat="1" ht="90" x14ac:dyDescent="0.2">
      <c r="A640" s="53" t="s">
        <v>900</v>
      </c>
      <c r="B640" s="108" t="s">
        <v>253</v>
      </c>
      <c r="C640" s="64" t="s">
        <v>34</v>
      </c>
      <c r="D640" s="65">
        <v>6</v>
      </c>
      <c r="E640" s="66"/>
      <c r="F640" s="67"/>
      <c r="G640" s="47">
        <f t="shared" si="58"/>
        <v>6</v>
      </c>
      <c r="H640" s="127"/>
    </row>
    <row r="641" spans="1:8" s="61" customFormat="1" ht="22.5" x14ac:dyDescent="0.2">
      <c r="A641" s="53" t="s">
        <v>901</v>
      </c>
      <c r="B641" s="108" t="s">
        <v>254</v>
      </c>
      <c r="C641" s="64" t="s">
        <v>40</v>
      </c>
      <c r="D641" s="65">
        <v>566.1</v>
      </c>
      <c r="E641" s="66"/>
      <c r="F641" s="67"/>
      <c r="G641" s="47">
        <f t="shared" si="58"/>
        <v>566.1</v>
      </c>
      <c r="H641" s="127"/>
    </row>
    <row r="642" spans="1:8" s="61" customFormat="1" ht="22.5" x14ac:dyDescent="0.2">
      <c r="A642" s="53" t="s">
        <v>902</v>
      </c>
      <c r="B642" s="108" t="s">
        <v>255</v>
      </c>
      <c r="C642" s="64" t="s">
        <v>34</v>
      </c>
      <c r="D642" s="65">
        <v>111</v>
      </c>
      <c r="E642" s="66"/>
      <c r="F642" s="67"/>
      <c r="G642" s="47">
        <f t="shared" si="58"/>
        <v>111</v>
      </c>
      <c r="H642" s="127"/>
    </row>
    <row r="643" spans="1:8" s="61" customFormat="1" ht="22.5" x14ac:dyDescent="0.2">
      <c r="A643" s="53" t="s">
        <v>903</v>
      </c>
      <c r="B643" s="108" t="s">
        <v>256</v>
      </c>
      <c r="C643" s="64" t="s">
        <v>34</v>
      </c>
      <c r="D643" s="65">
        <v>53</v>
      </c>
      <c r="E643" s="66"/>
      <c r="F643" s="67"/>
      <c r="G643" s="47">
        <f t="shared" si="58"/>
        <v>53</v>
      </c>
      <c r="H643" s="127"/>
    </row>
    <row r="644" spans="1:8" s="61" customFormat="1" ht="22.5" x14ac:dyDescent="0.2">
      <c r="A644" s="53" t="s">
        <v>904</v>
      </c>
      <c r="B644" s="108" t="s">
        <v>486</v>
      </c>
      <c r="C644" s="64" t="s">
        <v>34</v>
      </c>
      <c r="D644" s="65">
        <v>58</v>
      </c>
      <c r="E644" s="66"/>
      <c r="F644" s="67"/>
      <c r="G644" s="47">
        <f t="shared" si="58"/>
        <v>58</v>
      </c>
      <c r="H644" s="127"/>
    </row>
    <row r="645" spans="1:8" s="61" customFormat="1" ht="22.5" x14ac:dyDescent="0.2">
      <c r="A645" s="53" t="s">
        <v>905</v>
      </c>
      <c r="B645" s="108" t="s">
        <v>258</v>
      </c>
      <c r="C645" s="64" t="s">
        <v>34</v>
      </c>
      <c r="D645" s="65">
        <v>111</v>
      </c>
      <c r="E645" s="66"/>
      <c r="F645" s="67"/>
      <c r="G645" s="47">
        <f t="shared" si="58"/>
        <v>111</v>
      </c>
      <c r="H645" s="127"/>
    </row>
    <row r="646" spans="1:8" s="61" customFormat="1" ht="22.5" x14ac:dyDescent="0.2">
      <c r="A646" s="53" t="s">
        <v>906</v>
      </c>
      <c r="B646" s="108" t="s">
        <v>230</v>
      </c>
      <c r="C646" s="64" t="s">
        <v>33</v>
      </c>
      <c r="D646" s="65">
        <v>41.61</v>
      </c>
      <c r="E646" s="66"/>
      <c r="F646" s="67"/>
      <c r="G646" s="47">
        <f t="shared" si="58"/>
        <v>41.61</v>
      </c>
      <c r="H646" s="127"/>
    </row>
    <row r="647" spans="1:8" s="61" customFormat="1" ht="45" x14ac:dyDescent="0.2">
      <c r="A647" s="53" t="s">
        <v>907</v>
      </c>
      <c r="B647" s="108" t="s">
        <v>122</v>
      </c>
      <c r="C647" s="64" t="s">
        <v>33</v>
      </c>
      <c r="D647" s="65">
        <v>266.38</v>
      </c>
      <c r="E647" s="66"/>
      <c r="F647" s="72"/>
      <c r="G647" s="47">
        <f t="shared" si="58"/>
        <v>266.38</v>
      </c>
      <c r="H647" s="127"/>
    </row>
    <row r="648" spans="1:8" s="61" customFormat="1" ht="45" x14ac:dyDescent="0.2">
      <c r="A648" s="53" t="s">
        <v>908</v>
      </c>
      <c r="B648" s="108" t="s">
        <v>234</v>
      </c>
      <c r="C648" s="64" t="s">
        <v>33</v>
      </c>
      <c r="D648" s="65">
        <v>183.08</v>
      </c>
      <c r="E648" s="66"/>
      <c r="F648" s="67"/>
      <c r="G648" s="47">
        <f t="shared" si="58"/>
        <v>183.08</v>
      </c>
      <c r="H648" s="127"/>
    </row>
    <row r="649" spans="1:8" s="61" customFormat="1" ht="33.75" x14ac:dyDescent="0.2">
      <c r="A649" s="53" t="s">
        <v>909</v>
      </c>
      <c r="B649" s="108" t="s">
        <v>38</v>
      </c>
      <c r="C649" s="64" t="s">
        <v>33</v>
      </c>
      <c r="D649" s="65">
        <v>232.92</v>
      </c>
      <c r="E649" s="66"/>
      <c r="F649" s="67"/>
      <c r="G649" s="47">
        <f t="shared" si="58"/>
        <v>232.92</v>
      </c>
      <c r="H649" s="127"/>
    </row>
    <row r="650" spans="1:8" s="61" customFormat="1" ht="33.75" x14ac:dyDescent="0.2">
      <c r="A650" s="53" t="s">
        <v>910</v>
      </c>
      <c r="B650" s="108" t="s">
        <v>36</v>
      </c>
      <c r="C650" s="64" t="s">
        <v>37</v>
      </c>
      <c r="D650" s="65">
        <v>3959.64</v>
      </c>
      <c r="E650" s="66"/>
      <c r="F650" s="67"/>
      <c r="G650" s="47">
        <f t="shared" si="58"/>
        <v>3959.64</v>
      </c>
      <c r="H650" s="127"/>
    </row>
    <row r="651" spans="1:8" s="114" customFormat="1" x14ac:dyDescent="0.2">
      <c r="A651" s="109" t="s">
        <v>1031</v>
      </c>
      <c r="B651" s="110" t="s">
        <v>260</v>
      </c>
      <c r="C651" s="111"/>
      <c r="D651" s="112">
        <v>0</v>
      </c>
      <c r="E651" s="92"/>
      <c r="F651" s="113"/>
      <c r="G651" s="92">
        <f>ROUND(SUM(G652:G667),2)</f>
        <v>6202.25</v>
      </c>
      <c r="H651" s="127"/>
    </row>
    <row r="652" spans="1:8" s="61" customFormat="1" ht="45" x14ac:dyDescent="0.2">
      <c r="A652" s="53" t="s">
        <v>911</v>
      </c>
      <c r="B652" s="108" t="s">
        <v>227</v>
      </c>
      <c r="C652" s="64" t="s">
        <v>33</v>
      </c>
      <c r="D652" s="65">
        <v>70.180000000000007</v>
      </c>
      <c r="E652" s="66"/>
      <c r="F652" s="67"/>
      <c r="G652" s="47">
        <f t="shared" ref="G652:G661" si="59">ROUND(PRODUCT(D652,E652),2)</f>
        <v>70.180000000000007</v>
      </c>
      <c r="H652" s="127"/>
    </row>
    <row r="653" spans="1:8" s="61" customFormat="1" ht="45" x14ac:dyDescent="0.2">
      <c r="A653" s="53" t="s">
        <v>912</v>
      </c>
      <c r="B653" s="108" t="s">
        <v>122</v>
      </c>
      <c r="C653" s="64" t="s">
        <v>33</v>
      </c>
      <c r="D653" s="65">
        <v>13.2</v>
      </c>
      <c r="E653" s="66"/>
      <c r="F653" s="67"/>
      <c r="G653" s="47">
        <f t="shared" si="59"/>
        <v>13.2</v>
      </c>
      <c r="H653" s="127"/>
    </row>
    <row r="654" spans="1:8" s="61" customFormat="1" ht="33.75" x14ac:dyDescent="0.2">
      <c r="A654" s="53" t="s">
        <v>913</v>
      </c>
      <c r="B654" s="108" t="s">
        <v>261</v>
      </c>
      <c r="C654" s="64" t="s">
        <v>32</v>
      </c>
      <c r="D654" s="65">
        <v>34.200000000000003</v>
      </c>
      <c r="E654" s="66"/>
      <c r="F654" s="67"/>
      <c r="G654" s="47">
        <f t="shared" si="59"/>
        <v>34.200000000000003</v>
      </c>
      <c r="H654" s="127"/>
    </row>
    <row r="655" spans="1:8" s="61" customFormat="1" ht="33.75" x14ac:dyDescent="0.2">
      <c r="A655" s="53" t="s">
        <v>914</v>
      </c>
      <c r="B655" s="108" t="s">
        <v>262</v>
      </c>
      <c r="C655" s="64" t="s">
        <v>33</v>
      </c>
      <c r="D655" s="65">
        <v>10.26</v>
      </c>
      <c r="E655" s="66"/>
      <c r="F655" s="67"/>
      <c r="G655" s="47">
        <f t="shared" si="59"/>
        <v>10.26</v>
      </c>
      <c r="H655" s="127"/>
    </row>
    <row r="656" spans="1:8" s="61" customFormat="1" ht="45" x14ac:dyDescent="0.2">
      <c r="A656" s="53" t="s">
        <v>915</v>
      </c>
      <c r="B656" s="108" t="s">
        <v>263</v>
      </c>
      <c r="C656" s="64" t="s">
        <v>32</v>
      </c>
      <c r="D656" s="65">
        <v>18.899999999999999</v>
      </c>
      <c r="E656" s="66"/>
      <c r="F656" s="67"/>
      <c r="G656" s="47">
        <f t="shared" si="59"/>
        <v>18.899999999999999</v>
      </c>
      <c r="H656" s="127"/>
    </row>
    <row r="657" spans="1:8" s="61" customFormat="1" ht="33.75" x14ac:dyDescent="0.2">
      <c r="A657" s="53" t="s">
        <v>916</v>
      </c>
      <c r="B657" s="108" t="s">
        <v>240</v>
      </c>
      <c r="C657" s="64" t="s">
        <v>32</v>
      </c>
      <c r="D657" s="65">
        <v>43.56</v>
      </c>
      <c r="E657" s="66"/>
      <c r="F657" s="67"/>
      <c r="G657" s="47">
        <f t="shared" si="59"/>
        <v>43.56</v>
      </c>
      <c r="H657" s="127"/>
    </row>
    <row r="658" spans="1:8" s="61" customFormat="1" ht="33.75" x14ac:dyDescent="0.2">
      <c r="A658" s="53" t="s">
        <v>917</v>
      </c>
      <c r="B658" s="108" t="s">
        <v>241</v>
      </c>
      <c r="C658" s="64" t="s">
        <v>54</v>
      </c>
      <c r="D658" s="65">
        <v>609.62</v>
      </c>
      <c r="E658" s="66"/>
      <c r="F658" s="67"/>
      <c r="G658" s="47">
        <f t="shared" si="59"/>
        <v>609.62</v>
      </c>
      <c r="H658" s="127"/>
    </row>
    <row r="659" spans="1:8" s="61" customFormat="1" ht="22.5" x14ac:dyDescent="0.2">
      <c r="A659" s="53" t="s">
        <v>918</v>
      </c>
      <c r="B659" s="108" t="s">
        <v>242</v>
      </c>
      <c r="C659" s="64" t="s">
        <v>33</v>
      </c>
      <c r="D659" s="65">
        <v>6.75</v>
      </c>
      <c r="E659" s="66"/>
      <c r="F659" s="67"/>
      <c r="G659" s="47">
        <f t="shared" si="59"/>
        <v>6.75</v>
      </c>
      <c r="H659" s="127"/>
    </row>
    <row r="660" spans="1:8" s="61" customFormat="1" ht="22.5" x14ac:dyDescent="0.2">
      <c r="A660" s="53" t="s">
        <v>919</v>
      </c>
      <c r="B660" s="108" t="s">
        <v>244</v>
      </c>
      <c r="C660" s="64" t="s">
        <v>32</v>
      </c>
      <c r="D660" s="65">
        <v>71.099999999999994</v>
      </c>
      <c r="E660" s="66"/>
      <c r="F660" s="67"/>
      <c r="G660" s="47">
        <f t="shared" si="59"/>
        <v>71.099999999999994</v>
      </c>
      <c r="H660" s="127"/>
    </row>
    <row r="661" spans="1:8" s="61" customFormat="1" ht="45" x14ac:dyDescent="0.2">
      <c r="A661" s="53" t="s">
        <v>920</v>
      </c>
      <c r="B661" s="108" t="s">
        <v>245</v>
      </c>
      <c r="C661" s="64" t="s">
        <v>32</v>
      </c>
      <c r="D661" s="65">
        <v>142.19999999999999</v>
      </c>
      <c r="E661" s="66"/>
      <c r="F661" s="67"/>
      <c r="G661" s="47">
        <f t="shared" si="59"/>
        <v>142.19999999999999</v>
      </c>
      <c r="H661" s="127"/>
    </row>
    <row r="662" spans="1:8" s="61" customFormat="1" ht="33.75" x14ac:dyDescent="0.2">
      <c r="A662" s="53" t="s">
        <v>921</v>
      </c>
      <c r="B662" s="108" t="s">
        <v>264</v>
      </c>
      <c r="C662" s="64" t="s">
        <v>54</v>
      </c>
      <c r="D662" s="65">
        <v>2562.33</v>
      </c>
      <c r="E662" s="66"/>
      <c r="F662" s="67"/>
      <c r="G662" s="47">
        <f>ROUND(PRODUCT(D662,E662),2)</f>
        <v>2562.33</v>
      </c>
      <c r="H662" s="127"/>
    </row>
    <row r="663" spans="1:8" s="61" customFormat="1" ht="33.75" x14ac:dyDescent="0.2">
      <c r="A663" s="53" t="s">
        <v>922</v>
      </c>
      <c r="B663" s="108" t="s">
        <v>265</v>
      </c>
      <c r="C663" s="64" t="s">
        <v>54</v>
      </c>
      <c r="D663" s="65">
        <v>245.55</v>
      </c>
      <c r="E663" s="66"/>
      <c r="F663" s="67"/>
      <c r="G663" s="47">
        <f>ROUND(PRODUCT(D663,E663),2)</f>
        <v>245.55</v>
      </c>
      <c r="H663" s="127"/>
    </row>
    <row r="664" spans="1:8" s="61" customFormat="1" ht="33.75" x14ac:dyDescent="0.2">
      <c r="A664" s="53" t="s">
        <v>923</v>
      </c>
      <c r="B664" s="108" t="s">
        <v>266</v>
      </c>
      <c r="C664" s="64" t="s">
        <v>54</v>
      </c>
      <c r="D664" s="65">
        <v>1161.51</v>
      </c>
      <c r="E664" s="66"/>
      <c r="F664" s="67"/>
      <c r="G664" s="47">
        <f>ROUND(PRODUCT(D664,E664),2)</f>
        <v>1161.51</v>
      </c>
      <c r="H664" s="127"/>
    </row>
    <row r="665" spans="1:8" s="61" customFormat="1" ht="45" x14ac:dyDescent="0.2">
      <c r="A665" s="53" t="s">
        <v>924</v>
      </c>
      <c r="B665" s="108" t="s">
        <v>267</v>
      </c>
      <c r="C665" s="64" t="s">
        <v>54</v>
      </c>
      <c r="D665" s="65">
        <v>187.25</v>
      </c>
      <c r="E665" s="66"/>
      <c r="F665" s="67"/>
      <c r="G665" s="47">
        <f t="shared" ref="G665:G667" si="60">ROUND(PRODUCT(D665,E665),2)</f>
        <v>187.25</v>
      </c>
      <c r="H665" s="127"/>
    </row>
    <row r="666" spans="1:8" s="61" customFormat="1" ht="33.75" x14ac:dyDescent="0.2">
      <c r="A666" s="53" t="s">
        <v>925</v>
      </c>
      <c r="B666" s="108" t="s">
        <v>38</v>
      </c>
      <c r="C666" s="64" t="s">
        <v>33</v>
      </c>
      <c r="D666" s="65">
        <v>56.98</v>
      </c>
      <c r="E666" s="66"/>
      <c r="F666" s="67"/>
      <c r="G666" s="47">
        <f t="shared" si="60"/>
        <v>56.98</v>
      </c>
      <c r="H666" s="127"/>
    </row>
    <row r="667" spans="1:8" s="61" customFormat="1" ht="33.75" x14ac:dyDescent="0.2">
      <c r="A667" s="53" t="s">
        <v>926</v>
      </c>
      <c r="B667" s="108" t="s">
        <v>36</v>
      </c>
      <c r="C667" s="64" t="s">
        <v>37</v>
      </c>
      <c r="D667" s="65">
        <v>968.66</v>
      </c>
      <c r="E667" s="66"/>
      <c r="F667" s="67"/>
      <c r="G667" s="47">
        <f t="shared" si="60"/>
        <v>968.66</v>
      </c>
      <c r="H667" s="127"/>
    </row>
    <row r="668" spans="1:8" s="114" customFormat="1" x14ac:dyDescent="0.2">
      <c r="A668" s="109" t="s">
        <v>1032</v>
      </c>
      <c r="B668" s="110" t="s">
        <v>780</v>
      </c>
      <c r="C668" s="111"/>
      <c r="D668" s="112">
        <v>0</v>
      </c>
      <c r="E668" s="92"/>
      <c r="F668" s="113"/>
      <c r="G668" s="92">
        <f>ROUND(SUM(G669:G676),2)</f>
        <v>126.54</v>
      </c>
      <c r="H668" s="127"/>
    </row>
    <row r="669" spans="1:8" s="61" customFormat="1" ht="22.5" x14ac:dyDescent="0.2">
      <c r="A669" s="53" t="s">
        <v>927</v>
      </c>
      <c r="B669" s="108" t="s">
        <v>226</v>
      </c>
      <c r="C669" s="64" t="s">
        <v>40</v>
      </c>
      <c r="D669" s="65">
        <v>30</v>
      </c>
      <c r="E669" s="66"/>
      <c r="F669" s="67"/>
      <c r="G669" s="47">
        <f t="shared" ref="G669:G676" si="61">ROUND(PRODUCT(D669,E669),2)</f>
        <v>30</v>
      </c>
      <c r="H669" s="127"/>
    </row>
    <row r="670" spans="1:8" s="61" customFormat="1" ht="45" x14ac:dyDescent="0.2">
      <c r="A670" s="53" t="s">
        <v>928</v>
      </c>
      <c r="B670" s="108" t="s">
        <v>227</v>
      </c>
      <c r="C670" s="64" t="s">
        <v>33</v>
      </c>
      <c r="D670" s="65">
        <v>31.2</v>
      </c>
      <c r="E670" s="66"/>
      <c r="F670" s="67"/>
      <c r="G670" s="47">
        <f t="shared" si="61"/>
        <v>31.2</v>
      </c>
      <c r="H670" s="127"/>
    </row>
    <row r="671" spans="1:8" s="61" customFormat="1" ht="22.5" x14ac:dyDescent="0.2">
      <c r="A671" s="53" t="s">
        <v>929</v>
      </c>
      <c r="B671" s="108" t="s">
        <v>230</v>
      </c>
      <c r="C671" s="64" t="s">
        <v>33</v>
      </c>
      <c r="D671" s="65">
        <v>2.4</v>
      </c>
      <c r="E671" s="66"/>
      <c r="F671" s="67"/>
      <c r="G671" s="47">
        <f t="shared" si="61"/>
        <v>2.4</v>
      </c>
      <c r="H671" s="127"/>
    </row>
    <row r="672" spans="1:8" s="61" customFormat="1" ht="22.5" x14ac:dyDescent="0.2">
      <c r="A672" s="53" t="s">
        <v>930</v>
      </c>
      <c r="B672" s="108" t="s">
        <v>231</v>
      </c>
      <c r="C672" s="64" t="s">
        <v>40</v>
      </c>
      <c r="D672" s="65">
        <v>30</v>
      </c>
      <c r="E672" s="66"/>
      <c r="F672" s="67"/>
      <c r="G672" s="47">
        <f t="shared" si="61"/>
        <v>30</v>
      </c>
      <c r="H672" s="127"/>
    </row>
    <row r="673" spans="1:8" s="61" customFormat="1" ht="33.75" x14ac:dyDescent="0.2">
      <c r="A673" s="53" t="s">
        <v>931</v>
      </c>
      <c r="B673" s="108" t="s">
        <v>233</v>
      </c>
      <c r="C673" s="64" t="s">
        <v>33</v>
      </c>
      <c r="D673" s="65">
        <v>12.54</v>
      </c>
      <c r="E673" s="66"/>
      <c r="F673" s="72"/>
      <c r="G673" s="47">
        <f t="shared" si="61"/>
        <v>12.54</v>
      </c>
      <c r="H673" s="127"/>
    </row>
    <row r="674" spans="1:8" s="61" customFormat="1" ht="45" x14ac:dyDescent="0.2">
      <c r="A674" s="53" t="s">
        <v>932</v>
      </c>
      <c r="B674" s="108" t="s">
        <v>122</v>
      </c>
      <c r="C674" s="64" t="s">
        <v>33</v>
      </c>
      <c r="D674" s="65">
        <v>5.76</v>
      </c>
      <c r="E674" s="66"/>
      <c r="F674" s="72"/>
      <c r="G674" s="47">
        <f t="shared" si="61"/>
        <v>5.76</v>
      </c>
      <c r="H674" s="127"/>
    </row>
    <row r="675" spans="1:8" s="61" customFormat="1" ht="45" x14ac:dyDescent="0.2">
      <c r="A675" s="53" t="s">
        <v>933</v>
      </c>
      <c r="B675" s="108" t="s">
        <v>234</v>
      </c>
      <c r="C675" s="64" t="s">
        <v>33</v>
      </c>
      <c r="D675" s="65">
        <v>8.64</v>
      </c>
      <c r="E675" s="66"/>
      <c r="F675" s="67"/>
      <c r="G675" s="47">
        <f t="shared" si="61"/>
        <v>8.64</v>
      </c>
      <c r="H675" s="127"/>
    </row>
    <row r="676" spans="1:8" s="61" customFormat="1" ht="112.5" x14ac:dyDescent="0.2">
      <c r="A676" s="53" t="s">
        <v>934</v>
      </c>
      <c r="B676" s="108" t="s">
        <v>781</v>
      </c>
      <c r="C676" s="64" t="s">
        <v>34</v>
      </c>
      <c r="D676" s="65">
        <v>6</v>
      </c>
      <c r="E676" s="66"/>
      <c r="F676" s="67"/>
      <c r="G676" s="47">
        <f t="shared" si="61"/>
        <v>6</v>
      </c>
      <c r="H676" s="127"/>
    </row>
    <row r="677" spans="1:8" s="63" customFormat="1" x14ac:dyDescent="0.2">
      <c r="A677" s="62" t="s">
        <v>1033</v>
      </c>
      <c r="B677" s="68" t="s">
        <v>269</v>
      </c>
      <c r="C677" s="68"/>
      <c r="D677" s="68">
        <v>0</v>
      </c>
      <c r="E677" s="68"/>
      <c r="F677" s="68"/>
      <c r="G677" s="50">
        <f>ROUND(SUM(G678,G690,G704,G716),2)</f>
        <v>19731</v>
      </c>
      <c r="H677" s="127"/>
    </row>
    <row r="678" spans="1:8" s="114" customFormat="1" x14ac:dyDescent="0.2">
      <c r="A678" s="109" t="s">
        <v>1034</v>
      </c>
      <c r="B678" s="110" t="s">
        <v>225</v>
      </c>
      <c r="C678" s="111"/>
      <c r="D678" s="112">
        <v>0</v>
      </c>
      <c r="E678" s="92"/>
      <c r="F678" s="113"/>
      <c r="G678" s="92">
        <f>ROUND(SUM(G679:G689),2)</f>
        <v>13817.44</v>
      </c>
      <c r="H678" s="127"/>
    </row>
    <row r="679" spans="1:8" s="61" customFormat="1" ht="22.5" x14ac:dyDescent="0.2">
      <c r="A679" s="53" t="s">
        <v>935</v>
      </c>
      <c r="B679" s="108" t="s">
        <v>226</v>
      </c>
      <c r="C679" s="64" t="s">
        <v>40</v>
      </c>
      <c r="D679" s="65">
        <v>1059.01</v>
      </c>
      <c r="E679" s="66"/>
      <c r="F679" s="67"/>
      <c r="G679" s="47">
        <f t="shared" ref="G679:G689" si="62">ROUND(PRODUCT(D679,E679),2)</f>
        <v>1059.01</v>
      </c>
      <c r="H679" s="127"/>
    </row>
    <row r="680" spans="1:8" s="61" customFormat="1" ht="45" x14ac:dyDescent="0.2">
      <c r="A680" s="53" t="s">
        <v>936</v>
      </c>
      <c r="B680" s="108" t="s">
        <v>227</v>
      </c>
      <c r="C680" s="64" t="s">
        <v>33</v>
      </c>
      <c r="D680" s="65">
        <v>808.38</v>
      </c>
      <c r="E680" s="66"/>
      <c r="F680" s="67"/>
      <c r="G680" s="47">
        <f t="shared" si="62"/>
        <v>808.38</v>
      </c>
      <c r="H680" s="127"/>
    </row>
    <row r="681" spans="1:8" s="61" customFormat="1" ht="33.75" x14ac:dyDescent="0.2">
      <c r="A681" s="53" t="s">
        <v>937</v>
      </c>
      <c r="B681" s="108" t="s">
        <v>271</v>
      </c>
      <c r="C681" s="64" t="s">
        <v>40</v>
      </c>
      <c r="D681" s="65">
        <v>542.1</v>
      </c>
      <c r="E681" s="66"/>
      <c r="F681" s="67"/>
      <c r="G681" s="47">
        <f t="shared" si="62"/>
        <v>542.1</v>
      </c>
      <c r="H681" s="127"/>
    </row>
    <row r="682" spans="1:8" s="61" customFormat="1" ht="33.75" x14ac:dyDescent="0.2">
      <c r="A682" s="53" t="s">
        <v>938</v>
      </c>
      <c r="B682" s="108" t="s">
        <v>782</v>
      </c>
      <c r="C682" s="64" t="s">
        <v>40</v>
      </c>
      <c r="D682" s="65">
        <v>13.04</v>
      </c>
      <c r="E682" s="66"/>
      <c r="F682" s="67"/>
      <c r="G682" s="47">
        <f t="shared" si="62"/>
        <v>13.04</v>
      </c>
      <c r="H682" s="127"/>
    </row>
    <row r="683" spans="1:8" s="61" customFormat="1" ht="33.75" x14ac:dyDescent="0.2">
      <c r="A683" s="53" t="s">
        <v>939</v>
      </c>
      <c r="B683" s="108" t="s">
        <v>490</v>
      </c>
      <c r="C683" s="64" t="s">
        <v>40</v>
      </c>
      <c r="D683" s="65">
        <v>503.87</v>
      </c>
      <c r="E683" s="66"/>
      <c r="F683" s="67"/>
      <c r="G683" s="47">
        <f t="shared" si="62"/>
        <v>503.87</v>
      </c>
      <c r="H683" s="127"/>
    </row>
    <row r="684" spans="1:8" s="61" customFormat="1" ht="22.5" x14ac:dyDescent="0.2">
      <c r="A684" s="53" t="s">
        <v>940</v>
      </c>
      <c r="B684" s="108" t="s">
        <v>230</v>
      </c>
      <c r="C684" s="64" t="s">
        <v>33</v>
      </c>
      <c r="D684" s="65">
        <v>74.790000000000006</v>
      </c>
      <c r="E684" s="66"/>
      <c r="F684" s="67"/>
      <c r="G684" s="47">
        <f t="shared" si="62"/>
        <v>74.790000000000006</v>
      </c>
      <c r="H684" s="127"/>
    </row>
    <row r="685" spans="1:8" s="61" customFormat="1" ht="33.75" x14ac:dyDescent="0.2">
      <c r="A685" s="53" t="s">
        <v>941</v>
      </c>
      <c r="B685" s="108" t="s">
        <v>233</v>
      </c>
      <c r="C685" s="64" t="s">
        <v>33</v>
      </c>
      <c r="D685" s="65">
        <v>318.52</v>
      </c>
      <c r="E685" s="66"/>
      <c r="F685" s="67"/>
      <c r="G685" s="47">
        <f t="shared" si="62"/>
        <v>318.52</v>
      </c>
      <c r="H685" s="127"/>
    </row>
    <row r="686" spans="1:8" s="61" customFormat="1" ht="45" x14ac:dyDescent="0.2">
      <c r="A686" s="53" t="s">
        <v>942</v>
      </c>
      <c r="B686" s="108" t="s">
        <v>122</v>
      </c>
      <c r="C686" s="64" t="s">
        <v>33</v>
      </c>
      <c r="D686" s="65">
        <v>248.15</v>
      </c>
      <c r="E686" s="66"/>
      <c r="F686" s="72"/>
      <c r="G686" s="47">
        <f t="shared" si="62"/>
        <v>248.15</v>
      </c>
      <c r="H686" s="127"/>
    </row>
    <row r="687" spans="1:8" s="61" customFormat="1" ht="45" x14ac:dyDescent="0.2">
      <c r="A687" s="53" t="s">
        <v>943</v>
      </c>
      <c r="B687" s="108" t="s">
        <v>234</v>
      </c>
      <c r="C687" s="64" t="s">
        <v>33</v>
      </c>
      <c r="D687" s="65">
        <v>165.44</v>
      </c>
      <c r="E687" s="66"/>
      <c r="F687" s="67"/>
      <c r="G687" s="47">
        <f t="shared" si="62"/>
        <v>165.44</v>
      </c>
      <c r="H687" s="127"/>
    </row>
    <row r="688" spans="1:8" s="61" customFormat="1" ht="33.75" x14ac:dyDescent="0.2">
      <c r="A688" s="53" t="s">
        <v>944</v>
      </c>
      <c r="B688" s="108" t="s">
        <v>38</v>
      </c>
      <c r="C688" s="64" t="s">
        <v>33</v>
      </c>
      <c r="D688" s="65">
        <v>560.23</v>
      </c>
      <c r="E688" s="66"/>
      <c r="F688" s="67"/>
      <c r="G688" s="47">
        <f t="shared" si="62"/>
        <v>560.23</v>
      </c>
      <c r="H688" s="127"/>
    </row>
    <row r="689" spans="1:8" s="61" customFormat="1" ht="33.75" x14ac:dyDescent="0.2">
      <c r="A689" s="53" t="s">
        <v>945</v>
      </c>
      <c r="B689" s="108" t="s">
        <v>36</v>
      </c>
      <c r="C689" s="64" t="s">
        <v>37</v>
      </c>
      <c r="D689" s="65">
        <v>9523.91</v>
      </c>
      <c r="E689" s="66"/>
      <c r="F689" s="67"/>
      <c r="G689" s="47">
        <f t="shared" si="62"/>
        <v>9523.91</v>
      </c>
      <c r="H689" s="127"/>
    </row>
    <row r="690" spans="1:8" s="114" customFormat="1" x14ac:dyDescent="0.2">
      <c r="A690" s="109" t="s">
        <v>1035</v>
      </c>
      <c r="B690" s="110" t="s">
        <v>273</v>
      </c>
      <c r="C690" s="111"/>
      <c r="D690" s="112">
        <v>0</v>
      </c>
      <c r="E690" s="92"/>
      <c r="F690" s="113"/>
      <c r="G690" s="92">
        <f>ROUND(SUM(G691:G703),2)</f>
        <v>2563.66</v>
      </c>
      <c r="H690" s="127"/>
    </row>
    <row r="691" spans="1:8" s="61" customFormat="1" ht="22.5" x14ac:dyDescent="0.2">
      <c r="A691" s="53" t="s">
        <v>946</v>
      </c>
      <c r="B691" s="108" t="s">
        <v>226</v>
      </c>
      <c r="C691" s="64" t="s">
        <v>40</v>
      </c>
      <c r="D691" s="65">
        <v>566.1</v>
      </c>
      <c r="E691" s="66"/>
      <c r="F691" s="67"/>
      <c r="G691" s="47">
        <f>ROUND(PRODUCT(D691,E691),2)</f>
        <v>566.1</v>
      </c>
      <c r="H691" s="127"/>
    </row>
    <row r="692" spans="1:8" s="61" customFormat="1" ht="45" x14ac:dyDescent="0.2">
      <c r="A692" s="53" t="s">
        <v>947</v>
      </c>
      <c r="B692" s="108" t="s">
        <v>227</v>
      </c>
      <c r="C692" s="64" t="s">
        <v>33</v>
      </c>
      <c r="D692" s="65">
        <v>271.73</v>
      </c>
      <c r="E692" s="66"/>
      <c r="F692" s="67"/>
      <c r="G692" s="47">
        <f t="shared" ref="G692:G703" si="63">ROUND(PRODUCT(D692,E692),2)</f>
        <v>271.73</v>
      </c>
      <c r="H692" s="127"/>
    </row>
    <row r="693" spans="1:8" s="61" customFormat="1" ht="45" x14ac:dyDescent="0.2">
      <c r="A693" s="53" t="s">
        <v>948</v>
      </c>
      <c r="B693" s="108" t="s">
        <v>122</v>
      </c>
      <c r="C693" s="64" t="s">
        <v>33</v>
      </c>
      <c r="D693" s="65">
        <v>271.73</v>
      </c>
      <c r="E693" s="66"/>
      <c r="F693" s="67"/>
      <c r="G693" s="47">
        <f t="shared" si="63"/>
        <v>271.73</v>
      </c>
      <c r="H693" s="127"/>
    </row>
    <row r="694" spans="1:8" s="61" customFormat="1" ht="22.5" x14ac:dyDescent="0.2">
      <c r="A694" s="53" t="s">
        <v>949</v>
      </c>
      <c r="B694" s="108" t="s">
        <v>274</v>
      </c>
      <c r="C694" s="64" t="s">
        <v>34</v>
      </c>
      <c r="D694" s="65">
        <v>62</v>
      </c>
      <c r="E694" s="66"/>
      <c r="F694" s="67"/>
      <c r="G694" s="47">
        <f t="shared" si="63"/>
        <v>62</v>
      </c>
      <c r="H694" s="127"/>
    </row>
    <row r="695" spans="1:8" s="61" customFormat="1" ht="22.5" x14ac:dyDescent="0.2">
      <c r="A695" s="53" t="s">
        <v>950</v>
      </c>
      <c r="B695" s="108" t="s">
        <v>491</v>
      </c>
      <c r="C695" s="64" t="s">
        <v>34</v>
      </c>
      <c r="D695" s="65">
        <v>49</v>
      </c>
      <c r="E695" s="66"/>
      <c r="F695" s="67"/>
      <c r="G695" s="47">
        <f t="shared" si="63"/>
        <v>49</v>
      </c>
      <c r="H695" s="127"/>
    </row>
    <row r="696" spans="1:8" s="61" customFormat="1" ht="22.5" x14ac:dyDescent="0.2">
      <c r="A696" s="53" t="s">
        <v>951</v>
      </c>
      <c r="B696" s="108" t="s">
        <v>275</v>
      </c>
      <c r="C696" s="64" t="s">
        <v>34</v>
      </c>
      <c r="D696" s="65">
        <v>111</v>
      </c>
      <c r="E696" s="66"/>
      <c r="F696" s="67"/>
      <c r="G696" s="47">
        <f t="shared" si="63"/>
        <v>111</v>
      </c>
      <c r="H696" s="127"/>
    </row>
    <row r="697" spans="1:8" s="61" customFormat="1" ht="22.5" x14ac:dyDescent="0.2">
      <c r="A697" s="53" t="s">
        <v>952</v>
      </c>
      <c r="B697" s="108" t="s">
        <v>276</v>
      </c>
      <c r="C697" s="64" t="s">
        <v>34</v>
      </c>
      <c r="D697" s="65">
        <v>111</v>
      </c>
      <c r="E697" s="66"/>
      <c r="F697" s="67"/>
      <c r="G697" s="47">
        <f t="shared" si="63"/>
        <v>111</v>
      </c>
      <c r="H697" s="127"/>
    </row>
    <row r="698" spans="1:8" s="61" customFormat="1" ht="22.5" x14ac:dyDescent="0.2">
      <c r="A698" s="53" t="s">
        <v>953</v>
      </c>
      <c r="B698" s="108" t="s">
        <v>277</v>
      </c>
      <c r="C698" s="64" t="s">
        <v>34</v>
      </c>
      <c r="D698" s="65">
        <v>111</v>
      </c>
      <c r="E698" s="66"/>
      <c r="F698" s="67"/>
      <c r="G698" s="47">
        <f t="shared" si="63"/>
        <v>111</v>
      </c>
      <c r="H698" s="127"/>
    </row>
    <row r="699" spans="1:8" s="61" customFormat="1" ht="22.5" x14ac:dyDescent="0.2">
      <c r="A699" s="53" t="s">
        <v>954</v>
      </c>
      <c r="B699" s="108" t="s">
        <v>278</v>
      </c>
      <c r="C699" s="64" t="s">
        <v>40</v>
      </c>
      <c r="D699" s="65">
        <v>566.1</v>
      </c>
      <c r="E699" s="66"/>
      <c r="F699" s="67"/>
      <c r="G699" s="47">
        <f t="shared" si="63"/>
        <v>566.1</v>
      </c>
      <c r="H699" s="127"/>
    </row>
    <row r="700" spans="1:8" s="61" customFormat="1" ht="22.5" x14ac:dyDescent="0.2">
      <c r="A700" s="53" t="s">
        <v>955</v>
      </c>
      <c r="B700" s="54" t="s">
        <v>3027</v>
      </c>
      <c r="C700" s="64" t="s">
        <v>34</v>
      </c>
      <c r="D700" s="65">
        <v>111</v>
      </c>
      <c r="E700" s="66"/>
      <c r="F700" s="67"/>
      <c r="G700" s="47">
        <f t="shared" si="63"/>
        <v>111</v>
      </c>
      <c r="H700" s="127"/>
    </row>
    <row r="701" spans="1:8" s="61" customFormat="1" ht="22.5" x14ac:dyDescent="0.2">
      <c r="A701" s="53" t="s">
        <v>956</v>
      </c>
      <c r="B701" s="108" t="s">
        <v>279</v>
      </c>
      <c r="C701" s="64" t="s">
        <v>34</v>
      </c>
      <c r="D701" s="65">
        <v>111</v>
      </c>
      <c r="E701" s="66"/>
      <c r="F701" s="67"/>
      <c r="G701" s="47">
        <f t="shared" si="63"/>
        <v>111</v>
      </c>
      <c r="H701" s="127"/>
    </row>
    <row r="702" spans="1:8" s="61" customFormat="1" ht="22.5" x14ac:dyDescent="0.2">
      <c r="A702" s="53" t="s">
        <v>957</v>
      </c>
      <c r="B702" s="108" t="s">
        <v>280</v>
      </c>
      <c r="C702" s="64" t="s">
        <v>34</v>
      </c>
      <c r="D702" s="65">
        <v>111</v>
      </c>
      <c r="E702" s="66"/>
      <c r="F702" s="67"/>
      <c r="G702" s="47">
        <f t="shared" si="63"/>
        <v>111</v>
      </c>
      <c r="H702" s="127"/>
    </row>
    <row r="703" spans="1:8" s="61" customFormat="1" ht="90" x14ac:dyDescent="0.2">
      <c r="A703" s="53" t="s">
        <v>958</v>
      </c>
      <c r="B703" s="108" t="s">
        <v>281</v>
      </c>
      <c r="C703" s="64" t="s">
        <v>34</v>
      </c>
      <c r="D703" s="65">
        <v>111</v>
      </c>
      <c r="E703" s="66"/>
      <c r="F703" s="67"/>
      <c r="G703" s="47">
        <f t="shared" si="63"/>
        <v>111</v>
      </c>
      <c r="H703" s="127"/>
    </row>
    <row r="704" spans="1:8" s="114" customFormat="1" x14ac:dyDescent="0.2">
      <c r="A704" s="109" t="s">
        <v>1036</v>
      </c>
      <c r="B704" s="110" t="s">
        <v>283</v>
      </c>
      <c r="C704" s="111"/>
      <c r="D704" s="112">
        <v>0</v>
      </c>
      <c r="E704" s="92"/>
      <c r="F704" s="113"/>
      <c r="G704" s="92">
        <f>ROUND(SUM(G705:G715),2)</f>
        <v>3228.3</v>
      </c>
      <c r="H704" s="127"/>
    </row>
    <row r="705" spans="1:8" s="61" customFormat="1" ht="45" x14ac:dyDescent="0.2">
      <c r="A705" s="53" t="s">
        <v>959</v>
      </c>
      <c r="B705" s="108" t="s">
        <v>227</v>
      </c>
      <c r="C705" s="64" t="s">
        <v>33</v>
      </c>
      <c r="D705" s="65">
        <v>105.02</v>
      </c>
      <c r="E705" s="66"/>
      <c r="F705" s="67"/>
      <c r="G705" s="47">
        <f t="shared" ref="G705:G715" si="64">ROUND(PRODUCT(D705,E705),2)</f>
        <v>105.02</v>
      </c>
      <c r="H705" s="127"/>
    </row>
    <row r="706" spans="1:8" s="61" customFormat="1" ht="45" x14ac:dyDescent="0.2">
      <c r="A706" s="53" t="s">
        <v>960</v>
      </c>
      <c r="B706" s="108" t="s">
        <v>122</v>
      </c>
      <c r="C706" s="64" t="s">
        <v>33</v>
      </c>
      <c r="D706" s="65">
        <v>14.28</v>
      </c>
      <c r="E706" s="66"/>
      <c r="F706" s="67"/>
      <c r="G706" s="47">
        <f t="shared" si="64"/>
        <v>14.28</v>
      </c>
      <c r="H706" s="127"/>
    </row>
    <row r="707" spans="1:8" s="61" customFormat="1" ht="33.75" x14ac:dyDescent="0.2">
      <c r="A707" s="53" t="s">
        <v>961</v>
      </c>
      <c r="B707" s="108" t="s">
        <v>284</v>
      </c>
      <c r="C707" s="64" t="s">
        <v>32</v>
      </c>
      <c r="D707" s="65">
        <v>53.14</v>
      </c>
      <c r="E707" s="66"/>
      <c r="F707" s="67"/>
      <c r="G707" s="47">
        <f t="shared" si="64"/>
        <v>53.14</v>
      </c>
      <c r="H707" s="127"/>
    </row>
    <row r="708" spans="1:8" s="61" customFormat="1" ht="33.75" x14ac:dyDescent="0.2">
      <c r="A708" s="53" t="s">
        <v>962</v>
      </c>
      <c r="B708" s="108" t="s">
        <v>240</v>
      </c>
      <c r="C708" s="64" t="s">
        <v>32</v>
      </c>
      <c r="D708" s="65">
        <v>66.75</v>
      </c>
      <c r="E708" s="66"/>
      <c r="F708" s="67"/>
      <c r="G708" s="47">
        <f t="shared" si="64"/>
        <v>66.75</v>
      </c>
      <c r="H708" s="127"/>
    </row>
    <row r="709" spans="1:8" s="61" customFormat="1" ht="33.75" x14ac:dyDescent="0.2">
      <c r="A709" s="53" t="s">
        <v>963</v>
      </c>
      <c r="B709" s="108" t="s">
        <v>285</v>
      </c>
      <c r="C709" s="64" t="s">
        <v>32</v>
      </c>
      <c r="D709" s="65">
        <v>27.9</v>
      </c>
      <c r="E709" s="66"/>
      <c r="F709" s="67"/>
      <c r="G709" s="47">
        <f t="shared" si="64"/>
        <v>27.9</v>
      </c>
      <c r="H709" s="127"/>
    </row>
    <row r="710" spans="1:8" s="61" customFormat="1" ht="33.75" x14ac:dyDescent="0.2">
      <c r="A710" s="53" t="s">
        <v>964</v>
      </c>
      <c r="B710" s="108" t="s">
        <v>241</v>
      </c>
      <c r="C710" s="64" t="s">
        <v>54</v>
      </c>
      <c r="D710" s="65">
        <v>1104.99</v>
      </c>
      <c r="E710" s="66"/>
      <c r="F710" s="67"/>
      <c r="G710" s="47">
        <f t="shared" si="64"/>
        <v>1104.99</v>
      </c>
      <c r="H710" s="127"/>
    </row>
    <row r="711" spans="1:8" s="61" customFormat="1" ht="22.5" x14ac:dyDescent="0.2">
      <c r="A711" s="53" t="s">
        <v>965</v>
      </c>
      <c r="B711" s="108" t="s">
        <v>242</v>
      </c>
      <c r="C711" s="64" t="s">
        <v>33</v>
      </c>
      <c r="D711" s="65">
        <v>22.7</v>
      </c>
      <c r="E711" s="66"/>
      <c r="F711" s="67"/>
      <c r="G711" s="47">
        <f t="shared" si="64"/>
        <v>22.7</v>
      </c>
      <c r="H711" s="127"/>
    </row>
    <row r="712" spans="1:8" s="61" customFormat="1" ht="22.5" x14ac:dyDescent="0.2">
      <c r="A712" s="53" t="s">
        <v>966</v>
      </c>
      <c r="B712" s="108" t="s">
        <v>244</v>
      </c>
      <c r="C712" s="64" t="s">
        <v>32</v>
      </c>
      <c r="D712" s="65">
        <v>100.1</v>
      </c>
      <c r="E712" s="66"/>
      <c r="F712" s="67"/>
      <c r="G712" s="47">
        <f t="shared" si="64"/>
        <v>100.1</v>
      </c>
      <c r="H712" s="127"/>
    </row>
    <row r="713" spans="1:8" s="61" customFormat="1" ht="33.75" x14ac:dyDescent="0.2">
      <c r="A713" s="53" t="s">
        <v>967</v>
      </c>
      <c r="B713" s="108" t="s">
        <v>286</v>
      </c>
      <c r="C713" s="64" t="s">
        <v>32</v>
      </c>
      <c r="D713" s="65">
        <v>100.1</v>
      </c>
      <c r="E713" s="66"/>
      <c r="F713" s="67"/>
      <c r="G713" s="47">
        <f t="shared" si="64"/>
        <v>100.1</v>
      </c>
      <c r="H713" s="127"/>
    </row>
    <row r="714" spans="1:8" s="61" customFormat="1" ht="33.75" x14ac:dyDescent="0.2">
      <c r="A714" s="53" t="s">
        <v>968</v>
      </c>
      <c r="B714" s="108" t="s">
        <v>38</v>
      </c>
      <c r="C714" s="64" t="s">
        <v>33</v>
      </c>
      <c r="D714" s="65">
        <v>90.74</v>
      </c>
      <c r="E714" s="66"/>
      <c r="F714" s="67"/>
      <c r="G714" s="47">
        <f t="shared" si="64"/>
        <v>90.74</v>
      </c>
      <c r="H714" s="127"/>
    </row>
    <row r="715" spans="1:8" s="61" customFormat="1" ht="33.75" x14ac:dyDescent="0.2">
      <c r="A715" s="53" t="s">
        <v>969</v>
      </c>
      <c r="B715" s="108" t="s">
        <v>36</v>
      </c>
      <c r="C715" s="64" t="s">
        <v>37</v>
      </c>
      <c r="D715" s="65">
        <v>1542.58</v>
      </c>
      <c r="E715" s="66"/>
      <c r="F715" s="67"/>
      <c r="G715" s="47">
        <f t="shared" si="64"/>
        <v>1542.58</v>
      </c>
      <c r="H715" s="127"/>
    </row>
    <row r="716" spans="1:8" s="114" customFormat="1" x14ac:dyDescent="0.2">
      <c r="A716" s="109" t="s">
        <v>1037</v>
      </c>
      <c r="B716" s="110" t="s">
        <v>288</v>
      </c>
      <c r="C716" s="111"/>
      <c r="D716" s="112">
        <v>0</v>
      </c>
      <c r="E716" s="92"/>
      <c r="F716" s="113"/>
      <c r="G716" s="92">
        <f>ROUND(SUM(G717:G737),2)</f>
        <v>121.6</v>
      </c>
      <c r="H716" s="127"/>
    </row>
    <row r="717" spans="1:8" s="61" customFormat="1" ht="22.5" x14ac:dyDescent="0.2">
      <c r="A717" s="53" t="s">
        <v>970</v>
      </c>
      <c r="B717" s="108" t="s">
        <v>289</v>
      </c>
      <c r="C717" s="64" t="s">
        <v>34</v>
      </c>
      <c r="D717" s="65">
        <v>19</v>
      </c>
      <c r="E717" s="66"/>
      <c r="F717" s="67"/>
      <c r="G717" s="47">
        <f t="shared" ref="G717:G737" si="65">ROUND(PRODUCT(D717,E717),2)</f>
        <v>19</v>
      </c>
      <c r="H717" s="127"/>
    </row>
    <row r="718" spans="1:8" s="61" customFormat="1" ht="22.5" x14ac:dyDescent="0.2">
      <c r="A718" s="53" t="s">
        <v>971</v>
      </c>
      <c r="B718" s="108" t="s">
        <v>291</v>
      </c>
      <c r="C718" s="64" t="s">
        <v>34</v>
      </c>
      <c r="D718" s="65">
        <v>19</v>
      </c>
      <c r="E718" s="66"/>
      <c r="F718" s="67"/>
      <c r="G718" s="47">
        <f>ROUND(PRODUCT(D718,E718),2)</f>
        <v>19</v>
      </c>
      <c r="H718" s="127"/>
    </row>
    <row r="719" spans="1:8" s="61" customFormat="1" ht="22.5" x14ac:dyDescent="0.2">
      <c r="A719" s="53" t="s">
        <v>972</v>
      </c>
      <c r="B719" s="108" t="s">
        <v>492</v>
      </c>
      <c r="C719" s="64" t="s">
        <v>34</v>
      </c>
      <c r="D719" s="65">
        <v>8</v>
      </c>
      <c r="E719" s="66"/>
      <c r="F719" s="67"/>
      <c r="G719" s="47">
        <f t="shared" si="65"/>
        <v>8</v>
      </c>
      <c r="H719" s="127"/>
    </row>
    <row r="720" spans="1:8" s="61" customFormat="1" ht="22.5" x14ac:dyDescent="0.2">
      <c r="A720" s="53" t="s">
        <v>973</v>
      </c>
      <c r="B720" s="108" t="s">
        <v>308</v>
      </c>
      <c r="C720" s="64" t="s">
        <v>34</v>
      </c>
      <c r="D720" s="65">
        <v>8</v>
      </c>
      <c r="E720" s="66"/>
      <c r="F720" s="67"/>
      <c r="G720" s="47">
        <f t="shared" si="65"/>
        <v>8</v>
      </c>
      <c r="H720" s="127"/>
    </row>
    <row r="721" spans="1:8" s="61" customFormat="1" ht="22.5" x14ac:dyDescent="0.2">
      <c r="A721" s="53" t="s">
        <v>974</v>
      </c>
      <c r="B721" s="108" t="s">
        <v>783</v>
      </c>
      <c r="C721" s="64" t="s">
        <v>34</v>
      </c>
      <c r="D721" s="65">
        <v>1</v>
      </c>
      <c r="E721" s="66"/>
      <c r="F721" s="67"/>
      <c r="G721" s="47">
        <f t="shared" si="65"/>
        <v>1</v>
      </c>
      <c r="H721" s="127"/>
    </row>
    <row r="722" spans="1:8" s="61" customFormat="1" ht="22.5" x14ac:dyDescent="0.2">
      <c r="A722" s="53" t="s">
        <v>975</v>
      </c>
      <c r="B722" s="108" t="s">
        <v>293</v>
      </c>
      <c r="C722" s="64" t="s">
        <v>34</v>
      </c>
      <c r="D722" s="65">
        <v>5</v>
      </c>
      <c r="E722" s="66"/>
      <c r="F722" s="67"/>
      <c r="G722" s="47">
        <f t="shared" si="65"/>
        <v>5</v>
      </c>
      <c r="H722" s="127"/>
    </row>
    <row r="723" spans="1:8" s="61" customFormat="1" ht="22.5" x14ac:dyDescent="0.2">
      <c r="A723" s="53" t="s">
        <v>976</v>
      </c>
      <c r="B723" s="108" t="s">
        <v>493</v>
      </c>
      <c r="C723" s="64" t="s">
        <v>34</v>
      </c>
      <c r="D723" s="65">
        <v>1</v>
      </c>
      <c r="E723" s="66"/>
      <c r="F723" s="67"/>
      <c r="G723" s="47">
        <f t="shared" si="65"/>
        <v>1</v>
      </c>
      <c r="H723" s="127"/>
    </row>
    <row r="724" spans="1:8" s="61" customFormat="1" ht="22.5" x14ac:dyDescent="0.2">
      <c r="A724" s="53" t="s">
        <v>977</v>
      </c>
      <c r="B724" s="108" t="s">
        <v>309</v>
      </c>
      <c r="C724" s="64" t="s">
        <v>34</v>
      </c>
      <c r="D724" s="65">
        <v>5</v>
      </c>
      <c r="E724" s="66"/>
      <c r="F724" s="67"/>
      <c r="G724" s="47">
        <f t="shared" si="65"/>
        <v>5</v>
      </c>
      <c r="H724" s="127"/>
    </row>
    <row r="725" spans="1:8" s="61" customFormat="1" ht="33.75" x14ac:dyDescent="0.2">
      <c r="A725" s="53" t="s">
        <v>978</v>
      </c>
      <c r="B725" s="108" t="s">
        <v>784</v>
      </c>
      <c r="C725" s="64" t="s">
        <v>34</v>
      </c>
      <c r="D725" s="65">
        <v>1</v>
      </c>
      <c r="E725" s="66"/>
      <c r="F725" s="67"/>
      <c r="G725" s="47">
        <f t="shared" si="65"/>
        <v>1</v>
      </c>
      <c r="H725" s="127"/>
    </row>
    <row r="726" spans="1:8" s="61" customFormat="1" ht="33.75" x14ac:dyDescent="0.2">
      <c r="A726" s="53" t="s">
        <v>979</v>
      </c>
      <c r="B726" s="108" t="s">
        <v>495</v>
      </c>
      <c r="C726" s="64" t="s">
        <v>34</v>
      </c>
      <c r="D726" s="65">
        <v>1</v>
      </c>
      <c r="E726" s="66"/>
      <c r="F726" s="67"/>
      <c r="G726" s="47">
        <f t="shared" si="65"/>
        <v>1</v>
      </c>
      <c r="H726" s="127"/>
    </row>
    <row r="727" spans="1:8" s="61" customFormat="1" ht="33.75" x14ac:dyDescent="0.2">
      <c r="A727" s="53" t="s">
        <v>980</v>
      </c>
      <c r="B727" s="108" t="s">
        <v>294</v>
      </c>
      <c r="C727" s="64" t="s">
        <v>34</v>
      </c>
      <c r="D727" s="65">
        <v>12</v>
      </c>
      <c r="E727" s="66"/>
      <c r="F727" s="67"/>
      <c r="G727" s="47">
        <f t="shared" si="65"/>
        <v>12</v>
      </c>
      <c r="H727" s="127"/>
    </row>
    <row r="728" spans="1:8" s="61" customFormat="1" ht="33.75" x14ac:dyDescent="0.2">
      <c r="A728" s="53" t="s">
        <v>981</v>
      </c>
      <c r="B728" s="108" t="s">
        <v>496</v>
      </c>
      <c r="C728" s="64" t="s">
        <v>34</v>
      </c>
      <c r="D728" s="65">
        <v>2</v>
      </c>
      <c r="E728" s="66"/>
      <c r="F728" s="67"/>
      <c r="G728" s="47">
        <f t="shared" si="65"/>
        <v>2</v>
      </c>
      <c r="H728" s="127"/>
    </row>
    <row r="729" spans="1:8" s="61" customFormat="1" ht="45" x14ac:dyDescent="0.2">
      <c r="A729" s="53" t="s">
        <v>982</v>
      </c>
      <c r="B729" s="108" t="s">
        <v>498</v>
      </c>
      <c r="C729" s="64" t="s">
        <v>34</v>
      </c>
      <c r="D729" s="65">
        <v>2</v>
      </c>
      <c r="E729" s="66"/>
      <c r="F729" s="67"/>
      <c r="G729" s="47">
        <f>ROUND(PRODUCT(D729,E729),2)</f>
        <v>2</v>
      </c>
      <c r="H729" s="127"/>
    </row>
    <row r="730" spans="1:8" s="61" customFormat="1" ht="33.75" x14ac:dyDescent="0.2">
      <c r="A730" s="53" t="s">
        <v>983</v>
      </c>
      <c r="B730" s="108" t="s">
        <v>499</v>
      </c>
      <c r="C730" s="64" t="s">
        <v>34</v>
      </c>
      <c r="D730" s="65">
        <v>2</v>
      </c>
      <c r="E730" s="66"/>
      <c r="F730" s="67"/>
      <c r="G730" s="47">
        <f>ROUND(PRODUCT(D730,E730),2)</f>
        <v>2</v>
      </c>
      <c r="H730" s="127"/>
    </row>
    <row r="731" spans="1:8" s="61" customFormat="1" ht="22.5" x14ac:dyDescent="0.2">
      <c r="A731" s="53" t="s">
        <v>984</v>
      </c>
      <c r="B731" s="108" t="s">
        <v>785</v>
      </c>
      <c r="C731" s="64" t="s">
        <v>34</v>
      </c>
      <c r="D731" s="65">
        <v>1</v>
      </c>
      <c r="E731" s="66"/>
      <c r="F731" s="67"/>
      <c r="G731" s="47">
        <f t="shared" ref="G731:G732" si="66">ROUND(PRODUCT(D731,E731),2)</f>
        <v>1</v>
      </c>
      <c r="H731" s="127"/>
    </row>
    <row r="732" spans="1:8" s="61" customFormat="1" ht="22.5" x14ac:dyDescent="0.2">
      <c r="A732" s="53" t="s">
        <v>985</v>
      </c>
      <c r="B732" s="108" t="s">
        <v>497</v>
      </c>
      <c r="C732" s="64" t="s">
        <v>34</v>
      </c>
      <c r="D732" s="65">
        <v>1</v>
      </c>
      <c r="E732" s="66"/>
      <c r="F732" s="67"/>
      <c r="G732" s="47">
        <f t="shared" si="66"/>
        <v>1</v>
      </c>
      <c r="H732" s="127"/>
    </row>
    <row r="733" spans="1:8" s="61" customFormat="1" ht="33.75" x14ac:dyDescent="0.2">
      <c r="A733" s="53" t="s">
        <v>986</v>
      </c>
      <c r="B733" s="108" t="s">
        <v>297</v>
      </c>
      <c r="C733" s="64" t="s">
        <v>33</v>
      </c>
      <c r="D733" s="65">
        <v>1.6</v>
      </c>
      <c r="E733" s="66"/>
      <c r="F733" s="67"/>
      <c r="G733" s="47">
        <f t="shared" si="65"/>
        <v>1.6</v>
      </c>
      <c r="H733" s="127"/>
    </row>
    <row r="734" spans="1:8" s="61" customFormat="1" ht="33.75" x14ac:dyDescent="0.2">
      <c r="A734" s="53" t="s">
        <v>987</v>
      </c>
      <c r="B734" s="108" t="s">
        <v>298</v>
      </c>
      <c r="C734" s="64" t="s">
        <v>34</v>
      </c>
      <c r="D734" s="65">
        <v>16</v>
      </c>
      <c r="E734" s="66"/>
      <c r="F734" s="67"/>
      <c r="G734" s="47">
        <f t="shared" si="65"/>
        <v>16</v>
      </c>
      <c r="H734" s="127"/>
    </row>
    <row r="735" spans="1:8" s="61" customFormat="1" ht="22.5" x14ac:dyDescent="0.2">
      <c r="A735" s="53" t="s">
        <v>988</v>
      </c>
      <c r="B735" s="108" t="s">
        <v>299</v>
      </c>
      <c r="C735" s="64" t="s">
        <v>34</v>
      </c>
      <c r="D735" s="65">
        <v>5</v>
      </c>
      <c r="E735" s="66"/>
      <c r="F735" s="67"/>
      <c r="G735" s="47">
        <f t="shared" si="65"/>
        <v>5</v>
      </c>
      <c r="H735" s="127"/>
    </row>
    <row r="736" spans="1:8" s="61" customFormat="1" ht="22.5" x14ac:dyDescent="0.2">
      <c r="A736" s="53" t="s">
        <v>989</v>
      </c>
      <c r="B736" s="108" t="s">
        <v>500</v>
      </c>
      <c r="C736" s="64" t="s">
        <v>34</v>
      </c>
      <c r="D736" s="65">
        <v>8</v>
      </c>
      <c r="E736" s="66"/>
      <c r="F736" s="67"/>
      <c r="G736" s="47">
        <f t="shared" si="65"/>
        <v>8</v>
      </c>
      <c r="H736" s="127"/>
    </row>
    <row r="737" spans="1:8" s="61" customFormat="1" ht="22.5" x14ac:dyDescent="0.2">
      <c r="A737" s="53" t="s">
        <v>990</v>
      </c>
      <c r="B737" s="108" t="s">
        <v>501</v>
      </c>
      <c r="C737" s="64" t="s">
        <v>34</v>
      </c>
      <c r="D737" s="65">
        <v>3</v>
      </c>
      <c r="E737" s="66"/>
      <c r="F737" s="67"/>
      <c r="G737" s="47">
        <f t="shared" si="65"/>
        <v>3</v>
      </c>
      <c r="H737" s="127"/>
    </row>
    <row r="738" spans="1:8" s="63" customFormat="1" x14ac:dyDescent="0.2">
      <c r="A738" s="62" t="s">
        <v>1038</v>
      </c>
      <c r="B738" s="68" t="s">
        <v>63</v>
      </c>
      <c r="C738" s="68"/>
      <c r="D738" s="68">
        <v>0</v>
      </c>
      <c r="E738" s="68"/>
      <c r="F738" s="68"/>
      <c r="G738" s="50">
        <f>ROUND(SUM(G739,G750),2)</f>
        <v>2143.77</v>
      </c>
      <c r="H738" s="127"/>
    </row>
    <row r="739" spans="1:8" s="114" customFormat="1" x14ac:dyDescent="0.2">
      <c r="A739" s="109" t="s">
        <v>1039</v>
      </c>
      <c r="B739" s="110" t="s">
        <v>64</v>
      </c>
      <c r="C739" s="111"/>
      <c r="D739" s="112">
        <v>0</v>
      </c>
      <c r="E739" s="92"/>
      <c r="F739" s="113"/>
      <c r="G739" s="92">
        <f>ROUND(SUM(G740:G749),2)</f>
        <v>812.77</v>
      </c>
      <c r="H739" s="127"/>
    </row>
    <row r="740" spans="1:8" s="61" customFormat="1" ht="45" x14ac:dyDescent="0.2">
      <c r="A740" s="53" t="s">
        <v>991</v>
      </c>
      <c r="B740" s="108" t="s">
        <v>58</v>
      </c>
      <c r="C740" s="64" t="s">
        <v>34</v>
      </c>
      <c r="D740" s="65">
        <v>10</v>
      </c>
      <c r="E740" s="66"/>
      <c r="F740" s="67"/>
      <c r="G740" s="47">
        <f t="shared" ref="G740:G765" si="67">ROUND(PRODUCT(D740,E740),2)</f>
        <v>10</v>
      </c>
      <c r="H740" s="127"/>
    </row>
    <row r="741" spans="1:8" s="61" customFormat="1" ht="45" x14ac:dyDescent="0.2">
      <c r="A741" s="53" t="s">
        <v>992</v>
      </c>
      <c r="B741" s="108" t="s">
        <v>59</v>
      </c>
      <c r="C741" s="64" t="s">
        <v>34</v>
      </c>
      <c r="D741" s="65">
        <v>9</v>
      </c>
      <c r="E741" s="66"/>
      <c r="F741" s="67"/>
      <c r="G741" s="47">
        <f t="shared" si="67"/>
        <v>9</v>
      </c>
      <c r="H741" s="127"/>
    </row>
    <row r="742" spans="1:8" s="61" customFormat="1" ht="22.5" x14ac:dyDescent="0.2">
      <c r="A742" s="53" t="s">
        <v>993</v>
      </c>
      <c r="B742" s="108" t="s">
        <v>93</v>
      </c>
      <c r="C742" s="64" t="s">
        <v>33</v>
      </c>
      <c r="D742" s="65">
        <v>0.87</v>
      </c>
      <c r="E742" s="66"/>
      <c r="F742" s="67"/>
      <c r="G742" s="47">
        <f t="shared" si="67"/>
        <v>0.87</v>
      </c>
      <c r="H742" s="127"/>
    </row>
    <row r="743" spans="1:8" s="61" customFormat="1" ht="78.75" x14ac:dyDescent="0.2">
      <c r="A743" s="53" t="s">
        <v>994</v>
      </c>
      <c r="B743" s="108" t="s">
        <v>76</v>
      </c>
      <c r="C743" s="64" t="s">
        <v>34</v>
      </c>
      <c r="D743" s="65">
        <v>13</v>
      </c>
      <c r="E743" s="66"/>
      <c r="F743" s="67"/>
      <c r="G743" s="47">
        <f t="shared" si="67"/>
        <v>13</v>
      </c>
      <c r="H743" s="127"/>
    </row>
    <row r="744" spans="1:8" s="61" customFormat="1" ht="45" x14ac:dyDescent="0.2">
      <c r="A744" s="53" t="s">
        <v>995</v>
      </c>
      <c r="B744" s="108" t="s">
        <v>110</v>
      </c>
      <c r="C744" s="64" t="s">
        <v>33</v>
      </c>
      <c r="D744" s="65">
        <v>88</v>
      </c>
      <c r="E744" s="66"/>
      <c r="F744" s="67"/>
      <c r="G744" s="47">
        <f t="shared" si="67"/>
        <v>88</v>
      </c>
      <c r="H744" s="127"/>
    </row>
    <row r="745" spans="1:8" s="61" customFormat="1" ht="22.5" x14ac:dyDescent="0.2">
      <c r="A745" s="53" t="s">
        <v>996</v>
      </c>
      <c r="B745" s="108" t="s">
        <v>60</v>
      </c>
      <c r="C745" s="64" t="s">
        <v>40</v>
      </c>
      <c r="D745" s="65">
        <v>550</v>
      </c>
      <c r="E745" s="66"/>
      <c r="F745" s="67"/>
      <c r="G745" s="47">
        <f t="shared" si="67"/>
        <v>550</v>
      </c>
      <c r="H745" s="127"/>
    </row>
    <row r="746" spans="1:8" s="61" customFormat="1" ht="22.5" x14ac:dyDescent="0.2">
      <c r="A746" s="53" t="s">
        <v>997</v>
      </c>
      <c r="B746" s="108" t="s">
        <v>61</v>
      </c>
      <c r="C746" s="64" t="s">
        <v>40</v>
      </c>
      <c r="D746" s="65">
        <v>26.4</v>
      </c>
      <c r="E746" s="66"/>
      <c r="F746" s="67"/>
      <c r="G746" s="47">
        <f t="shared" si="67"/>
        <v>26.4</v>
      </c>
      <c r="H746" s="127"/>
    </row>
    <row r="747" spans="1:8" s="61" customFormat="1" ht="22.5" x14ac:dyDescent="0.2">
      <c r="A747" s="53" t="s">
        <v>998</v>
      </c>
      <c r="B747" s="108" t="s">
        <v>503</v>
      </c>
      <c r="C747" s="64" t="s">
        <v>40</v>
      </c>
      <c r="D747" s="65">
        <v>14.5</v>
      </c>
      <c r="E747" s="66"/>
      <c r="F747" s="67"/>
      <c r="G747" s="47">
        <f t="shared" si="67"/>
        <v>14.5</v>
      </c>
      <c r="H747" s="127"/>
    </row>
    <row r="748" spans="1:8" s="61" customFormat="1" ht="22.5" x14ac:dyDescent="0.2">
      <c r="A748" s="53" t="s">
        <v>999</v>
      </c>
      <c r="B748" s="108" t="s">
        <v>62</v>
      </c>
      <c r="C748" s="64" t="s">
        <v>34</v>
      </c>
      <c r="D748" s="65">
        <v>13</v>
      </c>
      <c r="E748" s="66"/>
      <c r="F748" s="67"/>
      <c r="G748" s="47">
        <f t="shared" si="67"/>
        <v>13</v>
      </c>
      <c r="H748" s="127"/>
    </row>
    <row r="749" spans="1:8" s="61" customFormat="1" ht="45" x14ac:dyDescent="0.2">
      <c r="A749" s="53" t="s">
        <v>1000</v>
      </c>
      <c r="B749" s="108" t="s">
        <v>122</v>
      </c>
      <c r="C749" s="64" t="s">
        <v>33</v>
      </c>
      <c r="D749" s="65">
        <v>88</v>
      </c>
      <c r="E749" s="66"/>
      <c r="F749" s="67"/>
      <c r="G749" s="47">
        <f t="shared" si="67"/>
        <v>88</v>
      </c>
      <c r="H749" s="127"/>
    </row>
    <row r="750" spans="1:8" s="114" customFormat="1" x14ac:dyDescent="0.2">
      <c r="A750" s="109" t="s">
        <v>1040</v>
      </c>
      <c r="B750" s="110" t="s">
        <v>84</v>
      </c>
      <c r="C750" s="111"/>
      <c r="D750" s="112">
        <v>0</v>
      </c>
      <c r="E750" s="92"/>
      <c r="F750" s="113"/>
      <c r="G750" s="92">
        <f>ROUND(SUM(G751:G768),2)</f>
        <v>1331</v>
      </c>
      <c r="H750" s="127"/>
    </row>
    <row r="751" spans="1:8" s="61" customFormat="1" ht="135" x14ac:dyDescent="0.2">
      <c r="A751" s="53" t="s">
        <v>1001</v>
      </c>
      <c r="B751" s="108" t="s">
        <v>3016</v>
      </c>
      <c r="C751" s="64" t="s">
        <v>34</v>
      </c>
      <c r="D751" s="65">
        <v>13</v>
      </c>
      <c r="E751" s="66"/>
      <c r="F751" s="67"/>
      <c r="G751" s="47">
        <f t="shared" si="67"/>
        <v>13</v>
      </c>
      <c r="H751" s="127"/>
    </row>
    <row r="752" spans="1:8" s="61" customFormat="1" ht="135" x14ac:dyDescent="0.2">
      <c r="A752" s="53" t="s">
        <v>1002</v>
      </c>
      <c r="B752" s="108" t="s">
        <v>504</v>
      </c>
      <c r="C752" s="64" t="s">
        <v>34</v>
      </c>
      <c r="D752" s="65">
        <v>13</v>
      </c>
      <c r="E752" s="66"/>
      <c r="F752" s="67"/>
      <c r="G752" s="47">
        <f t="shared" si="67"/>
        <v>13</v>
      </c>
      <c r="H752" s="127"/>
    </row>
    <row r="753" spans="1:8" s="61" customFormat="1" ht="56.25" x14ac:dyDescent="0.2">
      <c r="A753" s="53" t="s">
        <v>1003</v>
      </c>
      <c r="B753" s="108" t="s">
        <v>123</v>
      </c>
      <c r="C753" s="64" t="s">
        <v>34</v>
      </c>
      <c r="D753" s="65">
        <v>13</v>
      </c>
      <c r="E753" s="66"/>
      <c r="F753" s="67"/>
      <c r="G753" s="47">
        <f t="shared" si="67"/>
        <v>13</v>
      </c>
      <c r="H753" s="127"/>
    </row>
    <row r="754" spans="1:8" s="61" customFormat="1" ht="33.75" x14ac:dyDescent="0.2">
      <c r="A754" s="53" t="s">
        <v>1004</v>
      </c>
      <c r="B754" s="108" t="s">
        <v>66</v>
      </c>
      <c r="C754" s="64" t="s">
        <v>40</v>
      </c>
      <c r="D754" s="65">
        <v>550</v>
      </c>
      <c r="E754" s="66"/>
      <c r="F754" s="67"/>
      <c r="G754" s="47">
        <f t="shared" si="67"/>
        <v>550</v>
      </c>
      <c r="H754" s="127"/>
    </row>
    <row r="755" spans="1:8" s="61" customFormat="1" ht="33.75" x14ac:dyDescent="0.2">
      <c r="A755" s="53" t="s">
        <v>1005</v>
      </c>
      <c r="B755" s="108" t="s">
        <v>67</v>
      </c>
      <c r="C755" s="64" t="s">
        <v>40</v>
      </c>
      <c r="D755" s="65">
        <v>550</v>
      </c>
      <c r="E755" s="66"/>
      <c r="F755" s="67"/>
      <c r="G755" s="47">
        <f t="shared" si="67"/>
        <v>550</v>
      </c>
      <c r="H755" s="127"/>
    </row>
    <row r="756" spans="1:8" s="61" customFormat="1" ht="22.5" x14ac:dyDescent="0.2">
      <c r="A756" s="53" t="s">
        <v>1006</v>
      </c>
      <c r="B756" s="108" t="s">
        <v>68</v>
      </c>
      <c r="C756" s="64" t="s">
        <v>34</v>
      </c>
      <c r="D756" s="65">
        <v>13</v>
      </c>
      <c r="E756" s="66"/>
      <c r="F756" s="67"/>
      <c r="G756" s="47">
        <f t="shared" si="67"/>
        <v>13</v>
      </c>
      <c r="H756" s="127"/>
    </row>
    <row r="757" spans="1:8" s="61" customFormat="1" ht="22.5" x14ac:dyDescent="0.2">
      <c r="A757" s="53" t="s">
        <v>1007</v>
      </c>
      <c r="B757" s="108" t="s">
        <v>69</v>
      </c>
      <c r="C757" s="64" t="s">
        <v>34</v>
      </c>
      <c r="D757" s="65">
        <v>4</v>
      </c>
      <c r="E757" s="66"/>
      <c r="F757" s="67"/>
      <c r="G757" s="47">
        <f t="shared" si="67"/>
        <v>4</v>
      </c>
      <c r="H757" s="127"/>
    </row>
    <row r="758" spans="1:8" s="61" customFormat="1" ht="45" x14ac:dyDescent="0.2">
      <c r="A758" s="53" t="s">
        <v>1008</v>
      </c>
      <c r="B758" s="108" t="s">
        <v>70</v>
      </c>
      <c r="C758" s="64" t="s">
        <v>34</v>
      </c>
      <c r="D758" s="65">
        <v>45</v>
      </c>
      <c r="E758" s="66"/>
      <c r="F758" s="67"/>
      <c r="G758" s="47">
        <f t="shared" si="67"/>
        <v>45</v>
      </c>
      <c r="H758" s="127"/>
    </row>
    <row r="759" spans="1:8" s="61" customFormat="1" ht="33.75" x14ac:dyDescent="0.2">
      <c r="A759" s="53" t="s">
        <v>1009</v>
      </c>
      <c r="B759" s="108" t="s">
        <v>101</v>
      </c>
      <c r="C759" s="64" t="s">
        <v>34</v>
      </c>
      <c r="D759" s="65">
        <v>19</v>
      </c>
      <c r="E759" s="66"/>
      <c r="F759" s="67"/>
      <c r="G759" s="47">
        <f t="shared" si="67"/>
        <v>19</v>
      </c>
      <c r="H759" s="127"/>
    </row>
    <row r="760" spans="1:8" s="61" customFormat="1" ht="33.75" x14ac:dyDescent="0.2">
      <c r="A760" s="53" t="s">
        <v>1010</v>
      </c>
      <c r="B760" s="108" t="s">
        <v>71</v>
      </c>
      <c r="C760" s="64" t="s">
        <v>72</v>
      </c>
      <c r="D760" s="65">
        <v>8</v>
      </c>
      <c r="E760" s="66"/>
      <c r="F760" s="67"/>
      <c r="G760" s="47">
        <f t="shared" si="67"/>
        <v>8</v>
      </c>
      <c r="H760" s="127"/>
    </row>
    <row r="761" spans="1:8" s="61" customFormat="1" ht="33.75" x14ac:dyDescent="0.2">
      <c r="A761" s="53" t="s">
        <v>1011</v>
      </c>
      <c r="B761" s="108" t="s">
        <v>75</v>
      </c>
      <c r="C761" s="64" t="s">
        <v>72</v>
      </c>
      <c r="D761" s="65">
        <v>16</v>
      </c>
      <c r="E761" s="66"/>
      <c r="F761" s="67"/>
      <c r="G761" s="47">
        <f t="shared" si="67"/>
        <v>16</v>
      </c>
      <c r="H761" s="127"/>
    </row>
    <row r="762" spans="1:8" s="61" customFormat="1" ht="33.75" x14ac:dyDescent="0.2">
      <c r="A762" s="53" t="s">
        <v>1012</v>
      </c>
      <c r="B762" s="108" t="s">
        <v>3023</v>
      </c>
      <c r="C762" s="64" t="s">
        <v>34</v>
      </c>
      <c r="D762" s="65">
        <v>1</v>
      </c>
      <c r="E762" s="66"/>
      <c r="F762" s="67"/>
      <c r="G762" s="47">
        <f t="shared" si="67"/>
        <v>1</v>
      </c>
      <c r="H762" s="127"/>
    </row>
    <row r="763" spans="1:8" s="61" customFormat="1" ht="33.75" x14ac:dyDescent="0.2">
      <c r="A763" s="53" t="s">
        <v>1013</v>
      </c>
      <c r="B763" s="108" t="s">
        <v>96</v>
      </c>
      <c r="C763" s="64" t="s">
        <v>34</v>
      </c>
      <c r="D763" s="65">
        <v>30</v>
      </c>
      <c r="E763" s="66"/>
      <c r="F763" s="67"/>
      <c r="G763" s="47">
        <f t="shared" si="67"/>
        <v>30</v>
      </c>
      <c r="H763" s="127"/>
    </row>
    <row r="764" spans="1:8" s="61" customFormat="1" ht="33.75" x14ac:dyDescent="0.2">
      <c r="A764" s="53" t="s">
        <v>1014</v>
      </c>
      <c r="B764" s="108" t="s">
        <v>97</v>
      </c>
      <c r="C764" s="64" t="s">
        <v>34</v>
      </c>
      <c r="D764" s="65">
        <v>27</v>
      </c>
      <c r="E764" s="66"/>
      <c r="F764" s="67"/>
      <c r="G764" s="47">
        <f t="shared" si="67"/>
        <v>27</v>
      </c>
      <c r="H764" s="127"/>
    </row>
    <row r="765" spans="1:8" s="61" customFormat="1" ht="56.25" x14ac:dyDescent="0.2">
      <c r="A765" s="53" t="s">
        <v>1015</v>
      </c>
      <c r="B765" s="108" t="s">
        <v>74</v>
      </c>
      <c r="C765" s="64" t="s">
        <v>34</v>
      </c>
      <c r="D765" s="65">
        <v>1</v>
      </c>
      <c r="E765" s="66"/>
      <c r="F765" s="67"/>
      <c r="G765" s="47">
        <f t="shared" si="67"/>
        <v>1</v>
      </c>
      <c r="H765" s="127"/>
    </row>
    <row r="766" spans="1:8" s="61" customFormat="1" ht="33.75" x14ac:dyDescent="0.2">
      <c r="A766" s="53" t="s">
        <v>1016</v>
      </c>
      <c r="B766" s="108" t="s">
        <v>73</v>
      </c>
      <c r="C766" s="64" t="s">
        <v>40</v>
      </c>
      <c r="D766" s="65">
        <v>26</v>
      </c>
      <c r="E766" s="66"/>
      <c r="F766" s="67"/>
      <c r="G766" s="47">
        <f>ROUND(PRODUCT(D766,E766),2)</f>
        <v>26</v>
      </c>
      <c r="H766" s="127"/>
    </row>
    <row r="767" spans="1:8" s="61" customFormat="1" ht="270" x14ac:dyDescent="0.2">
      <c r="A767" s="53" t="s">
        <v>1017</v>
      </c>
      <c r="B767" s="54" t="s">
        <v>3028</v>
      </c>
      <c r="C767" s="64" t="s">
        <v>34</v>
      </c>
      <c r="D767" s="65">
        <v>1</v>
      </c>
      <c r="E767" s="66"/>
      <c r="F767" s="67"/>
      <c r="G767" s="47">
        <f>ROUND(PRODUCT(D767,E767),2)</f>
        <v>1</v>
      </c>
      <c r="H767" s="127"/>
    </row>
    <row r="768" spans="1:8" s="61" customFormat="1" ht="78.75" x14ac:dyDescent="0.2">
      <c r="A768" s="53" t="s">
        <v>1018</v>
      </c>
      <c r="B768" s="54" t="s">
        <v>3029</v>
      </c>
      <c r="C768" s="64" t="s">
        <v>34</v>
      </c>
      <c r="D768" s="65">
        <v>1</v>
      </c>
      <c r="E768" s="66"/>
      <c r="F768" s="67"/>
      <c r="G768" s="47">
        <f>ROUND(PRODUCT(D768,E768),2)</f>
        <v>1</v>
      </c>
      <c r="H768" s="127"/>
    </row>
    <row r="769" spans="1:8" s="59" customFormat="1" x14ac:dyDescent="0.2">
      <c r="A769" s="62" t="s">
        <v>1041</v>
      </c>
      <c r="B769" s="68" t="s">
        <v>30</v>
      </c>
      <c r="C769" s="68"/>
      <c r="D769" s="68">
        <v>0</v>
      </c>
      <c r="E769" s="68"/>
      <c r="F769" s="68"/>
      <c r="G769" s="50">
        <f>ROUND(SUM(G770),2)</f>
        <v>6178.24</v>
      </c>
      <c r="H769" s="127"/>
    </row>
    <row r="770" spans="1:8" s="69" customFormat="1" ht="22.5" x14ac:dyDescent="0.2">
      <c r="A770" s="53" t="s">
        <v>1019</v>
      </c>
      <c r="B770" s="108" t="s">
        <v>48</v>
      </c>
      <c r="C770" s="64" t="s">
        <v>32</v>
      </c>
      <c r="D770" s="65">
        <v>6178.24</v>
      </c>
      <c r="E770" s="66"/>
      <c r="F770" s="67"/>
      <c r="G770" s="47">
        <f t="shared" ref="G770" si="68">ROUND(PRODUCT(D770,E770),2)</f>
        <v>6178.24</v>
      </c>
      <c r="H770" s="127"/>
    </row>
    <row r="771" spans="1:8" s="86" customFormat="1" x14ac:dyDescent="0.2">
      <c r="A771" s="84" t="s">
        <v>28</v>
      </c>
      <c r="B771" s="133" t="s">
        <v>1044</v>
      </c>
      <c r="C771" s="133"/>
      <c r="D771" s="133"/>
      <c r="E771" s="133"/>
      <c r="F771" s="133"/>
      <c r="G771" s="85">
        <f>+G772+G800+G822+G830+G844+G917+G966+G994</f>
        <v>29681.769999999997</v>
      </c>
      <c r="H771" s="127"/>
    </row>
    <row r="772" spans="1:8" s="63" customFormat="1" x14ac:dyDescent="0.2">
      <c r="A772" s="62" t="s">
        <v>45</v>
      </c>
      <c r="B772" s="68" t="s">
        <v>77</v>
      </c>
      <c r="C772" s="68"/>
      <c r="D772" s="68"/>
      <c r="E772" s="68"/>
      <c r="F772" s="68"/>
      <c r="G772" s="50">
        <f>ROUND(SUM(G773,G783,G791),2)</f>
        <v>14288.38</v>
      </c>
      <c r="H772" s="127"/>
    </row>
    <row r="773" spans="1:8" s="114" customFormat="1" x14ac:dyDescent="0.2">
      <c r="A773" s="109" t="s">
        <v>1045</v>
      </c>
      <c r="B773" s="110" t="s">
        <v>26</v>
      </c>
      <c r="C773" s="111"/>
      <c r="D773" s="112"/>
      <c r="E773" s="92"/>
      <c r="F773" s="113"/>
      <c r="G773" s="92">
        <f>ROUND(SUM(G774:G782),2)</f>
        <v>4141</v>
      </c>
      <c r="H773" s="127"/>
    </row>
    <row r="774" spans="1:8" s="61" customFormat="1" ht="22.5" x14ac:dyDescent="0.2">
      <c r="A774" s="53" t="s">
        <v>1067</v>
      </c>
      <c r="B774" s="108" t="s">
        <v>218</v>
      </c>
      <c r="C774" s="64" t="s">
        <v>33</v>
      </c>
      <c r="D774" s="65">
        <v>6.85</v>
      </c>
      <c r="E774" s="66"/>
      <c r="F774" s="67"/>
      <c r="G774" s="47">
        <f>ROUND(PRODUCT(D774,E774),2)</f>
        <v>6.85</v>
      </c>
      <c r="H774" s="127"/>
    </row>
    <row r="775" spans="1:8" s="61" customFormat="1" ht="33.75" x14ac:dyDescent="0.2">
      <c r="A775" s="53" t="s">
        <v>1068</v>
      </c>
      <c r="B775" s="108" t="s">
        <v>466</v>
      </c>
      <c r="C775" s="64" t="s">
        <v>33</v>
      </c>
      <c r="D775" s="65">
        <v>132.22999999999999</v>
      </c>
      <c r="E775" s="66"/>
      <c r="F775" s="67"/>
      <c r="G775" s="47">
        <f>ROUND(PRODUCT(D775,E775),2)</f>
        <v>132.22999999999999</v>
      </c>
      <c r="H775" s="127"/>
    </row>
    <row r="776" spans="1:8" s="61" customFormat="1" ht="33.75" x14ac:dyDescent="0.2">
      <c r="A776" s="53" t="s">
        <v>1069</v>
      </c>
      <c r="B776" s="108" t="s">
        <v>763</v>
      </c>
      <c r="C776" s="64" t="s">
        <v>32</v>
      </c>
      <c r="D776" s="65">
        <v>12.4</v>
      </c>
      <c r="E776" s="66"/>
      <c r="F776" s="67"/>
      <c r="G776" s="47">
        <f t="shared" ref="G776:G782" si="69">ROUND(PRODUCT(D776,E776),2)</f>
        <v>12.4</v>
      </c>
      <c r="H776" s="127"/>
    </row>
    <row r="777" spans="1:8" s="61" customFormat="1" ht="45" x14ac:dyDescent="0.2">
      <c r="A777" s="53" t="s">
        <v>1070</v>
      </c>
      <c r="B777" s="108" t="s">
        <v>92</v>
      </c>
      <c r="C777" s="64" t="s">
        <v>33</v>
      </c>
      <c r="D777" s="65">
        <v>1.36</v>
      </c>
      <c r="E777" s="66"/>
      <c r="F777" s="67"/>
      <c r="G777" s="47">
        <f>ROUND(PRODUCT(D777,E777),2)</f>
        <v>1.36</v>
      </c>
      <c r="H777" s="127"/>
    </row>
    <row r="778" spans="1:8" s="61" customFormat="1" ht="33.75" x14ac:dyDescent="0.2">
      <c r="A778" s="53" t="s">
        <v>1071</v>
      </c>
      <c r="B778" s="108" t="s">
        <v>109</v>
      </c>
      <c r="C778" s="64" t="s">
        <v>33</v>
      </c>
      <c r="D778" s="65">
        <v>1.76</v>
      </c>
      <c r="E778" s="66"/>
      <c r="F778" s="67"/>
      <c r="G778" s="47">
        <f t="shared" ref="G778:G780" si="70">ROUND(PRODUCT(D778,E778),2)</f>
        <v>1.76</v>
      </c>
      <c r="H778" s="127"/>
    </row>
    <row r="779" spans="1:8" s="61" customFormat="1" ht="33.75" x14ac:dyDescent="0.2">
      <c r="A779" s="53" t="s">
        <v>1072</v>
      </c>
      <c r="B779" s="108" t="s">
        <v>56</v>
      </c>
      <c r="C779" s="64" t="s">
        <v>33</v>
      </c>
      <c r="D779" s="65">
        <v>19.47</v>
      </c>
      <c r="E779" s="66"/>
      <c r="F779" s="67"/>
      <c r="G779" s="47">
        <f t="shared" si="70"/>
        <v>19.47</v>
      </c>
      <c r="H779" s="127"/>
    </row>
    <row r="780" spans="1:8" s="61" customFormat="1" ht="33.75" x14ac:dyDescent="0.2">
      <c r="A780" s="53" t="s">
        <v>1073</v>
      </c>
      <c r="B780" s="108" t="s">
        <v>35</v>
      </c>
      <c r="C780" s="64" t="s">
        <v>33</v>
      </c>
      <c r="D780" s="65">
        <v>54.45</v>
      </c>
      <c r="E780" s="66"/>
      <c r="F780" s="67"/>
      <c r="G780" s="47">
        <f t="shared" si="70"/>
        <v>54.45</v>
      </c>
      <c r="H780" s="127"/>
    </row>
    <row r="781" spans="1:8" s="61" customFormat="1" ht="33.75" x14ac:dyDescent="0.2">
      <c r="A781" s="53" t="s">
        <v>1074</v>
      </c>
      <c r="B781" s="108" t="s">
        <v>38</v>
      </c>
      <c r="C781" s="64" t="s">
        <v>33</v>
      </c>
      <c r="D781" s="65">
        <v>217.36</v>
      </c>
      <c r="E781" s="66"/>
      <c r="F781" s="67"/>
      <c r="G781" s="47">
        <f t="shared" si="69"/>
        <v>217.36</v>
      </c>
      <c r="H781" s="127"/>
    </row>
    <row r="782" spans="1:8" s="61" customFormat="1" ht="33.75" x14ac:dyDescent="0.2">
      <c r="A782" s="53" t="s">
        <v>1075</v>
      </c>
      <c r="B782" s="108" t="s">
        <v>36</v>
      </c>
      <c r="C782" s="64" t="s">
        <v>37</v>
      </c>
      <c r="D782" s="65">
        <v>3695.12</v>
      </c>
      <c r="E782" s="66"/>
      <c r="F782" s="67"/>
      <c r="G782" s="47">
        <f t="shared" si="69"/>
        <v>3695.12</v>
      </c>
      <c r="H782" s="127"/>
    </row>
    <row r="783" spans="1:8" s="114" customFormat="1" x14ac:dyDescent="0.2">
      <c r="A783" s="109" t="s">
        <v>1046</v>
      </c>
      <c r="B783" s="110" t="s">
        <v>51</v>
      </c>
      <c r="C783" s="111"/>
      <c r="D783" s="112">
        <v>0</v>
      </c>
      <c r="E783" s="92"/>
      <c r="F783" s="113"/>
      <c r="G783" s="92">
        <f>ROUND(SUM(G784:G790),2)</f>
        <v>7496.57</v>
      </c>
      <c r="H783" s="127"/>
    </row>
    <row r="784" spans="1:8" s="61" customFormat="1" ht="33.75" x14ac:dyDescent="0.2">
      <c r="A784" s="53" t="s">
        <v>1076</v>
      </c>
      <c r="B784" s="108" t="s">
        <v>31</v>
      </c>
      <c r="C784" s="64" t="s">
        <v>32</v>
      </c>
      <c r="D784" s="65">
        <v>694.13</v>
      </c>
      <c r="E784" s="66"/>
      <c r="F784" s="67"/>
      <c r="G784" s="47">
        <f>ROUND(PRODUCT(D784,E784),2)</f>
        <v>694.13</v>
      </c>
      <c r="H784" s="127"/>
    </row>
    <row r="785" spans="1:8" s="61" customFormat="1" ht="45" x14ac:dyDescent="0.2">
      <c r="A785" s="53" t="s">
        <v>1077</v>
      </c>
      <c r="B785" s="108" t="s">
        <v>108</v>
      </c>
      <c r="C785" s="64" t="s">
        <v>33</v>
      </c>
      <c r="D785" s="65">
        <v>277.64999999999998</v>
      </c>
      <c r="E785" s="66"/>
      <c r="F785" s="67"/>
      <c r="G785" s="47">
        <f t="shared" ref="G785:G789" si="71">ROUND(PRODUCT(D785,E785),2)</f>
        <v>277.64999999999998</v>
      </c>
      <c r="H785" s="127"/>
    </row>
    <row r="786" spans="1:8" s="61" customFormat="1" ht="45" x14ac:dyDescent="0.2">
      <c r="A786" s="53" t="s">
        <v>1078</v>
      </c>
      <c r="B786" s="108" t="s">
        <v>124</v>
      </c>
      <c r="C786" s="64" t="s">
        <v>32</v>
      </c>
      <c r="D786" s="65">
        <v>694.13</v>
      </c>
      <c r="E786" s="66"/>
      <c r="F786" s="67"/>
      <c r="G786" s="47">
        <f t="shared" si="71"/>
        <v>694.13</v>
      </c>
      <c r="H786" s="127"/>
    </row>
    <row r="787" spans="1:8" s="61" customFormat="1" ht="45" x14ac:dyDescent="0.2">
      <c r="A787" s="53" t="s">
        <v>1079</v>
      </c>
      <c r="B787" s="54" t="s">
        <v>3024</v>
      </c>
      <c r="C787" s="64" t="s">
        <v>33</v>
      </c>
      <c r="D787" s="65">
        <v>138.83000000000001</v>
      </c>
      <c r="E787" s="66"/>
      <c r="F787" s="67"/>
      <c r="G787" s="47">
        <f t="shared" si="71"/>
        <v>138.83000000000001</v>
      </c>
      <c r="H787" s="127"/>
    </row>
    <row r="788" spans="1:8" s="61" customFormat="1" ht="33.75" x14ac:dyDescent="0.2">
      <c r="A788" s="53" t="s">
        <v>1080</v>
      </c>
      <c r="B788" s="108" t="s">
        <v>94</v>
      </c>
      <c r="C788" s="64" t="s">
        <v>32</v>
      </c>
      <c r="D788" s="65">
        <v>694.13</v>
      </c>
      <c r="E788" s="66"/>
      <c r="F788" s="67"/>
      <c r="G788" s="47">
        <f t="shared" si="71"/>
        <v>694.13</v>
      </c>
      <c r="H788" s="127"/>
    </row>
    <row r="789" spans="1:8" s="61" customFormat="1" ht="33.75" x14ac:dyDescent="0.2">
      <c r="A789" s="53" t="s">
        <v>1081</v>
      </c>
      <c r="B789" s="108" t="s">
        <v>38</v>
      </c>
      <c r="C789" s="64" t="s">
        <v>33</v>
      </c>
      <c r="D789" s="65">
        <v>277.64999999999998</v>
      </c>
      <c r="E789" s="66"/>
      <c r="F789" s="67"/>
      <c r="G789" s="47">
        <f t="shared" si="71"/>
        <v>277.64999999999998</v>
      </c>
      <c r="H789" s="127"/>
    </row>
    <row r="790" spans="1:8" s="61" customFormat="1" ht="33.75" x14ac:dyDescent="0.2">
      <c r="A790" s="53" t="s">
        <v>1082</v>
      </c>
      <c r="B790" s="108" t="s">
        <v>36</v>
      </c>
      <c r="C790" s="64" t="s">
        <v>37</v>
      </c>
      <c r="D790" s="65">
        <v>4720.05</v>
      </c>
      <c r="E790" s="66"/>
      <c r="F790" s="67"/>
      <c r="G790" s="47">
        <f>ROUND(PRODUCT(D790,E790),2)</f>
        <v>4720.05</v>
      </c>
      <c r="H790" s="127"/>
    </row>
    <row r="791" spans="1:8" s="114" customFormat="1" x14ac:dyDescent="0.2">
      <c r="A791" s="109" t="s">
        <v>1047</v>
      </c>
      <c r="B791" s="110" t="s">
        <v>52</v>
      </c>
      <c r="C791" s="111"/>
      <c r="D791" s="112">
        <v>0</v>
      </c>
      <c r="E791" s="92"/>
      <c r="F791" s="113"/>
      <c r="G791" s="92">
        <f>ROUND(SUM(G792:G799),2)</f>
        <v>2650.81</v>
      </c>
      <c r="H791" s="127"/>
    </row>
    <row r="792" spans="1:8" s="61" customFormat="1" ht="45" x14ac:dyDescent="0.2">
      <c r="A792" s="53" t="s">
        <v>1083</v>
      </c>
      <c r="B792" s="108" t="s">
        <v>88</v>
      </c>
      <c r="C792" s="64" t="s">
        <v>32</v>
      </c>
      <c r="D792" s="65">
        <v>83.82</v>
      </c>
      <c r="E792" s="66"/>
      <c r="F792" s="67"/>
      <c r="G792" s="47">
        <f>ROUND(PRODUCT(D792,E792),2)</f>
        <v>83.82</v>
      </c>
      <c r="H792" s="127"/>
    </row>
    <row r="793" spans="1:8" s="61" customFormat="1" ht="45" x14ac:dyDescent="0.2">
      <c r="A793" s="53" t="s">
        <v>1084</v>
      </c>
      <c r="B793" s="108" t="s">
        <v>89</v>
      </c>
      <c r="C793" s="64" t="s">
        <v>32</v>
      </c>
      <c r="D793" s="65">
        <v>111.76</v>
      </c>
      <c r="E793" s="66"/>
      <c r="F793" s="67"/>
      <c r="G793" s="47">
        <f t="shared" ref="G793:G799" si="72">ROUND(PRODUCT(D793,E793),2)</f>
        <v>111.76</v>
      </c>
      <c r="H793" s="127"/>
    </row>
    <row r="794" spans="1:8" s="61" customFormat="1" ht="45" x14ac:dyDescent="0.2">
      <c r="A794" s="53" t="s">
        <v>1085</v>
      </c>
      <c r="B794" s="108" t="s">
        <v>90</v>
      </c>
      <c r="C794" s="64" t="s">
        <v>32</v>
      </c>
      <c r="D794" s="65">
        <v>335.28</v>
      </c>
      <c r="E794" s="66"/>
      <c r="F794" s="67"/>
      <c r="G794" s="47">
        <f t="shared" si="72"/>
        <v>335.28</v>
      </c>
      <c r="H794" s="127"/>
    </row>
    <row r="795" spans="1:8" s="61" customFormat="1" ht="45" x14ac:dyDescent="0.2">
      <c r="A795" s="53" t="s">
        <v>1086</v>
      </c>
      <c r="B795" s="108" t="s">
        <v>91</v>
      </c>
      <c r="C795" s="64" t="s">
        <v>32</v>
      </c>
      <c r="D795" s="65">
        <v>27.94</v>
      </c>
      <c r="E795" s="66"/>
      <c r="F795" s="67"/>
      <c r="G795" s="47">
        <f t="shared" si="72"/>
        <v>27.94</v>
      </c>
      <c r="H795" s="127"/>
    </row>
    <row r="796" spans="1:8" s="61" customFormat="1" ht="22.5" x14ac:dyDescent="0.2">
      <c r="A796" s="53" t="s">
        <v>1087</v>
      </c>
      <c r="B796" s="108" t="s">
        <v>39</v>
      </c>
      <c r="C796" s="64" t="s">
        <v>40</v>
      </c>
      <c r="D796" s="65">
        <v>555.36</v>
      </c>
      <c r="E796" s="66"/>
      <c r="F796" s="67"/>
      <c r="G796" s="47">
        <f t="shared" si="72"/>
        <v>555.36</v>
      </c>
      <c r="H796" s="127"/>
    </row>
    <row r="797" spans="1:8" s="61" customFormat="1" ht="45" x14ac:dyDescent="0.2">
      <c r="A797" s="53" t="s">
        <v>1088</v>
      </c>
      <c r="B797" s="108" t="s">
        <v>53</v>
      </c>
      <c r="C797" s="64" t="s">
        <v>40</v>
      </c>
      <c r="D797" s="65">
        <v>555.36</v>
      </c>
      <c r="E797" s="66"/>
      <c r="F797" s="67"/>
      <c r="G797" s="47">
        <f t="shared" si="72"/>
        <v>555.36</v>
      </c>
      <c r="H797" s="127"/>
    </row>
    <row r="798" spans="1:8" s="61" customFormat="1" ht="33.75" x14ac:dyDescent="0.2">
      <c r="A798" s="53" t="s">
        <v>1089</v>
      </c>
      <c r="B798" s="108" t="s">
        <v>82</v>
      </c>
      <c r="C798" s="64" t="s">
        <v>54</v>
      </c>
      <c r="D798" s="65">
        <v>863.29</v>
      </c>
      <c r="E798" s="66"/>
      <c r="F798" s="67"/>
      <c r="G798" s="47">
        <f t="shared" si="72"/>
        <v>863.29</v>
      </c>
      <c r="H798" s="127"/>
    </row>
    <row r="799" spans="1:8" s="61" customFormat="1" ht="78.75" x14ac:dyDescent="0.2">
      <c r="A799" s="53" t="s">
        <v>1090</v>
      </c>
      <c r="B799" s="108" t="s">
        <v>81</v>
      </c>
      <c r="C799" s="64" t="s">
        <v>34</v>
      </c>
      <c r="D799" s="65">
        <v>118</v>
      </c>
      <c r="E799" s="66"/>
      <c r="F799" s="67"/>
      <c r="G799" s="47">
        <f t="shared" si="72"/>
        <v>118</v>
      </c>
      <c r="H799" s="127"/>
    </row>
    <row r="800" spans="1:8" s="61" customFormat="1" x14ac:dyDescent="0.2">
      <c r="A800" s="62" t="s">
        <v>47</v>
      </c>
      <c r="B800" s="68" t="s">
        <v>86</v>
      </c>
      <c r="C800" s="68"/>
      <c r="D800" s="68">
        <v>0</v>
      </c>
      <c r="E800" s="68"/>
      <c r="F800" s="68"/>
      <c r="G800" s="50">
        <f>ROUND(SUM(G801:G821),2)</f>
        <v>3004.76</v>
      </c>
      <c r="H800" s="127"/>
    </row>
    <row r="801" spans="1:8" s="61" customFormat="1" ht="33.75" x14ac:dyDescent="0.2">
      <c r="A801" s="53" t="s">
        <v>1091</v>
      </c>
      <c r="B801" s="108" t="s">
        <v>31</v>
      </c>
      <c r="C801" s="64" t="s">
        <v>32</v>
      </c>
      <c r="D801" s="65">
        <v>544.45000000000005</v>
      </c>
      <c r="E801" s="66"/>
      <c r="F801" s="67"/>
      <c r="G801" s="47">
        <f>ROUND(PRODUCT(D801,E801),2)</f>
        <v>544.45000000000005</v>
      </c>
      <c r="H801" s="127"/>
    </row>
    <row r="802" spans="1:8" s="61" customFormat="1" ht="45" x14ac:dyDescent="0.2">
      <c r="A802" s="53" t="s">
        <v>1092</v>
      </c>
      <c r="B802" s="108" t="s">
        <v>110</v>
      </c>
      <c r="C802" s="64" t="s">
        <v>33</v>
      </c>
      <c r="D802" s="65">
        <v>24.5</v>
      </c>
      <c r="E802" s="66"/>
      <c r="F802" s="67"/>
      <c r="G802" s="47">
        <f t="shared" ref="G802:G821" si="73">ROUND(PRODUCT(D802,E802),2)</f>
        <v>24.5</v>
      </c>
      <c r="H802" s="127"/>
    </row>
    <row r="803" spans="1:8" s="61" customFormat="1" ht="45" x14ac:dyDescent="0.2">
      <c r="A803" s="53" t="s">
        <v>1093</v>
      </c>
      <c r="B803" s="108" t="s">
        <v>85</v>
      </c>
      <c r="C803" s="64" t="s">
        <v>32</v>
      </c>
      <c r="D803" s="65">
        <v>163.34</v>
      </c>
      <c r="E803" s="66"/>
      <c r="F803" s="67"/>
      <c r="G803" s="47">
        <f t="shared" si="73"/>
        <v>163.34</v>
      </c>
      <c r="H803" s="127"/>
    </row>
    <row r="804" spans="1:8" s="61" customFormat="1" ht="45" x14ac:dyDescent="0.2">
      <c r="A804" s="53" t="s">
        <v>1094</v>
      </c>
      <c r="B804" s="108" t="s">
        <v>115</v>
      </c>
      <c r="C804" s="64" t="s">
        <v>32</v>
      </c>
      <c r="D804" s="65">
        <v>381.11</v>
      </c>
      <c r="E804" s="66"/>
      <c r="F804" s="67"/>
      <c r="G804" s="47">
        <f t="shared" si="73"/>
        <v>381.11</v>
      </c>
      <c r="H804" s="127"/>
    </row>
    <row r="805" spans="1:8" s="61" customFormat="1" ht="45" x14ac:dyDescent="0.2">
      <c r="A805" s="53" t="s">
        <v>1095</v>
      </c>
      <c r="B805" s="108" t="s">
        <v>98</v>
      </c>
      <c r="C805" s="64" t="s">
        <v>33</v>
      </c>
      <c r="D805" s="65">
        <v>9.8000000000000007</v>
      </c>
      <c r="E805" s="66"/>
      <c r="F805" s="67"/>
      <c r="G805" s="47">
        <f t="shared" si="73"/>
        <v>9.8000000000000007</v>
      </c>
      <c r="H805" s="127"/>
    </row>
    <row r="806" spans="1:8" s="61" customFormat="1" ht="45" x14ac:dyDescent="0.2">
      <c r="A806" s="53" t="s">
        <v>1096</v>
      </c>
      <c r="B806" s="108" t="s">
        <v>111</v>
      </c>
      <c r="C806" s="64" t="s">
        <v>33</v>
      </c>
      <c r="D806" s="65">
        <v>14.7</v>
      </c>
      <c r="E806" s="66"/>
      <c r="F806" s="67"/>
      <c r="G806" s="47">
        <f t="shared" si="73"/>
        <v>14.7</v>
      </c>
      <c r="H806" s="127"/>
    </row>
    <row r="807" spans="1:8" s="61" customFormat="1" ht="33.75" x14ac:dyDescent="0.2">
      <c r="A807" s="53" t="s">
        <v>1097</v>
      </c>
      <c r="B807" s="108" t="s">
        <v>117</v>
      </c>
      <c r="C807" s="64" t="s">
        <v>40</v>
      </c>
      <c r="D807" s="65">
        <v>204.47</v>
      </c>
      <c r="E807" s="66"/>
      <c r="F807" s="67"/>
      <c r="G807" s="47">
        <f t="shared" si="73"/>
        <v>204.47</v>
      </c>
      <c r="H807" s="127"/>
    </row>
    <row r="808" spans="1:8" s="61" customFormat="1" ht="33.75" x14ac:dyDescent="0.2">
      <c r="A808" s="53" t="s">
        <v>1098</v>
      </c>
      <c r="B808" s="108" t="s">
        <v>118</v>
      </c>
      <c r="C808" s="64" t="s">
        <v>40</v>
      </c>
      <c r="D808" s="65">
        <v>33.5</v>
      </c>
      <c r="E808" s="66"/>
      <c r="F808" s="67"/>
      <c r="G808" s="47">
        <f t="shared" si="73"/>
        <v>33.5</v>
      </c>
      <c r="H808" s="127"/>
    </row>
    <row r="809" spans="1:8" s="61" customFormat="1" ht="33.75" x14ac:dyDescent="0.2">
      <c r="A809" s="53" t="s">
        <v>1099</v>
      </c>
      <c r="B809" s="108" t="s">
        <v>119</v>
      </c>
      <c r="C809" s="64" t="s">
        <v>40</v>
      </c>
      <c r="D809" s="65">
        <v>12.2</v>
      </c>
      <c r="E809" s="66"/>
      <c r="F809" s="67"/>
      <c r="G809" s="47">
        <f t="shared" si="73"/>
        <v>12.2</v>
      </c>
      <c r="H809" s="127"/>
    </row>
    <row r="810" spans="1:8" s="61" customFormat="1" ht="45" x14ac:dyDescent="0.2">
      <c r="A810" s="53" t="s">
        <v>1100</v>
      </c>
      <c r="B810" s="108" t="s">
        <v>42</v>
      </c>
      <c r="C810" s="64" t="s">
        <v>32</v>
      </c>
      <c r="D810" s="65">
        <v>118.98</v>
      </c>
      <c r="E810" s="66"/>
      <c r="F810" s="67"/>
      <c r="G810" s="47">
        <f t="shared" si="73"/>
        <v>118.98</v>
      </c>
      <c r="H810" s="127"/>
    </row>
    <row r="811" spans="1:8" s="61" customFormat="1" ht="33.75" x14ac:dyDescent="0.2">
      <c r="A811" s="53" t="s">
        <v>1101</v>
      </c>
      <c r="B811" s="108" t="s">
        <v>41</v>
      </c>
      <c r="C811" s="64" t="s">
        <v>32</v>
      </c>
      <c r="D811" s="65">
        <v>425.47</v>
      </c>
      <c r="E811" s="66"/>
      <c r="F811" s="67"/>
      <c r="G811" s="47">
        <f t="shared" si="73"/>
        <v>425.47</v>
      </c>
      <c r="H811" s="127"/>
    </row>
    <row r="812" spans="1:8" s="61" customFormat="1" ht="33.75" x14ac:dyDescent="0.2">
      <c r="A812" s="53" t="s">
        <v>1102</v>
      </c>
      <c r="B812" s="108" t="s">
        <v>43</v>
      </c>
      <c r="C812" s="64" t="s">
        <v>32</v>
      </c>
      <c r="D812" s="65">
        <v>108.89</v>
      </c>
      <c r="E812" s="66"/>
      <c r="F812" s="67"/>
      <c r="G812" s="47">
        <f t="shared" si="73"/>
        <v>108.89</v>
      </c>
      <c r="H812" s="127"/>
    </row>
    <row r="813" spans="1:8" s="61" customFormat="1" ht="22.5" x14ac:dyDescent="0.2">
      <c r="A813" s="53" t="s">
        <v>1103</v>
      </c>
      <c r="B813" s="108" t="s">
        <v>39</v>
      </c>
      <c r="C813" s="64" t="s">
        <v>40</v>
      </c>
      <c r="D813" s="65">
        <v>387.95</v>
      </c>
      <c r="E813" s="66"/>
      <c r="F813" s="67"/>
      <c r="G813" s="47">
        <f t="shared" si="73"/>
        <v>387.95</v>
      </c>
      <c r="H813" s="127"/>
    </row>
    <row r="814" spans="1:8" s="61" customFormat="1" ht="45" x14ac:dyDescent="0.2">
      <c r="A814" s="53" t="s">
        <v>1104</v>
      </c>
      <c r="B814" s="108" t="s">
        <v>49</v>
      </c>
      <c r="C814" s="64" t="s">
        <v>40</v>
      </c>
      <c r="D814" s="65">
        <v>6</v>
      </c>
      <c r="E814" s="66"/>
      <c r="F814" s="67"/>
      <c r="G814" s="47">
        <f>ROUND(PRODUCT(D814,E814),2)</f>
        <v>6</v>
      </c>
      <c r="H814" s="127"/>
    </row>
    <row r="815" spans="1:8" s="61" customFormat="1" ht="33.75" x14ac:dyDescent="0.2">
      <c r="A815" s="53" t="s">
        <v>1105</v>
      </c>
      <c r="B815" s="108" t="s">
        <v>83</v>
      </c>
      <c r="C815" s="64" t="s">
        <v>40</v>
      </c>
      <c r="D815" s="65">
        <v>6</v>
      </c>
      <c r="E815" s="66"/>
      <c r="F815" s="67"/>
      <c r="G815" s="47">
        <f t="shared" ref="G815:G816" si="74">ROUND(PRODUCT(D815,E815),2)</f>
        <v>6</v>
      </c>
      <c r="H815" s="127"/>
    </row>
    <row r="816" spans="1:8" s="61" customFormat="1" ht="33.75" x14ac:dyDescent="0.2">
      <c r="A816" s="53" t="s">
        <v>1106</v>
      </c>
      <c r="B816" s="108" t="s">
        <v>107</v>
      </c>
      <c r="C816" s="64" t="s">
        <v>32</v>
      </c>
      <c r="D816" s="65">
        <v>23.4</v>
      </c>
      <c r="E816" s="66"/>
      <c r="F816" s="67"/>
      <c r="G816" s="47">
        <f t="shared" si="74"/>
        <v>23.4</v>
      </c>
      <c r="H816" s="127"/>
    </row>
    <row r="817" spans="1:8" s="61" customFormat="1" ht="33.75" x14ac:dyDescent="0.2">
      <c r="A817" s="53" t="s">
        <v>1107</v>
      </c>
      <c r="B817" s="108" t="s">
        <v>102</v>
      </c>
      <c r="C817" s="64" t="s">
        <v>32</v>
      </c>
      <c r="D817" s="65">
        <v>23.4</v>
      </c>
      <c r="E817" s="66"/>
      <c r="F817" s="67"/>
      <c r="G817" s="47">
        <f t="shared" si="73"/>
        <v>23.4</v>
      </c>
      <c r="H817" s="127"/>
    </row>
    <row r="818" spans="1:8" s="61" customFormat="1" ht="67.5" x14ac:dyDescent="0.2">
      <c r="A818" s="53" t="s">
        <v>1108</v>
      </c>
      <c r="B818" s="108" t="s">
        <v>116</v>
      </c>
      <c r="C818" s="64" t="s">
        <v>34</v>
      </c>
      <c r="D818" s="65">
        <v>24</v>
      </c>
      <c r="E818" s="66"/>
      <c r="F818" s="67"/>
      <c r="G818" s="47">
        <f t="shared" si="73"/>
        <v>24</v>
      </c>
      <c r="H818" s="127"/>
    </row>
    <row r="819" spans="1:8" s="61" customFormat="1" ht="90" x14ac:dyDescent="0.2">
      <c r="A819" s="53" t="s">
        <v>1109</v>
      </c>
      <c r="B819" s="108" t="s">
        <v>95</v>
      </c>
      <c r="C819" s="64" t="s">
        <v>34</v>
      </c>
      <c r="D819" s="65">
        <v>228</v>
      </c>
      <c r="E819" s="66"/>
      <c r="F819" s="67"/>
      <c r="G819" s="47">
        <f t="shared" si="73"/>
        <v>228</v>
      </c>
      <c r="H819" s="127"/>
    </row>
    <row r="820" spans="1:8" s="61" customFormat="1" ht="33.75" x14ac:dyDescent="0.2">
      <c r="A820" s="53" t="s">
        <v>1110</v>
      </c>
      <c r="B820" s="108" t="s">
        <v>38</v>
      </c>
      <c r="C820" s="64" t="s">
        <v>33</v>
      </c>
      <c r="D820" s="65">
        <v>14.7</v>
      </c>
      <c r="E820" s="66"/>
      <c r="F820" s="67"/>
      <c r="G820" s="47">
        <f t="shared" si="73"/>
        <v>14.7</v>
      </c>
      <c r="H820" s="127"/>
    </row>
    <row r="821" spans="1:8" s="61" customFormat="1" ht="33.75" x14ac:dyDescent="0.2">
      <c r="A821" s="53" t="s">
        <v>1111</v>
      </c>
      <c r="B821" s="108" t="s">
        <v>36</v>
      </c>
      <c r="C821" s="64" t="s">
        <v>37</v>
      </c>
      <c r="D821" s="65">
        <v>249.9</v>
      </c>
      <c r="E821" s="66"/>
      <c r="F821" s="67"/>
      <c r="G821" s="47">
        <f t="shared" si="73"/>
        <v>249.9</v>
      </c>
      <c r="H821" s="127"/>
    </row>
    <row r="822" spans="1:8" s="63" customFormat="1" x14ac:dyDescent="0.2">
      <c r="A822" s="62" t="s">
        <v>1048</v>
      </c>
      <c r="B822" s="68" t="s">
        <v>78</v>
      </c>
      <c r="C822" s="68"/>
      <c r="D822" s="68">
        <v>0</v>
      </c>
      <c r="E822" s="68"/>
      <c r="F822" s="68"/>
      <c r="G822" s="50">
        <f>ROUND(SUM(G823:G829),2)</f>
        <v>14</v>
      </c>
      <c r="H822" s="127"/>
    </row>
    <row r="823" spans="1:8" s="61" customFormat="1" ht="33.75" x14ac:dyDescent="0.2">
      <c r="A823" s="53" t="s">
        <v>1112</v>
      </c>
      <c r="B823" s="108" t="s">
        <v>772</v>
      </c>
      <c r="C823" s="64" t="s">
        <v>34</v>
      </c>
      <c r="D823" s="65">
        <v>1</v>
      </c>
      <c r="E823" s="66"/>
      <c r="F823" s="67"/>
      <c r="G823" s="47">
        <f t="shared" ref="G823:G829" si="75">ROUND(PRODUCT(D823,E823),2)</f>
        <v>1</v>
      </c>
      <c r="H823" s="127"/>
    </row>
    <row r="824" spans="1:8" s="61" customFormat="1" ht="33.75" x14ac:dyDescent="0.2">
      <c r="A824" s="53" t="s">
        <v>1113</v>
      </c>
      <c r="B824" s="108" t="s">
        <v>773</v>
      </c>
      <c r="C824" s="64" t="s">
        <v>34</v>
      </c>
      <c r="D824" s="65">
        <v>1</v>
      </c>
      <c r="E824" s="66"/>
      <c r="F824" s="67"/>
      <c r="G824" s="47">
        <f t="shared" si="75"/>
        <v>1</v>
      </c>
      <c r="H824" s="127"/>
    </row>
    <row r="825" spans="1:8" s="61" customFormat="1" ht="33.75" x14ac:dyDescent="0.2">
      <c r="A825" s="53" t="s">
        <v>1114</v>
      </c>
      <c r="B825" s="108" t="s">
        <v>774</v>
      </c>
      <c r="C825" s="64" t="s">
        <v>34</v>
      </c>
      <c r="D825" s="65">
        <v>1</v>
      </c>
      <c r="E825" s="66"/>
      <c r="F825" s="67"/>
      <c r="G825" s="47">
        <f t="shared" si="75"/>
        <v>1</v>
      </c>
      <c r="H825" s="127"/>
    </row>
    <row r="826" spans="1:8" s="61" customFormat="1" ht="33.75" x14ac:dyDescent="0.2">
      <c r="A826" s="53" t="s">
        <v>1115</v>
      </c>
      <c r="B826" s="108" t="s">
        <v>775</v>
      </c>
      <c r="C826" s="64" t="s">
        <v>34</v>
      </c>
      <c r="D826" s="65">
        <v>1</v>
      </c>
      <c r="E826" s="66"/>
      <c r="F826" s="67"/>
      <c r="G826" s="47">
        <f t="shared" si="75"/>
        <v>1</v>
      </c>
      <c r="H826" s="127"/>
    </row>
    <row r="827" spans="1:8" s="61" customFormat="1" ht="33.75" x14ac:dyDescent="0.2">
      <c r="A827" s="53" t="s">
        <v>1116</v>
      </c>
      <c r="B827" s="108" t="s">
        <v>776</v>
      </c>
      <c r="C827" s="64" t="s">
        <v>34</v>
      </c>
      <c r="D827" s="65">
        <v>1</v>
      </c>
      <c r="E827" s="66"/>
      <c r="F827" s="67"/>
      <c r="G827" s="47">
        <f t="shared" si="75"/>
        <v>1</v>
      </c>
      <c r="H827" s="127"/>
    </row>
    <row r="828" spans="1:8" s="61" customFormat="1" ht="33.75" x14ac:dyDescent="0.2">
      <c r="A828" s="53" t="s">
        <v>1117</v>
      </c>
      <c r="B828" s="108" t="s">
        <v>55</v>
      </c>
      <c r="C828" s="64" t="s">
        <v>32</v>
      </c>
      <c r="D828" s="65">
        <v>7.5</v>
      </c>
      <c r="E828" s="66"/>
      <c r="F828" s="67"/>
      <c r="G828" s="47">
        <f t="shared" si="75"/>
        <v>7.5</v>
      </c>
      <c r="H828" s="127"/>
    </row>
    <row r="829" spans="1:8" s="61" customFormat="1" ht="22.5" x14ac:dyDescent="0.2">
      <c r="A829" s="53" t="s">
        <v>1118</v>
      </c>
      <c r="B829" s="108" t="s">
        <v>112</v>
      </c>
      <c r="C829" s="64" t="s">
        <v>33</v>
      </c>
      <c r="D829" s="65">
        <v>1.5</v>
      </c>
      <c r="E829" s="66"/>
      <c r="F829" s="67"/>
      <c r="G829" s="47">
        <f t="shared" si="75"/>
        <v>1.5</v>
      </c>
      <c r="H829" s="127"/>
    </row>
    <row r="830" spans="1:8" s="61" customFormat="1" x14ac:dyDescent="0.2">
      <c r="A830" s="62" t="s">
        <v>1049</v>
      </c>
      <c r="B830" s="68" t="s">
        <v>44</v>
      </c>
      <c r="C830" s="68"/>
      <c r="D830" s="68">
        <v>0</v>
      </c>
      <c r="E830" s="68"/>
      <c r="F830" s="68"/>
      <c r="G830" s="50">
        <f>ROUND(SUM(G831,G840),2)</f>
        <v>422.66</v>
      </c>
      <c r="H830" s="127"/>
    </row>
    <row r="831" spans="1:8" s="114" customFormat="1" x14ac:dyDescent="0.2">
      <c r="A831" s="109" t="s">
        <v>1050</v>
      </c>
      <c r="B831" s="110" t="s">
        <v>46</v>
      </c>
      <c r="C831" s="111"/>
      <c r="D831" s="112">
        <v>0</v>
      </c>
      <c r="E831" s="92"/>
      <c r="F831" s="113"/>
      <c r="G831" s="92">
        <f>ROUND(SUM(G832:G839),2)</f>
        <v>416.66</v>
      </c>
      <c r="H831" s="127"/>
    </row>
    <row r="832" spans="1:8" s="61" customFormat="1" ht="56.25" x14ac:dyDescent="0.2">
      <c r="A832" s="53" t="s">
        <v>1119</v>
      </c>
      <c r="B832" s="108" t="s">
        <v>113</v>
      </c>
      <c r="C832" s="64" t="s">
        <v>32</v>
      </c>
      <c r="D832" s="65">
        <v>4.4000000000000004</v>
      </c>
      <c r="E832" s="66"/>
      <c r="F832" s="67"/>
      <c r="G832" s="47">
        <f t="shared" ref="G832:G839" si="76">ROUND(PRODUCT(D832,E832),2)</f>
        <v>4.4000000000000004</v>
      </c>
      <c r="H832" s="127"/>
    </row>
    <row r="833" spans="1:8" s="61" customFormat="1" ht="56.25" x14ac:dyDescent="0.2">
      <c r="A833" s="53" t="s">
        <v>1120</v>
      </c>
      <c r="B833" s="108" t="s">
        <v>103</v>
      </c>
      <c r="C833" s="64" t="s">
        <v>40</v>
      </c>
      <c r="D833" s="65">
        <v>282.92</v>
      </c>
      <c r="E833" s="66"/>
      <c r="F833" s="67"/>
      <c r="G833" s="47">
        <f t="shared" si="76"/>
        <v>282.92</v>
      </c>
      <c r="H833" s="127"/>
    </row>
    <row r="834" spans="1:8" s="61" customFormat="1" ht="56.25" x14ac:dyDescent="0.2">
      <c r="A834" s="53" t="s">
        <v>1121</v>
      </c>
      <c r="B834" s="108" t="s">
        <v>473</v>
      </c>
      <c r="C834" s="64" t="s">
        <v>40</v>
      </c>
      <c r="D834" s="65">
        <v>42.77</v>
      </c>
      <c r="E834" s="66"/>
      <c r="F834" s="67"/>
      <c r="G834" s="47">
        <f t="shared" si="76"/>
        <v>42.77</v>
      </c>
      <c r="H834" s="127"/>
    </row>
    <row r="835" spans="1:8" s="61" customFormat="1" ht="56.25" x14ac:dyDescent="0.2">
      <c r="A835" s="53" t="s">
        <v>1122</v>
      </c>
      <c r="B835" s="108" t="s">
        <v>474</v>
      </c>
      <c r="C835" s="64" t="s">
        <v>40</v>
      </c>
      <c r="D835" s="65">
        <v>44.57</v>
      </c>
      <c r="E835" s="66"/>
      <c r="F835" s="67"/>
      <c r="G835" s="47">
        <f t="shared" si="76"/>
        <v>44.57</v>
      </c>
      <c r="H835" s="127"/>
    </row>
    <row r="836" spans="1:8" s="61" customFormat="1" ht="56.25" x14ac:dyDescent="0.2">
      <c r="A836" s="53" t="s">
        <v>1123</v>
      </c>
      <c r="B836" s="108" t="s">
        <v>104</v>
      </c>
      <c r="C836" s="64" t="s">
        <v>34</v>
      </c>
      <c r="D836" s="65">
        <v>4</v>
      </c>
      <c r="E836" s="66"/>
      <c r="F836" s="67"/>
      <c r="G836" s="47">
        <f t="shared" si="76"/>
        <v>4</v>
      </c>
      <c r="H836" s="127"/>
    </row>
    <row r="837" spans="1:8" s="61" customFormat="1" ht="56.25" x14ac:dyDescent="0.2">
      <c r="A837" s="53" t="s">
        <v>1124</v>
      </c>
      <c r="B837" s="108" t="s">
        <v>105</v>
      </c>
      <c r="C837" s="64" t="s">
        <v>34</v>
      </c>
      <c r="D837" s="65">
        <v>1</v>
      </c>
      <c r="E837" s="66"/>
      <c r="F837" s="67"/>
      <c r="G837" s="47">
        <f t="shared" si="76"/>
        <v>1</v>
      </c>
      <c r="H837" s="127"/>
    </row>
    <row r="838" spans="1:8" s="61" customFormat="1" ht="45" x14ac:dyDescent="0.2">
      <c r="A838" s="53" t="s">
        <v>1125</v>
      </c>
      <c r="B838" s="108" t="s">
        <v>475</v>
      </c>
      <c r="C838" s="64" t="s">
        <v>34</v>
      </c>
      <c r="D838" s="65">
        <v>1</v>
      </c>
      <c r="E838" s="66"/>
      <c r="F838" s="67"/>
      <c r="G838" s="47">
        <f t="shared" si="76"/>
        <v>1</v>
      </c>
      <c r="H838" s="127"/>
    </row>
    <row r="839" spans="1:8" s="61" customFormat="1" ht="22.5" x14ac:dyDescent="0.2">
      <c r="A839" s="53" t="s">
        <v>1126</v>
      </c>
      <c r="B839" s="108" t="s">
        <v>478</v>
      </c>
      <c r="C839" s="64" t="s">
        <v>34</v>
      </c>
      <c r="D839" s="65">
        <v>36</v>
      </c>
      <c r="E839" s="66"/>
      <c r="F839" s="67"/>
      <c r="G839" s="47">
        <f t="shared" si="76"/>
        <v>36</v>
      </c>
      <c r="H839" s="127"/>
    </row>
    <row r="840" spans="1:8" s="114" customFormat="1" x14ac:dyDescent="0.2">
      <c r="A840" s="109" t="s">
        <v>1051</v>
      </c>
      <c r="B840" s="110" t="s">
        <v>79</v>
      </c>
      <c r="C840" s="111"/>
      <c r="D840" s="112">
        <v>0</v>
      </c>
      <c r="E840" s="92"/>
      <c r="F840" s="113"/>
      <c r="G840" s="92">
        <f>ROUND(SUM(G841:G843),2)</f>
        <v>6</v>
      </c>
      <c r="H840" s="127"/>
    </row>
    <row r="841" spans="1:8" s="61" customFormat="1" ht="67.5" x14ac:dyDescent="0.2">
      <c r="A841" s="53" t="s">
        <v>1127</v>
      </c>
      <c r="B841" s="108" t="s">
        <v>120</v>
      </c>
      <c r="C841" s="64" t="s">
        <v>34</v>
      </c>
      <c r="D841" s="65">
        <v>2</v>
      </c>
      <c r="E841" s="66"/>
      <c r="F841" s="67"/>
      <c r="G841" s="47">
        <f t="shared" ref="G841:G843" si="77">ROUND(PRODUCT(D841,E841),2)</f>
        <v>2</v>
      </c>
      <c r="H841" s="127"/>
    </row>
    <row r="842" spans="1:8" s="61" customFormat="1" ht="90" x14ac:dyDescent="0.2">
      <c r="A842" s="53" t="s">
        <v>1128</v>
      </c>
      <c r="B842" s="108" t="s">
        <v>222</v>
      </c>
      <c r="C842" s="64" t="s">
        <v>34</v>
      </c>
      <c r="D842" s="65">
        <v>1</v>
      </c>
      <c r="E842" s="66"/>
      <c r="F842" s="67"/>
      <c r="G842" s="47">
        <f t="shared" si="77"/>
        <v>1</v>
      </c>
      <c r="H842" s="127"/>
    </row>
    <row r="843" spans="1:8" s="61" customFormat="1" ht="45" x14ac:dyDescent="0.2">
      <c r="A843" s="53" t="s">
        <v>1129</v>
      </c>
      <c r="B843" s="108" t="s">
        <v>121</v>
      </c>
      <c r="C843" s="64" t="s">
        <v>34</v>
      </c>
      <c r="D843" s="65">
        <v>3</v>
      </c>
      <c r="E843" s="66"/>
      <c r="F843" s="67"/>
      <c r="G843" s="47">
        <f t="shared" si="77"/>
        <v>3</v>
      </c>
      <c r="H843" s="127"/>
    </row>
    <row r="844" spans="1:8" s="63" customFormat="1" x14ac:dyDescent="0.2">
      <c r="A844" s="62" t="s">
        <v>1052</v>
      </c>
      <c r="B844" s="68" t="s">
        <v>224</v>
      </c>
      <c r="C844" s="68"/>
      <c r="D844" s="68">
        <v>0</v>
      </c>
      <c r="E844" s="68"/>
      <c r="F844" s="68"/>
      <c r="G844" s="50">
        <f>ROUND(SUM(G845,G860,G876,G891,G908),2)</f>
        <v>7541.3</v>
      </c>
      <c r="H844" s="127"/>
    </row>
    <row r="845" spans="1:8" s="114" customFormat="1" x14ac:dyDescent="0.2">
      <c r="A845" s="109" t="s">
        <v>1054</v>
      </c>
      <c r="B845" s="110" t="s">
        <v>225</v>
      </c>
      <c r="C845" s="111"/>
      <c r="D845" s="112">
        <v>0</v>
      </c>
      <c r="E845" s="92"/>
      <c r="F845" s="113"/>
      <c r="G845" s="92">
        <f>ROUND(SUM(G846:G859),2)</f>
        <v>4322.83</v>
      </c>
      <c r="H845" s="127"/>
    </row>
    <row r="846" spans="1:8" s="61" customFormat="1" ht="22.5" x14ac:dyDescent="0.2">
      <c r="A846" s="53" t="s">
        <v>1130</v>
      </c>
      <c r="B846" s="108" t="s">
        <v>226</v>
      </c>
      <c r="C846" s="64" t="s">
        <v>40</v>
      </c>
      <c r="D846" s="65">
        <v>121.22</v>
      </c>
      <c r="E846" s="66"/>
      <c r="F846" s="67"/>
      <c r="G846" s="47">
        <f t="shared" ref="G846:G859" si="78">ROUND(PRODUCT(D846,E846),2)</f>
        <v>121.22</v>
      </c>
      <c r="H846" s="127"/>
    </row>
    <row r="847" spans="1:8" s="61" customFormat="1" ht="45" x14ac:dyDescent="0.2">
      <c r="A847" s="53" t="s">
        <v>1131</v>
      </c>
      <c r="B847" s="108" t="s">
        <v>227</v>
      </c>
      <c r="C847" s="64" t="s">
        <v>33</v>
      </c>
      <c r="D847" s="65">
        <v>251.08</v>
      </c>
      <c r="E847" s="66"/>
      <c r="F847" s="67"/>
      <c r="G847" s="47">
        <f t="shared" si="78"/>
        <v>251.08</v>
      </c>
      <c r="H847" s="127"/>
    </row>
    <row r="848" spans="1:8" s="61" customFormat="1" ht="45" x14ac:dyDescent="0.2">
      <c r="A848" s="53" t="s">
        <v>1132</v>
      </c>
      <c r="B848" s="108" t="s">
        <v>228</v>
      </c>
      <c r="C848" s="64" t="s">
        <v>33</v>
      </c>
      <c r="D848" s="65">
        <v>81.25</v>
      </c>
      <c r="E848" s="66"/>
      <c r="F848" s="67"/>
      <c r="G848" s="47">
        <f t="shared" si="78"/>
        <v>81.25</v>
      </c>
      <c r="H848" s="127"/>
    </row>
    <row r="849" spans="1:8" s="61" customFormat="1" ht="22.5" x14ac:dyDescent="0.2">
      <c r="A849" s="53" t="s">
        <v>1133</v>
      </c>
      <c r="B849" s="108" t="s">
        <v>230</v>
      </c>
      <c r="C849" s="64" t="s">
        <v>33</v>
      </c>
      <c r="D849" s="65">
        <v>12.55</v>
      </c>
      <c r="E849" s="66"/>
      <c r="F849" s="67"/>
      <c r="G849" s="47">
        <f t="shared" si="78"/>
        <v>12.55</v>
      </c>
      <c r="H849" s="127"/>
    </row>
    <row r="850" spans="1:8" s="61" customFormat="1" ht="22.5" x14ac:dyDescent="0.2">
      <c r="A850" s="53" t="s">
        <v>1134</v>
      </c>
      <c r="B850" s="108" t="s">
        <v>231</v>
      </c>
      <c r="C850" s="64" t="s">
        <v>40</v>
      </c>
      <c r="D850" s="65">
        <v>8.2899999999999991</v>
      </c>
      <c r="E850" s="66"/>
      <c r="F850" s="67"/>
      <c r="G850" s="47">
        <f t="shared" si="78"/>
        <v>8.2899999999999991</v>
      </c>
      <c r="H850" s="127"/>
    </row>
    <row r="851" spans="1:8" s="61" customFormat="1" ht="22.5" x14ac:dyDescent="0.2">
      <c r="A851" s="53" t="s">
        <v>1135</v>
      </c>
      <c r="B851" s="108" t="s">
        <v>480</v>
      </c>
      <c r="C851" s="64" t="s">
        <v>40</v>
      </c>
      <c r="D851" s="65">
        <v>112.93</v>
      </c>
      <c r="E851" s="66"/>
      <c r="F851" s="67"/>
      <c r="G851" s="47">
        <f t="shared" si="78"/>
        <v>112.93</v>
      </c>
      <c r="H851" s="127"/>
    </row>
    <row r="852" spans="1:8" s="61" customFormat="1" ht="33.75" x14ac:dyDescent="0.2">
      <c r="A852" s="53" t="s">
        <v>1136</v>
      </c>
      <c r="B852" s="108" t="s">
        <v>233</v>
      </c>
      <c r="C852" s="64" t="s">
        <v>33</v>
      </c>
      <c r="D852" s="65">
        <v>70.989999999999995</v>
      </c>
      <c r="E852" s="66"/>
      <c r="F852" s="67"/>
      <c r="G852" s="47">
        <f t="shared" si="78"/>
        <v>70.989999999999995</v>
      </c>
      <c r="H852" s="127"/>
    </row>
    <row r="853" spans="1:8" s="61" customFormat="1" ht="45" x14ac:dyDescent="0.2">
      <c r="A853" s="53" t="s">
        <v>1137</v>
      </c>
      <c r="B853" s="108" t="s">
        <v>122</v>
      </c>
      <c r="C853" s="64" t="s">
        <v>33</v>
      </c>
      <c r="D853" s="65">
        <v>142.25</v>
      </c>
      <c r="E853" s="66"/>
      <c r="F853" s="72"/>
      <c r="G853" s="47">
        <f t="shared" si="78"/>
        <v>142.25</v>
      </c>
      <c r="H853" s="127"/>
    </row>
    <row r="854" spans="1:8" s="61" customFormat="1" ht="45" x14ac:dyDescent="0.2">
      <c r="A854" s="53" t="s">
        <v>1138</v>
      </c>
      <c r="B854" s="108" t="s">
        <v>234</v>
      </c>
      <c r="C854" s="64" t="s">
        <v>33</v>
      </c>
      <c r="D854" s="65">
        <v>94.83</v>
      </c>
      <c r="E854" s="66"/>
      <c r="F854" s="67"/>
      <c r="G854" s="47">
        <f t="shared" si="78"/>
        <v>94.83</v>
      </c>
      <c r="H854" s="127"/>
    </row>
    <row r="855" spans="1:8" s="61" customFormat="1" ht="135" x14ac:dyDescent="0.2">
      <c r="A855" s="53" t="s">
        <v>1139</v>
      </c>
      <c r="B855" s="108" t="s">
        <v>235</v>
      </c>
      <c r="C855" s="64" t="s">
        <v>34</v>
      </c>
      <c r="D855" s="65">
        <v>1</v>
      </c>
      <c r="E855" s="66"/>
      <c r="F855" s="67"/>
      <c r="G855" s="47">
        <f t="shared" si="78"/>
        <v>1</v>
      </c>
      <c r="H855" s="127"/>
    </row>
    <row r="856" spans="1:8" s="61" customFormat="1" ht="22.5" x14ac:dyDescent="0.2">
      <c r="A856" s="53" t="s">
        <v>1140</v>
      </c>
      <c r="B856" s="54" t="s">
        <v>3025</v>
      </c>
      <c r="C856" s="64" t="s">
        <v>34</v>
      </c>
      <c r="D856" s="65">
        <v>1</v>
      </c>
      <c r="E856" s="66"/>
      <c r="F856" s="67"/>
      <c r="G856" s="47">
        <f t="shared" si="78"/>
        <v>1</v>
      </c>
      <c r="H856" s="127"/>
    </row>
    <row r="857" spans="1:8" s="61" customFormat="1" ht="22.5" x14ac:dyDescent="0.2">
      <c r="A857" s="53" t="s">
        <v>1141</v>
      </c>
      <c r="B857" s="108" t="s">
        <v>484</v>
      </c>
      <c r="C857" s="64" t="s">
        <v>34</v>
      </c>
      <c r="D857" s="65">
        <v>4</v>
      </c>
      <c r="E857" s="66"/>
      <c r="F857" s="67"/>
      <c r="G857" s="47">
        <f t="shared" si="78"/>
        <v>4</v>
      </c>
      <c r="H857" s="127"/>
    </row>
    <row r="858" spans="1:8" s="61" customFormat="1" ht="33.75" x14ac:dyDescent="0.2">
      <c r="A858" s="53" t="s">
        <v>1142</v>
      </c>
      <c r="B858" s="108" t="s">
        <v>38</v>
      </c>
      <c r="C858" s="64" t="s">
        <v>33</v>
      </c>
      <c r="D858" s="65">
        <v>190.08</v>
      </c>
      <c r="E858" s="66"/>
      <c r="F858" s="67"/>
      <c r="G858" s="47">
        <f t="shared" si="78"/>
        <v>190.08</v>
      </c>
      <c r="H858" s="127"/>
    </row>
    <row r="859" spans="1:8" s="61" customFormat="1" ht="33.75" x14ac:dyDescent="0.2">
      <c r="A859" s="53" t="s">
        <v>1143</v>
      </c>
      <c r="B859" s="108" t="s">
        <v>36</v>
      </c>
      <c r="C859" s="64" t="s">
        <v>37</v>
      </c>
      <c r="D859" s="65">
        <v>3231.36</v>
      </c>
      <c r="E859" s="66"/>
      <c r="F859" s="67"/>
      <c r="G859" s="47">
        <f t="shared" si="78"/>
        <v>3231.36</v>
      </c>
      <c r="H859" s="127"/>
    </row>
    <row r="860" spans="1:8" s="114" customFormat="1" x14ac:dyDescent="0.2">
      <c r="A860" s="109" t="s">
        <v>1055</v>
      </c>
      <c r="B860" s="110" t="s">
        <v>238</v>
      </c>
      <c r="C860" s="111"/>
      <c r="D860" s="112">
        <v>0</v>
      </c>
      <c r="E860" s="92"/>
      <c r="F860" s="113"/>
      <c r="G860" s="92">
        <f>ROUND(SUM(G861:G875),2)</f>
        <v>294.49</v>
      </c>
      <c r="H860" s="127"/>
    </row>
    <row r="861" spans="1:8" s="61" customFormat="1" ht="45" x14ac:dyDescent="0.2">
      <c r="A861" s="53" t="s">
        <v>1144</v>
      </c>
      <c r="B861" s="108" t="s">
        <v>227</v>
      </c>
      <c r="C861" s="64" t="s">
        <v>33</v>
      </c>
      <c r="D861" s="65">
        <v>8.65</v>
      </c>
      <c r="E861" s="66"/>
      <c r="F861" s="67"/>
      <c r="G861" s="47">
        <f t="shared" ref="G861:G867" si="79">ROUND(PRODUCT(D861,E861),2)</f>
        <v>8.65</v>
      </c>
      <c r="H861" s="127"/>
    </row>
    <row r="862" spans="1:8" s="61" customFormat="1" ht="45" x14ac:dyDescent="0.2">
      <c r="A862" s="53" t="s">
        <v>1145</v>
      </c>
      <c r="B862" s="108" t="s">
        <v>228</v>
      </c>
      <c r="C862" s="64" t="s">
        <v>33</v>
      </c>
      <c r="D862" s="65">
        <v>2.9</v>
      </c>
      <c r="E862" s="66"/>
      <c r="F862" s="67"/>
      <c r="G862" s="47">
        <f t="shared" si="79"/>
        <v>2.9</v>
      </c>
      <c r="H862" s="127"/>
    </row>
    <row r="863" spans="1:8" s="61" customFormat="1" ht="22.5" x14ac:dyDescent="0.2">
      <c r="A863" s="53" t="s">
        <v>1146</v>
      </c>
      <c r="B863" s="108" t="s">
        <v>239</v>
      </c>
      <c r="C863" s="64" t="s">
        <v>33</v>
      </c>
      <c r="D863" s="65">
        <v>1.34</v>
      </c>
      <c r="E863" s="66"/>
      <c r="F863" s="67"/>
      <c r="G863" s="47">
        <f t="shared" si="79"/>
        <v>1.34</v>
      </c>
      <c r="H863" s="127"/>
    </row>
    <row r="864" spans="1:8" s="61" customFormat="1" ht="33.75" x14ac:dyDescent="0.2">
      <c r="A864" s="53" t="s">
        <v>1147</v>
      </c>
      <c r="B864" s="108" t="s">
        <v>240</v>
      </c>
      <c r="C864" s="64" t="s">
        <v>32</v>
      </c>
      <c r="D864" s="65">
        <v>2.76</v>
      </c>
      <c r="E864" s="66"/>
      <c r="F864" s="67"/>
      <c r="G864" s="47">
        <f t="shared" si="79"/>
        <v>2.76</v>
      </c>
      <c r="H864" s="127"/>
    </row>
    <row r="865" spans="1:8" s="61" customFormat="1" ht="33.75" x14ac:dyDescent="0.2">
      <c r="A865" s="53" t="s">
        <v>1148</v>
      </c>
      <c r="B865" s="108" t="s">
        <v>241</v>
      </c>
      <c r="C865" s="64" t="s">
        <v>54</v>
      </c>
      <c r="D865" s="65">
        <v>78.13</v>
      </c>
      <c r="E865" s="66"/>
      <c r="F865" s="67"/>
      <c r="G865" s="47">
        <f t="shared" si="79"/>
        <v>78.13</v>
      </c>
      <c r="H865" s="127"/>
    </row>
    <row r="866" spans="1:8" s="61" customFormat="1" ht="22.5" x14ac:dyDescent="0.2">
      <c r="A866" s="53" t="s">
        <v>1149</v>
      </c>
      <c r="B866" s="108" t="s">
        <v>242</v>
      </c>
      <c r="C866" s="64" t="s">
        <v>33</v>
      </c>
      <c r="D866" s="65">
        <v>0.65</v>
      </c>
      <c r="E866" s="66"/>
      <c r="F866" s="67"/>
      <c r="G866" s="47">
        <f t="shared" si="79"/>
        <v>0.65</v>
      </c>
      <c r="H866" s="127"/>
    </row>
    <row r="867" spans="1:8" s="61" customFormat="1" ht="33.75" x14ac:dyDescent="0.2">
      <c r="A867" s="53" t="s">
        <v>1150</v>
      </c>
      <c r="B867" s="108" t="s">
        <v>243</v>
      </c>
      <c r="C867" s="64" t="s">
        <v>32</v>
      </c>
      <c r="D867" s="65">
        <v>1.44</v>
      </c>
      <c r="E867" s="66"/>
      <c r="F867" s="67"/>
      <c r="G867" s="47">
        <f t="shared" si="79"/>
        <v>1.44</v>
      </c>
      <c r="H867" s="127"/>
    </row>
    <row r="868" spans="1:8" s="61" customFormat="1" ht="22.5" x14ac:dyDescent="0.2">
      <c r="A868" s="53" t="s">
        <v>1151</v>
      </c>
      <c r="B868" s="108" t="s">
        <v>244</v>
      </c>
      <c r="C868" s="64" t="s">
        <v>32</v>
      </c>
      <c r="D868" s="65">
        <v>11.12</v>
      </c>
      <c r="E868" s="66"/>
      <c r="F868" s="67"/>
      <c r="G868" s="47">
        <f>ROUND(PRODUCT(D868,E868),2)</f>
        <v>11.12</v>
      </c>
      <c r="H868" s="127"/>
    </row>
    <row r="869" spans="1:8" s="61" customFormat="1" ht="45" x14ac:dyDescent="0.2">
      <c r="A869" s="53" t="s">
        <v>1152</v>
      </c>
      <c r="B869" s="108" t="s">
        <v>245</v>
      </c>
      <c r="C869" s="64" t="s">
        <v>32</v>
      </c>
      <c r="D869" s="65">
        <v>8.48</v>
      </c>
      <c r="E869" s="66"/>
      <c r="F869" s="67"/>
      <c r="G869" s="47">
        <f>ROUND(PRODUCT(D869,E869),2)</f>
        <v>8.48</v>
      </c>
      <c r="H869" s="127"/>
    </row>
    <row r="870" spans="1:8" s="61" customFormat="1" ht="45" x14ac:dyDescent="0.2">
      <c r="A870" s="53" t="s">
        <v>1153</v>
      </c>
      <c r="B870" s="108" t="s">
        <v>246</v>
      </c>
      <c r="C870" s="64" t="s">
        <v>32</v>
      </c>
      <c r="D870" s="65">
        <v>13.76</v>
      </c>
      <c r="E870" s="66"/>
      <c r="F870" s="67"/>
      <c r="G870" s="47">
        <f>ROUND(PRODUCT(D870,E870),2)</f>
        <v>13.76</v>
      </c>
      <c r="H870" s="127"/>
    </row>
    <row r="871" spans="1:8" s="61" customFormat="1" ht="45" x14ac:dyDescent="0.2">
      <c r="A871" s="53" t="s">
        <v>1154</v>
      </c>
      <c r="B871" s="108" t="s">
        <v>122</v>
      </c>
      <c r="C871" s="64" t="s">
        <v>33</v>
      </c>
      <c r="D871" s="65">
        <v>2.92</v>
      </c>
      <c r="E871" s="66"/>
      <c r="F871" s="67"/>
      <c r="G871" s="47">
        <f>ROUND(PRODUCT(D871,E871),2)</f>
        <v>2.92</v>
      </c>
      <c r="H871" s="127"/>
    </row>
    <row r="872" spans="1:8" s="61" customFormat="1" ht="45" x14ac:dyDescent="0.2">
      <c r="A872" s="53" t="s">
        <v>1155</v>
      </c>
      <c r="B872" s="108" t="s">
        <v>247</v>
      </c>
      <c r="C872" s="64" t="s">
        <v>34</v>
      </c>
      <c r="D872" s="65">
        <v>6</v>
      </c>
      <c r="E872" s="66"/>
      <c r="F872" s="67"/>
      <c r="G872" s="47">
        <f t="shared" ref="G872:G875" si="80">ROUND(PRODUCT(D872,E872),2)</f>
        <v>6</v>
      </c>
      <c r="H872" s="127"/>
    </row>
    <row r="873" spans="1:8" s="61" customFormat="1" ht="45" x14ac:dyDescent="0.2">
      <c r="A873" s="53" t="s">
        <v>1156</v>
      </c>
      <c r="B873" s="108" t="s">
        <v>248</v>
      </c>
      <c r="C873" s="64" t="s">
        <v>34</v>
      </c>
      <c r="D873" s="65">
        <v>1</v>
      </c>
      <c r="E873" s="66"/>
      <c r="F873" s="67"/>
      <c r="G873" s="47">
        <f t="shared" si="80"/>
        <v>1</v>
      </c>
      <c r="H873" s="127"/>
    </row>
    <row r="874" spans="1:8" s="61" customFormat="1" ht="33.75" x14ac:dyDescent="0.2">
      <c r="A874" s="53" t="s">
        <v>1157</v>
      </c>
      <c r="B874" s="108" t="s">
        <v>38</v>
      </c>
      <c r="C874" s="64" t="s">
        <v>33</v>
      </c>
      <c r="D874" s="65">
        <v>8.6300000000000008</v>
      </c>
      <c r="E874" s="66"/>
      <c r="F874" s="67"/>
      <c r="G874" s="47">
        <f t="shared" si="80"/>
        <v>8.6300000000000008</v>
      </c>
      <c r="H874" s="127"/>
    </row>
    <row r="875" spans="1:8" s="61" customFormat="1" ht="33.75" x14ac:dyDescent="0.2">
      <c r="A875" s="53" t="s">
        <v>1158</v>
      </c>
      <c r="B875" s="108" t="s">
        <v>36</v>
      </c>
      <c r="C875" s="64" t="s">
        <v>37</v>
      </c>
      <c r="D875" s="65">
        <v>146.71</v>
      </c>
      <c r="E875" s="66"/>
      <c r="F875" s="67"/>
      <c r="G875" s="47">
        <f t="shared" si="80"/>
        <v>146.71</v>
      </c>
      <c r="H875" s="127"/>
    </row>
    <row r="876" spans="1:8" s="114" customFormat="1" x14ac:dyDescent="0.2">
      <c r="A876" s="109" t="s">
        <v>1056</v>
      </c>
      <c r="B876" s="110" t="s">
        <v>250</v>
      </c>
      <c r="C876" s="111"/>
      <c r="D876" s="112">
        <v>0</v>
      </c>
      <c r="E876" s="92"/>
      <c r="F876" s="113"/>
      <c r="G876" s="92">
        <f>ROUND(SUM(G877:G890),2)</f>
        <v>1219.4100000000001</v>
      </c>
      <c r="H876" s="127"/>
    </row>
    <row r="877" spans="1:8" s="61" customFormat="1" ht="22.5" x14ac:dyDescent="0.2">
      <c r="A877" s="53" t="s">
        <v>1159</v>
      </c>
      <c r="B877" s="108" t="s">
        <v>226</v>
      </c>
      <c r="C877" s="64" t="s">
        <v>40</v>
      </c>
      <c r="D877" s="65">
        <v>103.5</v>
      </c>
      <c r="E877" s="66"/>
      <c r="F877" s="67"/>
      <c r="G877" s="47">
        <f t="shared" ref="G877:G890" si="81">ROUND(PRODUCT(D877,E877),2)</f>
        <v>103.5</v>
      </c>
      <c r="H877" s="127"/>
    </row>
    <row r="878" spans="1:8" s="61" customFormat="1" ht="45" x14ac:dyDescent="0.2">
      <c r="A878" s="53" t="s">
        <v>1160</v>
      </c>
      <c r="B878" s="108" t="s">
        <v>227</v>
      </c>
      <c r="C878" s="64" t="s">
        <v>33</v>
      </c>
      <c r="D878" s="65">
        <v>91.29</v>
      </c>
      <c r="E878" s="66"/>
      <c r="F878" s="67"/>
      <c r="G878" s="47">
        <f t="shared" si="81"/>
        <v>91.29</v>
      </c>
      <c r="H878" s="127"/>
    </row>
    <row r="879" spans="1:8" s="61" customFormat="1" ht="90" x14ac:dyDescent="0.2">
      <c r="A879" s="53" t="s">
        <v>1161</v>
      </c>
      <c r="B879" s="108" t="s">
        <v>251</v>
      </c>
      <c r="C879" s="64" t="s">
        <v>34</v>
      </c>
      <c r="D879" s="65">
        <v>6</v>
      </c>
      <c r="E879" s="66"/>
      <c r="F879" s="67"/>
      <c r="G879" s="47">
        <f t="shared" si="81"/>
        <v>6</v>
      </c>
      <c r="H879" s="127"/>
    </row>
    <row r="880" spans="1:8" s="61" customFormat="1" ht="90" x14ac:dyDescent="0.2">
      <c r="A880" s="53" t="s">
        <v>1162</v>
      </c>
      <c r="B880" s="108" t="s">
        <v>252</v>
      </c>
      <c r="C880" s="64" t="s">
        <v>34</v>
      </c>
      <c r="D880" s="65">
        <v>14</v>
      </c>
      <c r="E880" s="66"/>
      <c r="F880" s="67"/>
      <c r="G880" s="47">
        <f t="shared" si="81"/>
        <v>14</v>
      </c>
      <c r="H880" s="127"/>
    </row>
    <row r="881" spans="1:8" s="61" customFormat="1" ht="90" x14ac:dyDescent="0.2">
      <c r="A881" s="53" t="s">
        <v>1163</v>
      </c>
      <c r="B881" s="108" t="s">
        <v>253</v>
      </c>
      <c r="C881" s="64" t="s">
        <v>34</v>
      </c>
      <c r="D881" s="65">
        <v>3</v>
      </c>
      <c r="E881" s="66"/>
      <c r="F881" s="67"/>
      <c r="G881" s="47">
        <f t="shared" si="81"/>
        <v>3</v>
      </c>
      <c r="H881" s="127"/>
    </row>
    <row r="882" spans="1:8" s="61" customFormat="1" ht="22.5" x14ac:dyDescent="0.2">
      <c r="A882" s="53" t="s">
        <v>1164</v>
      </c>
      <c r="B882" s="108" t="s">
        <v>254</v>
      </c>
      <c r="C882" s="64" t="s">
        <v>40</v>
      </c>
      <c r="D882" s="65">
        <v>103.5</v>
      </c>
      <c r="E882" s="66"/>
      <c r="F882" s="67"/>
      <c r="G882" s="47">
        <f t="shared" si="81"/>
        <v>103.5</v>
      </c>
      <c r="H882" s="127"/>
    </row>
    <row r="883" spans="1:8" s="61" customFormat="1" ht="22.5" x14ac:dyDescent="0.2">
      <c r="A883" s="53" t="s">
        <v>1165</v>
      </c>
      <c r="B883" s="108" t="s">
        <v>255</v>
      </c>
      <c r="C883" s="64" t="s">
        <v>34</v>
      </c>
      <c r="D883" s="65">
        <v>23</v>
      </c>
      <c r="E883" s="66"/>
      <c r="F883" s="67"/>
      <c r="G883" s="47">
        <f t="shared" si="81"/>
        <v>23</v>
      </c>
      <c r="H883" s="127"/>
    </row>
    <row r="884" spans="1:8" s="61" customFormat="1" ht="22.5" x14ac:dyDescent="0.2">
      <c r="A884" s="53" t="s">
        <v>1166</v>
      </c>
      <c r="B884" s="108" t="s">
        <v>486</v>
      </c>
      <c r="C884" s="64" t="s">
        <v>34</v>
      </c>
      <c r="D884" s="65">
        <v>23</v>
      </c>
      <c r="E884" s="66"/>
      <c r="F884" s="67"/>
      <c r="G884" s="47">
        <f t="shared" si="81"/>
        <v>23</v>
      </c>
      <c r="H884" s="127"/>
    </row>
    <row r="885" spans="1:8" s="61" customFormat="1" ht="22.5" x14ac:dyDescent="0.2">
      <c r="A885" s="53" t="s">
        <v>1167</v>
      </c>
      <c r="B885" s="108" t="s">
        <v>258</v>
      </c>
      <c r="C885" s="64" t="s">
        <v>34</v>
      </c>
      <c r="D885" s="65">
        <v>23</v>
      </c>
      <c r="E885" s="66"/>
      <c r="F885" s="67"/>
      <c r="G885" s="47">
        <f t="shared" si="81"/>
        <v>23</v>
      </c>
      <c r="H885" s="127"/>
    </row>
    <row r="886" spans="1:8" s="61" customFormat="1" ht="22.5" x14ac:dyDescent="0.2">
      <c r="A886" s="53" t="s">
        <v>1168</v>
      </c>
      <c r="B886" s="108" t="s">
        <v>230</v>
      </c>
      <c r="C886" s="64" t="s">
        <v>33</v>
      </c>
      <c r="D886" s="65">
        <v>7.61</v>
      </c>
      <c r="E886" s="66"/>
      <c r="F886" s="67"/>
      <c r="G886" s="47">
        <f t="shared" si="81"/>
        <v>7.61</v>
      </c>
      <c r="H886" s="127"/>
    </row>
    <row r="887" spans="1:8" s="61" customFormat="1" ht="45" x14ac:dyDescent="0.2">
      <c r="A887" s="53" t="s">
        <v>1169</v>
      </c>
      <c r="B887" s="108" t="s">
        <v>122</v>
      </c>
      <c r="C887" s="64" t="s">
        <v>33</v>
      </c>
      <c r="D887" s="65">
        <v>50.21</v>
      </c>
      <c r="E887" s="66"/>
      <c r="F887" s="72"/>
      <c r="G887" s="47">
        <f t="shared" si="81"/>
        <v>50.21</v>
      </c>
      <c r="H887" s="127"/>
    </row>
    <row r="888" spans="1:8" s="61" customFormat="1" ht="45" x14ac:dyDescent="0.2">
      <c r="A888" s="53" t="s">
        <v>1170</v>
      </c>
      <c r="B888" s="108" t="s">
        <v>234</v>
      </c>
      <c r="C888" s="64" t="s">
        <v>33</v>
      </c>
      <c r="D888" s="65">
        <v>31.86</v>
      </c>
      <c r="E888" s="66"/>
      <c r="F888" s="67"/>
      <c r="G888" s="47">
        <f t="shared" si="81"/>
        <v>31.86</v>
      </c>
      <c r="H888" s="127"/>
    </row>
    <row r="889" spans="1:8" s="61" customFormat="1" ht="33.75" x14ac:dyDescent="0.2">
      <c r="A889" s="53" t="s">
        <v>1171</v>
      </c>
      <c r="B889" s="108" t="s">
        <v>38</v>
      </c>
      <c r="C889" s="64" t="s">
        <v>33</v>
      </c>
      <c r="D889" s="65">
        <v>41.08</v>
      </c>
      <c r="E889" s="66"/>
      <c r="F889" s="67"/>
      <c r="G889" s="47">
        <f t="shared" si="81"/>
        <v>41.08</v>
      </c>
      <c r="H889" s="127"/>
    </row>
    <row r="890" spans="1:8" s="61" customFormat="1" ht="33.75" x14ac:dyDescent="0.2">
      <c r="A890" s="53" t="s">
        <v>1172</v>
      </c>
      <c r="B890" s="108" t="s">
        <v>36</v>
      </c>
      <c r="C890" s="64" t="s">
        <v>37</v>
      </c>
      <c r="D890" s="65">
        <v>698.36</v>
      </c>
      <c r="E890" s="66"/>
      <c r="F890" s="67"/>
      <c r="G890" s="47">
        <f t="shared" si="81"/>
        <v>698.36</v>
      </c>
      <c r="H890" s="127"/>
    </row>
    <row r="891" spans="1:8" s="114" customFormat="1" x14ac:dyDescent="0.2">
      <c r="A891" s="109" t="s">
        <v>1053</v>
      </c>
      <c r="B891" s="110" t="s">
        <v>260</v>
      </c>
      <c r="C891" s="111"/>
      <c r="D891" s="112">
        <v>0</v>
      </c>
      <c r="E891" s="92"/>
      <c r="F891" s="113"/>
      <c r="G891" s="92">
        <f>ROUND(SUM(G892:G907),2)</f>
        <v>1662.27</v>
      </c>
      <c r="H891" s="127"/>
    </row>
    <row r="892" spans="1:8" s="61" customFormat="1" ht="45" x14ac:dyDescent="0.2">
      <c r="A892" s="53" t="s">
        <v>1173</v>
      </c>
      <c r="B892" s="108" t="s">
        <v>227</v>
      </c>
      <c r="C892" s="64" t="s">
        <v>33</v>
      </c>
      <c r="D892" s="65">
        <v>15.55</v>
      </c>
      <c r="E892" s="66"/>
      <c r="F892" s="67"/>
      <c r="G892" s="47">
        <f t="shared" ref="G892:G901" si="82">ROUND(PRODUCT(D892,E892),2)</f>
        <v>15.55</v>
      </c>
      <c r="H892" s="127"/>
    </row>
    <row r="893" spans="1:8" s="61" customFormat="1" ht="45" x14ac:dyDescent="0.2">
      <c r="A893" s="53" t="s">
        <v>1174</v>
      </c>
      <c r="B893" s="108" t="s">
        <v>122</v>
      </c>
      <c r="C893" s="64" t="s">
        <v>33</v>
      </c>
      <c r="D893" s="65">
        <v>2.88</v>
      </c>
      <c r="E893" s="66"/>
      <c r="F893" s="67"/>
      <c r="G893" s="47">
        <f t="shared" si="82"/>
        <v>2.88</v>
      </c>
      <c r="H893" s="127"/>
    </row>
    <row r="894" spans="1:8" s="61" customFormat="1" ht="33.75" x14ac:dyDescent="0.2">
      <c r="A894" s="53" t="s">
        <v>1175</v>
      </c>
      <c r="B894" s="108" t="s">
        <v>261</v>
      </c>
      <c r="C894" s="64" t="s">
        <v>32</v>
      </c>
      <c r="D894" s="65">
        <v>9.6</v>
      </c>
      <c r="E894" s="66"/>
      <c r="F894" s="67"/>
      <c r="G894" s="47">
        <f t="shared" si="82"/>
        <v>9.6</v>
      </c>
      <c r="H894" s="127"/>
    </row>
    <row r="895" spans="1:8" s="61" customFormat="1" ht="33.75" x14ac:dyDescent="0.2">
      <c r="A895" s="53" t="s">
        <v>1176</v>
      </c>
      <c r="B895" s="108" t="s">
        <v>262</v>
      </c>
      <c r="C895" s="64" t="s">
        <v>33</v>
      </c>
      <c r="D895" s="65">
        <v>2.88</v>
      </c>
      <c r="E895" s="66"/>
      <c r="F895" s="67"/>
      <c r="G895" s="47">
        <f t="shared" si="82"/>
        <v>2.88</v>
      </c>
      <c r="H895" s="127"/>
    </row>
    <row r="896" spans="1:8" s="61" customFormat="1" ht="45" x14ac:dyDescent="0.2">
      <c r="A896" s="53" t="s">
        <v>1177</v>
      </c>
      <c r="B896" s="108" t="s">
        <v>263</v>
      </c>
      <c r="C896" s="64" t="s">
        <v>32</v>
      </c>
      <c r="D896" s="65">
        <v>5.22</v>
      </c>
      <c r="E896" s="66"/>
      <c r="F896" s="67"/>
      <c r="G896" s="47">
        <f t="shared" si="82"/>
        <v>5.22</v>
      </c>
      <c r="H896" s="127"/>
    </row>
    <row r="897" spans="1:8" s="61" customFormat="1" ht="33.75" x14ac:dyDescent="0.2">
      <c r="A897" s="53" t="s">
        <v>1178</v>
      </c>
      <c r="B897" s="108" t="s">
        <v>240</v>
      </c>
      <c r="C897" s="64" t="s">
        <v>32</v>
      </c>
      <c r="D897" s="65">
        <v>12.12</v>
      </c>
      <c r="E897" s="66"/>
      <c r="F897" s="67"/>
      <c r="G897" s="47">
        <f t="shared" si="82"/>
        <v>12.12</v>
      </c>
      <c r="H897" s="127"/>
    </row>
    <row r="898" spans="1:8" s="61" customFormat="1" ht="33.75" x14ac:dyDescent="0.2">
      <c r="A898" s="53" t="s">
        <v>1179</v>
      </c>
      <c r="B898" s="108" t="s">
        <v>241</v>
      </c>
      <c r="C898" s="64" t="s">
        <v>54</v>
      </c>
      <c r="D898" s="65">
        <v>170.1</v>
      </c>
      <c r="E898" s="66"/>
      <c r="F898" s="67"/>
      <c r="G898" s="47">
        <f t="shared" si="82"/>
        <v>170.1</v>
      </c>
      <c r="H898" s="127"/>
    </row>
    <row r="899" spans="1:8" s="61" customFormat="1" ht="22.5" x14ac:dyDescent="0.2">
      <c r="A899" s="53" t="s">
        <v>1180</v>
      </c>
      <c r="B899" s="108" t="s">
        <v>242</v>
      </c>
      <c r="C899" s="64" t="s">
        <v>33</v>
      </c>
      <c r="D899" s="65">
        <v>1.89</v>
      </c>
      <c r="E899" s="66"/>
      <c r="F899" s="67"/>
      <c r="G899" s="47">
        <f t="shared" si="82"/>
        <v>1.89</v>
      </c>
      <c r="H899" s="127"/>
    </row>
    <row r="900" spans="1:8" s="61" customFormat="1" ht="22.5" x14ac:dyDescent="0.2">
      <c r="A900" s="53" t="s">
        <v>1181</v>
      </c>
      <c r="B900" s="108" t="s">
        <v>244</v>
      </c>
      <c r="C900" s="64" t="s">
        <v>32</v>
      </c>
      <c r="D900" s="65">
        <v>14.74</v>
      </c>
      <c r="E900" s="66"/>
      <c r="F900" s="67"/>
      <c r="G900" s="47">
        <f t="shared" si="82"/>
        <v>14.74</v>
      </c>
      <c r="H900" s="127"/>
    </row>
    <row r="901" spans="1:8" s="61" customFormat="1" ht="45" x14ac:dyDescent="0.2">
      <c r="A901" s="53" t="s">
        <v>1182</v>
      </c>
      <c r="B901" s="108" t="s">
        <v>245</v>
      </c>
      <c r="C901" s="64" t="s">
        <v>32</v>
      </c>
      <c r="D901" s="65">
        <v>29.48</v>
      </c>
      <c r="E901" s="66"/>
      <c r="F901" s="67"/>
      <c r="G901" s="47">
        <f t="shared" si="82"/>
        <v>29.48</v>
      </c>
      <c r="H901" s="127"/>
    </row>
    <row r="902" spans="1:8" s="61" customFormat="1" ht="33.75" x14ac:dyDescent="0.2">
      <c r="A902" s="53" t="s">
        <v>1183</v>
      </c>
      <c r="B902" s="108" t="s">
        <v>264</v>
      </c>
      <c r="C902" s="64" t="s">
        <v>54</v>
      </c>
      <c r="D902" s="65">
        <v>713.71</v>
      </c>
      <c r="E902" s="66"/>
      <c r="F902" s="67"/>
      <c r="G902" s="47">
        <f>ROUND(PRODUCT(D902,E902),2)</f>
        <v>713.71</v>
      </c>
      <c r="H902" s="127"/>
    </row>
    <row r="903" spans="1:8" s="61" customFormat="1" ht="33.75" x14ac:dyDescent="0.2">
      <c r="A903" s="53" t="s">
        <v>1184</v>
      </c>
      <c r="B903" s="108" t="s">
        <v>265</v>
      </c>
      <c r="C903" s="64" t="s">
        <v>54</v>
      </c>
      <c r="D903" s="65">
        <v>68.209999999999994</v>
      </c>
      <c r="E903" s="66"/>
      <c r="F903" s="67"/>
      <c r="G903" s="47">
        <f>ROUND(PRODUCT(D903,E903),2)</f>
        <v>68.209999999999994</v>
      </c>
      <c r="H903" s="127"/>
    </row>
    <row r="904" spans="1:8" s="61" customFormat="1" ht="33.75" x14ac:dyDescent="0.2">
      <c r="A904" s="53" t="s">
        <v>1185</v>
      </c>
      <c r="B904" s="108" t="s">
        <v>266</v>
      </c>
      <c r="C904" s="64" t="s">
        <v>54</v>
      </c>
      <c r="D904" s="65">
        <v>336.11</v>
      </c>
      <c r="E904" s="66"/>
      <c r="F904" s="67"/>
      <c r="G904" s="47">
        <f>ROUND(PRODUCT(D904,E904),2)</f>
        <v>336.11</v>
      </c>
      <c r="H904" s="127"/>
    </row>
    <row r="905" spans="1:8" s="61" customFormat="1" ht="45" x14ac:dyDescent="0.2">
      <c r="A905" s="53" t="s">
        <v>1186</v>
      </c>
      <c r="B905" s="108" t="s">
        <v>267</v>
      </c>
      <c r="C905" s="64" t="s">
        <v>54</v>
      </c>
      <c r="D905" s="65">
        <v>51.72</v>
      </c>
      <c r="E905" s="66"/>
      <c r="F905" s="67"/>
      <c r="G905" s="47">
        <f t="shared" ref="G905:G907" si="83">ROUND(PRODUCT(D905,E905),2)</f>
        <v>51.72</v>
      </c>
      <c r="H905" s="127"/>
    </row>
    <row r="906" spans="1:8" s="61" customFormat="1" ht="33.75" x14ac:dyDescent="0.2">
      <c r="A906" s="53" t="s">
        <v>1187</v>
      </c>
      <c r="B906" s="108" t="s">
        <v>38</v>
      </c>
      <c r="C906" s="64" t="s">
        <v>33</v>
      </c>
      <c r="D906" s="65">
        <v>12.67</v>
      </c>
      <c r="E906" s="66"/>
      <c r="F906" s="67"/>
      <c r="G906" s="47">
        <f t="shared" si="83"/>
        <v>12.67</v>
      </c>
      <c r="H906" s="127"/>
    </row>
    <row r="907" spans="1:8" s="61" customFormat="1" ht="33.75" x14ac:dyDescent="0.2">
      <c r="A907" s="53" t="s">
        <v>1188</v>
      </c>
      <c r="B907" s="108" t="s">
        <v>36</v>
      </c>
      <c r="C907" s="64" t="s">
        <v>37</v>
      </c>
      <c r="D907" s="65">
        <v>215.39</v>
      </c>
      <c r="E907" s="66"/>
      <c r="F907" s="67"/>
      <c r="G907" s="47">
        <f t="shared" si="83"/>
        <v>215.39</v>
      </c>
      <c r="H907" s="127"/>
    </row>
    <row r="908" spans="1:8" s="114" customFormat="1" x14ac:dyDescent="0.2">
      <c r="A908" s="109" t="s">
        <v>1057</v>
      </c>
      <c r="B908" s="110" t="s">
        <v>780</v>
      </c>
      <c r="C908" s="111"/>
      <c r="D908" s="112">
        <v>0</v>
      </c>
      <c r="E908" s="92"/>
      <c r="F908" s="113"/>
      <c r="G908" s="92">
        <f>ROUND(SUM(G909:G916),2)</f>
        <v>42.3</v>
      </c>
      <c r="H908" s="127"/>
    </row>
    <row r="909" spans="1:8" s="61" customFormat="1" ht="22.5" x14ac:dyDescent="0.2">
      <c r="A909" s="53" t="s">
        <v>1189</v>
      </c>
      <c r="B909" s="108" t="s">
        <v>226</v>
      </c>
      <c r="C909" s="64" t="s">
        <v>40</v>
      </c>
      <c r="D909" s="65">
        <v>10</v>
      </c>
      <c r="E909" s="66"/>
      <c r="F909" s="67"/>
      <c r="G909" s="47">
        <f t="shared" ref="G909:G916" si="84">ROUND(PRODUCT(D909,E909),2)</f>
        <v>10</v>
      </c>
      <c r="H909" s="127"/>
    </row>
    <row r="910" spans="1:8" s="61" customFormat="1" ht="45" x14ac:dyDescent="0.2">
      <c r="A910" s="53" t="s">
        <v>1190</v>
      </c>
      <c r="B910" s="108" t="s">
        <v>227</v>
      </c>
      <c r="C910" s="64" t="s">
        <v>33</v>
      </c>
      <c r="D910" s="65">
        <v>10.4</v>
      </c>
      <c r="E910" s="66"/>
      <c r="F910" s="67"/>
      <c r="G910" s="47">
        <f t="shared" si="84"/>
        <v>10.4</v>
      </c>
      <c r="H910" s="127"/>
    </row>
    <row r="911" spans="1:8" s="61" customFormat="1" ht="22.5" x14ac:dyDescent="0.2">
      <c r="A911" s="53" t="s">
        <v>1191</v>
      </c>
      <c r="B911" s="108" t="s">
        <v>230</v>
      </c>
      <c r="C911" s="64" t="s">
        <v>33</v>
      </c>
      <c r="D911" s="65">
        <v>0.8</v>
      </c>
      <c r="E911" s="66"/>
      <c r="F911" s="67"/>
      <c r="G911" s="47">
        <f t="shared" si="84"/>
        <v>0.8</v>
      </c>
      <c r="H911" s="127"/>
    </row>
    <row r="912" spans="1:8" s="61" customFormat="1" ht="22.5" x14ac:dyDescent="0.2">
      <c r="A912" s="53" t="s">
        <v>1192</v>
      </c>
      <c r="B912" s="108" t="s">
        <v>231</v>
      </c>
      <c r="C912" s="64" t="s">
        <v>40</v>
      </c>
      <c r="D912" s="65">
        <v>10</v>
      </c>
      <c r="E912" s="66"/>
      <c r="F912" s="67"/>
      <c r="G912" s="47">
        <f t="shared" si="84"/>
        <v>10</v>
      </c>
      <c r="H912" s="127"/>
    </row>
    <row r="913" spans="1:8" s="61" customFormat="1" ht="33.75" x14ac:dyDescent="0.2">
      <c r="A913" s="53" t="s">
        <v>1193</v>
      </c>
      <c r="B913" s="108" t="s">
        <v>233</v>
      </c>
      <c r="C913" s="64" t="s">
        <v>33</v>
      </c>
      <c r="D913" s="65">
        <v>3.9</v>
      </c>
      <c r="E913" s="66"/>
      <c r="F913" s="67"/>
      <c r="G913" s="47">
        <f t="shared" si="84"/>
        <v>3.9</v>
      </c>
      <c r="H913" s="127"/>
    </row>
    <row r="914" spans="1:8" s="61" customFormat="1" ht="45" x14ac:dyDescent="0.2">
      <c r="A914" s="53" t="s">
        <v>1194</v>
      </c>
      <c r="B914" s="108" t="s">
        <v>122</v>
      </c>
      <c r="C914" s="64" t="s">
        <v>33</v>
      </c>
      <c r="D914" s="65">
        <v>2.08</v>
      </c>
      <c r="E914" s="66"/>
      <c r="F914" s="72"/>
      <c r="G914" s="47">
        <f t="shared" si="84"/>
        <v>2.08</v>
      </c>
      <c r="H914" s="127"/>
    </row>
    <row r="915" spans="1:8" s="61" customFormat="1" ht="45" x14ac:dyDescent="0.2">
      <c r="A915" s="53" t="s">
        <v>1195</v>
      </c>
      <c r="B915" s="108" t="s">
        <v>234</v>
      </c>
      <c r="C915" s="64" t="s">
        <v>33</v>
      </c>
      <c r="D915" s="65">
        <v>3.12</v>
      </c>
      <c r="E915" s="66"/>
      <c r="F915" s="67"/>
      <c r="G915" s="47">
        <f t="shared" si="84"/>
        <v>3.12</v>
      </c>
      <c r="H915" s="127"/>
    </row>
    <row r="916" spans="1:8" s="61" customFormat="1" ht="112.5" x14ac:dyDescent="0.2">
      <c r="A916" s="53" t="s">
        <v>1196</v>
      </c>
      <c r="B916" s="108" t="s">
        <v>781</v>
      </c>
      <c r="C916" s="64" t="s">
        <v>34</v>
      </c>
      <c r="D916" s="65">
        <v>2</v>
      </c>
      <c r="E916" s="66"/>
      <c r="F916" s="67"/>
      <c r="G916" s="47">
        <f t="shared" si="84"/>
        <v>2</v>
      </c>
      <c r="H916" s="127"/>
    </row>
    <row r="917" spans="1:8" s="63" customFormat="1" x14ac:dyDescent="0.2">
      <c r="A917" s="62" t="s">
        <v>1058</v>
      </c>
      <c r="B917" s="68" t="s">
        <v>269</v>
      </c>
      <c r="C917" s="68"/>
      <c r="D917" s="68">
        <v>0</v>
      </c>
      <c r="E917" s="68"/>
      <c r="F917" s="68"/>
      <c r="G917" s="50">
        <f>ROUND(SUM(G918,G929,G943,G955),2)</f>
        <v>2601.0700000000002</v>
      </c>
      <c r="H917" s="127"/>
    </row>
    <row r="918" spans="1:8" s="114" customFormat="1" x14ac:dyDescent="0.2">
      <c r="A918" s="109" t="s">
        <v>1059</v>
      </c>
      <c r="B918" s="110" t="s">
        <v>225</v>
      </c>
      <c r="C918" s="111"/>
      <c r="D918" s="112">
        <v>0</v>
      </c>
      <c r="E918" s="92"/>
      <c r="F918" s="113"/>
      <c r="G918" s="92">
        <f>ROUND(SUM(G919:G928),2)</f>
        <v>1772.34</v>
      </c>
      <c r="H918" s="127"/>
    </row>
    <row r="919" spans="1:8" s="61" customFormat="1" ht="22.5" x14ac:dyDescent="0.2">
      <c r="A919" s="53" t="s">
        <v>1197</v>
      </c>
      <c r="B919" s="108" t="s">
        <v>226</v>
      </c>
      <c r="C919" s="64" t="s">
        <v>40</v>
      </c>
      <c r="D919" s="65">
        <v>130.72999999999999</v>
      </c>
      <c r="E919" s="66"/>
      <c r="F919" s="67"/>
      <c r="G919" s="47">
        <f t="shared" ref="G919:G928" si="85">ROUND(PRODUCT(D919,E919),2)</f>
        <v>130.72999999999999</v>
      </c>
      <c r="H919" s="127"/>
    </row>
    <row r="920" spans="1:8" s="61" customFormat="1" ht="45" x14ac:dyDescent="0.2">
      <c r="A920" s="53" t="s">
        <v>1198</v>
      </c>
      <c r="B920" s="108" t="s">
        <v>227</v>
      </c>
      <c r="C920" s="64" t="s">
        <v>33</v>
      </c>
      <c r="D920" s="65">
        <v>103.65</v>
      </c>
      <c r="E920" s="66"/>
      <c r="F920" s="67"/>
      <c r="G920" s="47">
        <f t="shared" si="85"/>
        <v>103.65</v>
      </c>
      <c r="H920" s="127"/>
    </row>
    <row r="921" spans="1:8" s="61" customFormat="1" ht="33.75" x14ac:dyDescent="0.2">
      <c r="A921" s="53" t="s">
        <v>1199</v>
      </c>
      <c r="B921" s="108" t="s">
        <v>271</v>
      </c>
      <c r="C921" s="64" t="s">
        <v>40</v>
      </c>
      <c r="D921" s="65">
        <v>11.43</v>
      </c>
      <c r="E921" s="66"/>
      <c r="F921" s="67"/>
      <c r="G921" s="47">
        <f t="shared" si="85"/>
        <v>11.43</v>
      </c>
      <c r="H921" s="127"/>
    </row>
    <row r="922" spans="1:8" s="61" customFormat="1" ht="33.75" x14ac:dyDescent="0.2">
      <c r="A922" s="53" t="s">
        <v>1200</v>
      </c>
      <c r="B922" s="108" t="s">
        <v>782</v>
      </c>
      <c r="C922" s="64" t="s">
        <v>40</v>
      </c>
      <c r="D922" s="65">
        <v>119.3</v>
      </c>
      <c r="E922" s="66"/>
      <c r="F922" s="67"/>
      <c r="G922" s="47">
        <f t="shared" si="85"/>
        <v>119.3</v>
      </c>
      <c r="H922" s="127"/>
    </row>
    <row r="923" spans="1:8" s="61" customFormat="1" ht="22.5" x14ac:dyDescent="0.2">
      <c r="A923" s="53" t="s">
        <v>1201</v>
      </c>
      <c r="B923" s="108" t="s">
        <v>230</v>
      </c>
      <c r="C923" s="64" t="s">
        <v>33</v>
      </c>
      <c r="D923" s="65">
        <v>9.49</v>
      </c>
      <c r="E923" s="66"/>
      <c r="F923" s="67"/>
      <c r="G923" s="47">
        <f t="shared" si="85"/>
        <v>9.49</v>
      </c>
      <c r="H923" s="127"/>
    </row>
    <row r="924" spans="1:8" s="61" customFormat="1" ht="33.75" x14ac:dyDescent="0.2">
      <c r="A924" s="53" t="s">
        <v>1202</v>
      </c>
      <c r="B924" s="108" t="s">
        <v>233</v>
      </c>
      <c r="C924" s="64" t="s">
        <v>33</v>
      </c>
      <c r="D924" s="65">
        <v>39.840000000000003</v>
      </c>
      <c r="E924" s="66"/>
      <c r="F924" s="67"/>
      <c r="G924" s="47">
        <f t="shared" si="85"/>
        <v>39.840000000000003</v>
      </c>
      <c r="H924" s="127"/>
    </row>
    <row r="925" spans="1:8" s="61" customFormat="1" ht="45" x14ac:dyDescent="0.2">
      <c r="A925" s="53" t="s">
        <v>1203</v>
      </c>
      <c r="B925" s="108" t="s">
        <v>122</v>
      </c>
      <c r="C925" s="64" t="s">
        <v>33</v>
      </c>
      <c r="D925" s="65">
        <v>31.09</v>
      </c>
      <c r="E925" s="66"/>
      <c r="F925" s="72"/>
      <c r="G925" s="47">
        <f t="shared" si="85"/>
        <v>31.09</v>
      </c>
      <c r="H925" s="127"/>
    </row>
    <row r="926" spans="1:8" s="61" customFormat="1" ht="45" x14ac:dyDescent="0.2">
      <c r="A926" s="53" t="s">
        <v>1204</v>
      </c>
      <c r="B926" s="108" t="s">
        <v>234</v>
      </c>
      <c r="C926" s="64" t="s">
        <v>33</v>
      </c>
      <c r="D926" s="65">
        <v>20.73</v>
      </c>
      <c r="E926" s="66"/>
      <c r="F926" s="67"/>
      <c r="G926" s="47">
        <f t="shared" si="85"/>
        <v>20.73</v>
      </c>
      <c r="H926" s="127"/>
    </row>
    <row r="927" spans="1:8" s="61" customFormat="1" ht="33.75" x14ac:dyDescent="0.2">
      <c r="A927" s="53" t="s">
        <v>1205</v>
      </c>
      <c r="B927" s="108" t="s">
        <v>38</v>
      </c>
      <c r="C927" s="64" t="s">
        <v>33</v>
      </c>
      <c r="D927" s="65">
        <v>72.56</v>
      </c>
      <c r="E927" s="66"/>
      <c r="F927" s="67"/>
      <c r="G927" s="47">
        <f t="shared" si="85"/>
        <v>72.56</v>
      </c>
      <c r="H927" s="127"/>
    </row>
    <row r="928" spans="1:8" s="61" customFormat="1" ht="33.75" x14ac:dyDescent="0.2">
      <c r="A928" s="53" t="s">
        <v>1206</v>
      </c>
      <c r="B928" s="108" t="s">
        <v>36</v>
      </c>
      <c r="C928" s="64" t="s">
        <v>37</v>
      </c>
      <c r="D928" s="65">
        <v>1233.52</v>
      </c>
      <c r="E928" s="66"/>
      <c r="F928" s="67"/>
      <c r="G928" s="47">
        <f t="shared" si="85"/>
        <v>1233.52</v>
      </c>
      <c r="H928" s="127"/>
    </row>
    <row r="929" spans="1:8" s="114" customFormat="1" x14ac:dyDescent="0.2">
      <c r="A929" s="109" t="s">
        <v>1060</v>
      </c>
      <c r="B929" s="110" t="s">
        <v>273</v>
      </c>
      <c r="C929" s="111"/>
      <c r="D929" s="112">
        <v>0</v>
      </c>
      <c r="E929" s="92"/>
      <c r="F929" s="113"/>
      <c r="G929" s="92">
        <f>ROUND(SUM(G930:G942),2)</f>
        <v>490.36</v>
      </c>
      <c r="H929" s="127"/>
    </row>
    <row r="930" spans="1:8" s="61" customFormat="1" ht="22.5" x14ac:dyDescent="0.2">
      <c r="A930" s="53" t="s">
        <v>1207</v>
      </c>
      <c r="B930" s="108" t="s">
        <v>226</v>
      </c>
      <c r="C930" s="64" t="s">
        <v>40</v>
      </c>
      <c r="D930" s="65">
        <v>103.5</v>
      </c>
      <c r="E930" s="66"/>
      <c r="F930" s="67"/>
      <c r="G930" s="47">
        <f>ROUND(PRODUCT(D930,E930),2)</f>
        <v>103.5</v>
      </c>
      <c r="H930" s="127"/>
    </row>
    <row r="931" spans="1:8" s="61" customFormat="1" ht="45" x14ac:dyDescent="0.2">
      <c r="A931" s="53" t="s">
        <v>1208</v>
      </c>
      <c r="B931" s="108" t="s">
        <v>227</v>
      </c>
      <c r="C931" s="64" t="s">
        <v>33</v>
      </c>
      <c r="D931" s="65">
        <v>49.68</v>
      </c>
      <c r="E931" s="66"/>
      <c r="F931" s="67"/>
      <c r="G931" s="47">
        <f t="shared" ref="G931:G942" si="86">ROUND(PRODUCT(D931,E931),2)</f>
        <v>49.68</v>
      </c>
      <c r="H931" s="127"/>
    </row>
    <row r="932" spans="1:8" s="61" customFormat="1" ht="45" x14ac:dyDescent="0.2">
      <c r="A932" s="53" t="s">
        <v>1209</v>
      </c>
      <c r="B932" s="108" t="s">
        <v>122</v>
      </c>
      <c r="C932" s="64" t="s">
        <v>33</v>
      </c>
      <c r="D932" s="65">
        <v>49.68</v>
      </c>
      <c r="E932" s="66"/>
      <c r="F932" s="67"/>
      <c r="G932" s="47">
        <f t="shared" si="86"/>
        <v>49.68</v>
      </c>
      <c r="H932" s="127"/>
    </row>
    <row r="933" spans="1:8" s="61" customFormat="1" ht="22.5" x14ac:dyDescent="0.2">
      <c r="A933" s="53" t="s">
        <v>1210</v>
      </c>
      <c r="B933" s="108" t="s">
        <v>274</v>
      </c>
      <c r="C933" s="64" t="s">
        <v>34</v>
      </c>
      <c r="D933" s="65">
        <v>2</v>
      </c>
      <c r="E933" s="66"/>
      <c r="F933" s="67"/>
      <c r="G933" s="47">
        <f t="shared" si="86"/>
        <v>2</v>
      </c>
      <c r="H933" s="127"/>
    </row>
    <row r="934" spans="1:8" s="61" customFormat="1" ht="22.5" x14ac:dyDescent="0.2">
      <c r="A934" s="53" t="s">
        <v>1211</v>
      </c>
      <c r="B934" s="108" t="s">
        <v>1042</v>
      </c>
      <c r="C934" s="64" t="s">
        <v>34</v>
      </c>
      <c r="D934" s="65">
        <v>21</v>
      </c>
      <c r="E934" s="66"/>
      <c r="F934" s="67"/>
      <c r="G934" s="47">
        <f t="shared" si="86"/>
        <v>21</v>
      </c>
      <c r="H934" s="127"/>
    </row>
    <row r="935" spans="1:8" s="61" customFormat="1" ht="22.5" x14ac:dyDescent="0.2">
      <c r="A935" s="53" t="s">
        <v>1212</v>
      </c>
      <c r="B935" s="108" t="s">
        <v>275</v>
      </c>
      <c r="C935" s="64" t="s">
        <v>34</v>
      </c>
      <c r="D935" s="65">
        <v>23</v>
      </c>
      <c r="E935" s="66"/>
      <c r="F935" s="67"/>
      <c r="G935" s="47">
        <f t="shared" si="86"/>
        <v>23</v>
      </c>
      <c r="H935" s="127"/>
    </row>
    <row r="936" spans="1:8" s="61" customFormat="1" ht="22.5" x14ac:dyDescent="0.2">
      <c r="A936" s="53" t="s">
        <v>1213</v>
      </c>
      <c r="B936" s="108" t="s">
        <v>276</v>
      </c>
      <c r="C936" s="64" t="s">
        <v>34</v>
      </c>
      <c r="D936" s="65">
        <v>23</v>
      </c>
      <c r="E936" s="66"/>
      <c r="F936" s="67"/>
      <c r="G936" s="47">
        <f t="shared" si="86"/>
        <v>23</v>
      </c>
      <c r="H936" s="127"/>
    </row>
    <row r="937" spans="1:8" s="61" customFormat="1" ht="22.5" x14ac:dyDescent="0.2">
      <c r="A937" s="53" t="s">
        <v>1214</v>
      </c>
      <c r="B937" s="108" t="s">
        <v>277</v>
      </c>
      <c r="C937" s="64" t="s">
        <v>34</v>
      </c>
      <c r="D937" s="65">
        <v>23</v>
      </c>
      <c r="E937" s="66"/>
      <c r="F937" s="67"/>
      <c r="G937" s="47">
        <f t="shared" si="86"/>
        <v>23</v>
      </c>
      <c r="H937" s="127"/>
    </row>
    <row r="938" spans="1:8" s="61" customFormat="1" ht="22.5" x14ac:dyDescent="0.2">
      <c r="A938" s="53" t="s">
        <v>1215</v>
      </c>
      <c r="B938" s="108" t="s">
        <v>278</v>
      </c>
      <c r="C938" s="64" t="s">
        <v>40</v>
      </c>
      <c r="D938" s="65">
        <v>103.5</v>
      </c>
      <c r="E938" s="66"/>
      <c r="F938" s="67"/>
      <c r="G938" s="47">
        <f t="shared" si="86"/>
        <v>103.5</v>
      </c>
      <c r="H938" s="127"/>
    </row>
    <row r="939" spans="1:8" s="61" customFormat="1" ht="22.5" x14ac:dyDescent="0.2">
      <c r="A939" s="53" t="s">
        <v>1216</v>
      </c>
      <c r="B939" s="54" t="s">
        <v>3027</v>
      </c>
      <c r="C939" s="64" t="s">
        <v>34</v>
      </c>
      <c r="D939" s="65">
        <v>23</v>
      </c>
      <c r="E939" s="66"/>
      <c r="F939" s="67"/>
      <c r="G939" s="47">
        <f t="shared" si="86"/>
        <v>23</v>
      </c>
      <c r="H939" s="127"/>
    </row>
    <row r="940" spans="1:8" s="61" customFormat="1" ht="22.5" x14ac:dyDescent="0.2">
      <c r="A940" s="53" t="s">
        <v>1217</v>
      </c>
      <c r="B940" s="108" t="s">
        <v>279</v>
      </c>
      <c r="C940" s="64" t="s">
        <v>34</v>
      </c>
      <c r="D940" s="65">
        <v>23</v>
      </c>
      <c r="E940" s="66"/>
      <c r="F940" s="67"/>
      <c r="G940" s="47">
        <f t="shared" si="86"/>
        <v>23</v>
      </c>
      <c r="H940" s="127"/>
    </row>
    <row r="941" spans="1:8" s="61" customFormat="1" ht="22.5" x14ac:dyDescent="0.2">
      <c r="A941" s="53" t="s">
        <v>1218</v>
      </c>
      <c r="B941" s="108" t="s">
        <v>280</v>
      </c>
      <c r="C941" s="64" t="s">
        <v>34</v>
      </c>
      <c r="D941" s="65">
        <v>23</v>
      </c>
      <c r="E941" s="66"/>
      <c r="F941" s="67"/>
      <c r="G941" s="47">
        <f t="shared" si="86"/>
        <v>23</v>
      </c>
      <c r="H941" s="127"/>
    </row>
    <row r="942" spans="1:8" s="61" customFormat="1" ht="90" x14ac:dyDescent="0.2">
      <c r="A942" s="53" t="s">
        <v>1219</v>
      </c>
      <c r="B942" s="108" t="s">
        <v>281</v>
      </c>
      <c r="C942" s="64" t="s">
        <v>34</v>
      </c>
      <c r="D942" s="65">
        <v>23</v>
      </c>
      <c r="E942" s="66"/>
      <c r="F942" s="67"/>
      <c r="G942" s="47">
        <f t="shared" si="86"/>
        <v>23</v>
      </c>
      <c r="H942" s="127"/>
    </row>
    <row r="943" spans="1:8" s="114" customFormat="1" x14ac:dyDescent="0.2">
      <c r="A943" s="109" t="s">
        <v>1061</v>
      </c>
      <c r="B943" s="110" t="s">
        <v>283</v>
      </c>
      <c r="C943" s="111"/>
      <c r="D943" s="112">
        <v>0</v>
      </c>
      <c r="E943" s="92"/>
      <c r="F943" s="113"/>
      <c r="G943" s="92">
        <f>ROUND(SUM(G944:G954),2)</f>
        <v>321.97000000000003</v>
      </c>
      <c r="H943" s="127"/>
    </row>
    <row r="944" spans="1:8" s="61" customFormat="1" ht="45" x14ac:dyDescent="0.2">
      <c r="A944" s="53" t="s">
        <v>1220</v>
      </c>
      <c r="B944" s="108" t="s">
        <v>227</v>
      </c>
      <c r="C944" s="64" t="s">
        <v>33</v>
      </c>
      <c r="D944" s="65">
        <v>10.5</v>
      </c>
      <c r="E944" s="66"/>
      <c r="F944" s="67"/>
      <c r="G944" s="47">
        <f t="shared" ref="G944:G954" si="87">ROUND(PRODUCT(D944,E944),2)</f>
        <v>10.5</v>
      </c>
      <c r="H944" s="127"/>
    </row>
    <row r="945" spans="1:8" s="61" customFormat="1" ht="45" x14ac:dyDescent="0.2">
      <c r="A945" s="53" t="s">
        <v>1221</v>
      </c>
      <c r="B945" s="108" t="s">
        <v>122</v>
      </c>
      <c r="C945" s="64" t="s">
        <v>33</v>
      </c>
      <c r="D945" s="65">
        <v>1.43</v>
      </c>
      <c r="E945" s="66"/>
      <c r="F945" s="67"/>
      <c r="G945" s="47">
        <f t="shared" si="87"/>
        <v>1.43</v>
      </c>
      <c r="H945" s="127"/>
    </row>
    <row r="946" spans="1:8" s="61" customFormat="1" ht="33.75" x14ac:dyDescent="0.2">
      <c r="A946" s="53" t="s">
        <v>1222</v>
      </c>
      <c r="B946" s="108" t="s">
        <v>284</v>
      </c>
      <c r="C946" s="64" t="s">
        <v>32</v>
      </c>
      <c r="D946" s="65">
        <v>5.31</v>
      </c>
      <c r="E946" s="66"/>
      <c r="F946" s="67"/>
      <c r="G946" s="47">
        <f t="shared" si="87"/>
        <v>5.31</v>
      </c>
      <c r="H946" s="127"/>
    </row>
    <row r="947" spans="1:8" s="61" customFormat="1" ht="33.75" x14ac:dyDescent="0.2">
      <c r="A947" s="53" t="s">
        <v>1223</v>
      </c>
      <c r="B947" s="108" t="s">
        <v>240</v>
      </c>
      <c r="C947" s="64" t="s">
        <v>32</v>
      </c>
      <c r="D947" s="65">
        <v>6.68</v>
      </c>
      <c r="E947" s="66"/>
      <c r="F947" s="67"/>
      <c r="G947" s="47">
        <f t="shared" si="87"/>
        <v>6.68</v>
      </c>
      <c r="H947" s="127"/>
    </row>
    <row r="948" spans="1:8" s="61" customFormat="1" ht="33.75" x14ac:dyDescent="0.2">
      <c r="A948" s="53" t="s">
        <v>1224</v>
      </c>
      <c r="B948" s="108" t="s">
        <v>285</v>
      </c>
      <c r="C948" s="64" t="s">
        <v>32</v>
      </c>
      <c r="D948" s="65">
        <v>2.79</v>
      </c>
      <c r="E948" s="66"/>
      <c r="F948" s="67"/>
      <c r="G948" s="47">
        <f t="shared" si="87"/>
        <v>2.79</v>
      </c>
      <c r="H948" s="127"/>
    </row>
    <row r="949" spans="1:8" s="61" customFormat="1" ht="33.75" x14ac:dyDescent="0.2">
      <c r="A949" s="53" t="s">
        <v>1225</v>
      </c>
      <c r="B949" s="108" t="s">
        <v>241</v>
      </c>
      <c r="C949" s="64" t="s">
        <v>54</v>
      </c>
      <c r="D949" s="65">
        <v>110.5</v>
      </c>
      <c r="E949" s="66"/>
      <c r="F949" s="67"/>
      <c r="G949" s="47">
        <f t="shared" si="87"/>
        <v>110.5</v>
      </c>
      <c r="H949" s="127"/>
    </row>
    <row r="950" spans="1:8" s="61" customFormat="1" ht="22.5" x14ac:dyDescent="0.2">
      <c r="A950" s="53" t="s">
        <v>1226</v>
      </c>
      <c r="B950" s="108" t="s">
        <v>242</v>
      </c>
      <c r="C950" s="64" t="s">
        <v>33</v>
      </c>
      <c r="D950" s="65">
        <v>0.9</v>
      </c>
      <c r="E950" s="66"/>
      <c r="F950" s="67"/>
      <c r="G950" s="47">
        <f t="shared" si="87"/>
        <v>0.9</v>
      </c>
      <c r="H950" s="127"/>
    </row>
    <row r="951" spans="1:8" s="61" customFormat="1" ht="22.5" x14ac:dyDescent="0.2">
      <c r="A951" s="53" t="s">
        <v>1227</v>
      </c>
      <c r="B951" s="108" t="s">
        <v>244</v>
      </c>
      <c r="C951" s="64" t="s">
        <v>32</v>
      </c>
      <c r="D951" s="65">
        <v>10.3</v>
      </c>
      <c r="E951" s="66"/>
      <c r="F951" s="67"/>
      <c r="G951" s="47">
        <f t="shared" si="87"/>
        <v>10.3</v>
      </c>
      <c r="H951" s="127"/>
    </row>
    <row r="952" spans="1:8" s="61" customFormat="1" ht="33.75" x14ac:dyDescent="0.2">
      <c r="A952" s="53" t="s">
        <v>1228</v>
      </c>
      <c r="B952" s="108" t="s">
        <v>286</v>
      </c>
      <c r="C952" s="64" t="s">
        <v>32</v>
      </c>
      <c r="D952" s="65">
        <v>10.3</v>
      </c>
      <c r="E952" s="66"/>
      <c r="F952" s="67"/>
      <c r="G952" s="47">
        <f t="shared" si="87"/>
        <v>10.3</v>
      </c>
      <c r="H952" s="127"/>
    </row>
    <row r="953" spans="1:8" s="61" customFormat="1" ht="33.75" x14ac:dyDescent="0.2">
      <c r="A953" s="53" t="s">
        <v>1229</v>
      </c>
      <c r="B953" s="108" t="s">
        <v>38</v>
      </c>
      <c r="C953" s="64" t="s">
        <v>33</v>
      </c>
      <c r="D953" s="65">
        <v>9.07</v>
      </c>
      <c r="E953" s="66"/>
      <c r="F953" s="67"/>
      <c r="G953" s="47">
        <f t="shared" si="87"/>
        <v>9.07</v>
      </c>
      <c r="H953" s="127"/>
    </row>
    <row r="954" spans="1:8" s="61" customFormat="1" ht="33.75" x14ac:dyDescent="0.2">
      <c r="A954" s="53" t="s">
        <v>1230</v>
      </c>
      <c r="B954" s="108" t="s">
        <v>36</v>
      </c>
      <c r="C954" s="64" t="s">
        <v>37</v>
      </c>
      <c r="D954" s="65">
        <v>154.19</v>
      </c>
      <c r="E954" s="66"/>
      <c r="F954" s="67"/>
      <c r="G954" s="47">
        <f t="shared" si="87"/>
        <v>154.19</v>
      </c>
      <c r="H954" s="127"/>
    </row>
    <row r="955" spans="1:8" s="114" customFormat="1" x14ac:dyDescent="0.2">
      <c r="A955" s="109" t="s">
        <v>1062</v>
      </c>
      <c r="B955" s="110" t="s">
        <v>288</v>
      </c>
      <c r="C955" s="111"/>
      <c r="D955" s="112">
        <v>0</v>
      </c>
      <c r="E955" s="92"/>
      <c r="F955" s="113"/>
      <c r="G955" s="92">
        <f>ROUND(SUM(G956:G965),2)</f>
        <v>16.399999999999999</v>
      </c>
      <c r="H955" s="127"/>
    </row>
    <row r="956" spans="1:8" s="61" customFormat="1" ht="22.5" x14ac:dyDescent="0.2">
      <c r="A956" s="53" t="s">
        <v>1231</v>
      </c>
      <c r="B956" s="108" t="s">
        <v>289</v>
      </c>
      <c r="C956" s="64" t="s">
        <v>34</v>
      </c>
      <c r="D956" s="65">
        <v>1</v>
      </c>
      <c r="E956" s="66"/>
      <c r="F956" s="67"/>
      <c r="G956" s="47">
        <f t="shared" ref="G956:G965" si="88">ROUND(PRODUCT(D956,E956),2)</f>
        <v>1</v>
      </c>
      <c r="H956" s="127"/>
    </row>
    <row r="957" spans="1:8" s="61" customFormat="1" ht="22.5" x14ac:dyDescent="0.2">
      <c r="A957" s="53" t="s">
        <v>1232</v>
      </c>
      <c r="B957" s="108" t="s">
        <v>290</v>
      </c>
      <c r="C957" s="64" t="s">
        <v>34</v>
      </c>
      <c r="D957" s="65">
        <v>4</v>
      </c>
      <c r="E957" s="66"/>
      <c r="F957" s="67"/>
      <c r="G957" s="47">
        <f t="shared" si="88"/>
        <v>4</v>
      </c>
      <c r="H957" s="127"/>
    </row>
    <row r="958" spans="1:8" s="61" customFormat="1" ht="22.5" x14ac:dyDescent="0.2">
      <c r="A958" s="53" t="s">
        <v>1233</v>
      </c>
      <c r="B958" s="108" t="s">
        <v>291</v>
      </c>
      <c r="C958" s="64" t="s">
        <v>34</v>
      </c>
      <c r="D958" s="65">
        <v>1</v>
      </c>
      <c r="E958" s="66"/>
      <c r="F958" s="67"/>
      <c r="G958" s="47">
        <f t="shared" si="88"/>
        <v>1</v>
      </c>
      <c r="H958" s="127"/>
    </row>
    <row r="959" spans="1:8" s="61" customFormat="1" ht="22.5" x14ac:dyDescent="0.2">
      <c r="A959" s="53" t="s">
        <v>1234</v>
      </c>
      <c r="B959" s="108" t="s">
        <v>292</v>
      </c>
      <c r="C959" s="64" t="s">
        <v>34</v>
      </c>
      <c r="D959" s="65">
        <v>4</v>
      </c>
      <c r="E959" s="66"/>
      <c r="F959" s="67"/>
      <c r="G959" s="47">
        <f t="shared" si="88"/>
        <v>4</v>
      </c>
      <c r="H959" s="127"/>
    </row>
    <row r="960" spans="1:8" s="61" customFormat="1" ht="22.5" x14ac:dyDescent="0.2">
      <c r="A960" s="53" t="s">
        <v>1235</v>
      </c>
      <c r="B960" s="108" t="s">
        <v>1043</v>
      </c>
      <c r="C960" s="64" t="s">
        <v>34</v>
      </c>
      <c r="D960" s="65">
        <v>1</v>
      </c>
      <c r="E960" s="66"/>
      <c r="F960" s="67"/>
      <c r="G960" s="47">
        <f t="shared" si="88"/>
        <v>1</v>
      </c>
      <c r="H960" s="127"/>
    </row>
    <row r="961" spans="1:8" s="61" customFormat="1" ht="33.75" x14ac:dyDescent="0.2">
      <c r="A961" s="53" t="s">
        <v>1236</v>
      </c>
      <c r="B961" s="108" t="s">
        <v>294</v>
      </c>
      <c r="C961" s="64" t="s">
        <v>34</v>
      </c>
      <c r="D961" s="65">
        <v>1</v>
      </c>
      <c r="E961" s="66"/>
      <c r="F961" s="67"/>
      <c r="G961" s="47">
        <f t="shared" si="88"/>
        <v>1</v>
      </c>
      <c r="H961" s="127"/>
    </row>
    <row r="962" spans="1:8" s="61" customFormat="1" ht="33.75" x14ac:dyDescent="0.2">
      <c r="A962" s="53" t="s">
        <v>1237</v>
      </c>
      <c r="B962" s="108" t="s">
        <v>295</v>
      </c>
      <c r="C962" s="64" t="s">
        <v>34</v>
      </c>
      <c r="D962" s="65">
        <v>2</v>
      </c>
      <c r="E962" s="66"/>
      <c r="F962" s="67"/>
      <c r="G962" s="47">
        <f t="shared" si="88"/>
        <v>2</v>
      </c>
      <c r="H962" s="127"/>
    </row>
    <row r="963" spans="1:8" s="61" customFormat="1" ht="33.75" x14ac:dyDescent="0.2">
      <c r="A963" s="53" t="s">
        <v>1238</v>
      </c>
      <c r="B963" s="108" t="s">
        <v>297</v>
      </c>
      <c r="C963" s="64" t="s">
        <v>33</v>
      </c>
      <c r="D963" s="65">
        <v>0.4</v>
      </c>
      <c r="E963" s="66"/>
      <c r="F963" s="67"/>
      <c r="G963" s="47">
        <f t="shared" si="88"/>
        <v>0.4</v>
      </c>
      <c r="H963" s="127"/>
    </row>
    <row r="964" spans="1:8" s="61" customFormat="1" ht="33.75" x14ac:dyDescent="0.2">
      <c r="A964" s="53" t="s">
        <v>1239</v>
      </c>
      <c r="B964" s="108" t="s">
        <v>298</v>
      </c>
      <c r="C964" s="64" t="s">
        <v>34</v>
      </c>
      <c r="D964" s="65">
        <v>1</v>
      </c>
      <c r="E964" s="66"/>
      <c r="F964" s="67"/>
      <c r="G964" s="47">
        <f t="shared" si="88"/>
        <v>1</v>
      </c>
      <c r="H964" s="127"/>
    </row>
    <row r="965" spans="1:8" s="61" customFormat="1" ht="22.5" x14ac:dyDescent="0.2">
      <c r="A965" s="53" t="s">
        <v>1240</v>
      </c>
      <c r="B965" s="108" t="s">
        <v>299</v>
      </c>
      <c r="C965" s="64" t="s">
        <v>34</v>
      </c>
      <c r="D965" s="65">
        <v>1</v>
      </c>
      <c r="E965" s="66"/>
      <c r="F965" s="67"/>
      <c r="G965" s="47">
        <f t="shared" si="88"/>
        <v>1</v>
      </c>
      <c r="H965" s="127"/>
    </row>
    <row r="966" spans="1:8" s="63" customFormat="1" x14ac:dyDescent="0.2">
      <c r="A966" s="62" t="s">
        <v>1063</v>
      </c>
      <c r="B966" s="68" t="s">
        <v>63</v>
      </c>
      <c r="C966" s="68"/>
      <c r="D966" s="68">
        <v>0</v>
      </c>
      <c r="E966" s="68"/>
      <c r="F966" s="68"/>
      <c r="G966" s="50">
        <f>ROUND(SUM(G967,G977),2)</f>
        <v>571.02</v>
      </c>
      <c r="H966" s="127"/>
    </row>
    <row r="967" spans="1:8" s="114" customFormat="1" x14ac:dyDescent="0.2">
      <c r="A967" s="109" t="s">
        <v>1064</v>
      </c>
      <c r="B967" s="110" t="s">
        <v>64</v>
      </c>
      <c r="C967" s="111"/>
      <c r="D967" s="112">
        <v>0</v>
      </c>
      <c r="E967" s="92"/>
      <c r="F967" s="113"/>
      <c r="G967" s="92">
        <f>ROUND(SUM(G968:G976),2)</f>
        <v>204.02</v>
      </c>
      <c r="H967" s="127"/>
    </row>
    <row r="968" spans="1:8" s="61" customFormat="1" ht="45" x14ac:dyDescent="0.2">
      <c r="A968" s="53" t="s">
        <v>1241</v>
      </c>
      <c r="B968" s="108" t="s">
        <v>58</v>
      </c>
      <c r="C968" s="64" t="s">
        <v>34</v>
      </c>
      <c r="D968" s="65">
        <v>3</v>
      </c>
      <c r="E968" s="66"/>
      <c r="F968" s="67"/>
      <c r="G968" s="47">
        <f t="shared" ref="G968:G991" si="89">ROUND(PRODUCT(D968,E968),2)</f>
        <v>3</v>
      </c>
      <c r="H968" s="127"/>
    </row>
    <row r="969" spans="1:8" s="61" customFormat="1" ht="45" x14ac:dyDescent="0.2">
      <c r="A969" s="53" t="s">
        <v>1242</v>
      </c>
      <c r="B969" s="108" t="s">
        <v>59</v>
      </c>
      <c r="C969" s="64" t="s">
        <v>34</v>
      </c>
      <c r="D969" s="65">
        <v>4</v>
      </c>
      <c r="E969" s="66"/>
      <c r="F969" s="67"/>
      <c r="G969" s="47">
        <f t="shared" si="89"/>
        <v>4</v>
      </c>
      <c r="H969" s="127"/>
    </row>
    <row r="970" spans="1:8" s="61" customFormat="1" ht="22.5" x14ac:dyDescent="0.2">
      <c r="A970" s="53" t="s">
        <v>1243</v>
      </c>
      <c r="B970" s="108" t="s">
        <v>93</v>
      </c>
      <c r="C970" s="64" t="s">
        <v>33</v>
      </c>
      <c r="D970" s="65">
        <v>0.22</v>
      </c>
      <c r="E970" s="66"/>
      <c r="F970" s="67"/>
      <c r="G970" s="47">
        <f t="shared" si="89"/>
        <v>0.22</v>
      </c>
      <c r="H970" s="127"/>
    </row>
    <row r="971" spans="1:8" s="61" customFormat="1" ht="78.75" x14ac:dyDescent="0.2">
      <c r="A971" s="53" t="s">
        <v>1244</v>
      </c>
      <c r="B971" s="108" t="s">
        <v>76</v>
      </c>
      <c r="C971" s="64" t="s">
        <v>34</v>
      </c>
      <c r="D971" s="65">
        <v>4</v>
      </c>
      <c r="E971" s="66"/>
      <c r="F971" s="67"/>
      <c r="G971" s="47">
        <f t="shared" si="89"/>
        <v>4</v>
      </c>
      <c r="H971" s="127"/>
    </row>
    <row r="972" spans="1:8" s="61" customFormat="1" ht="45" x14ac:dyDescent="0.2">
      <c r="A972" s="53" t="s">
        <v>1245</v>
      </c>
      <c r="B972" s="108" t="s">
        <v>110</v>
      </c>
      <c r="C972" s="64" t="s">
        <v>33</v>
      </c>
      <c r="D972" s="65">
        <v>22.4</v>
      </c>
      <c r="E972" s="66"/>
      <c r="F972" s="67"/>
      <c r="G972" s="47">
        <f t="shared" si="89"/>
        <v>22.4</v>
      </c>
      <c r="H972" s="127"/>
    </row>
    <row r="973" spans="1:8" s="61" customFormat="1" ht="22.5" x14ac:dyDescent="0.2">
      <c r="A973" s="53" t="s">
        <v>1246</v>
      </c>
      <c r="B973" s="108" t="s">
        <v>60</v>
      </c>
      <c r="C973" s="64" t="s">
        <v>40</v>
      </c>
      <c r="D973" s="65">
        <v>140</v>
      </c>
      <c r="E973" s="66"/>
      <c r="F973" s="67"/>
      <c r="G973" s="47">
        <f t="shared" si="89"/>
        <v>140</v>
      </c>
      <c r="H973" s="127"/>
    </row>
    <row r="974" spans="1:8" s="61" customFormat="1" ht="22.5" x14ac:dyDescent="0.2">
      <c r="A974" s="53" t="s">
        <v>1247</v>
      </c>
      <c r="B974" s="108" t="s">
        <v>61</v>
      </c>
      <c r="C974" s="64" t="s">
        <v>40</v>
      </c>
      <c r="D974" s="65">
        <v>4</v>
      </c>
      <c r="E974" s="66"/>
      <c r="F974" s="67"/>
      <c r="G974" s="47">
        <f t="shared" si="89"/>
        <v>4</v>
      </c>
      <c r="H974" s="127"/>
    </row>
    <row r="975" spans="1:8" s="61" customFormat="1" ht="22.5" x14ac:dyDescent="0.2">
      <c r="A975" s="53" t="s">
        <v>1248</v>
      </c>
      <c r="B975" s="108" t="s">
        <v>62</v>
      </c>
      <c r="C975" s="64" t="s">
        <v>34</v>
      </c>
      <c r="D975" s="65">
        <v>4</v>
      </c>
      <c r="E975" s="66"/>
      <c r="F975" s="67"/>
      <c r="G975" s="47">
        <f t="shared" si="89"/>
        <v>4</v>
      </c>
      <c r="H975" s="127"/>
    </row>
    <row r="976" spans="1:8" s="61" customFormat="1" ht="45" x14ac:dyDescent="0.2">
      <c r="A976" s="53" t="s">
        <v>1249</v>
      </c>
      <c r="B976" s="108" t="s">
        <v>122</v>
      </c>
      <c r="C976" s="64" t="s">
        <v>33</v>
      </c>
      <c r="D976" s="65">
        <v>22.4</v>
      </c>
      <c r="E976" s="66"/>
      <c r="F976" s="67"/>
      <c r="G976" s="47">
        <f t="shared" si="89"/>
        <v>22.4</v>
      </c>
      <c r="H976" s="127"/>
    </row>
    <row r="977" spans="1:8" s="114" customFormat="1" x14ac:dyDescent="0.2">
      <c r="A977" s="109" t="s">
        <v>1065</v>
      </c>
      <c r="B977" s="110" t="s">
        <v>84</v>
      </c>
      <c r="C977" s="111"/>
      <c r="D977" s="112">
        <v>0</v>
      </c>
      <c r="E977" s="92"/>
      <c r="F977" s="113"/>
      <c r="G977" s="92">
        <f>ROUND(SUM(G978:G993),2)</f>
        <v>367</v>
      </c>
      <c r="H977" s="127"/>
    </row>
    <row r="978" spans="1:8" s="61" customFormat="1" ht="135" x14ac:dyDescent="0.2">
      <c r="A978" s="53" t="s">
        <v>1250</v>
      </c>
      <c r="B978" s="108" t="s">
        <v>3018</v>
      </c>
      <c r="C978" s="64" t="s">
        <v>34</v>
      </c>
      <c r="D978" s="65">
        <v>4</v>
      </c>
      <c r="E978" s="66"/>
      <c r="F978" s="67"/>
      <c r="G978" s="47">
        <f t="shared" si="89"/>
        <v>4</v>
      </c>
      <c r="H978" s="127"/>
    </row>
    <row r="979" spans="1:8" s="61" customFormat="1" ht="135" x14ac:dyDescent="0.2">
      <c r="A979" s="53" t="s">
        <v>1251</v>
      </c>
      <c r="B979" s="108" t="s">
        <v>504</v>
      </c>
      <c r="C979" s="64" t="s">
        <v>34</v>
      </c>
      <c r="D979" s="65">
        <v>4</v>
      </c>
      <c r="E979" s="66"/>
      <c r="F979" s="67"/>
      <c r="G979" s="47">
        <f t="shared" si="89"/>
        <v>4</v>
      </c>
      <c r="H979" s="127"/>
    </row>
    <row r="980" spans="1:8" s="61" customFormat="1" ht="56.25" x14ac:dyDescent="0.2">
      <c r="A980" s="53" t="s">
        <v>1252</v>
      </c>
      <c r="B980" s="108" t="s">
        <v>123</v>
      </c>
      <c r="C980" s="64" t="s">
        <v>34</v>
      </c>
      <c r="D980" s="65">
        <v>4</v>
      </c>
      <c r="E980" s="66"/>
      <c r="F980" s="67"/>
      <c r="G980" s="47">
        <f t="shared" si="89"/>
        <v>4</v>
      </c>
      <c r="H980" s="127"/>
    </row>
    <row r="981" spans="1:8" s="61" customFormat="1" ht="33.75" x14ac:dyDescent="0.2">
      <c r="A981" s="53" t="s">
        <v>1253</v>
      </c>
      <c r="B981" s="108" t="s">
        <v>66</v>
      </c>
      <c r="C981" s="64" t="s">
        <v>40</v>
      </c>
      <c r="D981" s="65">
        <v>140</v>
      </c>
      <c r="E981" s="66"/>
      <c r="F981" s="67"/>
      <c r="G981" s="47">
        <f t="shared" si="89"/>
        <v>140</v>
      </c>
      <c r="H981" s="127"/>
    </row>
    <row r="982" spans="1:8" s="61" customFormat="1" ht="33.75" x14ac:dyDescent="0.2">
      <c r="A982" s="53" t="s">
        <v>1254</v>
      </c>
      <c r="B982" s="108" t="s">
        <v>67</v>
      </c>
      <c r="C982" s="64" t="s">
        <v>40</v>
      </c>
      <c r="D982" s="65">
        <v>160</v>
      </c>
      <c r="E982" s="66"/>
      <c r="F982" s="67"/>
      <c r="G982" s="47">
        <f t="shared" si="89"/>
        <v>160</v>
      </c>
      <c r="H982" s="127"/>
    </row>
    <row r="983" spans="1:8" s="61" customFormat="1" ht="22.5" x14ac:dyDescent="0.2">
      <c r="A983" s="53" t="s">
        <v>1255</v>
      </c>
      <c r="B983" s="108" t="s">
        <v>68</v>
      </c>
      <c r="C983" s="64" t="s">
        <v>34</v>
      </c>
      <c r="D983" s="65">
        <v>4</v>
      </c>
      <c r="E983" s="66"/>
      <c r="F983" s="67"/>
      <c r="G983" s="47">
        <f t="shared" si="89"/>
        <v>4</v>
      </c>
      <c r="H983" s="127"/>
    </row>
    <row r="984" spans="1:8" s="61" customFormat="1" ht="45" x14ac:dyDescent="0.2">
      <c r="A984" s="53" t="s">
        <v>1256</v>
      </c>
      <c r="B984" s="108" t="s">
        <v>70</v>
      </c>
      <c r="C984" s="64" t="s">
        <v>34</v>
      </c>
      <c r="D984" s="65">
        <v>18</v>
      </c>
      <c r="E984" s="66"/>
      <c r="F984" s="67"/>
      <c r="G984" s="47">
        <f t="shared" si="89"/>
        <v>18</v>
      </c>
      <c r="H984" s="127"/>
    </row>
    <row r="985" spans="1:8" s="61" customFormat="1" ht="33.75" x14ac:dyDescent="0.2">
      <c r="A985" s="53" t="s">
        <v>1257</v>
      </c>
      <c r="B985" s="108" t="s">
        <v>101</v>
      </c>
      <c r="C985" s="64" t="s">
        <v>34</v>
      </c>
      <c r="D985" s="65">
        <v>4</v>
      </c>
      <c r="E985" s="66"/>
      <c r="F985" s="67"/>
      <c r="G985" s="47">
        <f t="shared" si="89"/>
        <v>4</v>
      </c>
      <c r="H985" s="127"/>
    </row>
    <row r="986" spans="1:8" s="61" customFormat="1" ht="33.75" x14ac:dyDescent="0.2">
      <c r="A986" s="53" t="s">
        <v>1258</v>
      </c>
      <c r="B986" s="108" t="s">
        <v>71</v>
      </c>
      <c r="C986" s="64" t="s">
        <v>72</v>
      </c>
      <c r="D986" s="65">
        <v>4</v>
      </c>
      <c r="E986" s="66"/>
      <c r="F986" s="67"/>
      <c r="G986" s="47">
        <f t="shared" si="89"/>
        <v>4</v>
      </c>
      <c r="H986" s="127"/>
    </row>
    <row r="987" spans="1:8" s="61" customFormat="1" ht="33.75" x14ac:dyDescent="0.2">
      <c r="A987" s="53" t="s">
        <v>1259</v>
      </c>
      <c r="B987" s="108" t="s">
        <v>75</v>
      </c>
      <c r="C987" s="64" t="s">
        <v>72</v>
      </c>
      <c r="D987" s="65">
        <v>2</v>
      </c>
      <c r="E987" s="66"/>
      <c r="F987" s="67"/>
      <c r="G987" s="47">
        <f t="shared" si="89"/>
        <v>2</v>
      </c>
      <c r="H987" s="127"/>
    </row>
    <row r="988" spans="1:8" s="61" customFormat="1" ht="33.75" x14ac:dyDescent="0.2">
      <c r="A988" s="53" t="s">
        <v>1260</v>
      </c>
      <c r="B988" s="108" t="s">
        <v>3023</v>
      </c>
      <c r="C988" s="64" t="s">
        <v>34</v>
      </c>
      <c r="D988" s="65">
        <v>2</v>
      </c>
      <c r="E988" s="66"/>
      <c r="F988" s="67"/>
      <c r="G988" s="47">
        <f t="shared" si="89"/>
        <v>2</v>
      </c>
      <c r="H988" s="127"/>
    </row>
    <row r="989" spans="1:8" s="61" customFormat="1" ht="33.75" x14ac:dyDescent="0.2">
      <c r="A989" s="53" t="s">
        <v>1261</v>
      </c>
      <c r="B989" s="108" t="s">
        <v>96</v>
      </c>
      <c r="C989" s="64" t="s">
        <v>34</v>
      </c>
      <c r="D989" s="65">
        <v>6</v>
      </c>
      <c r="E989" s="66"/>
      <c r="F989" s="67"/>
      <c r="G989" s="47">
        <f t="shared" si="89"/>
        <v>6</v>
      </c>
      <c r="H989" s="127"/>
    </row>
    <row r="990" spans="1:8" s="61" customFormat="1" ht="33.75" x14ac:dyDescent="0.2">
      <c r="A990" s="53" t="s">
        <v>1262</v>
      </c>
      <c r="B990" s="108" t="s">
        <v>97</v>
      </c>
      <c r="C990" s="64" t="s">
        <v>34</v>
      </c>
      <c r="D990" s="65">
        <v>12</v>
      </c>
      <c r="E990" s="66"/>
      <c r="F990" s="67"/>
      <c r="G990" s="47">
        <f t="shared" si="89"/>
        <v>12</v>
      </c>
      <c r="H990" s="127"/>
    </row>
    <row r="991" spans="1:8" s="61" customFormat="1" ht="56.25" x14ac:dyDescent="0.2">
      <c r="A991" s="53" t="s">
        <v>1263</v>
      </c>
      <c r="B991" s="108" t="s">
        <v>74</v>
      </c>
      <c r="C991" s="64" t="s">
        <v>34</v>
      </c>
      <c r="D991" s="65">
        <v>1</v>
      </c>
      <c r="E991" s="66"/>
      <c r="F991" s="67"/>
      <c r="G991" s="47">
        <f t="shared" si="89"/>
        <v>1</v>
      </c>
      <c r="H991" s="127"/>
    </row>
    <row r="992" spans="1:8" s="61" customFormat="1" ht="270" x14ac:dyDescent="0.2">
      <c r="A992" s="53" t="s">
        <v>1264</v>
      </c>
      <c r="B992" s="54" t="s">
        <v>3028</v>
      </c>
      <c r="C992" s="64" t="s">
        <v>34</v>
      </c>
      <c r="D992" s="65">
        <v>1</v>
      </c>
      <c r="E992" s="66"/>
      <c r="F992" s="67"/>
      <c r="G992" s="47">
        <f>ROUND(PRODUCT(D992,E992),2)</f>
        <v>1</v>
      </c>
      <c r="H992" s="127"/>
    </row>
    <row r="993" spans="1:8" s="61" customFormat="1" ht="78.75" x14ac:dyDescent="0.2">
      <c r="A993" s="53" t="s">
        <v>1265</v>
      </c>
      <c r="B993" s="54" t="s">
        <v>3029</v>
      </c>
      <c r="C993" s="64" t="s">
        <v>34</v>
      </c>
      <c r="D993" s="65">
        <v>1</v>
      </c>
      <c r="E993" s="66"/>
      <c r="F993" s="67"/>
      <c r="G993" s="47">
        <f>ROUND(PRODUCT(D993,E993),2)</f>
        <v>1</v>
      </c>
      <c r="H993" s="127"/>
    </row>
    <row r="994" spans="1:8" s="59" customFormat="1" x14ac:dyDescent="0.2">
      <c r="A994" s="62" t="s">
        <v>1066</v>
      </c>
      <c r="B994" s="68" t="s">
        <v>30</v>
      </c>
      <c r="C994" s="68"/>
      <c r="D994" s="68">
        <v>0</v>
      </c>
      <c r="E994" s="68"/>
      <c r="F994" s="68"/>
      <c r="G994" s="50">
        <f>ROUND(SUM(G995),2)</f>
        <v>1238.58</v>
      </c>
      <c r="H994" s="127"/>
    </row>
    <row r="995" spans="1:8" s="69" customFormat="1" ht="22.5" x14ac:dyDescent="0.2">
      <c r="A995" s="53" t="s">
        <v>1266</v>
      </c>
      <c r="B995" s="108" t="s">
        <v>48</v>
      </c>
      <c r="C995" s="64" t="s">
        <v>32</v>
      </c>
      <c r="D995" s="65">
        <v>1238.58</v>
      </c>
      <c r="E995" s="66"/>
      <c r="F995" s="67"/>
      <c r="G995" s="47">
        <f t="shared" ref="G995" si="90">ROUND(PRODUCT(D995,E995),2)</f>
        <v>1238.58</v>
      </c>
      <c r="H995" s="127"/>
    </row>
    <row r="996" spans="1:8" s="86" customFormat="1" x14ac:dyDescent="0.2">
      <c r="A996" s="84" t="s">
        <v>29</v>
      </c>
      <c r="B996" s="133" t="s">
        <v>1274</v>
      </c>
      <c r="C996" s="133"/>
      <c r="D996" s="133"/>
      <c r="E996" s="133"/>
      <c r="F996" s="133"/>
      <c r="G996" s="85">
        <f>+G997+G1024+G1046+G1054+G1067+G1147+G1211+G1243</f>
        <v>66593.45</v>
      </c>
      <c r="H996" s="127"/>
    </row>
    <row r="997" spans="1:8" s="63" customFormat="1" x14ac:dyDescent="0.2">
      <c r="A997" s="62" t="s">
        <v>57</v>
      </c>
      <c r="B997" s="68" t="s">
        <v>77</v>
      </c>
      <c r="C997" s="68"/>
      <c r="D997" s="68"/>
      <c r="E997" s="68"/>
      <c r="F997" s="68"/>
      <c r="G997" s="50">
        <f>ROUND(SUM(G998,G1007,G1015),2)</f>
        <v>31114.32</v>
      </c>
      <c r="H997" s="127"/>
    </row>
    <row r="998" spans="1:8" s="114" customFormat="1" x14ac:dyDescent="0.2">
      <c r="A998" s="109" t="s">
        <v>1275</v>
      </c>
      <c r="B998" s="110" t="s">
        <v>26</v>
      </c>
      <c r="C998" s="111"/>
      <c r="D998" s="112"/>
      <c r="E998" s="92"/>
      <c r="F998" s="113"/>
      <c r="G998" s="92">
        <f>ROUND(SUM(G999:G1006),2)</f>
        <v>8714.1200000000008</v>
      </c>
      <c r="H998" s="127"/>
    </row>
    <row r="999" spans="1:8" s="61" customFormat="1" ht="33.75" x14ac:dyDescent="0.2">
      <c r="A999" s="53" t="s">
        <v>1294</v>
      </c>
      <c r="B999" s="108" t="s">
        <v>466</v>
      </c>
      <c r="C999" s="64" t="s">
        <v>33</v>
      </c>
      <c r="D999" s="65">
        <v>190.69</v>
      </c>
      <c r="E999" s="66"/>
      <c r="F999" s="67"/>
      <c r="G999" s="47">
        <f>ROUND(PRODUCT(D999,E999),2)</f>
        <v>190.69</v>
      </c>
      <c r="H999" s="127"/>
    </row>
    <row r="1000" spans="1:8" s="61" customFormat="1" ht="33.75" x14ac:dyDescent="0.2">
      <c r="A1000" s="53" t="s">
        <v>1295</v>
      </c>
      <c r="B1000" s="108" t="s">
        <v>467</v>
      </c>
      <c r="C1000" s="64" t="s">
        <v>33</v>
      </c>
      <c r="D1000" s="65">
        <v>102.68</v>
      </c>
      <c r="E1000" s="66"/>
      <c r="F1000" s="67"/>
      <c r="G1000" s="47">
        <f t="shared" ref="G1000:G1006" si="91">ROUND(PRODUCT(D1000,E1000),2)</f>
        <v>102.68</v>
      </c>
      <c r="H1000" s="127"/>
    </row>
    <row r="1001" spans="1:8" s="61" customFormat="1" ht="33.75" x14ac:dyDescent="0.2">
      <c r="A1001" s="53" t="s">
        <v>1296</v>
      </c>
      <c r="B1001" s="108" t="s">
        <v>763</v>
      </c>
      <c r="C1001" s="64" t="s">
        <v>32</v>
      </c>
      <c r="D1001" s="65">
        <v>84.45</v>
      </c>
      <c r="E1001" s="66"/>
      <c r="F1001" s="67"/>
      <c r="G1001" s="47">
        <f t="shared" si="91"/>
        <v>84.45</v>
      </c>
      <c r="H1001" s="127"/>
    </row>
    <row r="1002" spans="1:8" s="61" customFormat="1" ht="45" x14ac:dyDescent="0.2">
      <c r="A1002" s="53" t="s">
        <v>1297</v>
      </c>
      <c r="B1002" s="108" t="s">
        <v>92</v>
      </c>
      <c r="C1002" s="64" t="s">
        <v>33</v>
      </c>
      <c r="D1002" s="65">
        <v>12.5</v>
      </c>
      <c r="E1002" s="66"/>
      <c r="F1002" s="67"/>
      <c r="G1002" s="47">
        <f>ROUND(PRODUCT(D1002,E1002),2)</f>
        <v>12.5</v>
      </c>
      <c r="H1002" s="127"/>
    </row>
    <row r="1003" spans="1:8" s="61" customFormat="1" ht="33.75" x14ac:dyDescent="0.2">
      <c r="A1003" s="53" t="s">
        <v>1298</v>
      </c>
      <c r="B1003" s="108" t="s">
        <v>56</v>
      </c>
      <c r="C1003" s="64" t="s">
        <v>33</v>
      </c>
      <c r="D1003" s="65">
        <v>45.8</v>
      </c>
      <c r="E1003" s="66"/>
      <c r="F1003" s="67"/>
      <c r="G1003" s="47">
        <f t="shared" ref="G1003:G1004" si="92">ROUND(PRODUCT(D1003,E1003),2)</f>
        <v>45.8</v>
      </c>
      <c r="H1003" s="127"/>
    </row>
    <row r="1004" spans="1:8" s="61" customFormat="1" ht="33.75" x14ac:dyDescent="0.2">
      <c r="A1004" s="53" t="s">
        <v>1299</v>
      </c>
      <c r="B1004" s="108" t="s">
        <v>35</v>
      </c>
      <c r="C1004" s="64" t="s">
        <v>33</v>
      </c>
      <c r="D1004" s="65">
        <v>47.2</v>
      </c>
      <c r="E1004" s="66"/>
      <c r="F1004" s="67"/>
      <c r="G1004" s="47">
        <f t="shared" si="92"/>
        <v>47.2</v>
      </c>
      <c r="H1004" s="127"/>
    </row>
    <row r="1005" spans="1:8" s="61" customFormat="1" ht="33.75" x14ac:dyDescent="0.2">
      <c r="A1005" s="53" t="s">
        <v>1300</v>
      </c>
      <c r="B1005" s="108" t="s">
        <v>38</v>
      </c>
      <c r="C1005" s="64" t="s">
        <v>33</v>
      </c>
      <c r="D1005" s="65">
        <v>411.54</v>
      </c>
      <c r="E1005" s="66"/>
      <c r="F1005" s="67"/>
      <c r="G1005" s="47">
        <f t="shared" si="91"/>
        <v>411.54</v>
      </c>
      <c r="H1005" s="127"/>
    </row>
    <row r="1006" spans="1:8" s="61" customFormat="1" ht="33.75" x14ac:dyDescent="0.2">
      <c r="A1006" s="53" t="s">
        <v>1301</v>
      </c>
      <c r="B1006" s="108" t="s">
        <v>36</v>
      </c>
      <c r="C1006" s="64" t="s">
        <v>37</v>
      </c>
      <c r="D1006" s="65">
        <v>7819.26</v>
      </c>
      <c r="E1006" s="66"/>
      <c r="F1006" s="67"/>
      <c r="G1006" s="47">
        <f t="shared" si="91"/>
        <v>7819.26</v>
      </c>
      <c r="H1006" s="127"/>
    </row>
    <row r="1007" spans="1:8" s="114" customFormat="1" x14ac:dyDescent="0.2">
      <c r="A1007" s="109" t="s">
        <v>1276</v>
      </c>
      <c r="B1007" s="110" t="s">
        <v>51</v>
      </c>
      <c r="C1007" s="111"/>
      <c r="D1007" s="112">
        <v>0</v>
      </c>
      <c r="E1007" s="92"/>
      <c r="F1007" s="113"/>
      <c r="G1007" s="92">
        <f>ROUND(SUM(G1008:G1014),2)</f>
        <v>18406.490000000002</v>
      </c>
      <c r="H1007" s="127"/>
    </row>
    <row r="1008" spans="1:8" s="61" customFormat="1" ht="33.75" x14ac:dyDescent="0.2">
      <c r="A1008" s="53" t="s">
        <v>1302</v>
      </c>
      <c r="B1008" s="108" t="s">
        <v>31</v>
      </c>
      <c r="C1008" s="64" t="s">
        <v>32</v>
      </c>
      <c r="D1008" s="65">
        <v>1408.31</v>
      </c>
      <c r="E1008" s="66"/>
      <c r="F1008" s="67"/>
      <c r="G1008" s="47">
        <f>ROUND(PRODUCT(D1008,E1008),2)</f>
        <v>1408.31</v>
      </c>
      <c r="H1008" s="127"/>
    </row>
    <row r="1009" spans="1:8" s="61" customFormat="1" ht="45" x14ac:dyDescent="0.2">
      <c r="A1009" s="53" t="s">
        <v>1303</v>
      </c>
      <c r="B1009" s="108" t="s">
        <v>108</v>
      </c>
      <c r="C1009" s="64" t="s">
        <v>33</v>
      </c>
      <c r="D1009" s="65">
        <v>661.9</v>
      </c>
      <c r="E1009" s="66"/>
      <c r="F1009" s="67"/>
      <c r="G1009" s="47">
        <f t="shared" ref="G1009:G1013" si="93">ROUND(PRODUCT(D1009,E1009),2)</f>
        <v>661.9</v>
      </c>
      <c r="H1009" s="127"/>
    </row>
    <row r="1010" spans="1:8" s="61" customFormat="1" ht="45" x14ac:dyDescent="0.2">
      <c r="A1010" s="53" t="s">
        <v>1304</v>
      </c>
      <c r="B1010" s="108" t="s">
        <v>124</v>
      </c>
      <c r="C1010" s="64" t="s">
        <v>32</v>
      </c>
      <c r="D1010" s="65">
        <v>1408.31</v>
      </c>
      <c r="E1010" s="66"/>
      <c r="F1010" s="67"/>
      <c r="G1010" s="47">
        <f t="shared" si="93"/>
        <v>1408.31</v>
      </c>
      <c r="H1010" s="127"/>
    </row>
    <row r="1011" spans="1:8" s="61" customFormat="1" ht="45" x14ac:dyDescent="0.2">
      <c r="A1011" s="53" t="s">
        <v>1305</v>
      </c>
      <c r="B1011" s="54" t="s">
        <v>3024</v>
      </c>
      <c r="C1011" s="64" t="s">
        <v>33</v>
      </c>
      <c r="D1011" s="65">
        <v>281.66000000000003</v>
      </c>
      <c r="E1011" s="66"/>
      <c r="F1011" s="67"/>
      <c r="G1011" s="47">
        <f t="shared" si="93"/>
        <v>281.66000000000003</v>
      </c>
      <c r="H1011" s="127"/>
    </row>
    <row r="1012" spans="1:8" s="61" customFormat="1" ht="33.75" x14ac:dyDescent="0.2">
      <c r="A1012" s="53" t="s">
        <v>1306</v>
      </c>
      <c r="B1012" s="108" t="s">
        <v>94</v>
      </c>
      <c r="C1012" s="64" t="s">
        <v>32</v>
      </c>
      <c r="D1012" s="65">
        <v>1408.31</v>
      </c>
      <c r="E1012" s="66"/>
      <c r="F1012" s="67"/>
      <c r="G1012" s="47">
        <f t="shared" si="93"/>
        <v>1408.31</v>
      </c>
      <c r="H1012" s="127"/>
    </row>
    <row r="1013" spans="1:8" s="61" customFormat="1" ht="33.75" x14ac:dyDescent="0.2">
      <c r="A1013" s="53" t="s">
        <v>1307</v>
      </c>
      <c r="B1013" s="108" t="s">
        <v>38</v>
      </c>
      <c r="C1013" s="64" t="s">
        <v>33</v>
      </c>
      <c r="D1013" s="65">
        <v>661.9</v>
      </c>
      <c r="E1013" s="66"/>
      <c r="F1013" s="67"/>
      <c r="G1013" s="47">
        <f t="shared" si="93"/>
        <v>661.9</v>
      </c>
      <c r="H1013" s="127"/>
    </row>
    <row r="1014" spans="1:8" s="61" customFormat="1" ht="33.75" x14ac:dyDescent="0.2">
      <c r="A1014" s="53" t="s">
        <v>1308</v>
      </c>
      <c r="B1014" s="108" t="s">
        <v>36</v>
      </c>
      <c r="C1014" s="64" t="s">
        <v>37</v>
      </c>
      <c r="D1014" s="65">
        <v>12576.1</v>
      </c>
      <c r="E1014" s="66"/>
      <c r="F1014" s="67"/>
      <c r="G1014" s="47">
        <f>ROUND(PRODUCT(D1014,E1014),2)</f>
        <v>12576.1</v>
      </c>
      <c r="H1014" s="127"/>
    </row>
    <row r="1015" spans="1:8" s="114" customFormat="1" x14ac:dyDescent="0.2">
      <c r="A1015" s="109" t="s">
        <v>1277</v>
      </c>
      <c r="B1015" s="110" t="s">
        <v>52</v>
      </c>
      <c r="C1015" s="111"/>
      <c r="D1015" s="112">
        <v>0</v>
      </c>
      <c r="E1015" s="92"/>
      <c r="F1015" s="113"/>
      <c r="G1015" s="92">
        <f>ROUND(SUM(G1016:G1023),2)</f>
        <v>3993.71</v>
      </c>
      <c r="H1015" s="127"/>
    </row>
    <row r="1016" spans="1:8" s="61" customFormat="1" ht="45" x14ac:dyDescent="0.2">
      <c r="A1016" s="53" t="s">
        <v>1309</v>
      </c>
      <c r="B1016" s="108" t="s">
        <v>88</v>
      </c>
      <c r="C1016" s="64" t="s">
        <v>32</v>
      </c>
      <c r="D1016" s="65">
        <v>170.87</v>
      </c>
      <c r="E1016" s="66"/>
      <c r="F1016" s="67"/>
      <c r="G1016" s="47">
        <f>ROUND(PRODUCT(D1016,E1016),2)</f>
        <v>170.87</v>
      </c>
      <c r="H1016" s="127"/>
    </row>
    <row r="1017" spans="1:8" s="61" customFormat="1" ht="45" x14ac:dyDescent="0.2">
      <c r="A1017" s="53" t="s">
        <v>1310</v>
      </c>
      <c r="B1017" s="108" t="s">
        <v>89</v>
      </c>
      <c r="C1017" s="64" t="s">
        <v>32</v>
      </c>
      <c r="D1017" s="65">
        <v>227.83</v>
      </c>
      <c r="E1017" s="66"/>
      <c r="F1017" s="67"/>
      <c r="G1017" s="47">
        <f t="shared" ref="G1017:G1023" si="94">ROUND(PRODUCT(D1017,E1017),2)</f>
        <v>227.83</v>
      </c>
      <c r="H1017" s="127"/>
    </row>
    <row r="1018" spans="1:8" s="61" customFormat="1" ht="45" x14ac:dyDescent="0.2">
      <c r="A1018" s="53" t="s">
        <v>1311</v>
      </c>
      <c r="B1018" s="108" t="s">
        <v>90</v>
      </c>
      <c r="C1018" s="64" t="s">
        <v>32</v>
      </c>
      <c r="D1018" s="65">
        <v>683.48</v>
      </c>
      <c r="E1018" s="66"/>
      <c r="F1018" s="67"/>
      <c r="G1018" s="47">
        <f t="shared" si="94"/>
        <v>683.48</v>
      </c>
      <c r="H1018" s="127"/>
    </row>
    <row r="1019" spans="1:8" s="61" customFormat="1" ht="45" x14ac:dyDescent="0.2">
      <c r="A1019" s="53" t="s">
        <v>1312</v>
      </c>
      <c r="B1019" s="108" t="s">
        <v>91</v>
      </c>
      <c r="C1019" s="64" t="s">
        <v>32</v>
      </c>
      <c r="D1019" s="65">
        <v>56.96</v>
      </c>
      <c r="E1019" s="66"/>
      <c r="F1019" s="67"/>
      <c r="G1019" s="47">
        <f t="shared" si="94"/>
        <v>56.96</v>
      </c>
      <c r="H1019" s="127"/>
    </row>
    <row r="1020" spans="1:8" s="61" customFormat="1" ht="22.5" x14ac:dyDescent="0.2">
      <c r="A1020" s="53" t="s">
        <v>1313</v>
      </c>
      <c r="B1020" s="108" t="s">
        <v>39</v>
      </c>
      <c r="C1020" s="64" t="s">
        <v>40</v>
      </c>
      <c r="D1020" s="65">
        <v>759.17</v>
      </c>
      <c r="E1020" s="66"/>
      <c r="F1020" s="67"/>
      <c r="G1020" s="47">
        <f t="shared" si="94"/>
        <v>759.17</v>
      </c>
      <c r="H1020" s="127"/>
    </row>
    <row r="1021" spans="1:8" s="61" customFormat="1" ht="45" x14ac:dyDescent="0.2">
      <c r="A1021" s="53" t="s">
        <v>1314</v>
      </c>
      <c r="B1021" s="108" t="s">
        <v>53</v>
      </c>
      <c r="C1021" s="64" t="s">
        <v>40</v>
      </c>
      <c r="D1021" s="65">
        <v>759.17</v>
      </c>
      <c r="E1021" s="66"/>
      <c r="F1021" s="67"/>
      <c r="G1021" s="47">
        <f t="shared" si="94"/>
        <v>759.17</v>
      </c>
      <c r="H1021" s="127"/>
    </row>
    <row r="1022" spans="1:8" s="61" customFormat="1" ht="33.75" x14ac:dyDescent="0.2">
      <c r="A1022" s="53" t="s">
        <v>1315</v>
      </c>
      <c r="B1022" s="108" t="s">
        <v>82</v>
      </c>
      <c r="C1022" s="64" t="s">
        <v>54</v>
      </c>
      <c r="D1022" s="65">
        <v>1097.23</v>
      </c>
      <c r="E1022" s="66"/>
      <c r="F1022" s="67"/>
      <c r="G1022" s="47">
        <f t="shared" si="94"/>
        <v>1097.23</v>
      </c>
      <c r="H1022" s="127"/>
    </row>
    <row r="1023" spans="1:8" s="61" customFormat="1" ht="78.75" x14ac:dyDescent="0.2">
      <c r="A1023" s="53" t="s">
        <v>1316</v>
      </c>
      <c r="B1023" s="108" t="s">
        <v>81</v>
      </c>
      <c r="C1023" s="64" t="s">
        <v>34</v>
      </c>
      <c r="D1023" s="65">
        <v>239</v>
      </c>
      <c r="E1023" s="66"/>
      <c r="F1023" s="67"/>
      <c r="G1023" s="47">
        <f t="shared" si="94"/>
        <v>239</v>
      </c>
      <c r="H1023" s="127"/>
    </row>
    <row r="1024" spans="1:8" s="61" customFormat="1" x14ac:dyDescent="0.2">
      <c r="A1024" s="62" t="s">
        <v>65</v>
      </c>
      <c r="B1024" s="68" t="s">
        <v>86</v>
      </c>
      <c r="C1024" s="68"/>
      <c r="D1024" s="121">
        <v>0</v>
      </c>
      <c r="E1024" s="68"/>
      <c r="F1024" s="68"/>
      <c r="G1024" s="50">
        <f>ROUND(SUM(G1025:G1045),2)</f>
        <v>3506.05</v>
      </c>
      <c r="H1024" s="127"/>
    </row>
    <row r="1025" spans="1:8" s="61" customFormat="1" ht="33.75" x14ac:dyDescent="0.2">
      <c r="A1025" s="53" t="s">
        <v>1317</v>
      </c>
      <c r="B1025" s="108" t="s">
        <v>31</v>
      </c>
      <c r="C1025" s="64" t="s">
        <v>32</v>
      </c>
      <c r="D1025" s="65">
        <v>683.38</v>
      </c>
      <c r="E1025" s="66"/>
      <c r="F1025" s="67"/>
      <c r="G1025" s="47">
        <f>ROUND(PRODUCT(D1025,E1025),2)</f>
        <v>683.38</v>
      </c>
      <c r="H1025" s="127"/>
    </row>
    <row r="1026" spans="1:8" s="61" customFormat="1" ht="45" x14ac:dyDescent="0.2">
      <c r="A1026" s="53" t="s">
        <v>1318</v>
      </c>
      <c r="B1026" s="108" t="s">
        <v>110</v>
      </c>
      <c r="C1026" s="64" t="s">
        <v>33</v>
      </c>
      <c r="D1026" s="65">
        <v>30.75</v>
      </c>
      <c r="E1026" s="66"/>
      <c r="F1026" s="67"/>
      <c r="G1026" s="47">
        <f t="shared" ref="G1026:G1045" si="95">ROUND(PRODUCT(D1026,E1026),2)</f>
        <v>30.75</v>
      </c>
      <c r="H1026" s="127"/>
    </row>
    <row r="1027" spans="1:8" s="61" customFormat="1" ht="45" x14ac:dyDescent="0.2">
      <c r="A1027" s="53" t="s">
        <v>1319</v>
      </c>
      <c r="B1027" s="108" t="s">
        <v>85</v>
      </c>
      <c r="C1027" s="64" t="s">
        <v>32</v>
      </c>
      <c r="D1027" s="65">
        <v>205.01</v>
      </c>
      <c r="E1027" s="66"/>
      <c r="F1027" s="67"/>
      <c r="G1027" s="47">
        <f t="shared" si="95"/>
        <v>205.01</v>
      </c>
      <c r="H1027" s="127"/>
    </row>
    <row r="1028" spans="1:8" s="61" customFormat="1" ht="45" x14ac:dyDescent="0.2">
      <c r="A1028" s="53" t="s">
        <v>1320</v>
      </c>
      <c r="B1028" s="108" t="s">
        <v>115</v>
      </c>
      <c r="C1028" s="64" t="s">
        <v>32</v>
      </c>
      <c r="D1028" s="65">
        <v>478.37</v>
      </c>
      <c r="E1028" s="66"/>
      <c r="F1028" s="67"/>
      <c r="G1028" s="47">
        <f t="shared" si="95"/>
        <v>478.37</v>
      </c>
      <c r="H1028" s="127"/>
    </row>
    <row r="1029" spans="1:8" s="61" customFormat="1" ht="45" x14ac:dyDescent="0.2">
      <c r="A1029" s="53" t="s">
        <v>1321</v>
      </c>
      <c r="B1029" s="108" t="s">
        <v>98</v>
      </c>
      <c r="C1029" s="64" t="s">
        <v>33</v>
      </c>
      <c r="D1029" s="65">
        <v>12.3</v>
      </c>
      <c r="E1029" s="66"/>
      <c r="F1029" s="67"/>
      <c r="G1029" s="47">
        <f t="shared" si="95"/>
        <v>12.3</v>
      </c>
      <c r="H1029" s="127"/>
    </row>
    <row r="1030" spans="1:8" s="61" customFormat="1" ht="45" x14ac:dyDescent="0.2">
      <c r="A1030" s="53" t="s">
        <v>1322</v>
      </c>
      <c r="B1030" s="108" t="s">
        <v>111</v>
      </c>
      <c r="C1030" s="64" t="s">
        <v>33</v>
      </c>
      <c r="D1030" s="65">
        <v>18.45</v>
      </c>
      <c r="E1030" s="66"/>
      <c r="F1030" s="67"/>
      <c r="G1030" s="47">
        <f t="shared" si="95"/>
        <v>18.45</v>
      </c>
      <c r="H1030" s="127"/>
    </row>
    <row r="1031" spans="1:8" s="61" customFormat="1" ht="33.75" x14ac:dyDescent="0.2">
      <c r="A1031" s="53" t="s">
        <v>1323</v>
      </c>
      <c r="B1031" s="108" t="s">
        <v>117</v>
      </c>
      <c r="C1031" s="64" t="s">
        <v>40</v>
      </c>
      <c r="D1031" s="65">
        <v>351.84</v>
      </c>
      <c r="E1031" s="66"/>
      <c r="F1031" s="67"/>
      <c r="G1031" s="47">
        <f t="shared" si="95"/>
        <v>351.84</v>
      </c>
      <c r="H1031" s="127"/>
    </row>
    <row r="1032" spans="1:8" s="61" customFormat="1" ht="33.75" x14ac:dyDescent="0.2">
      <c r="A1032" s="53" t="s">
        <v>1324</v>
      </c>
      <c r="B1032" s="108" t="s">
        <v>118</v>
      </c>
      <c r="C1032" s="64" t="s">
        <v>40</v>
      </c>
      <c r="D1032" s="65">
        <v>87.96</v>
      </c>
      <c r="E1032" s="66"/>
      <c r="F1032" s="67"/>
      <c r="G1032" s="47">
        <f t="shared" si="95"/>
        <v>87.96</v>
      </c>
      <c r="H1032" s="127"/>
    </row>
    <row r="1033" spans="1:8" s="61" customFormat="1" ht="33.75" x14ac:dyDescent="0.2">
      <c r="A1033" s="53" t="s">
        <v>1325</v>
      </c>
      <c r="B1033" s="108" t="s">
        <v>119</v>
      </c>
      <c r="C1033" s="64" t="s">
        <v>40</v>
      </c>
      <c r="D1033" s="65">
        <v>21.99</v>
      </c>
      <c r="E1033" s="66"/>
      <c r="F1033" s="67"/>
      <c r="G1033" s="47">
        <f t="shared" si="95"/>
        <v>21.99</v>
      </c>
      <c r="H1033" s="127"/>
    </row>
    <row r="1034" spans="1:8" s="61" customFormat="1" ht="45" x14ac:dyDescent="0.2">
      <c r="A1034" s="53" t="s">
        <v>1326</v>
      </c>
      <c r="B1034" s="108" t="s">
        <v>42</v>
      </c>
      <c r="C1034" s="64" t="s">
        <v>32</v>
      </c>
      <c r="D1034" s="65">
        <v>218.61</v>
      </c>
      <c r="E1034" s="66"/>
      <c r="F1034" s="67"/>
      <c r="G1034" s="47">
        <f t="shared" si="95"/>
        <v>218.61</v>
      </c>
      <c r="H1034" s="127"/>
    </row>
    <row r="1035" spans="1:8" s="61" customFormat="1" ht="33.75" x14ac:dyDescent="0.2">
      <c r="A1035" s="53" t="s">
        <v>1327</v>
      </c>
      <c r="B1035" s="108" t="s">
        <v>41</v>
      </c>
      <c r="C1035" s="64" t="s">
        <v>32</v>
      </c>
      <c r="D1035" s="65">
        <v>464.76</v>
      </c>
      <c r="E1035" s="66"/>
      <c r="F1035" s="67"/>
      <c r="G1035" s="47">
        <f t="shared" si="95"/>
        <v>464.76</v>
      </c>
      <c r="H1035" s="127"/>
    </row>
    <row r="1036" spans="1:8" s="61" customFormat="1" ht="33.75" x14ac:dyDescent="0.2">
      <c r="A1036" s="53" t="s">
        <v>1328</v>
      </c>
      <c r="B1036" s="108" t="s">
        <v>43</v>
      </c>
      <c r="C1036" s="64" t="s">
        <v>32</v>
      </c>
      <c r="D1036" s="65">
        <v>145.13</v>
      </c>
      <c r="E1036" s="66"/>
      <c r="F1036" s="67"/>
      <c r="G1036" s="47">
        <f t="shared" si="95"/>
        <v>145.13</v>
      </c>
      <c r="H1036" s="127"/>
    </row>
    <row r="1037" spans="1:8" s="61" customFormat="1" ht="22.5" x14ac:dyDescent="0.2">
      <c r="A1037" s="53" t="s">
        <v>1329</v>
      </c>
      <c r="B1037" s="108" t="s">
        <v>39</v>
      </c>
      <c r="C1037" s="64" t="s">
        <v>40</v>
      </c>
      <c r="D1037" s="65">
        <v>116.1</v>
      </c>
      <c r="E1037" s="66"/>
      <c r="F1037" s="67"/>
      <c r="G1037" s="47">
        <f t="shared" si="95"/>
        <v>116.1</v>
      </c>
      <c r="H1037" s="127"/>
    </row>
    <row r="1038" spans="1:8" s="61" customFormat="1" ht="45" x14ac:dyDescent="0.2">
      <c r="A1038" s="53" t="s">
        <v>1330</v>
      </c>
      <c r="B1038" s="108" t="s">
        <v>49</v>
      </c>
      <c r="C1038" s="64" t="s">
        <v>40</v>
      </c>
      <c r="D1038" s="65">
        <v>32</v>
      </c>
      <c r="E1038" s="66"/>
      <c r="F1038" s="67"/>
      <c r="G1038" s="47">
        <f>ROUND(PRODUCT(D1038,E1038),2)</f>
        <v>32</v>
      </c>
      <c r="H1038" s="127"/>
    </row>
    <row r="1039" spans="1:8" s="61" customFormat="1" ht="33.75" x14ac:dyDescent="0.2">
      <c r="A1039" s="53" t="s">
        <v>1331</v>
      </c>
      <c r="B1039" s="108" t="s">
        <v>83</v>
      </c>
      <c r="C1039" s="64" t="s">
        <v>40</v>
      </c>
      <c r="D1039" s="65">
        <v>32</v>
      </c>
      <c r="E1039" s="66"/>
      <c r="F1039" s="67"/>
      <c r="G1039" s="47">
        <f t="shared" ref="G1039:G1040" si="96">ROUND(PRODUCT(D1039,E1039),2)</f>
        <v>32</v>
      </c>
      <c r="H1039" s="127"/>
    </row>
    <row r="1040" spans="1:8" s="61" customFormat="1" ht="33.75" x14ac:dyDescent="0.2">
      <c r="A1040" s="53" t="s">
        <v>1332</v>
      </c>
      <c r="B1040" s="108" t="s">
        <v>107</v>
      </c>
      <c r="C1040" s="64" t="s">
        <v>32</v>
      </c>
      <c r="D1040" s="65">
        <v>8.1999999999999993</v>
      </c>
      <c r="E1040" s="66"/>
      <c r="F1040" s="67"/>
      <c r="G1040" s="47">
        <f t="shared" si="96"/>
        <v>8.1999999999999993</v>
      </c>
      <c r="H1040" s="127"/>
    </row>
    <row r="1041" spans="1:8" s="61" customFormat="1" ht="33.75" x14ac:dyDescent="0.2">
      <c r="A1041" s="53" t="s">
        <v>1333</v>
      </c>
      <c r="B1041" s="108" t="s">
        <v>102</v>
      </c>
      <c r="C1041" s="64" t="s">
        <v>32</v>
      </c>
      <c r="D1041" s="65">
        <v>8.1999999999999993</v>
      </c>
      <c r="E1041" s="66"/>
      <c r="F1041" s="67"/>
      <c r="G1041" s="47">
        <f t="shared" si="95"/>
        <v>8.1999999999999993</v>
      </c>
      <c r="H1041" s="127"/>
    </row>
    <row r="1042" spans="1:8" s="61" customFormat="1" ht="67.5" x14ac:dyDescent="0.2">
      <c r="A1042" s="53" t="s">
        <v>1334</v>
      </c>
      <c r="B1042" s="108" t="s">
        <v>116</v>
      </c>
      <c r="C1042" s="64" t="s">
        <v>34</v>
      </c>
      <c r="D1042" s="65">
        <v>12</v>
      </c>
      <c r="E1042" s="66"/>
      <c r="F1042" s="67"/>
      <c r="G1042" s="47">
        <f t="shared" si="95"/>
        <v>12</v>
      </c>
      <c r="H1042" s="127"/>
    </row>
    <row r="1043" spans="1:8" s="61" customFormat="1" ht="90" x14ac:dyDescent="0.2">
      <c r="A1043" s="53" t="s">
        <v>1335</v>
      </c>
      <c r="B1043" s="108" t="s">
        <v>95</v>
      </c>
      <c r="C1043" s="64" t="s">
        <v>34</v>
      </c>
      <c r="D1043" s="65">
        <v>210</v>
      </c>
      <c r="E1043" s="66"/>
      <c r="F1043" s="67"/>
      <c r="G1043" s="47">
        <f t="shared" si="95"/>
        <v>210</v>
      </c>
      <c r="H1043" s="127"/>
    </row>
    <row r="1044" spans="1:8" s="61" customFormat="1" ht="33.75" x14ac:dyDescent="0.2">
      <c r="A1044" s="53" t="s">
        <v>1336</v>
      </c>
      <c r="B1044" s="108" t="s">
        <v>38</v>
      </c>
      <c r="C1044" s="64" t="s">
        <v>33</v>
      </c>
      <c r="D1044" s="65">
        <v>18.45</v>
      </c>
      <c r="E1044" s="66"/>
      <c r="F1044" s="67"/>
      <c r="G1044" s="47">
        <f t="shared" si="95"/>
        <v>18.45</v>
      </c>
      <c r="H1044" s="127"/>
    </row>
    <row r="1045" spans="1:8" s="61" customFormat="1" ht="33.75" x14ac:dyDescent="0.2">
      <c r="A1045" s="53" t="s">
        <v>1337</v>
      </c>
      <c r="B1045" s="108" t="s">
        <v>36</v>
      </c>
      <c r="C1045" s="64" t="s">
        <v>37</v>
      </c>
      <c r="D1045" s="65">
        <v>350.55</v>
      </c>
      <c r="E1045" s="66"/>
      <c r="F1045" s="67"/>
      <c r="G1045" s="47">
        <f t="shared" si="95"/>
        <v>350.55</v>
      </c>
      <c r="H1045" s="127"/>
    </row>
    <row r="1046" spans="1:8" s="63" customFormat="1" x14ac:dyDescent="0.2">
      <c r="A1046" s="62" t="s">
        <v>249</v>
      </c>
      <c r="B1046" s="68" t="s">
        <v>78</v>
      </c>
      <c r="C1046" s="68"/>
      <c r="D1046" s="121">
        <v>0</v>
      </c>
      <c r="E1046" s="68"/>
      <c r="F1046" s="68"/>
      <c r="G1046" s="50">
        <f>ROUND(SUM(G1047:G1053),2)</f>
        <v>58.3</v>
      </c>
      <c r="H1046" s="127"/>
    </row>
    <row r="1047" spans="1:8" s="61" customFormat="1" ht="33.75" x14ac:dyDescent="0.2">
      <c r="A1047" s="53" t="s">
        <v>1338</v>
      </c>
      <c r="B1047" s="108" t="s">
        <v>772</v>
      </c>
      <c r="C1047" s="64" t="s">
        <v>34</v>
      </c>
      <c r="D1047" s="65">
        <v>6</v>
      </c>
      <c r="E1047" s="66"/>
      <c r="F1047" s="67"/>
      <c r="G1047" s="47">
        <f t="shared" ref="G1047:G1053" si="97">ROUND(PRODUCT(D1047,E1047),2)</f>
        <v>6</v>
      </c>
      <c r="H1047" s="127"/>
    </row>
    <row r="1048" spans="1:8" s="61" customFormat="1" ht="33.75" x14ac:dyDescent="0.2">
      <c r="A1048" s="53" t="s">
        <v>1339</v>
      </c>
      <c r="B1048" s="108" t="s">
        <v>773</v>
      </c>
      <c r="C1048" s="64" t="s">
        <v>34</v>
      </c>
      <c r="D1048" s="65">
        <v>4</v>
      </c>
      <c r="E1048" s="66"/>
      <c r="F1048" s="67"/>
      <c r="G1048" s="47">
        <f t="shared" si="97"/>
        <v>4</v>
      </c>
      <c r="H1048" s="127"/>
    </row>
    <row r="1049" spans="1:8" s="61" customFormat="1" ht="33.75" x14ac:dyDescent="0.2">
      <c r="A1049" s="53" t="s">
        <v>1340</v>
      </c>
      <c r="B1049" s="108" t="s">
        <v>774</v>
      </c>
      <c r="C1049" s="64" t="s">
        <v>34</v>
      </c>
      <c r="D1049" s="65">
        <v>4</v>
      </c>
      <c r="E1049" s="66"/>
      <c r="F1049" s="67"/>
      <c r="G1049" s="47">
        <f t="shared" si="97"/>
        <v>4</v>
      </c>
      <c r="H1049" s="127"/>
    </row>
    <row r="1050" spans="1:8" s="61" customFormat="1" ht="33.75" x14ac:dyDescent="0.2">
      <c r="A1050" s="53" t="s">
        <v>1341</v>
      </c>
      <c r="B1050" s="108" t="s">
        <v>775</v>
      </c>
      <c r="C1050" s="64" t="s">
        <v>34</v>
      </c>
      <c r="D1050" s="65">
        <v>4</v>
      </c>
      <c r="E1050" s="66"/>
      <c r="F1050" s="67"/>
      <c r="G1050" s="47">
        <f t="shared" si="97"/>
        <v>4</v>
      </c>
      <c r="H1050" s="127"/>
    </row>
    <row r="1051" spans="1:8" s="61" customFormat="1" ht="33.75" x14ac:dyDescent="0.2">
      <c r="A1051" s="53" t="s">
        <v>1342</v>
      </c>
      <c r="B1051" s="108" t="s">
        <v>776</v>
      </c>
      <c r="C1051" s="64" t="s">
        <v>34</v>
      </c>
      <c r="D1051" s="65">
        <v>4</v>
      </c>
      <c r="E1051" s="66"/>
      <c r="F1051" s="67"/>
      <c r="G1051" s="47">
        <f t="shared" si="97"/>
        <v>4</v>
      </c>
      <c r="H1051" s="127"/>
    </row>
    <row r="1052" spans="1:8" s="61" customFormat="1" ht="33.75" x14ac:dyDescent="0.2">
      <c r="A1052" s="53" t="s">
        <v>1343</v>
      </c>
      <c r="B1052" s="108" t="s">
        <v>55</v>
      </c>
      <c r="C1052" s="64" t="s">
        <v>32</v>
      </c>
      <c r="D1052" s="65">
        <v>33</v>
      </c>
      <c r="E1052" s="66"/>
      <c r="F1052" s="67"/>
      <c r="G1052" s="47">
        <f t="shared" si="97"/>
        <v>33</v>
      </c>
      <c r="H1052" s="127"/>
    </row>
    <row r="1053" spans="1:8" s="61" customFormat="1" ht="22.5" x14ac:dyDescent="0.2">
      <c r="A1053" s="53" t="s">
        <v>1344</v>
      </c>
      <c r="B1053" s="108" t="s">
        <v>112</v>
      </c>
      <c r="C1053" s="64" t="s">
        <v>33</v>
      </c>
      <c r="D1053" s="65">
        <v>3.3</v>
      </c>
      <c r="E1053" s="66"/>
      <c r="F1053" s="67"/>
      <c r="G1053" s="47">
        <f t="shared" si="97"/>
        <v>3.3</v>
      </c>
      <c r="H1053" s="127"/>
    </row>
    <row r="1054" spans="1:8" s="61" customFormat="1" x14ac:dyDescent="0.2">
      <c r="A1054" s="62" t="s">
        <v>259</v>
      </c>
      <c r="B1054" s="68" t="s">
        <v>44</v>
      </c>
      <c r="C1054" s="68"/>
      <c r="D1054" s="121">
        <v>0</v>
      </c>
      <c r="E1054" s="68"/>
      <c r="F1054" s="68"/>
      <c r="G1054" s="50">
        <f>ROUND(SUM(G1055,G1064),2)</f>
        <v>691.87</v>
      </c>
      <c r="H1054" s="127"/>
    </row>
    <row r="1055" spans="1:8" s="114" customFormat="1" x14ac:dyDescent="0.2">
      <c r="A1055" s="109" t="s">
        <v>1278</v>
      </c>
      <c r="B1055" s="110" t="s">
        <v>46</v>
      </c>
      <c r="C1055" s="111"/>
      <c r="D1055" s="112">
        <v>0</v>
      </c>
      <c r="E1055" s="92"/>
      <c r="F1055" s="113"/>
      <c r="G1055" s="92">
        <f>ROUND(SUM(G1056:G1063),2)</f>
        <v>681.87</v>
      </c>
      <c r="H1055" s="127"/>
    </row>
    <row r="1056" spans="1:8" s="61" customFormat="1" ht="56.25" x14ac:dyDescent="0.2">
      <c r="A1056" s="53" t="s">
        <v>1345</v>
      </c>
      <c r="B1056" s="108" t="s">
        <v>113</v>
      </c>
      <c r="C1056" s="64" t="s">
        <v>32</v>
      </c>
      <c r="D1056" s="65">
        <v>26</v>
      </c>
      <c r="E1056" s="66"/>
      <c r="F1056" s="67"/>
      <c r="G1056" s="47">
        <f t="shared" ref="G1056:G1063" si="98">ROUND(PRODUCT(D1056,E1056),2)</f>
        <v>26</v>
      </c>
      <c r="H1056" s="127"/>
    </row>
    <row r="1057" spans="1:8" s="61" customFormat="1" ht="67.5" x14ac:dyDescent="0.2">
      <c r="A1057" s="53" t="s">
        <v>1346</v>
      </c>
      <c r="B1057" s="108" t="s">
        <v>114</v>
      </c>
      <c r="C1057" s="64" t="s">
        <v>32</v>
      </c>
      <c r="D1057" s="65">
        <v>32</v>
      </c>
      <c r="E1057" s="66"/>
      <c r="F1057" s="67"/>
      <c r="G1057" s="47">
        <f t="shared" si="98"/>
        <v>32</v>
      </c>
      <c r="H1057" s="127"/>
    </row>
    <row r="1058" spans="1:8" s="61" customFormat="1" ht="56.25" x14ac:dyDescent="0.2">
      <c r="A1058" s="53" t="s">
        <v>1347</v>
      </c>
      <c r="B1058" s="108" t="s">
        <v>103</v>
      </c>
      <c r="C1058" s="64" t="s">
        <v>40</v>
      </c>
      <c r="D1058" s="65">
        <v>395.9</v>
      </c>
      <c r="E1058" s="66"/>
      <c r="F1058" s="67"/>
      <c r="G1058" s="47">
        <f t="shared" si="98"/>
        <v>395.9</v>
      </c>
      <c r="H1058" s="127"/>
    </row>
    <row r="1059" spans="1:8" s="61" customFormat="1" ht="56.25" x14ac:dyDescent="0.2">
      <c r="A1059" s="53" t="s">
        <v>1348</v>
      </c>
      <c r="B1059" s="108" t="s">
        <v>473</v>
      </c>
      <c r="C1059" s="64" t="s">
        <v>40</v>
      </c>
      <c r="D1059" s="65">
        <v>92.4</v>
      </c>
      <c r="E1059" s="66"/>
      <c r="F1059" s="67"/>
      <c r="G1059" s="47">
        <f t="shared" si="98"/>
        <v>92.4</v>
      </c>
      <c r="H1059" s="127"/>
    </row>
    <row r="1060" spans="1:8" s="61" customFormat="1" ht="56.25" x14ac:dyDescent="0.2">
      <c r="A1060" s="53" t="s">
        <v>1349</v>
      </c>
      <c r="B1060" s="108" t="s">
        <v>474</v>
      </c>
      <c r="C1060" s="64" t="s">
        <v>40</v>
      </c>
      <c r="D1060" s="65">
        <v>130.57</v>
      </c>
      <c r="E1060" s="66"/>
      <c r="F1060" s="67"/>
      <c r="G1060" s="47">
        <f t="shared" si="98"/>
        <v>130.57</v>
      </c>
      <c r="H1060" s="127"/>
    </row>
    <row r="1061" spans="1:8" s="61" customFormat="1" ht="56.25" x14ac:dyDescent="0.2">
      <c r="A1061" s="53" t="s">
        <v>1350</v>
      </c>
      <c r="B1061" s="108" t="s">
        <v>104</v>
      </c>
      <c r="C1061" s="64" t="s">
        <v>34</v>
      </c>
      <c r="D1061" s="65">
        <v>2</v>
      </c>
      <c r="E1061" s="66"/>
      <c r="F1061" s="67"/>
      <c r="G1061" s="47">
        <f t="shared" si="98"/>
        <v>2</v>
      </c>
      <c r="H1061" s="127"/>
    </row>
    <row r="1062" spans="1:8" s="61" customFormat="1" ht="56.25" x14ac:dyDescent="0.2">
      <c r="A1062" s="53" t="s">
        <v>1351</v>
      </c>
      <c r="B1062" s="108" t="s">
        <v>105</v>
      </c>
      <c r="C1062" s="64" t="s">
        <v>34</v>
      </c>
      <c r="D1062" s="65">
        <v>2</v>
      </c>
      <c r="E1062" s="66"/>
      <c r="F1062" s="67"/>
      <c r="G1062" s="47">
        <f t="shared" si="98"/>
        <v>2</v>
      </c>
      <c r="H1062" s="127"/>
    </row>
    <row r="1063" spans="1:8" s="61" customFormat="1" ht="56.25" x14ac:dyDescent="0.2">
      <c r="A1063" s="53" t="s">
        <v>1352</v>
      </c>
      <c r="B1063" s="108" t="s">
        <v>106</v>
      </c>
      <c r="C1063" s="64" t="s">
        <v>34</v>
      </c>
      <c r="D1063" s="65">
        <v>1</v>
      </c>
      <c r="E1063" s="66"/>
      <c r="F1063" s="67"/>
      <c r="G1063" s="47">
        <f t="shared" si="98"/>
        <v>1</v>
      </c>
      <c r="H1063" s="127"/>
    </row>
    <row r="1064" spans="1:8" s="114" customFormat="1" x14ac:dyDescent="0.2">
      <c r="A1064" s="109" t="s">
        <v>1279</v>
      </c>
      <c r="B1064" s="110" t="s">
        <v>79</v>
      </c>
      <c r="C1064" s="111"/>
      <c r="D1064" s="112">
        <v>0</v>
      </c>
      <c r="E1064" s="92"/>
      <c r="F1064" s="113"/>
      <c r="G1064" s="92">
        <f>ROUND(SUM(G1065:G1066),2)</f>
        <v>10</v>
      </c>
      <c r="H1064" s="127"/>
    </row>
    <row r="1065" spans="1:8" s="61" customFormat="1" ht="67.5" x14ac:dyDescent="0.2">
      <c r="A1065" s="53" t="s">
        <v>1353</v>
      </c>
      <c r="B1065" s="108" t="s">
        <v>120</v>
      </c>
      <c r="C1065" s="64" t="s">
        <v>34</v>
      </c>
      <c r="D1065" s="65">
        <v>5</v>
      </c>
      <c r="E1065" s="66"/>
      <c r="F1065" s="67"/>
      <c r="G1065" s="47">
        <f t="shared" ref="G1065:G1066" si="99">ROUND(PRODUCT(D1065,E1065),2)</f>
        <v>5</v>
      </c>
      <c r="H1065" s="127"/>
    </row>
    <row r="1066" spans="1:8" s="61" customFormat="1" ht="45" x14ac:dyDescent="0.2">
      <c r="A1066" s="53" t="s">
        <v>1354</v>
      </c>
      <c r="B1066" s="108" t="s">
        <v>121</v>
      </c>
      <c r="C1066" s="64" t="s">
        <v>34</v>
      </c>
      <c r="D1066" s="65">
        <v>5</v>
      </c>
      <c r="E1066" s="66"/>
      <c r="F1066" s="67"/>
      <c r="G1066" s="47">
        <f t="shared" si="99"/>
        <v>5</v>
      </c>
      <c r="H1066" s="127"/>
    </row>
    <row r="1067" spans="1:8" s="63" customFormat="1" x14ac:dyDescent="0.2">
      <c r="A1067" s="62" t="s">
        <v>303</v>
      </c>
      <c r="B1067" s="68" t="s">
        <v>224</v>
      </c>
      <c r="C1067" s="68"/>
      <c r="D1067" s="121">
        <v>0</v>
      </c>
      <c r="E1067" s="68"/>
      <c r="F1067" s="68"/>
      <c r="G1067" s="50">
        <f>ROUND(SUM(G1068,G1087,G1103,G1119,G1136),2)</f>
        <v>20566.349999999999</v>
      </c>
      <c r="H1067" s="127"/>
    </row>
    <row r="1068" spans="1:8" s="114" customFormat="1" x14ac:dyDescent="0.2">
      <c r="A1068" s="109" t="s">
        <v>1280</v>
      </c>
      <c r="B1068" s="110" t="s">
        <v>225</v>
      </c>
      <c r="C1068" s="111"/>
      <c r="D1068" s="112">
        <v>0</v>
      </c>
      <c r="E1068" s="92"/>
      <c r="F1068" s="113"/>
      <c r="G1068" s="92">
        <f>ROUND(SUM(G1069:G1086),2)</f>
        <v>12791.14</v>
      </c>
      <c r="H1068" s="127"/>
    </row>
    <row r="1069" spans="1:8" s="61" customFormat="1" ht="22.5" x14ac:dyDescent="0.2">
      <c r="A1069" s="53" t="s">
        <v>1355</v>
      </c>
      <c r="B1069" s="108" t="s">
        <v>226</v>
      </c>
      <c r="C1069" s="64" t="s">
        <v>40</v>
      </c>
      <c r="D1069" s="65">
        <v>263.58999999999997</v>
      </c>
      <c r="E1069" s="66"/>
      <c r="F1069" s="67"/>
      <c r="G1069" s="47">
        <f t="shared" ref="G1069:G1086" si="100">ROUND(PRODUCT(D1069,E1069),2)</f>
        <v>263.58999999999997</v>
      </c>
      <c r="H1069" s="127"/>
    </row>
    <row r="1070" spans="1:8" s="61" customFormat="1" ht="45" x14ac:dyDescent="0.2">
      <c r="A1070" s="53" t="s">
        <v>1356</v>
      </c>
      <c r="B1070" s="108" t="s">
        <v>227</v>
      </c>
      <c r="C1070" s="64" t="s">
        <v>33</v>
      </c>
      <c r="D1070" s="65">
        <v>706.56</v>
      </c>
      <c r="E1070" s="66"/>
      <c r="F1070" s="67"/>
      <c r="G1070" s="47">
        <f t="shared" si="100"/>
        <v>706.56</v>
      </c>
      <c r="H1070" s="127"/>
    </row>
    <row r="1071" spans="1:8" s="61" customFormat="1" ht="45" x14ac:dyDescent="0.2">
      <c r="A1071" s="53" t="s">
        <v>1357</v>
      </c>
      <c r="B1071" s="108" t="s">
        <v>228</v>
      </c>
      <c r="C1071" s="64" t="s">
        <v>33</v>
      </c>
      <c r="D1071" s="65">
        <v>545.42999999999995</v>
      </c>
      <c r="E1071" s="66"/>
      <c r="F1071" s="67"/>
      <c r="G1071" s="47">
        <f t="shared" si="100"/>
        <v>545.42999999999995</v>
      </c>
      <c r="H1071" s="127"/>
    </row>
    <row r="1072" spans="1:8" s="61" customFormat="1" ht="45" x14ac:dyDescent="0.2">
      <c r="A1072" s="53" t="s">
        <v>1358</v>
      </c>
      <c r="B1072" s="108" t="s">
        <v>229</v>
      </c>
      <c r="C1072" s="64" t="s">
        <v>33</v>
      </c>
      <c r="D1072" s="65">
        <v>161.12</v>
      </c>
      <c r="E1072" s="66"/>
      <c r="F1072" s="67"/>
      <c r="G1072" s="47">
        <f t="shared" si="100"/>
        <v>161.12</v>
      </c>
      <c r="H1072" s="127"/>
    </row>
    <row r="1073" spans="1:8" s="61" customFormat="1" ht="22.5" x14ac:dyDescent="0.2">
      <c r="A1073" s="53" t="s">
        <v>1359</v>
      </c>
      <c r="B1073" s="108" t="s">
        <v>230</v>
      </c>
      <c r="C1073" s="64" t="s">
        <v>33</v>
      </c>
      <c r="D1073" s="65">
        <v>27.27</v>
      </c>
      <c r="E1073" s="66"/>
      <c r="F1073" s="67"/>
      <c r="G1073" s="47">
        <f t="shared" si="100"/>
        <v>27.27</v>
      </c>
      <c r="H1073" s="127"/>
    </row>
    <row r="1074" spans="1:8" s="61" customFormat="1" ht="22.5" x14ac:dyDescent="0.2">
      <c r="A1074" s="53" t="s">
        <v>1360</v>
      </c>
      <c r="B1074" s="108" t="s">
        <v>231</v>
      </c>
      <c r="C1074" s="64" t="s">
        <v>40</v>
      </c>
      <c r="D1074" s="65">
        <v>102.6</v>
      </c>
      <c r="E1074" s="66"/>
      <c r="F1074" s="67"/>
      <c r="G1074" s="47">
        <f t="shared" si="100"/>
        <v>102.6</v>
      </c>
      <c r="H1074" s="127"/>
    </row>
    <row r="1075" spans="1:8" s="61" customFormat="1" ht="22.5" x14ac:dyDescent="0.2">
      <c r="A1075" s="53" t="s">
        <v>1361</v>
      </c>
      <c r="B1075" s="108" t="s">
        <v>480</v>
      </c>
      <c r="C1075" s="64" t="s">
        <v>40</v>
      </c>
      <c r="D1075" s="65">
        <v>144.81</v>
      </c>
      <c r="E1075" s="66"/>
      <c r="F1075" s="67"/>
      <c r="G1075" s="47">
        <f t="shared" si="100"/>
        <v>144.81</v>
      </c>
      <c r="H1075" s="127"/>
    </row>
    <row r="1076" spans="1:8" s="61" customFormat="1" ht="22.5" x14ac:dyDescent="0.2">
      <c r="A1076" s="53" t="s">
        <v>1362</v>
      </c>
      <c r="B1076" s="108" t="s">
        <v>778</v>
      </c>
      <c r="C1076" s="64" t="s">
        <v>40</v>
      </c>
      <c r="D1076" s="65">
        <v>16.18</v>
      </c>
      <c r="E1076" s="66"/>
      <c r="F1076" s="67"/>
      <c r="G1076" s="47">
        <f t="shared" si="100"/>
        <v>16.18</v>
      </c>
      <c r="H1076" s="127"/>
    </row>
    <row r="1077" spans="1:8" s="61" customFormat="1" ht="33.75" x14ac:dyDescent="0.2">
      <c r="A1077" s="53" t="s">
        <v>1363</v>
      </c>
      <c r="B1077" s="108" t="s">
        <v>233</v>
      </c>
      <c r="C1077" s="64" t="s">
        <v>33</v>
      </c>
      <c r="D1077" s="65">
        <v>150.69999999999999</v>
      </c>
      <c r="E1077" s="66"/>
      <c r="F1077" s="67"/>
      <c r="G1077" s="47">
        <f t="shared" si="100"/>
        <v>150.69999999999999</v>
      </c>
      <c r="H1077" s="127"/>
    </row>
    <row r="1078" spans="1:8" s="61" customFormat="1" ht="45" x14ac:dyDescent="0.2">
      <c r="A1078" s="53" t="s">
        <v>1364</v>
      </c>
      <c r="B1078" s="108" t="s">
        <v>122</v>
      </c>
      <c r="C1078" s="64" t="s">
        <v>33</v>
      </c>
      <c r="D1078" s="65">
        <v>198.82</v>
      </c>
      <c r="E1078" s="66"/>
      <c r="F1078" s="67"/>
      <c r="G1078" s="47">
        <f t="shared" si="100"/>
        <v>198.82</v>
      </c>
      <c r="H1078" s="127"/>
    </row>
    <row r="1079" spans="1:8" s="61" customFormat="1" ht="45" x14ac:dyDescent="0.2">
      <c r="A1079" s="53" t="s">
        <v>1365</v>
      </c>
      <c r="B1079" s="108" t="s">
        <v>234</v>
      </c>
      <c r="C1079" s="64" t="s">
        <v>33</v>
      </c>
      <c r="D1079" s="65">
        <v>298.26</v>
      </c>
      <c r="E1079" s="66"/>
      <c r="F1079" s="67"/>
      <c r="G1079" s="47">
        <f t="shared" si="100"/>
        <v>298.26</v>
      </c>
      <c r="H1079" s="127"/>
    </row>
    <row r="1080" spans="1:8" s="61" customFormat="1" ht="135" x14ac:dyDescent="0.2">
      <c r="A1080" s="53" t="s">
        <v>1366</v>
      </c>
      <c r="B1080" s="108" t="s">
        <v>1267</v>
      </c>
      <c r="C1080" s="64" t="s">
        <v>34</v>
      </c>
      <c r="D1080" s="65">
        <v>5</v>
      </c>
      <c r="E1080" s="66"/>
      <c r="F1080" s="67"/>
      <c r="G1080" s="47">
        <f t="shared" si="100"/>
        <v>5</v>
      </c>
      <c r="H1080" s="127"/>
    </row>
    <row r="1081" spans="1:8" s="61" customFormat="1" ht="135" x14ac:dyDescent="0.2">
      <c r="A1081" s="53" t="s">
        <v>1367</v>
      </c>
      <c r="B1081" s="108" t="s">
        <v>1268</v>
      </c>
      <c r="C1081" s="64" t="s">
        <v>34</v>
      </c>
      <c r="D1081" s="65">
        <v>2</v>
      </c>
      <c r="E1081" s="66"/>
      <c r="F1081" s="67"/>
      <c r="G1081" s="47">
        <f t="shared" si="100"/>
        <v>2</v>
      </c>
      <c r="H1081" s="127"/>
    </row>
    <row r="1082" spans="1:8" s="61" customFormat="1" ht="22.5" x14ac:dyDescent="0.2">
      <c r="A1082" s="53" t="s">
        <v>1368</v>
      </c>
      <c r="B1082" s="54" t="s">
        <v>3025</v>
      </c>
      <c r="C1082" s="64" t="s">
        <v>34</v>
      </c>
      <c r="D1082" s="65">
        <v>4</v>
      </c>
      <c r="E1082" s="66"/>
      <c r="F1082" s="67"/>
      <c r="G1082" s="47">
        <f t="shared" si="100"/>
        <v>4</v>
      </c>
      <c r="H1082" s="127"/>
    </row>
    <row r="1083" spans="1:8" s="61" customFormat="1" ht="22.5" x14ac:dyDescent="0.2">
      <c r="A1083" s="53" t="s">
        <v>1369</v>
      </c>
      <c r="B1083" s="108" t="s">
        <v>484</v>
      </c>
      <c r="C1083" s="64" t="s">
        <v>34</v>
      </c>
      <c r="D1083" s="65">
        <v>8</v>
      </c>
      <c r="E1083" s="66"/>
      <c r="F1083" s="67"/>
      <c r="G1083" s="47">
        <f t="shared" si="100"/>
        <v>8</v>
      </c>
      <c r="H1083" s="127"/>
    </row>
    <row r="1084" spans="1:8" s="61" customFormat="1" ht="22.5" x14ac:dyDescent="0.2">
      <c r="A1084" s="53" t="s">
        <v>1370</v>
      </c>
      <c r="B1084" s="108" t="s">
        <v>1269</v>
      </c>
      <c r="C1084" s="64" t="s">
        <v>34</v>
      </c>
      <c r="D1084" s="65">
        <v>2</v>
      </c>
      <c r="E1084" s="66"/>
      <c r="F1084" s="67"/>
      <c r="G1084" s="47">
        <f t="shared" si="100"/>
        <v>2</v>
      </c>
      <c r="H1084" s="127"/>
    </row>
    <row r="1085" spans="1:8" s="61" customFormat="1" ht="33.75" x14ac:dyDescent="0.2">
      <c r="A1085" s="53" t="s">
        <v>1371</v>
      </c>
      <c r="B1085" s="108" t="s">
        <v>38</v>
      </c>
      <c r="C1085" s="64" t="s">
        <v>33</v>
      </c>
      <c r="D1085" s="65">
        <v>507.74</v>
      </c>
      <c r="E1085" s="66"/>
      <c r="F1085" s="67"/>
      <c r="G1085" s="47">
        <f t="shared" si="100"/>
        <v>507.74</v>
      </c>
      <c r="H1085" s="127"/>
    </row>
    <row r="1086" spans="1:8" s="61" customFormat="1" ht="33.75" x14ac:dyDescent="0.2">
      <c r="A1086" s="53" t="s">
        <v>1372</v>
      </c>
      <c r="B1086" s="108" t="s">
        <v>36</v>
      </c>
      <c r="C1086" s="64" t="s">
        <v>37</v>
      </c>
      <c r="D1086" s="65">
        <v>9647.06</v>
      </c>
      <c r="E1086" s="66"/>
      <c r="F1086" s="67"/>
      <c r="G1086" s="47">
        <f t="shared" si="100"/>
        <v>9647.06</v>
      </c>
      <c r="H1086" s="127"/>
    </row>
    <row r="1087" spans="1:8" s="114" customFormat="1" x14ac:dyDescent="0.2">
      <c r="A1087" s="109" t="s">
        <v>1281</v>
      </c>
      <c r="B1087" s="110" t="s">
        <v>238</v>
      </c>
      <c r="C1087" s="111"/>
      <c r="D1087" s="112">
        <v>0</v>
      </c>
      <c r="E1087" s="92"/>
      <c r="F1087" s="113"/>
      <c r="G1087" s="92">
        <f>ROUND(SUM(G1088:G1102),2)</f>
        <v>1460.77</v>
      </c>
      <c r="H1087" s="127"/>
    </row>
    <row r="1088" spans="1:8" s="61" customFormat="1" ht="45" x14ac:dyDescent="0.2">
      <c r="A1088" s="53" t="s">
        <v>1373</v>
      </c>
      <c r="B1088" s="108" t="s">
        <v>227</v>
      </c>
      <c r="C1088" s="64" t="s">
        <v>33</v>
      </c>
      <c r="D1088" s="65">
        <v>34.99</v>
      </c>
      <c r="E1088" s="66"/>
      <c r="F1088" s="67"/>
      <c r="G1088" s="47">
        <f t="shared" ref="G1088:G1094" si="101">ROUND(PRODUCT(D1088,E1088),2)</f>
        <v>34.99</v>
      </c>
      <c r="H1088" s="127"/>
    </row>
    <row r="1089" spans="1:8" s="61" customFormat="1" ht="45" x14ac:dyDescent="0.2">
      <c r="A1089" s="53" t="s">
        <v>1374</v>
      </c>
      <c r="B1089" s="108" t="s">
        <v>228</v>
      </c>
      <c r="C1089" s="64" t="s">
        <v>33</v>
      </c>
      <c r="D1089" s="65">
        <v>17.5</v>
      </c>
      <c r="E1089" s="66"/>
      <c r="F1089" s="67"/>
      <c r="G1089" s="47">
        <f t="shared" si="101"/>
        <v>17.5</v>
      </c>
      <c r="H1089" s="127"/>
    </row>
    <row r="1090" spans="1:8" s="61" customFormat="1" ht="22.5" x14ac:dyDescent="0.2">
      <c r="A1090" s="53" t="s">
        <v>1375</v>
      </c>
      <c r="B1090" s="108" t="s">
        <v>239</v>
      </c>
      <c r="C1090" s="64" t="s">
        <v>33</v>
      </c>
      <c r="D1090" s="65">
        <v>6.69</v>
      </c>
      <c r="E1090" s="66"/>
      <c r="F1090" s="67"/>
      <c r="G1090" s="47">
        <f t="shared" si="101"/>
        <v>6.69</v>
      </c>
      <c r="H1090" s="127"/>
    </row>
    <row r="1091" spans="1:8" s="61" customFormat="1" ht="33.75" x14ac:dyDescent="0.2">
      <c r="A1091" s="53" t="s">
        <v>1376</v>
      </c>
      <c r="B1091" s="108" t="s">
        <v>240</v>
      </c>
      <c r="C1091" s="64" t="s">
        <v>32</v>
      </c>
      <c r="D1091" s="65">
        <v>13.82</v>
      </c>
      <c r="E1091" s="66"/>
      <c r="F1091" s="67"/>
      <c r="G1091" s="47">
        <f t="shared" si="101"/>
        <v>13.82</v>
      </c>
      <c r="H1091" s="127"/>
    </row>
    <row r="1092" spans="1:8" s="61" customFormat="1" ht="33.75" x14ac:dyDescent="0.2">
      <c r="A1092" s="53" t="s">
        <v>1377</v>
      </c>
      <c r="B1092" s="108" t="s">
        <v>241</v>
      </c>
      <c r="C1092" s="64" t="s">
        <v>54</v>
      </c>
      <c r="D1092" s="65">
        <v>390.67</v>
      </c>
      <c r="E1092" s="66"/>
      <c r="F1092" s="67"/>
      <c r="G1092" s="47">
        <f t="shared" si="101"/>
        <v>390.67</v>
      </c>
      <c r="H1092" s="127"/>
    </row>
    <row r="1093" spans="1:8" s="61" customFormat="1" ht="22.5" x14ac:dyDescent="0.2">
      <c r="A1093" s="53" t="s">
        <v>1378</v>
      </c>
      <c r="B1093" s="108" t="s">
        <v>242</v>
      </c>
      <c r="C1093" s="64" t="s">
        <v>33</v>
      </c>
      <c r="D1093" s="65">
        <v>3.24</v>
      </c>
      <c r="E1093" s="66"/>
      <c r="F1093" s="67"/>
      <c r="G1093" s="47">
        <f t="shared" si="101"/>
        <v>3.24</v>
      </c>
      <c r="H1093" s="127"/>
    </row>
    <row r="1094" spans="1:8" s="61" customFormat="1" ht="33.75" x14ac:dyDescent="0.2">
      <c r="A1094" s="53" t="s">
        <v>1379</v>
      </c>
      <c r="B1094" s="108" t="s">
        <v>243</v>
      </c>
      <c r="C1094" s="64" t="s">
        <v>32</v>
      </c>
      <c r="D1094" s="65">
        <v>7.2</v>
      </c>
      <c r="E1094" s="66"/>
      <c r="F1094" s="67"/>
      <c r="G1094" s="47">
        <f t="shared" si="101"/>
        <v>7.2</v>
      </c>
      <c r="H1094" s="127"/>
    </row>
    <row r="1095" spans="1:8" s="61" customFormat="1" ht="22.5" x14ac:dyDescent="0.2">
      <c r="A1095" s="53" t="s">
        <v>1380</v>
      </c>
      <c r="B1095" s="108" t="s">
        <v>244</v>
      </c>
      <c r="C1095" s="64" t="s">
        <v>32</v>
      </c>
      <c r="D1095" s="65">
        <v>50.05</v>
      </c>
      <c r="E1095" s="66"/>
      <c r="F1095" s="67"/>
      <c r="G1095" s="47">
        <f>ROUND(PRODUCT(D1095,E1095),2)</f>
        <v>50.05</v>
      </c>
      <c r="H1095" s="127"/>
    </row>
    <row r="1096" spans="1:8" s="61" customFormat="1" ht="45" x14ac:dyDescent="0.2">
      <c r="A1096" s="53" t="s">
        <v>1381</v>
      </c>
      <c r="B1096" s="108" t="s">
        <v>245</v>
      </c>
      <c r="C1096" s="64" t="s">
        <v>32</v>
      </c>
      <c r="D1096" s="65">
        <v>38.17</v>
      </c>
      <c r="E1096" s="66"/>
      <c r="F1096" s="67"/>
      <c r="G1096" s="47">
        <f>ROUND(PRODUCT(D1096,E1096),2)</f>
        <v>38.17</v>
      </c>
      <c r="H1096" s="127"/>
    </row>
    <row r="1097" spans="1:8" s="61" customFormat="1" ht="45" x14ac:dyDescent="0.2">
      <c r="A1097" s="53" t="s">
        <v>1382</v>
      </c>
      <c r="B1097" s="108" t="s">
        <v>246</v>
      </c>
      <c r="C1097" s="64" t="s">
        <v>32</v>
      </c>
      <c r="D1097" s="65">
        <v>61.92</v>
      </c>
      <c r="E1097" s="66"/>
      <c r="F1097" s="67"/>
      <c r="G1097" s="47">
        <f>ROUND(PRODUCT(D1097,E1097),2)</f>
        <v>61.92</v>
      </c>
      <c r="H1097" s="127"/>
    </row>
    <row r="1098" spans="1:8" s="61" customFormat="1" ht="45" x14ac:dyDescent="0.2">
      <c r="A1098" s="53" t="s">
        <v>1383</v>
      </c>
      <c r="B1098" s="108" t="s">
        <v>122</v>
      </c>
      <c r="C1098" s="64" t="s">
        <v>33</v>
      </c>
      <c r="D1098" s="65">
        <v>13.12</v>
      </c>
      <c r="E1098" s="66"/>
      <c r="F1098" s="67"/>
      <c r="G1098" s="47">
        <f>ROUND(PRODUCT(D1098,E1098),2)</f>
        <v>13.12</v>
      </c>
      <c r="H1098" s="127"/>
    </row>
    <row r="1099" spans="1:8" s="61" customFormat="1" ht="45" x14ac:dyDescent="0.2">
      <c r="A1099" s="53" t="s">
        <v>1384</v>
      </c>
      <c r="B1099" s="108" t="s">
        <v>247</v>
      </c>
      <c r="C1099" s="64" t="s">
        <v>34</v>
      </c>
      <c r="D1099" s="65">
        <v>31</v>
      </c>
      <c r="E1099" s="66"/>
      <c r="F1099" s="67"/>
      <c r="G1099" s="47">
        <f t="shared" ref="G1099:G1102" si="102">ROUND(PRODUCT(D1099,E1099),2)</f>
        <v>31</v>
      </c>
      <c r="H1099" s="127"/>
    </row>
    <row r="1100" spans="1:8" s="61" customFormat="1" ht="45" x14ac:dyDescent="0.2">
      <c r="A1100" s="53" t="s">
        <v>1385</v>
      </c>
      <c r="B1100" s="108" t="s">
        <v>248</v>
      </c>
      <c r="C1100" s="64" t="s">
        <v>34</v>
      </c>
      <c r="D1100" s="65">
        <v>5</v>
      </c>
      <c r="E1100" s="66"/>
      <c r="F1100" s="67"/>
      <c r="G1100" s="47">
        <f t="shared" si="102"/>
        <v>5</v>
      </c>
      <c r="H1100" s="127"/>
    </row>
    <row r="1101" spans="1:8" s="61" customFormat="1" ht="33.75" x14ac:dyDescent="0.2">
      <c r="A1101" s="53" t="s">
        <v>1386</v>
      </c>
      <c r="B1101" s="108" t="s">
        <v>38</v>
      </c>
      <c r="C1101" s="64" t="s">
        <v>33</v>
      </c>
      <c r="D1101" s="65">
        <v>39.369999999999997</v>
      </c>
      <c r="E1101" s="66"/>
      <c r="F1101" s="67"/>
      <c r="G1101" s="47">
        <f t="shared" si="102"/>
        <v>39.369999999999997</v>
      </c>
      <c r="H1101" s="127"/>
    </row>
    <row r="1102" spans="1:8" s="61" customFormat="1" ht="33.75" x14ac:dyDescent="0.2">
      <c r="A1102" s="53" t="s">
        <v>1387</v>
      </c>
      <c r="B1102" s="108" t="s">
        <v>36</v>
      </c>
      <c r="C1102" s="64" t="s">
        <v>37</v>
      </c>
      <c r="D1102" s="65">
        <v>748.03</v>
      </c>
      <c r="E1102" s="66"/>
      <c r="F1102" s="67"/>
      <c r="G1102" s="47">
        <f t="shared" si="102"/>
        <v>748.03</v>
      </c>
      <c r="H1102" s="127"/>
    </row>
    <row r="1103" spans="1:8" s="114" customFormat="1" x14ac:dyDescent="0.2">
      <c r="A1103" s="109" t="s">
        <v>1282</v>
      </c>
      <c r="B1103" s="110" t="s">
        <v>250</v>
      </c>
      <c r="C1103" s="111"/>
      <c r="D1103" s="112">
        <v>0</v>
      </c>
      <c r="E1103" s="92"/>
      <c r="F1103" s="113"/>
      <c r="G1103" s="92">
        <f>ROUND(SUM(G1104:G1118),2)</f>
        <v>2451.1</v>
      </c>
      <c r="H1103" s="127"/>
    </row>
    <row r="1104" spans="1:8" s="61" customFormat="1" ht="22.5" x14ac:dyDescent="0.2">
      <c r="A1104" s="53" t="s">
        <v>1388</v>
      </c>
      <c r="B1104" s="108" t="s">
        <v>226</v>
      </c>
      <c r="C1104" s="64" t="s">
        <v>40</v>
      </c>
      <c r="D1104" s="65">
        <v>173.25</v>
      </c>
      <c r="E1104" s="66"/>
      <c r="F1104" s="67"/>
      <c r="G1104" s="47">
        <f t="shared" ref="G1104:G1118" si="103">ROUND(PRODUCT(D1104,E1104),2)</f>
        <v>173.25</v>
      </c>
      <c r="H1104" s="127"/>
    </row>
    <row r="1105" spans="1:8" s="61" customFormat="1" ht="45" x14ac:dyDescent="0.2">
      <c r="A1105" s="53" t="s">
        <v>1389</v>
      </c>
      <c r="B1105" s="108" t="s">
        <v>227</v>
      </c>
      <c r="C1105" s="64" t="s">
        <v>33</v>
      </c>
      <c r="D1105" s="65">
        <v>133.4</v>
      </c>
      <c r="E1105" s="66"/>
      <c r="F1105" s="67"/>
      <c r="G1105" s="47">
        <f t="shared" si="103"/>
        <v>133.4</v>
      </c>
      <c r="H1105" s="127"/>
    </row>
    <row r="1106" spans="1:8" s="61" customFormat="1" ht="90" x14ac:dyDescent="0.2">
      <c r="A1106" s="53" t="s">
        <v>1390</v>
      </c>
      <c r="B1106" s="108" t="s">
        <v>251</v>
      </c>
      <c r="C1106" s="64" t="s">
        <v>34</v>
      </c>
      <c r="D1106" s="65">
        <v>8</v>
      </c>
      <c r="E1106" s="66"/>
      <c r="F1106" s="67"/>
      <c r="G1106" s="47">
        <f t="shared" si="103"/>
        <v>8</v>
      </c>
      <c r="H1106" s="127"/>
    </row>
    <row r="1107" spans="1:8" s="61" customFormat="1" ht="90" x14ac:dyDescent="0.2">
      <c r="A1107" s="53" t="s">
        <v>1391</v>
      </c>
      <c r="B1107" s="108" t="s">
        <v>252</v>
      </c>
      <c r="C1107" s="64" t="s">
        <v>34</v>
      </c>
      <c r="D1107" s="65">
        <v>25</v>
      </c>
      <c r="E1107" s="66"/>
      <c r="F1107" s="67"/>
      <c r="G1107" s="47">
        <f t="shared" si="103"/>
        <v>25</v>
      </c>
      <c r="H1107" s="127"/>
    </row>
    <row r="1108" spans="1:8" s="61" customFormat="1" ht="90" x14ac:dyDescent="0.2">
      <c r="A1108" s="53" t="s">
        <v>1392</v>
      </c>
      <c r="B1108" s="108" t="s">
        <v>253</v>
      </c>
      <c r="C1108" s="64" t="s">
        <v>34</v>
      </c>
      <c r="D1108" s="65">
        <v>2</v>
      </c>
      <c r="E1108" s="66"/>
      <c r="F1108" s="67"/>
      <c r="G1108" s="47">
        <f t="shared" si="103"/>
        <v>2</v>
      </c>
      <c r="H1108" s="127"/>
    </row>
    <row r="1109" spans="1:8" s="61" customFormat="1" ht="22.5" x14ac:dyDescent="0.2">
      <c r="A1109" s="53" t="s">
        <v>1393</v>
      </c>
      <c r="B1109" s="108" t="s">
        <v>254</v>
      </c>
      <c r="C1109" s="64" t="s">
        <v>40</v>
      </c>
      <c r="D1109" s="65">
        <v>173.25</v>
      </c>
      <c r="E1109" s="66"/>
      <c r="F1109" s="67"/>
      <c r="G1109" s="47">
        <f t="shared" si="103"/>
        <v>173.25</v>
      </c>
      <c r="H1109" s="127"/>
    </row>
    <row r="1110" spans="1:8" s="61" customFormat="1" ht="22.5" x14ac:dyDescent="0.2">
      <c r="A1110" s="53" t="s">
        <v>1394</v>
      </c>
      <c r="B1110" s="108" t="s">
        <v>255</v>
      </c>
      <c r="C1110" s="64" t="s">
        <v>34</v>
      </c>
      <c r="D1110" s="65">
        <v>35</v>
      </c>
      <c r="E1110" s="66"/>
      <c r="F1110" s="67"/>
      <c r="G1110" s="47">
        <f t="shared" si="103"/>
        <v>35</v>
      </c>
      <c r="H1110" s="127"/>
    </row>
    <row r="1111" spans="1:8" s="61" customFormat="1" ht="22.5" x14ac:dyDescent="0.2">
      <c r="A1111" s="53" t="s">
        <v>1395</v>
      </c>
      <c r="B1111" s="108" t="s">
        <v>256</v>
      </c>
      <c r="C1111" s="64" t="s">
        <v>34</v>
      </c>
      <c r="D1111" s="65">
        <v>17</v>
      </c>
      <c r="E1111" s="66"/>
      <c r="F1111" s="67"/>
      <c r="G1111" s="47">
        <f t="shared" si="103"/>
        <v>17</v>
      </c>
      <c r="H1111" s="127"/>
    </row>
    <row r="1112" spans="1:8" s="61" customFormat="1" ht="22.5" x14ac:dyDescent="0.2">
      <c r="A1112" s="53" t="s">
        <v>1396</v>
      </c>
      <c r="B1112" s="108" t="s">
        <v>486</v>
      </c>
      <c r="C1112" s="64" t="s">
        <v>34</v>
      </c>
      <c r="D1112" s="65">
        <v>18</v>
      </c>
      <c r="E1112" s="66"/>
      <c r="F1112" s="67"/>
      <c r="G1112" s="47">
        <f t="shared" si="103"/>
        <v>18</v>
      </c>
      <c r="H1112" s="127"/>
    </row>
    <row r="1113" spans="1:8" s="61" customFormat="1" ht="22.5" x14ac:dyDescent="0.2">
      <c r="A1113" s="53" t="s">
        <v>1397</v>
      </c>
      <c r="B1113" s="108" t="s">
        <v>258</v>
      </c>
      <c r="C1113" s="64" t="s">
        <v>34</v>
      </c>
      <c r="D1113" s="65">
        <v>35</v>
      </c>
      <c r="E1113" s="66"/>
      <c r="F1113" s="67"/>
      <c r="G1113" s="47">
        <f t="shared" si="103"/>
        <v>35</v>
      </c>
      <c r="H1113" s="127"/>
    </row>
    <row r="1114" spans="1:8" s="61" customFormat="1" ht="22.5" x14ac:dyDescent="0.2">
      <c r="A1114" s="53" t="s">
        <v>1398</v>
      </c>
      <c r="B1114" s="108" t="s">
        <v>230</v>
      </c>
      <c r="C1114" s="64" t="s">
        <v>33</v>
      </c>
      <c r="D1114" s="65">
        <v>12.13</v>
      </c>
      <c r="E1114" s="66"/>
      <c r="F1114" s="67"/>
      <c r="G1114" s="47">
        <f t="shared" si="103"/>
        <v>12.13</v>
      </c>
      <c r="H1114" s="127"/>
    </row>
    <row r="1115" spans="1:8" s="61" customFormat="1" ht="45" x14ac:dyDescent="0.2">
      <c r="A1115" s="53" t="s">
        <v>1399</v>
      </c>
      <c r="B1115" s="108" t="s">
        <v>122</v>
      </c>
      <c r="C1115" s="64" t="s">
        <v>33</v>
      </c>
      <c r="D1115" s="65">
        <v>48.51</v>
      </c>
      <c r="E1115" s="66"/>
      <c r="F1115" s="67"/>
      <c r="G1115" s="47">
        <f t="shared" si="103"/>
        <v>48.51</v>
      </c>
      <c r="H1115" s="127"/>
    </row>
    <row r="1116" spans="1:8" s="61" customFormat="1" ht="45" x14ac:dyDescent="0.2">
      <c r="A1116" s="53" t="s">
        <v>1400</v>
      </c>
      <c r="B1116" s="108" t="s">
        <v>234</v>
      </c>
      <c r="C1116" s="64" t="s">
        <v>33</v>
      </c>
      <c r="D1116" s="65">
        <v>72.760000000000005</v>
      </c>
      <c r="E1116" s="66"/>
      <c r="F1116" s="67"/>
      <c r="G1116" s="47">
        <f t="shared" si="103"/>
        <v>72.760000000000005</v>
      </c>
      <c r="H1116" s="127"/>
    </row>
    <row r="1117" spans="1:8" s="61" customFormat="1" ht="33.75" x14ac:dyDescent="0.2">
      <c r="A1117" s="53" t="s">
        <v>1401</v>
      </c>
      <c r="B1117" s="108" t="s">
        <v>38</v>
      </c>
      <c r="C1117" s="64" t="s">
        <v>33</v>
      </c>
      <c r="D1117" s="65">
        <v>84.89</v>
      </c>
      <c r="E1117" s="66"/>
      <c r="F1117" s="67"/>
      <c r="G1117" s="47">
        <f t="shared" si="103"/>
        <v>84.89</v>
      </c>
      <c r="H1117" s="127"/>
    </row>
    <row r="1118" spans="1:8" s="61" customFormat="1" ht="33.75" x14ac:dyDescent="0.2">
      <c r="A1118" s="53" t="s">
        <v>1402</v>
      </c>
      <c r="B1118" s="108" t="s">
        <v>36</v>
      </c>
      <c r="C1118" s="64" t="s">
        <v>37</v>
      </c>
      <c r="D1118" s="65">
        <v>1612.91</v>
      </c>
      <c r="E1118" s="66"/>
      <c r="F1118" s="67"/>
      <c r="G1118" s="47">
        <f t="shared" si="103"/>
        <v>1612.91</v>
      </c>
      <c r="H1118" s="127"/>
    </row>
    <row r="1119" spans="1:8" s="114" customFormat="1" x14ac:dyDescent="0.2">
      <c r="A1119" s="109" t="s">
        <v>1283</v>
      </c>
      <c r="B1119" s="110" t="s">
        <v>260</v>
      </c>
      <c r="C1119" s="111"/>
      <c r="D1119" s="112">
        <v>0</v>
      </c>
      <c r="E1119" s="92"/>
      <c r="F1119" s="113"/>
      <c r="G1119" s="92">
        <f>ROUND(SUM(G1120:G1135),2)</f>
        <v>3412.65</v>
      </c>
      <c r="H1119" s="127"/>
    </row>
    <row r="1120" spans="1:8" s="61" customFormat="1" ht="45" x14ac:dyDescent="0.2">
      <c r="A1120" s="53" t="s">
        <v>1403</v>
      </c>
      <c r="B1120" s="108" t="s">
        <v>227</v>
      </c>
      <c r="C1120" s="64" t="s">
        <v>33</v>
      </c>
      <c r="D1120" s="65">
        <v>37.92</v>
      </c>
      <c r="E1120" s="66"/>
      <c r="F1120" s="67"/>
      <c r="G1120" s="47">
        <f t="shared" ref="G1120:G1129" si="104">ROUND(PRODUCT(D1120,E1120),2)</f>
        <v>37.92</v>
      </c>
      <c r="H1120" s="127"/>
    </row>
    <row r="1121" spans="1:8" s="61" customFormat="1" ht="45" x14ac:dyDescent="0.2">
      <c r="A1121" s="53" t="s">
        <v>1404</v>
      </c>
      <c r="B1121" s="108" t="s">
        <v>122</v>
      </c>
      <c r="C1121" s="64" t="s">
        <v>33</v>
      </c>
      <c r="D1121" s="65">
        <v>7.02</v>
      </c>
      <c r="E1121" s="66"/>
      <c r="F1121" s="67"/>
      <c r="G1121" s="47">
        <f t="shared" si="104"/>
        <v>7.02</v>
      </c>
      <c r="H1121" s="127"/>
    </row>
    <row r="1122" spans="1:8" s="61" customFormat="1" ht="33.75" x14ac:dyDescent="0.2">
      <c r="A1122" s="53" t="s">
        <v>1405</v>
      </c>
      <c r="B1122" s="108" t="s">
        <v>261</v>
      </c>
      <c r="C1122" s="64" t="s">
        <v>32</v>
      </c>
      <c r="D1122" s="65">
        <v>18.48</v>
      </c>
      <c r="E1122" s="66"/>
      <c r="F1122" s="67"/>
      <c r="G1122" s="47">
        <f t="shared" si="104"/>
        <v>18.48</v>
      </c>
      <c r="H1122" s="127"/>
    </row>
    <row r="1123" spans="1:8" s="61" customFormat="1" ht="33.75" x14ac:dyDescent="0.2">
      <c r="A1123" s="53" t="s">
        <v>1406</v>
      </c>
      <c r="B1123" s="108" t="s">
        <v>262</v>
      </c>
      <c r="C1123" s="64" t="s">
        <v>33</v>
      </c>
      <c r="D1123" s="65">
        <v>5.54</v>
      </c>
      <c r="E1123" s="66"/>
      <c r="F1123" s="67"/>
      <c r="G1123" s="47">
        <f t="shared" si="104"/>
        <v>5.54</v>
      </c>
      <c r="H1123" s="127"/>
    </row>
    <row r="1124" spans="1:8" s="61" customFormat="1" ht="45" x14ac:dyDescent="0.2">
      <c r="A1124" s="53" t="s">
        <v>1407</v>
      </c>
      <c r="B1124" s="108" t="s">
        <v>263</v>
      </c>
      <c r="C1124" s="64" t="s">
        <v>32</v>
      </c>
      <c r="D1124" s="65">
        <v>9.6</v>
      </c>
      <c r="E1124" s="66"/>
      <c r="F1124" s="67"/>
      <c r="G1124" s="47">
        <f t="shared" si="104"/>
        <v>9.6</v>
      </c>
      <c r="H1124" s="127"/>
    </row>
    <row r="1125" spans="1:8" s="61" customFormat="1" ht="33.75" x14ac:dyDescent="0.2">
      <c r="A1125" s="53" t="s">
        <v>1408</v>
      </c>
      <c r="B1125" s="108" t="s">
        <v>240</v>
      </c>
      <c r="C1125" s="64" t="s">
        <v>32</v>
      </c>
      <c r="D1125" s="65">
        <v>26.4</v>
      </c>
      <c r="E1125" s="66"/>
      <c r="F1125" s="67"/>
      <c r="G1125" s="47">
        <f t="shared" si="104"/>
        <v>26.4</v>
      </c>
      <c r="H1125" s="127"/>
    </row>
    <row r="1126" spans="1:8" s="61" customFormat="1" ht="33.75" x14ac:dyDescent="0.2">
      <c r="A1126" s="53" t="s">
        <v>1409</v>
      </c>
      <c r="B1126" s="108" t="s">
        <v>241</v>
      </c>
      <c r="C1126" s="64" t="s">
        <v>54</v>
      </c>
      <c r="D1126" s="65">
        <v>356.99</v>
      </c>
      <c r="E1126" s="66"/>
      <c r="F1126" s="67"/>
      <c r="G1126" s="47">
        <f t="shared" si="104"/>
        <v>356.99</v>
      </c>
      <c r="H1126" s="127"/>
    </row>
    <row r="1127" spans="1:8" s="61" customFormat="1" ht="22.5" x14ac:dyDescent="0.2">
      <c r="A1127" s="53" t="s">
        <v>1410</v>
      </c>
      <c r="B1127" s="108" t="s">
        <v>242</v>
      </c>
      <c r="C1127" s="64" t="s">
        <v>33</v>
      </c>
      <c r="D1127" s="65">
        <v>4.0999999999999996</v>
      </c>
      <c r="E1127" s="66"/>
      <c r="F1127" s="67"/>
      <c r="G1127" s="47">
        <f t="shared" si="104"/>
        <v>4.0999999999999996</v>
      </c>
      <c r="H1127" s="127"/>
    </row>
    <row r="1128" spans="1:8" s="61" customFormat="1" ht="22.5" x14ac:dyDescent="0.2">
      <c r="A1128" s="53" t="s">
        <v>1411</v>
      </c>
      <c r="B1128" s="108" t="s">
        <v>244</v>
      </c>
      <c r="C1128" s="64" t="s">
        <v>32</v>
      </c>
      <c r="D1128" s="65">
        <v>40.799999999999997</v>
      </c>
      <c r="E1128" s="66"/>
      <c r="F1128" s="67"/>
      <c r="G1128" s="47">
        <f t="shared" si="104"/>
        <v>40.799999999999997</v>
      </c>
      <c r="H1128" s="127"/>
    </row>
    <row r="1129" spans="1:8" s="61" customFormat="1" ht="45" x14ac:dyDescent="0.2">
      <c r="A1129" s="53" t="s">
        <v>1412</v>
      </c>
      <c r="B1129" s="108" t="s">
        <v>245</v>
      </c>
      <c r="C1129" s="64" t="s">
        <v>32</v>
      </c>
      <c r="D1129" s="65">
        <v>40.799999999999997</v>
      </c>
      <c r="E1129" s="66"/>
      <c r="F1129" s="67"/>
      <c r="G1129" s="47">
        <f t="shared" si="104"/>
        <v>40.799999999999997</v>
      </c>
      <c r="H1129" s="127"/>
    </row>
    <row r="1130" spans="1:8" s="61" customFormat="1" ht="33.75" x14ac:dyDescent="0.2">
      <c r="A1130" s="53" t="s">
        <v>1413</v>
      </c>
      <c r="B1130" s="108" t="s">
        <v>264</v>
      </c>
      <c r="C1130" s="64" t="s">
        <v>54</v>
      </c>
      <c r="D1130" s="65">
        <v>1340.19</v>
      </c>
      <c r="E1130" s="66"/>
      <c r="F1130" s="67"/>
      <c r="G1130" s="47">
        <f>ROUND(PRODUCT(D1130,E1130),2)</f>
        <v>1340.19</v>
      </c>
      <c r="H1130" s="127"/>
    </row>
    <row r="1131" spans="1:8" s="61" customFormat="1" ht="33.75" x14ac:dyDescent="0.2">
      <c r="A1131" s="53" t="s">
        <v>1414</v>
      </c>
      <c r="B1131" s="108" t="s">
        <v>265</v>
      </c>
      <c r="C1131" s="64" t="s">
        <v>54</v>
      </c>
      <c r="D1131" s="65">
        <v>128.81</v>
      </c>
      <c r="E1131" s="66"/>
      <c r="F1131" s="67"/>
      <c r="G1131" s="47">
        <f>ROUND(PRODUCT(D1131,E1131),2)</f>
        <v>128.81</v>
      </c>
      <c r="H1131" s="127"/>
    </row>
    <row r="1132" spans="1:8" s="61" customFormat="1" ht="33.75" x14ac:dyDescent="0.2">
      <c r="A1132" s="53" t="s">
        <v>1415</v>
      </c>
      <c r="B1132" s="108" t="s">
        <v>266</v>
      </c>
      <c r="C1132" s="64" t="s">
        <v>54</v>
      </c>
      <c r="D1132" s="65">
        <v>680.73</v>
      </c>
      <c r="E1132" s="66"/>
      <c r="F1132" s="67"/>
      <c r="G1132" s="47">
        <f>ROUND(PRODUCT(D1132,E1132),2)</f>
        <v>680.73</v>
      </c>
      <c r="H1132" s="127"/>
    </row>
    <row r="1133" spans="1:8" s="61" customFormat="1" ht="45" x14ac:dyDescent="0.2">
      <c r="A1133" s="53" t="s">
        <v>1416</v>
      </c>
      <c r="B1133" s="108" t="s">
        <v>267</v>
      </c>
      <c r="C1133" s="64" t="s">
        <v>54</v>
      </c>
      <c r="D1133" s="65">
        <v>97.27</v>
      </c>
      <c r="E1133" s="66"/>
      <c r="F1133" s="67"/>
      <c r="G1133" s="47">
        <f t="shared" ref="G1133:G1135" si="105">ROUND(PRODUCT(D1133,E1133),2)</f>
        <v>97.27</v>
      </c>
      <c r="H1133" s="127"/>
    </row>
    <row r="1134" spans="1:8" s="61" customFormat="1" ht="33.75" x14ac:dyDescent="0.2">
      <c r="A1134" s="53" t="s">
        <v>1417</v>
      </c>
      <c r="B1134" s="108" t="s">
        <v>38</v>
      </c>
      <c r="C1134" s="64" t="s">
        <v>33</v>
      </c>
      <c r="D1134" s="65">
        <v>30.9</v>
      </c>
      <c r="E1134" s="66"/>
      <c r="F1134" s="67"/>
      <c r="G1134" s="47">
        <f t="shared" si="105"/>
        <v>30.9</v>
      </c>
      <c r="H1134" s="127"/>
    </row>
    <row r="1135" spans="1:8" s="61" customFormat="1" ht="33.75" x14ac:dyDescent="0.2">
      <c r="A1135" s="53" t="s">
        <v>1418</v>
      </c>
      <c r="B1135" s="108" t="s">
        <v>36</v>
      </c>
      <c r="C1135" s="64" t="s">
        <v>37</v>
      </c>
      <c r="D1135" s="65">
        <v>587.1</v>
      </c>
      <c r="E1135" s="66"/>
      <c r="F1135" s="67"/>
      <c r="G1135" s="47">
        <f t="shared" si="105"/>
        <v>587.1</v>
      </c>
      <c r="H1135" s="127"/>
    </row>
    <row r="1136" spans="1:8" s="114" customFormat="1" x14ac:dyDescent="0.2">
      <c r="A1136" s="109" t="s">
        <v>1284</v>
      </c>
      <c r="B1136" s="110" t="s">
        <v>1270</v>
      </c>
      <c r="C1136" s="111"/>
      <c r="D1136" s="112">
        <v>0</v>
      </c>
      <c r="E1136" s="92"/>
      <c r="F1136" s="113"/>
      <c r="G1136" s="92">
        <f>ROUND(SUM(G1137:G1146),2)</f>
        <v>450.69</v>
      </c>
      <c r="H1136" s="127"/>
    </row>
    <row r="1137" spans="1:8" s="61" customFormat="1" ht="22.5" x14ac:dyDescent="0.2">
      <c r="A1137" s="53" t="s">
        <v>1419</v>
      </c>
      <c r="B1137" s="108" t="s">
        <v>305</v>
      </c>
      <c r="C1137" s="64" t="s">
        <v>40</v>
      </c>
      <c r="D1137" s="65">
        <v>22</v>
      </c>
      <c r="E1137" s="66"/>
      <c r="F1137" s="67"/>
      <c r="G1137" s="47">
        <f t="shared" ref="G1137:G1144" si="106">ROUND(PRODUCT(D1137,E1137),2)</f>
        <v>22</v>
      </c>
      <c r="H1137" s="127"/>
    </row>
    <row r="1138" spans="1:8" s="61" customFormat="1" ht="45" x14ac:dyDescent="0.2">
      <c r="A1138" s="53" t="s">
        <v>1420</v>
      </c>
      <c r="B1138" s="108" t="s">
        <v>227</v>
      </c>
      <c r="C1138" s="64" t="s">
        <v>33</v>
      </c>
      <c r="D1138" s="65">
        <v>22.35</v>
      </c>
      <c r="E1138" s="66"/>
      <c r="F1138" s="67"/>
      <c r="G1138" s="47">
        <f t="shared" si="106"/>
        <v>22.35</v>
      </c>
      <c r="H1138" s="127"/>
    </row>
    <row r="1139" spans="1:8" s="61" customFormat="1" ht="22.5" x14ac:dyDescent="0.2">
      <c r="A1139" s="53" t="s">
        <v>1421</v>
      </c>
      <c r="B1139" s="108" t="s">
        <v>230</v>
      </c>
      <c r="C1139" s="64" t="s">
        <v>33</v>
      </c>
      <c r="D1139" s="65">
        <v>1.76</v>
      </c>
      <c r="E1139" s="66"/>
      <c r="F1139" s="67"/>
      <c r="G1139" s="47">
        <f t="shared" si="106"/>
        <v>1.76</v>
      </c>
      <c r="H1139" s="127"/>
    </row>
    <row r="1140" spans="1:8" s="61" customFormat="1" ht="22.5" x14ac:dyDescent="0.2">
      <c r="A1140" s="53" t="s">
        <v>1422</v>
      </c>
      <c r="B1140" s="108" t="s">
        <v>231</v>
      </c>
      <c r="C1140" s="64" t="s">
        <v>40</v>
      </c>
      <c r="D1140" s="65">
        <v>22</v>
      </c>
      <c r="E1140" s="66"/>
      <c r="F1140" s="67"/>
      <c r="G1140" s="47">
        <f t="shared" si="106"/>
        <v>22</v>
      </c>
      <c r="H1140" s="127"/>
    </row>
    <row r="1141" spans="1:8" s="61" customFormat="1" ht="33.75" x14ac:dyDescent="0.2">
      <c r="A1141" s="53" t="s">
        <v>1423</v>
      </c>
      <c r="B1141" s="108" t="s">
        <v>233</v>
      </c>
      <c r="C1141" s="64" t="s">
        <v>33</v>
      </c>
      <c r="D1141" s="65">
        <v>8.58</v>
      </c>
      <c r="E1141" s="66"/>
      <c r="F1141" s="67"/>
      <c r="G1141" s="47">
        <f t="shared" si="106"/>
        <v>8.58</v>
      </c>
      <c r="H1141" s="127"/>
    </row>
    <row r="1142" spans="1:8" s="61" customFormat="1" ht="45" x14ac:dyDescent="0.2">
      <c r="A1142" s="53" t="s">
        <v>1424</v>
      </c>
      <c r="B1142" s="108" t="s">
        <v>122</v>
      </c>
      <c r="C1142" s="64" t="s">
        <v>33</v>
      </c>
      <c r="D1142" s="65">
        <v>4.4000000000000004</v>
      </c>
      <c r="E1142" s="66"/>
      <c r="F1142" s="67"/>
      <c r="G1142" s="47">
        <f t="shared" si="106"/>
        <v>4.4000000000000004</v>
      </c>
      <c r="H1142" s="127"/>
    </row>
    <row r="1143" spans="1:8" s="61" customFormat="1" ht="45" x14ac:dyDescent="0.2">
      <c r="A1143" s="53" t="s">
        <v>1425</v>
      </c>
      <c r="B1143" s="108" t="s">
        <v>1271</v>
      </c>
      <c r="C1143" s="64" t="s">
        <v>33</v>
      </c>
      <c r="D1143" s="65">
        <v>6.6</v>
      </c>
      <c r="E1143" s="66"/>
      <c r="F1143" s="67"/>
      <c r="G1143" s="47">
        <f t="shared" si="106"/>
        <v>6.6</v>
      </c>
      <c r="H1143" s="127"/>
    </row>
    <row r="1144" spans="1:8" s="61" customFormat="1" ht="112.5" x14ac:dyDescent="0.2">
      <c r="A1144" s="53" t="s">
        <v>1426</v>
      </c>
      <c r="B1144" s="108" t="s">
        <v>306</v>
      </c>
      <c r="C1144" s="64" t="s">
        <v>34</v>
      </c>
      <c r="D1144" s="65">
        <v>4</v>
      </c>
      <c r="E1144" s="66"/>
      <c r="F1144" s="67"/>
      <c r="G1144" s="47">
        <f t="shared" si="106"/>
        <v>4</v>
      </c>
      <c r="H1144" s="127"/>
    </row>
    <row r="1145" spans="1:8" s="61" customFormat="1" ht="33.75" x14ac:dyDescent="0.2">
      <c r="A1145" s="53" t="s">
        <v>1427</v>
      </c>
      <c r="B1145" s="108" t="s">
        <v>38</v>
      </c>
      <c r="C1145" s="64" t="s">
        <v>33</v>
      </c>
      <c r="D1145" s="65">
        <v>17.95</v>
      </c>
      <c r="E1145" s="66"/>
      <c r="F1145" s="72"/>
      <c r="G1145" s="47">
        <f>ROUND(PRODUCT(D1145,E1145),2)</f>
        <v>17.95</v>
      </c>
      <c r="H1145" s="127"/>
    </row>
    <row r="1146" spans="1:8" s="61" customFormat="1" ht="33.75" x14ac:dyDescent="0.2">
      <c r="A1146" s="53" t="s">
        <v>1428</v>
      </c>
      <c r="B1146" s="108" t="s">
        <v>36</v>
      </c>
      <c r="C1146" s="64" t="s">
        <v>37</v>
      </c>
      <c r="D1146" s="65">
        <v>341.05</v>
      </c>
      <c r="E1146" s="66"/>
      <c r="F1146" s="67"/>
      <c r="G1146" s="47">
        <f>ROUND(PRODUCT(D1146,E1146),2)</f>
        <v>341.05</v>
      </c>
      <c r="H1146" s="127"/>
    </row>
    <row r="1147" spans="1:8" s="63" customFormat="1" x14ac:dyDescent="0.2">
      <c r="A1147" s="62" t="s">
        <v>1285</v>
      </c>
      <c r="B1147" s="68" t="s">
        <v>269</v>
      </c>
      <c r="C1147" s="68"/>
      <c r="D1147" s="121">
        <v>0</v>
      </c>
      <c r="E1147" s="68"/>
      <c r="F1147" s="68"/>
      <c r="G1147" s="50">
        <f>ROUND(SUM(G1148,G1160,G1173,G1185),2)</f>
        <v>7571.13</v>
      </c>
      <c r="H1147" s="127"/>
    </row>
    <row r="1148" spans="1:8" s="114" customFormat="1" x14ac:dyDescent="0.2">
      <c r="A1148" s="109" t="s">
        <v>1286</v>
      </c>
      <c r="B1148" s="110" t="s">
        <v>225</v>
      </c>
      <c r="C1148" s="111"/>
      <c r="D1148" s="112">
        <v>0</v>
      </c>
      <c r="E1148" s="92"/>
      <c r="F1148" s="113"/>
      <c r="G1148" s="92">
        <f>ROUND(SUM(G1149:G1159),2)</f>
        <v>4722.03</v>
      </c>
      <c r="H1148" s="127"/>
    </row>
    <row r="1149" spans="1:8" s="61" customFormat="1" ht="22.5" x14ac:dyDescent="0.2">
      <c r="A1149" s="53" t="s">
        <v>1429</v>
      </c>
      <c r="B1149" s="108" t="s">
        <v>226</v>
      </c>
      <c r="C1149" s="64" t="s">
        <v>40</v>
      </c>
      <c r="D1149" s="65">
        <v>261.95999999999998</v>
      </c>
      <c r="E1149" s="66"/>
      <c r="F1149" s="67"/>
      <c r="G1149" s="47">
        <f t="shared" ref="G1149:G1159" si="107">ROUND(PRODUCT(D1149,E1149),2)</f>
        <v>261.95999999999998</v>
      </c>
      <c r="H1149" s="127"/>
    </row>
    <row r="1150" spans="1:8" s="61" customFormat="1" ht="45" x14ac:dyDescent="0.2">
      <c r="A1150" s="53" t="s">
        <v>1430</v>
      </c>
      <c r="B1150" s="108" t="s">
        <v>227</v>
      </c>
      <c r="C1150" s="64" t="s">
        <v>33</v>
      </c>
      <c r="D1150" s="65">
        <v>240.43</v>
      </c>
      <c r="E1150" s="66"/>
      <c r="F1150" s="67"/>
      <c r="G1150" s="47">
        <f t="shared" si="107"/>
        <v>240.43</v>
      </c>
      <c r="H1150" s="127"/>
    </row>
    <row r="1151" spans="1:8" s="61" customFormat="1" ht="33.75" x14ac:dyDescent="0.2">
      <c r="A1151" s="53" t="s">
        <v>1431</v>
      </c>
      <c r="B1151" s="108" t="s">
        <v>271</v>
      </c>
      <c r="C1151" s="64" t="s">
        <v>40</v>
      </c>
      <c r="D1151" s="65">
        <v>16.54</v>
      </c>
      <c r="E1151" s="66"/>
      <c r="F1151" s="67"/>
      <c r="G1151" s="47">
        <f t="shared" si="107"/>
        <v>16.54</v>
      </c>
      <c r="H1151" s="127"/>
    </row>
    <row r="1152" spans="1:8" s="61" customFormat="1" ht="33.75" x14ac:dyDescent="0.2">
      <c r="A1152" s="53" t="s">
        <v>1432</v>
      </c>
      <c r="B1152" s="108" t="s">
        <v>782</v>
      </c>
      <c r="C1152" s="64" t="s">
        <v>40</v>
      </c>
      <c r="D1152" s="65">
        <v>229.96</v>
      </c>
      <c r="E1152" s="66"/>
      <c r="F1152" s="67"/>
      <c r="G1152" s="47">
        <f t="shared" si="107"/>
        <v>229.96</v>
      </c>
      <c r="H1152" s="127"/>
    </row>
    <row r="1153" spans="1:8" s="61" customFormat="1" ht="33.75" x14ac:dyDescent="0.2">
      <c r="A1153" s="53" t="s">
        <v>1433</v>
      </c>
      <c r="B1153" s="108" t="s">
        <v>490</v>
      </c>
      <c r="C1153" s="64" t="s">
        <v>40</v>
      </c>
      <c r="D1153" s="65">
        <v>15.46</v>
      </c>
      <c r="E1153" s="66"/>
      <c r="F1153" s="67"/>
      <c r="G1153" s="47">
        <f t="shared" si="107"/>
        <v>15.46</v>
      </c>
      <c r="H1153" s="127"/>
    </row>
    <row r="1154" spans="1:8" s="61" customFormat="1" ht="22.5" x14ac:dyDescent="0.2">
      <c r="A1154" s="53" t="s">
        <v>1434</v>
      </c>
      <c r="B1154" s="108" t="s">
        <v>230</v>
      </c>
      <c r="C1154" s="64" t="s">
        <v>33</v>
      </c>
      <c r="D1154" s="65">
        <v>20.07</v>
      </c>
      <c r="E1154" s="66"/>
      <c r="F1154" s="67"/>
      <c r="G1154" s="47">
        <f t="shared" si="107"/>
        <v>20.07</v>
      </c>
      <c r="H1154" s="127"/>
    </row>
    <row r="1155" spans="1:8" s="61" customFormat="1" ht="33.75" x14ac:dyDescent="0.2">
      <c r="A1155" s="53" t="s">
        <v>1435</v>
      </c>
      <c r="B1155" s="108" t="s">
        <v>233</v>
      </c>
      <c r="C1155" s="64" t="s">
        <v>33</v>
      </c>
      <c r="D1155" s="65">
        <v>78.92</v>
      </c>
      <c r="E1155" s="66"/>
      <c r="F1155" s="67"/>
      <c r="G1155" s="47">
        <f t="shared" si="107"/>
        <v>78.92</v>
      </c>
      <c r="H1155" s="127"/>
    </row>
    <row r="1156" spans="1:8" s="61" customFormat="1" ht="45" x14ac:dyDescent="0.2">
      <c r="A1156" s="53" t="s">
        <v>1436</v>
      </c>
      <c r="B1156" s="108" t="s">
        <v>122</v>
      </c>
      <c r="C1156" s="64" t="s">
        <v>33</v>
      </c>
      <c r="D1156" s="65">
        <v>54.28</v>
      </c>
      <c r="E1156" s="66"/>
      <c r="F1156" s="67"/>
      <c r="G1156" s="47">
        <f t="shared" si="107"/>
        <v>54.28</v>
      </c>
      <c r="H1156" s="127"/>
    </row>
    <row r="1157" spans="1:8" s="61" customFormat="1" ht="45" x14ac:dyDescent="0.2">
      <c r="A1157" s="53" t="s">
        <v>1437</v>
      </c>
      <c r="B1157" s="108" t="s">
        <v>234</v>
      </c>
      <c r="C1157" s="64" t="s">
        <v>33</v>
      </c>
      <c r="D1157" s="65">
        <v>81.41</v>
      </c>
      <c r="E1157" s="66"/>
      <c r="F1157" s="67"/>
      <c r="G1157" s="47">
        <f t="shared" si="107"/>
        <v>81.41</v>
      </c>
      <c r="H1157" s="127"/>
    </row>
    <row r="1158" spans="1:8" s="61" customFormat="1" ht="33.75" x14ac:dyDescent="0.2">
      <c r="A1158" s="53" t="s">
        <v>1438</v>
      </c>
      <c r="B1158" s="108" t="s">
        <v>38</v>
      </c>
      <c r="C1158" s="64" t="s">
        <v>33</v>
      </c>
      <c r="D1158" s="65">
        <v>186.15</v>
      </c>
      <c r="E1158" s="66"/>
      <c r="F1158" s="67"/>
      <c r="G1158" s="47">
        <f t="shared" si="107"/>
        <v>186.15</v>
      </c>
      <c r="H1158" s="127"/>
    </row>
    <row r="1159" spans="1:8" s="61" customFormat="1" ht="33.75" x14ac:dyDescent="0.2">
      <c r="A1159" s="53" t="s">
        <v>1439</v>
      </c>
      <c r="B1159" s="108" t="s">
        <v>36</v>
      </c>
      <c r="C1159" s="64" t="s">
        <v>37</v>
      </c>
      <c r="D1159" s="65">
        <v>3536.85</v>
      </c>
      <c r="E1159" s="66"/>
      <c r="F1159" s="67"/>
      <c r="G1159" s="47">
        <f t="shared" si="107"/>
        <v>3536.85</v>
      </c>
      <c r="H1159" s="127"/>
    </row>
    <row r="1160" spans="1:8" s="114" customFormat="1" x14ac:dyDescent="0.2">
      <c r="A1160" s="109" t="s">
        <v>1287</v>
      </c>
      <c r="B1160" s="110" t="s">
        <v>273</v>
      </c>
      <c r="C1160" s="111"/>
      <c r="D1160" s="112">
        <v>0</v>
      </c>
      <c r="E1160" s="92"/>
      <c r="F1160" s="113"/>
      <c r="G1160" s="92">
        <f>ROUND(SUM(G1161:G1172),2)</f>
        <v>782.42</v>
      </c>
      <c r="H1160" s="127"/>
    </row>
    <row r="1161" spans="1:8" s="61" customFormat="1" ht="22.5" x14ac:dyDescent="0.2">
      <c r="A1161" s="53" t="s">
        <v>1440</v>
      </c>
      <c r="B1161" s="108" t="s">
        <v>226</v>
      </c>
      <c r="C1161" s="64" t="s">
        <v>40</v>
      </c>
      <c r="D1161" s="65">
        <v>173.25</v>
      </c>
      <c r="E1161" s="66"/>
      <c r="F1161" s="67"/>
      <c r="G1161" s="47">
        <f>ROUND(PRODUCT(D1161,E1161),2)</f>
        <v>173.25</v>
      </c>
      <c r="H1161" s="127"/>
    </row>
    <row r="1162" spans="1:8" s="61" customFormat="1" ht="45" x14ac:dyDescent="0.2">
      <c r="A1162" s="53" t="s">
        <v>1441</v>
      </c>
      <c r="B1162" s="108" t="s">
        <v>227</v>
      </c>
      <c r="C1162" s="64" t="s">
        <v>33</v>
      </c>
      <c r="D1162" s="65">
        <v>83.16</v>
      </c>
      <c r="E1162" s="66"/>
      <c r="F1162" s="67"/>
      <c r="G1162" s="47">
        <f t="shared" ref="G1162:G1172" si="108">ROUND(PRODUCT(D1162,E1162),2)</f>
        <v>83.16</v>
      </c>
      <c r="H1162" s="127"/>
    </row>
    <row r="1163" spans="1:8" s="61" customFormat="1" ht="45" x14ac:dyDescent="0.2">
      <c r="A1163" s="53" t="s">
        <v>1442</v>
      </c>
      <c r="B1163" s="108" t="s">
        <v>122</v>
      </c>
      <c r="C1163" s="64" t="s">
        <v>33</v>
      </c>
      <c r="D1163" s="65">
        <v>83.16</v>
      </c>
      <c r="E1163" s="66"/>
      <c r="F1163" s="67"/>
      <c r="G1163" s="47">
        <f t="shared" si="108"/>
        <v>83.16</v>
      </c>
      <c r="H1163" s="127"/>
    </row>
    <row r="1164" spans="1:8" s="61" customFormat="1" ht="22.5" x14ac:dyDescent="0.2">
      <c r="A1164" s="53" t="s">
        <v>1443</v>
      </c>
      <c r="B1164" s="108" t="s">
        <v>1042</v>
      </c>
      <c r="C1164" s="64" t="s">
        <v>34</v>
      </c>
      <c r="D1164" s="65">
        <v>35</v>
      </c>
      <c r="E1164" s="66"/>
      <c r="F1164" s="67"/>
      <c r="G1164" s="47">
        <f t="shared" si="108"/>
        <v>35</v>
      </c>
      <c r="H1164" s="127"/>
    </row>
    <row r="1165" spans="1:8" s="61" customFormat="1" ht="22.5" x14ac:dyDescent="0.2">
      <c r="A1165" s="53" t="s">
        <v>1444</v>
      </c>
      <c r="B1165" s="108" t="s">
        <v>275</v>
      </c>
      <c r="C1165" s="64" t="s">
        <v>34</v>
      </c>
      <c r="D1165" s="65">
        <v>35</v>
      </c>
      <c r="E1165" s="66"/>
      <c r="F1165" s="67"/>
      <c r="G1165" s="47">
        <f t="shared" si="108"/>
        <v>35</v>
      </c>
      <c r="H1165" s="127"/>
    </row>
    <row r="1166" spans="1:8" s="61" customFormat="1" ht="22.5" x14ac:dyDescent="0.2">
      <c r="A1166" s="53" t="s">
        <v>1445</v>
      </c>
      <c r="B1166" s="108" t="s">
        <v>276</v>
      </c>
      <c r="C1166" s="64" t="s">
        <v>34</v>
      </c>
      <c r="D1166" s="65">
        <v>35</v>
      </c>
      <c r="E1166" s="66"/>
      <c r="F1166" s="67"/>
      <c r="G1166" s="47">
        <f t="shared" si="108"/>
        <v>35</v>
      </c>
      <c r="H1166" s="127"/>
    </row>
    <row r="1167" spans="1:8" s="61" customFormat="1" ht="22.5" x14ac:dyDescent="0.2">
      <c r="A1167" s="53" t="s">
        <v>1446</v>
      </c>
      <c r="B1167" s="108" t="s">
        <v>277</v>
      </c>
      <c r="C1167" s="64" t="s">
        <v>34</v>
      </c>
      <c r="D1167" s="65">
        <v>35</v>
      </c>
      <c r="E1167" s="66"/>
      <c r="F1167" s="67"/>
      <c r="G1167" s="47">
        <f t="shared" si="108"/>
        <v>35</v>
      </c>
      <c r="H1167" s="127"/>
    </row>
    <row r="1168" spans="1:8" s="61" customFormat="1" ht="22.5" x14ac:dyDescent="0.2">
      <c r="A1168" s="53" t="s">
        <v>1447</v>
      </c>
      <c r="B1168" s="108" t="s">
        <v>278</v>
      </c>
      <c r="C1168" s="64" t="s">
        <v>40</v>
      </c>
      <c r="D1168" s="65">
        <v>162.85</v>
      </c>
      <c r="E1168" s="66"/>
      <c r="F1168" s="67"/>
      <c r="G1168" s="47">
        <f t="shared" si="108"/>
        <v>162.85</v>
      </c>
      <c r="H1168" s="127"/>
    </row>
    <row r="1169" spans="1:8" s="61" customFormat="1" ht="22.5" x14ac:dyDescent="0.2">
      <c r="A1169" s="53" t="s">
        <v>1448</v>
      </c>
      <c r="B1169" s="54" t="s">
        <v>3027</v>
      </c>
      <c r="C1169" s="64" t="s">
        <v>34</v>
      </c>
      <c r="D1169" s="65">
        <v>35</v>
      </c>
      <c r="E1169" s="66"/>
      <c r="F1169" s="67"/>
      <c r="G1169" s="47">
        <f t="shared" si="108"/>
        <v>35</v>
      </c>
      <c r="H1169" s="127"/>
    </row>
    <row r="1170" spans="1:8" s="61" customFormat="1" ht="22.5" x14ac:dyDescent="0.2">
      <c r="A1170" s="53" t="s">
        <v>1449</v>
      </c>
      <c r="B1170" s="108" t="s">
        <v>279</v>
      </c>
      <c r="C1170" s="64" t="s">
        <v>34</v>
      </c>
      <c r="D1170" s="65">
        <v>35</v>
      </c>
      <c r="E1170" s="66"/>
      <c r="F1170" s="67"/>
      <c r="G1170" s="47">
        <f t="shared" si="108"/>
        <v>35</v>
      </c>
      <c r="H1170" s="127"/>
    </row>
    <row r="1171" spans="1:8" s="61" customFormat="1" ht="22.5" x14ac:dyDescent="0.2">
      <c r="A1171" s="53" t="s">
        <v>1450</v>
      </c>
      <c r="B1171" s="108" t="s">
        <v>280</v>
      </c>
      <c r="C1171" s="64" t="s">
        <v>34</v>
      </c>
      <c r="D1171" s="65">
        <v>35</v>
      </c>
      <c r="E1171" s="66"/>
      <c r="F1171" s="67"/>
      <c r="G1171" s="47">
        <f t="shared" si="108"/>
        <v>35</v>
      </c>
      <c r="H1171" s="127"/>
    </row>
    <row r="1172" spans="1:8" s="61" customFormat="1" ht="90" x14ac:dyDescent="0.2">
      <c r="A1172" s="53" t="s">
        <v>1451</v>
      </c>
      <c r="B1172" s="108" t="s">
        <v>281</v>
      </c>
      <c r="C1172" s="64" t="s">
        <v>34</v>
      </c>
      <c r="D1172" s="65">
        <v>35</v>
      </c>
      <c r="E1172" s="66"/>
      <c r="F1172" s="67"/>
      <c r="G1172" s="47">
        <f t="shared" si="108"/>
        <v>35</v>
      </c>
      <c r="H1172" s="127"/>
    </row>
    <row r="1173" spans="1:8" s="114" customFormat="1" x14ac:dyDescent="0.2">
      <c r="A1173" s="109" t="s">
        <v>1288</v>
      </c>
      <c r="B1173" s="110" t="s">
        <v>283</v>
      </c>
      <c r="C1173" s="111"/>
      <c r="D1173" s="112">
        <v>0</v>
      </c>
      <c r="E1173" s="92"/>
      <c r="F1173" s="113"/>
      <c r="G1173" s="92">
        <f>ROUND(SUM(G1174:G1184),2)</f>
        <v>1978.72</v>
      </c>
      <c r="H1173" s="127"/>
    </row>
    <row r="1174" spans="1:8" s="61" customFormat="1" ht="45" x14ac:dyDescent="0.2">
      <c r="A1174" s="53" t="s">
        <v>1452</v>
      </c>
      <c r="B1174" s="108" t="s">
        <v>227</v>
      </c>
      <c r="C1174" s="64" t="s">
        <v>33</v>
      </c>
      <c r="D1174" s="65">
        <v>60.09</v>
      </c>
      <c r="E1174" s="66"/>
      <c r="F1174" s="67"/>
      <c r="G1174" s="47">
        <f t="shared" ref="G1174:G1184" si="109">ROUND(PRODUCT(D1174,E1174),2)</f>
        <v>60.09</v>
      </c>
      <c r="H1174" s="127"/>
    </row>
    <row r="1175" spans="1:8" s="61" customFormat="1" ht="45" x14ac:dyDescent="0.2">
      <c r="A1175" s="53" t="s">
        <v>1453</v>
      </c>
      <c r="B1175" s="108" t="s">
        <v>122</v>
      </c>
      <c r="C1175" s="64" t="s">
        <v>33</v>
      </c>
      <c r="D1175" s="65">
        <v>12.65</v>
      </c>
      <c r="E1175" s="66"/>
      <c r="F1175" s="67"/>
      <c r="G1175" s="47">
        <f t="shared" si="109"/>
        <v>12.65</v>
      </c>
      <c r="H1175" s="127"/>
    </row>
    <row r="1176" spans="1:8" s="61" customFormat="1" ht="33.75" x14ac:dyDescent="0.2">
      <c r="A1176" s="53" t="s">
        <v>1454</v>
      </c>
      <c r="B1176" s="108" t="s">
        <v>284</v>
      </c>
      <c r="C1176" s="64" t="s">
        <v>32</v>
      </c>
      <c r="D1176" s="65">
        <v>26.48</v>
      </c>
      <c r="E1176" s="66"/>
      <c r="F1176" s="67"/>
      <c r="G1176" s="47">
        <f t="shared" si="109"/>
        <v>26.48</v>
      </c>
      <c r="H1176" s="127"/>
    </row>
    <row r="1177" spans="1:8" s="61" customFormat="1" ht="33.75" x14ac:dyDescent="0.2">
      <c r="A1177" s="53" t="s">
        <v>1455</v>
      </c>
      <c r="B1177" s="108" t="s">
        <v>240</v>
      </c>
      <c r="C1177" s="64" t="s">
        <v>32</v>
      </c>
      <c r="D1177" s="65">
        <v>30.03</v>
      </c>
      <c r="E1177" s="66"/>
      <c r="F1177" s="67"/>
      <c r="G1177" s="47">
        <f t="shared" si="109"/>
        <v>30.03</v>
      </c>
      <c r="H1177" s="127"/>
    </row>
    <row r="1178" spans="1:8" s="61" customFormat="1" ht="33.75" x14ac:dyDescent="0.2">
      <c r="A1178" s="53" t="s">
        <v>1456</v>
      </c>
      <c r="B1178" s="108" t="s">
        <v>285</v>
      </c>
      <c r="C1178" s="64" t="s">
        <v>32</v>
      </c>
      <c r="D1178" s="65">
        <v>15.27</v>
      </c>
      <c r="E1178" s="66"/>
      <c r="F1178" s="67"/>
      <c r="G1178" s="47">
        <f t="shared" si="109"/>
        <v>15.27</v>
      </c>
      <c r="H1178" s="127"/>
    </row>
    <row r="1179" spans="1:8" s="61" customFormat="1" ht="33.75" x14ac:dyDescent="0.2">
      <c r="A1179" s="53" t="s">
        <v>1457</v>
      </c>
      <c r="B1179" s="108" t="s">
        <v>241</v>
      </c>
      <c r="C1179" s="64" t="s">
        <v>54</v>
      </c>
      <c r="D1179" s="65">
        <v>518.55999999999995</v>
      </c>
      <c r="E1179" s="66"/>
      <c r="F1179" s="67"/>
      <c r="G1179" s="47">
        <f t="shared" si="109"/>
        <v>518.55999999999995</v>
      </c>
      <c r="H1179" s="127"/>
    </row>
    <row r="1180" spans="1:8" s="61" customFormat="1" ht="22.5" x14ac:dyDescent="0.2">
      <c r="A1180" s="53" t="s">
        <v>1458</v>
      </c>
      <c r="B1180" s="108" t="s">
        <v>242</v>
      </c>
      <c r="C1180" s="64" t="s">
        <v>33</v>
      </c>
      <c r="D1180" s="65">
        <v>6.92</v>
      </c>
      <c r="E1180" s="66"/>
      <c r="F1180" s="67"/>
      <c r="G1180" s="47">
        <f t="shared" si="109"/>
        <v>6.92</v>
      </c>
      <c r="H1180" s="127"/>
    </row>
    <row r="1181" spans="1:8" s="61" customFormat="1" ht="22.5" x14ac:dyDescent="0.2">
      <c r="A1181" s="53" t="s">
        <v>1459</v>
      </c>
      <c r="B1181" s="108" t="s">
        <v>244</v>
      </c>
      <c r="C1181" s="64" t="s">
        <v>32</v>
      </c>
      <c r="D1181" s="65">
        <v>53.46</v>
      </c>
      <c r="E1181" s="66"/>
      <c r="F1181" s="67"/>
      <c r="G1181" s="47">
        <f t="shared" si="109"/>
        <v>53.46</v>
      </c>
      <c r="H1181" s="127"/>
    </row>
    <row r="1182" spans="1:8" s="61" customFormat="1" ht="33.75" x14ac:dyDescent="0.2">
      <c r="A1182" s="53" t="s">
        <v>1460</v>
      </c>
      <c r="B1182" s="108" t="s">
        <v>286</v>
      </c>
      <c r="C1182" s="64" t="s">
        <v>32</v>
      </c>
      <c r="D1182" s="65">
        <v>53.46</v>
      </c>
      <c r="E1182" s="66"/>
      <c r="F1182" s="67"/>
      <c r="G1182" s="47">
        <f t="shared" si="109"/>
        <v>53.46</v>
      </c>
      <c r="H1182" s="127"/>
    </row>
    <row r="1183" spans="1:8" s="61" customFormat="1" ht="33.75" x14ac:dyDescent="0.2">
      <c r="A1183" s="53" t="s">
        <v>1461</v>
      </c>
      <c r="B1183" s="108" t="s">
        <v>38</v>
      </c>
      <c r="C1183" s="64" t="s">
        <v>33</v>
      </c>
      <c r="D1183" s="65">
        <v>60.09</v>
      </c>
      <c r="E1183" s="66"/>
      <c r="F1183" s="67"/>
      <c r="G1183" s="47">
        <f t="shared" si="109"/>
        <v>60.09</v>
      </c>
      <c r="H1183" s="127"/>
    </row>
    <row r="1184" spans="1:8" s="61" customFormat="1" ht="33.75" x14ac:dyDescent="0.2">
      <c r="A1184" s="53" t="s">
        <v>1462</v>
      </c>
      <c r="B1184" s="108" t="s">
        <v>36</v>
      </c>
      <c r="C1184" s="64" t="s">
        <v>37</v>
      </c>
      <c r="D1184" s="65">
        <v>1141.71</v>
      </c>
      <c r="E1184" s="66"/>
      <c r="F1184" s="67"/>
      <c r="G1184" s="47">
        <f t="shared" si="109"/>
        <v>1141.71</v>
      </c>
      <c r="H1184" s="127"/>
    </row>
    <row r="1185" spans="1:8" s="114" customFormat="1" x14ac:dyDescent="0.2">
      <c r="A1185" s="109" t="s">
        <v>1289</v>
      </c>
      <c r="B1185" s="110" t="s">
        <v>288</v>
      </c>
      <c r="C1185" s="111"/>
      <c r="D1185" s="112">
        <v>0</v>
      </c>
      <c r="E1185" s="92"/>
      <c r="F1185" s="113"/>
      <c r="G1185" s="92">
        <f>ROUND(SUM(G1186:G1210),2)</f>
        <v>87.96</v>
      </c>
      <c r="H1185" s="127"/>
    </row>
    <row r="1186" spans="1:8" s="61" customFormat="1" ht="22.5" x14ac:dyDescent="0.2">
      <c r="A1186" s="53" t="s">
        <v>1463</v>
      </c>
      <c r="B1186" s="108" t="s">
        <v>289</v>
      </c>
      <c r="C1186" s="64" t="s">
        <v>34</v>
      </c>
      <c r="D1186" s="65">
        <v>4</v>
      </c>
      <c r="E1186" s="66"/>
      <c r="F1186" s="67"/>
      <c r="G1186" s="47">
        <f t="shared" ref="G1186:G1210" si="110">ROUND(PRODUCT(D1186,E1186),2)</f>
        <v>4</v>
      </c>
      <c r="H1186" s="127"/>
    </row>
    <row r="1187" spans="1:8" s="61" customFormat="1" ht="22.5" x14ac:dyDescent="0.2">
      <c r="A1187" s="53" t="s">
        <v>1464</v>
      </c>
      <c r="B1187" s="108" t="s">
        <v>290</v>
      </c>
      <c r="C1187" s="64" t="s">
        <v>34</v>
      </c>
      <c r="D1187" s="65">
        <v>10</v>
      </c>
      <c r="E1187" s="66"/>
      <c r="F1187" s="67"/>
      <c r="G1187" s="47">
        <f t="shared" si="110"/>
        <v>10</v>
      </c>
      <c r="H1187" s="127"/>
    </row>
    <row r="1188" spans="1:8" s="61" customFormat="1" ht="22.5" x14ac:dyDescent="0.2">
      <c r="A1188" s="53" t="s">
        <v>1465</v>
      </c>
      <c r="B1188" s="108" t="s">
        <v>492</v>
      </c>
      <c r="C1188" s="64" t="s">
        <v>34</v>
      </c>
      <c r="D1188" s="65">
        <v>3</v>
      </c>
      <c r="E1188" s="66"/>
      <c r="F1188" s="67"/>
      <c r="G1188" s="47">
        <f t="shared" si="110"/>
        <v>3</v>
      </c>
      <c r="H1188" s="127"/>
    </row>
    <row r="1189" spans="1:8" s="61" customFormat="1" ht="22.5" x14ac:dyDescent="0.2">
      <c r="A1189" s="53" t="s">
        <v>1466</v>
      </c>
      <c r="B1189" s="108" t="s">
        <v>291</v>
      </c>
      <c r="C1189" s="64" t="s">
        <v>34</v>
      </c>
      <c r="D1189" s="65">
        <v>4</v>
      </c>
      <c r="E1189" s="66"/>
      <c r="F1189" s="67"/>
      <c r="G1189" s="47">
        <f t="shared" si="110"/>
        <v>4</v>
      </c>
      <c r="H1189" s="127"/>
    </row>
    <row r="1190" spans="1:8" s="61" customFormat="1" ht="22.5" x14ac:dyDescent="0.2">
      <c r="A1190" s="53" t="s">
        <v>1467</v>
      </c>
      <c r="B1190" s="108" t="s">
        <v>292</v>
      </c>
      <c r="C1190" s="64" t="s">
        <v>34</v>
      </c>
      <c r="D1190" s="65">
        <v>10</v>
      </c>
      <c r="E1190" s="66"/>
      <c r="F1190" s="67"/>
      <c r="G1190" s="47">
        <f t="shared" si="110"/>
        <v>10</v>
      </c>
      <c r="H1190" s="127"/>
    </row>
    <row r="1191" spans="1:8" s="61" customFormat="1" ht="22.5" x14ac:dyDescent="0.2">
      <c r="A1191" s="53" t="s">
        <v>1468</v>
      </c>
      <c r="B1191" s="108" t="s">
        <v>308</v>
      </c>
      <c r="C1191" s="64" t="s">
        <v>34</v>
      </c>
      <c r="D1191" s="65">
        <v>3</v>
      </c>
      <c r="E1191" s="66"/>
      <c r="F1191" s="67"/>
      <c r="G1191" s="47">
        <f t="shared" si="110"/>
        <v>3</v>
      </c>
      <c r="H1191" s="127"/>
    </row>
    <row r="1192" spans="1:8" s="61" customFormat="1" ht="22.5" x14ac:dyDescent="0.2">
      <c r="A1192" s="53" t="s">
        <v>1469</v>
      </c>
      <c r="B1192" s="108" t="s">
        <v>293</v>
      </c>
      <c r="C1192" s="64" t="s">
        <v>34</v>
      </c>
      <c r="D1192" s="65">
        <v>1</v>
      </c>
      <c r="E1192" s="66"/>
      <c r="F1192" s="67"/>
      <c r="G1192" s="47">
        <f t="shared" si="110"/>
        <v>1</v>
      </c>
      <c r="H1192" s="127"/>
    </row>
    <row r="1193" spans="1:8" s="61" customFormat="1" ht="22.5" x14ac:dyDescent="0.2">
      <c r="A1193" s="53" t="s">
        <v>1470</v>
      </c>
      <c r="B1193" s="108" t="s">
        <v>1043</v>
      </c>
      <c r="C1193" s="64" t="s">
        <v>34</v>
      </c>
      <c r="D1193" s="65">
        <v>3</v>
      </c>
      <c r="E1193" s="66"/>
      <c r="F1193" s="67"/>
      <c r="G1193" s="47">
        <f t="shared" si="110"/>
        <v>3</v>
      </c>
      <c r="H1193" s="127"/>
    </row>
    <row r="1194" spans="1:8" s="61" customFormat="1" ht="22.5" x14ac:dyDescent="0.2">
      <c r="A1194" s="53" t="s">
        <v>1471</v>
      </c>
      <c r="B1194" s="54" t="s">
        <v>3026</v>
      </c>
      <c r="C1194" s="64" t="s">
        <v>34</v>
      </c>
      <c r="D1194" s="65">
        <v>3</v>
      </c>
      <c r="E1194" s="66"/>
      <c r="F1194" s="67"/>
      <c r="G1194" s="47">
        <f t="shared" si="110"/>
        <v>3</v>
      </c>
      <c r="H1194" s="127"/>
    </row>
    <row r="1195" spans="1:8" s="61" customFormat="1" ht="22.5" x14ac:dyDescent="0.2">
      <c r="A1195" s="53" t="s">
        <v>1472</v>
      </c>
      <c r="B1195" s="108" t="s">
        <v>493</v>
      </c>
      <c r="C1195" s="64" t="s">
        <v>34</v>
      </c>
      <c r="D1195" s="65">
        <v>1</v>
      </c>
      <c r="E1195" s="66"/>
      <c r="F1195" s="67"/>
      <c r="G1195" s="47">
        <f t="shared" si="110"/>
        <v>1</v>
      </c>
      <c r="H1195" s="127"/>
    </row>
    <row r="1196" spans="1:8" s="61" customFormat="1" ht="22.5" x14ac:dyDescent="0.2">
      <c r="A1196" s="53" t="s">
        <v>1473</v>
      </c>
      <c r="B1196" s="108" t="s">
        <v>1272</v>
      </c>
      <c r="C1196" s="64" t="s">
        <v>34</v>
      </c>
      <c r="D1196" s="65">
        <v>1</v>
      </c>
      <c r="E1196" s="66"/>
      <c r="F1196" s="67"/>
      <c r="G1196" s="47">
        <f t="shared" si="110"/>
        <v>1</v>
      </c>
      <c r="H1196" s="127"/>
    </row>
    <row r="1197" spans="1:8" s="61" customFormat="1" ht="33.75" x14ac:dyDescent="0.2">
      <c r="A1197" s="53" t="s">
        <v>1474</v>
      </c>
      <c r="B1197" s="108" t="s">
        <v>495</v>
      </c>
      <c r="C1197" s="64" t="s">
        <v>34</v>
      </c>
      <c r="D1197" s="65">
        <v>1</v>
      </c>
      <c r="E1197" s="66"/>
      <c r="F1197" s="67"/>
      <c r="G1197" s="47">
        <f t="shared" si="110"/>
        <v>1</v>
      </c>
      <c r="H1197" s="127"/>
    </row>
    <row r="1198" spans="1:8" s="61" customFormat="1" ht="33.75" x14ac:dyDescent="0.2">
      <c r="A1198" s="53" t="s">
        <v>1475</v>
      </c>
      <c r="B1198" s="108" t="s">
        <v>294</v>
      </c>
      <c r="C1198" s="64" t="s">
        <v>34</v>
      </c>
      <c r="D1198" s="65">
        <v>4</v>
      </c>
      <c r="E1198" s="66"/>
      <c r="F1198" s="67"/>
      <c r="G1198" s="47">
        <f t="shared" si="110"/>
        <v>4</v>
      </c>
      <c r="H1198" s="127"/>
    </row>
    <row r="1199" spans="1:8" s="61" customFormat="1" ht="33.75" x14ac:dyDescent="0.2">
      <c r="A1199" s="53" t="s">
        <v>1476</v>
      </c>
      <c r="B1199" s="108" t="s">
        <v>295</v>
      </c>
      <c r="C1199" s="64" t="s">
        <v>34</v>
      </c>
      <c r="D1199" s="65">
        <v>4</v>
      </c>
      <c r="E1199" s="66"/>
      <c r="F1199" s="67"/>
      <c r="G1199" s="47">
        <f t="shared" si="110"/>
        <v>4</v>
      </c>
      <c r="H1199" s="127"/>
    </row>
    <row r="1200" spans="1:8" s="61" customFormat="1" ht="33.75" x14ac:dyDescent="0.2">
      <c r="A1200" s="53" t="s">
        <v>1477</v>
      </c>
      <c r="B1200" s="108" t="s">
        <v>496</v>
      </c>
      <c r="C1200" s="64" t="s">
        <v>34</v>
      </c>
      <c r="D1200" s="65">
        <v>2</v>
      </c>
      <c r="E1200" s="66"/>
      <c r="F1200" s="67"/>
      <c r="G1200" s="47">
        <f t="shared" si="110"/>
        <v>2</v>
      </c>
      <c r="H1200" s="127"/>
    </row>
    <row r="1201" spans="1:8" s="61" customFormat="1" ht="45" x14ac:dyDescent="0.2">
      <c r="A1201" s="53" t="s">
        <v>1478</v>
      </c>
      <c r="B1201" s="108" t="s">
        <v>498</v>
      </c>
      <c r="C1201" s="64" t="s">
        <v>34</v>
      </c>
      <c r="D1201" s="65">
        <v>1</v>
      </c>
      <c r="E1201" s="66"/>
      <c r="F1201" s="67"/>
      <c r="G1201" s="47">
        <f>ROUND(PRODUCT(D1201,E1201),2)</f>
        <v>1</v>
      </c>
      <c r="H1201" s="127"/>
    </row>
    <row r="1202" spans="1:8" s="61" customFormat="1" ht="33.75" x14ac:dyDescent="0.2">
      <c r="A1202" s="53" t="s">
        <v>1479</v>
      </c>
      <c r="B1202" s="108" t="s">
        <v>499</v>
      </c>
      <c r="C1202" s="64" t="s">
        <v>34</v>
      </c>
      <c r="D1202" s="65">
        <v>1</v>
      </c>
      <c r="E1202" s="66"/>
      <c r="F1202" s="67"/>
      <c r="G1202" s="47">
        <f>ROUND(PRODUCT(D1202,E1202),2)</f>
        <v>1</v>
      </c>
      <c r="H1202" s="127"/>
    </row>
    <row r="1203" spans="1:8" s="61" customFormat="1" ht="22.5" x14ac:dyDescent="0.2">
      <c r="A1203" s="53" t="s">
        <v>1480</v>
      </c>
      <c r="B1203" s="108" t="s">
        <v>254</v>
      </c>
      <c r="C1203" s="64" t="s">
        <v>40</v>
      </c>
      <c r="D1203" s="65">
        <v>12</v>
      </c>
      <c r="E1203" s="66"/>
      <c r="F1203" s="67"/>
      <c r="G1203" s="47">
        <f t="shared" ref="G1203:G1204" si="111">ROUND(PRODUCT(D1203,E1203),2)</f>
        <v>12</v>
      </c>
      <c r="H1203" s="127"/>
    </row>
    <row r="1204" spans="1:8" s="61" customFormat="1" ht="22.5" x14ac:dyDescent="0.2">
      <c r="A1204" s="53" t="s">
        <v>1481</v>
      </c>
      <c r="B1204" s="108" t="s">
        <v>258</v>
      </c>
      <c r="C1204" s="64" t="s">
        <v>34</v>
      </c>
      <c r="D1204" s="65">
        <v>1</v>
      </c>
      <c r="E1204" s="66"/>
      <c r="F1204" s="67"/>
      <c r="G1204" s="47">
        <f t="shared" si="111"/>
        <v>1</v>
      </c>
      <c r="H1204" s="127"/>
    </row>
    <row r="1205" spans="1:8" s="61" customFormat="1" ht="22.5" x14ac:dyDescent="0.2">
      <c r="A1205" s="53" t="s">
        <v>1482</v>
      </c>
      <c r="B1205" s="108" t="s">
        <v>296</v>
      </c>
      <c r="C1205" s="64" t="s">
        <v>34</v>
      </c>
      <c r="D1205" s="65">
        <v>3</v>
      </c>
      <c r="E1205" s="66"/>
      <c r="F1205" s="67"/>
      <c r="G1205" s="47">
        <f>ROUND(PRODUCT(D1205,E1205),2)</f>
        <v>3</v>
      </c>
      <c r="H1205" s="127"/>
    </row>
    <row r="1206" spans="1:8" s="61" customFormat="1" ht="22.5" x14ac:dyDescent="0.2">
      <c r="A1206" s="53" t="s">
        <v>1483</v>
      </c>
      <c r="B1206" s="108" t="s">
        <v>497</v>
      </c>
      <c r="C1206" s="64" t="s">
        <v>34</v>
      </c>
      <c r="D1206" s="65">
        <v>1</v>
      </c>
      <c r="E1206" s="66"/>
      <c r="F1206" s="67"/>
      <c r="G1206" s="47">
        <f t="shared" ref="G1206" si="112">ROUND(PRODUCT(D1206,E1206),2)</f>
        <v>1</v>
      </c>
      <c r="H1206" s="127"/>
    </row>
    <row r="1207" spans="1:8" s="61" customFormat="1" ht="33.75" x14ac:dyDescent="0.2">
      <c r="A1207" s="53" t="s">
        <v>1484</v>
      </c>
      <c r="B1207" s="108" t="s">
        <v>297</v>
      </c>
      <c r="C1207" s="64" t="s">
        <v>33</v>
      </c>
      <c r="D1207" s="65">
        <v>0.96</v>
      </c>
      <c r="E1207" s="66"/>
      <c r="F1207" s="67"/>
      <c r="G1207" s="47">
        <f t="shared" si="110"/>
        <v>0.96</v>
      </c>
      <c r="H1207" s="127"/>
    </row>
    <row r="1208" spans="1:8" s="61" customFormat="1" ht="33.75" x14ac:dyDescent="0.2">
      <c r="A1208" s="53" t="s">
        <v>1485</v>
      </c>
      <c r="B1208" s="108" t="s">
        <v>298</v>
      </c>
      <c r="C1208" s="64" t="s">
        <v>34</v>
      </c>
      <c r="D1208" s="65">
        <v>7</v>
      </c>
      <c r="E1208" s="66"/>
      <c r="F1208" s="67"/>
      <c r="G1208" s="47">
        <f t="shared" si="110"/>
        <v>7</v>
      </c>
      <c r="H1208" s="127"/>
    </row>
    <row r="1209" spans="1:8" s="61" customFormat="1" ht="22.5" x14ac:dyDescent="0.2">
      <c r="A1209" s="53" t="s">
        <v>1486</v>
      </c>
      <c r="B1209" s="108" t="s">
        <v>299</v>
      </c>
      <c r="C1209" s="64" t="s">
        <v>34</v>
      </c>
      <c r="D1209" s="65">
        <v>4</v>
      </c>
      <c r="E1209" s="66"/>
      <c r="F1209" s="67"/>
      <c r="G1209" s="47">
        <f t="shared" si="110"/>
        <v>4</v>
      </c>
      <c r="H1209" s="127"/>
    </row>
    <row r="1210" spans="1:8" s="61" customFormat="1" ht="22.5" x14ac:dyDescent="0.2">
      <c r="A1210" s="53" t="s">
        <v>1487</v>
      </c>
      <c r="B1210" s="108" t="s">
        <v>1273</v>
      </c>
      <c r="C1210" s="64" t="s">
        <v>34</v>
      </c>
      <c r="D1210" s="65">
        <v>3</v>
      </c>
      <c r="E1210" s="66"/>
      <c r="F1210" s="67"/>
      <c r="G1210" s="47">
        <f t="shared" si="110"/>
        <v>3</v>
      </c>
      <c r="H1210" s="127"/>
    </row>
    <row r="1211" spans="1:8" s="63" customFormat="1" x14ac:dyDescent="0.2">
      <c r="A1211" s="62" t="s">
        <v>1290</v>
      </c>
      <c r="B1211" s="68" t="s">
        <v>63</v>
      </c>
      <c r="C1211" s="68"/>
      <c r="D1211" s="121">
        <v>0</v>
      </c>
      <c r="E1211" s="68"/>
      <c r="F1211" s="68"/>
      <c r="G1211" s="50">
        <f>ROUND(SUM(G1212,G1223),2)</f>
        <v>993.74</v>
      </c>
      <c r="H1211" s="127"/>
    </row>
    <row r="1212" spans="1:8" s="114" customFormat="1" x14ac:dyDescent="0.2">
      <c r="A1212" s="109" t="s">
        <v>1291</v>
      </c>
      <c r="B1212" s="110" t="s">
        <v>64</v>
      </c>
      <c r="C1212" s="111"/>
      <c r="D1212" s="112">
        <v>0</v>
      </c>
      <c r="E1212" s="92"/>
      <c r="F1212" s="113"/>
      <c r="G1212" s="92">
        <f>ROUND(SUM(G1213:G1222),2)</f>
        <v>393.74</v>
      </c>
      <c r="H1212" s="127"/>
    </row>
    <row r="1213" spans="1:8" s="61" customFormat="1" ht="45" x14ac:dyDescent="0.2">
      <c r="A1213" s="53" t="s">
        <v>1488</v>
      </c>
      <c r="B1213" s="108" t="s">
        <v>58</v>
      </c>
      <c r="C1213" s="64" t="s">
        <v>34</v>
      </c>
      <c r="D1213" s="65">
        <v>6</v>
      </c>
      <c r="E1213" s="66"/>
      <c r="F1213" s="67"/>
      <c r="G1213" s="47">
        <f t="shared" ref="G1213:G1239" si="113">ROUND(PRODUCT(D1213,E1213),2)</f>
        <v>6</v>
      </c>
      <c r="H1213" s="127"/>
    </row>
    <row r="1214" spans="1:8" s="61" customFormat="1" ht="45" x14ac:dyDescent="0.2">
      <c r="A1214" s="53" t="s">
        <v>1489</v>
      </c>
      <c r="B1214" s="108" t="s">
        <v>59</v>
      </c>
      <c r="C1214" s="64" t="s">
        <v>34</v>
      </c>
      <c r="D1214" s="65">
        <v>3</v>
      </c>
      <c r="E1214" s="66"/>
      <c r="F1214" s="67"/>
      <c r="G1214" s="47">
        <f t="shared" si="113"/>
        <v>3</v>
      </c>
      <c r="H1214" s="127"/>
    </row>
    <row r="1215" spans="1:8" s="61" customFormat="1" ht="22.5" x14ac:dyDescent="0.2">
      <c r="A1215" s="53" t="s">
        <v>1490</v>
      </c>
      <c r="B1215" s="108" t="s">
        <v>93</v>
      </c>
      <c r="C1215" s="64" t="s">
        <v>33</v>
      </c>
      <c r="D1215" s="65">
        <v>0.22</v>
      </c>
      <c r="E1215" s="66"/>
      <c r="F1215" s="67"/>
      <c r="G1215" s="47">
        <f t="shared" si="113"/>
        <v>0.22</v>
      </c>
      <c r="H1215" s="127"/>
    </row>
    <row r="1216" spans="1:8" s="61" customFormat="1" ht="78.75" x14ac:dyDescent="0.2">
      <c r="A1216" s="53" t="s">
        <v>1491</v>
      </c>
      <c r="B1216" s="108" t="s">
        <v>76</v>
      </c>
      <c r="C1216" s="64" t="s">
        <v>34</v>
      </c>
      <c r="D1216" s="65">
        <v>6</v>
      </c>
      <c r="E1216" s="66"/>
      <c r="F1216" s="67"/>
      <c r="G1216" s="47">
        <f t="shared" si="113"/>
        <v>6</v>
      </c>
      <c r="H1216" s="127"/>
    </row>
    <row r="1217" spans="1:8" s="61" customFormat="1" ht="45" x14ac:dyDescent="0.2">
      <c r="A1217" s="53" t="s">
        <v>1492</v>
      </c>
      <c r="B1217" s="108" t="s">
        <v>110</v>
      </c>
      <c r="C1217" s="64" t="s">
        <v>33</v>
      </c>
      <c r="D1217" s="65">
        <v>28.02</v>
      </c>
      <c r="E1217" s="66"/>
      <c r="F1217" s="67"/>
      <c r="G1217" s="47">
        <f t="shared" si="113"/>
        <v>28.02</v>
      </c>
      <c r="H1217" s="127"/>
    </row>
    <row r="1218" spans="1:8" s="61" customFormat="1" ht="22.5" x14ac:dyDescent="0.2">
      <c r="A1218" s="53" t="s">
        <v>1493</v>
      </c>
      <c r="B1218" s="108" t="s">
        <v>60</v>
      </c>
      <c r="C1218" s="64" t="s">
        <v>40</v>
      </c>
      <c r="D1218" s="65">
        <v>220</v>
      </c>
      <c r="E1218" s="66"/>
      <c r="F1218" s="67"/>
      <c r="G1218" s="47">
        <f t="shared" si="113"/>
        <v>220</v>
      </c>
      <c r="H1218" s="127"/>
    </row>
    <row r="1219" spans="1:8" s="61" customFormat="1" ht="22.5" x14ac:dyDescent="0.2">
      <c r="A1219" s="53" t="s">
        <v>1494</v>
      </c>
      <c r="B1219" s="108" t="s">
        <v>61</v>
      </c>
      <c r="C1219" s="64" t="s">
        <v>40</v>
      </c>
      <c r="D1219" s="65">
        <v>12</v>
      </c>
      <c r="E1219" s="66"/>
      <c r="F1219" s="67"/>
      <c r="G1219" s="47">
        <f t="shared" si="113"/>
        <v>12</v>
      </c>
      <c r="H1219" s="127"/>
    </row>
    <row r="1220" spans="1:8" s="61" customFormat="1" ht="22.5" x14ac:dyDescent="0.2">
      <c r="A1220" s="53" t="s">
        <v>1495</v>
      </c>
      <c r="B1220" s="108" t="s">
        <v>503</v>
      </c>
      <c r="C1220" s="64" t="s">
        <v>40</v>
      </c>
      <c r="D1220" s="65">
        <v>84.48</v>
      </c>
      <c r="E1220" s="66"/>
      <c r="F1220" s="67"/>
      <c r="G1220" s="47">
        <f t="shared" si="113"/>
        <v>84.48</v>
      </c>
      <c r="H1220" s="127"/>
    </row>
    <row r="1221" spans="1:8" s="61" customFormat="1" ht="22.5" x14ac:dyDescent="0.2">
      <c r="A1221" s="53" t="s">
        <v>1496</v>
      </c>
      <c r="B1221" s="108" t="s">
        <v>62</v>
      </c>
      <c r="C1221" s="64" t="s">
        <v>34</v>
      </c>
      <c r="D1221" s="65">
        <v>6</v>
      </c>
      <c r="E1221" s="66"/>
      <c r="F1221" s="67"/>
      <c r="G1221" s="47">
        <f t="shared" si="113"/>
        <v>6</v>
      </c>
      <c r="H1221" s="127"/>
    </row>
    <row r="1222" spans="1:8" s="61" customFormat="1" ht="45" x14ac:dyDescent="0.2">
      <c r="A1222" s="53" t="s">
        <v>1497</v>
      </c>
      <c r="B1222" s="108" t="s">
        <v>122</v>
      </c>
      <c r="C1222" s="64" t="s">
        <v>33</v>
      </c>
      <c r="D1222" s="65">
        <v>28.02</v>
      </c>
      <c r="E1222" s="66"/>
      <c r="F1222" s="67"/>
      <c r="G1222" s="47">
        <f t="shared" si="113"/>
        <v>28.02</v>
      </c>
      <c r="H1222" s="127"/>
    </row>
    <row r="1223" spans="1:8" s="114" customFormat="1" x14ac:dyDescent="0.2">
      <c r="A1223" s="109" t="s">
        <v>1292</v>
      </c>
      <c r="B1223" s="110" t="s">
        <v>84</v>
      </c>
      <c r="C1223" s="111"/>
      <c r="D1223" s="112">
        <v>0</v>
      </c>
      <c r="E1223" s="92"/>
      <c r="F1223" s="113"/>
      <c r="G1223" s="92">
        <f>ROUND(SUM(G1224:G1242),2)</f>
        <v>600</v>
      </c>
      <c r="H1223" s="127"/>
    </row>
    <row r="1224" spans="1:8" s="61" customFormat="1" ht="135" x14ac:dyDescent="0.2">
      <c r="A1224" s="53" t="s">
        <v>1498</v>
      </c>
      <c r="B1224" s="108" t="s">
        <v>3018</v>
      </c>
      <c r="C1224" s="64" t="s">
        <v>34</v>
      </c>
      <c r="D1224" s="65">
        <v>6</v>
      </c>
      <c r="E1224" s="66"/>
      <c r="F1224" s="67"/>
      <c r="G1224" s="47">
        <f t="shared" si="113"/>
        <v>6</v>
      </c>
      <c r="H1224" s="127"/>
    </row>
    <row r="1225" spans="1:8" s="61" customFormat="1" ht="135" x14ac:dyDescent="0.2">
      <c r="A1225" s="53" t="s">
        <v>1499</v>
      </c>
      <c r="B1225" s="108" t="s">
        <v>504</v>
      </c>
      <c r="C1225" s="64" t="s">
        <v>34</v>
      </c>
      <c r="D1225" s="65">
        <v>6</v>
      </c>
      <c r="E1225" s="66"/>
      <c r="F1225" s="67"/>
      <c r="G1225" s="47">
        <f t="shared" si="113"/>
        <v>6</v>
      </c>
      <c r="H1225" s="127"/>
    </row>
    <row r="1226" spans="1:8" s="61" customFormat="1" ht="56.25" x14ac:dyDescent="0.2">
      <c r="A1226" s="53" t="s">
        <v>1500</v>
      </c>
      <c r="B1226" s="108" t="s">
        <v>123</v>
      </c>
      <c r="C1226" s="64" t="s">
        <v>34</v>
      </c>
      <c r="D1226" s="65">
        <v>6</v>
      </c>
      <c r="E1226" s="66"/>
      <c r="F1226" s="67"/>
      <c r="G1226" s="47">
        <f t="shared" si="113"/>
        <v>6</v>
      </c>
      <c r="H1226" s="127"/>
    </row>
    <row r="1227" spans="1:8" s="61" customFormat="1" ht="33.75" x14ac:dyDescent="0.2">
      <c r="A1227" s="53" t="s">
        <v>1501</v>
      </c>
      <c r="B1227" s="108" t="s">
        <v>66</v>
      </c>
      <c r="C1227" s="64" t="s">
        <v>40</v>
      </c>
      <c r="D1227" s="65">
        <v>220</v>
      </c>
      <c r="E1227" s="66"/>
      <c r="F1227" s="67"/>
      <c r="G1227" s="47">
        <f t="shared" si="113"/>
        <v>220</v>
      </c>
      <c r="H1227" s="127"/>
    </row>
    <row r="1228" spans="1:8" s="61" customFormat="1" ht="33.75" x14ac:dyDescent="0.2">
      <c r="A1228" s="53" t="s">
        <v>1502</v>
      </c>
      <c r="B1228" s="108" t="s">
        <v>67</v>
      </c>
      <c r="C1228" s="64" t="s">
        <v>40</v>
      </c>
      <c r="D1228" s="65">
        <v>240</v>
      </c>
      <c r="E1228" s="66"/>
      <c r="F1228" s="67"/>
      <c r="G1228" s="47">
        <f t="shared" si="113"/>
        <v>240</v>
      </c>
      <c r="H1228" s="127"/>
    </row>
    <row r="1229" spans="1:8" s="61" customFormat="1" ht="56.25" x14ac:dyDescent="0.2">
      <c r="A1229" s="53" t="s">
        <v>1503</v>
      </c>
      <c r="B1229" s="108" t="s">
        <v>99</v>
      </c>
      <c r="C1229" s="64" t="s">
        <v>40</v>
      </c>
      <c r="D1229" s="65">
        <v>16</v>
      </c>
      <c r="E1229" s="66"/>
      <c r="F1229" s="67"/>
      <c r="G1229" s="47">
        <f t="shared" si="113"/>
        <v>16</v>
      </c>
      <c r="H1229" s="127"/>
    </row>
    <row r="1230" spans="1:8" s="61" customFormat="1" ht="22.5" x14ac:dyDescent="0.2">
      <c r="A1230" s="53" t="s">
        <v>1504</v>
      </c>
      <c r="B1230" s="108" t="s">
        <v>68</v>
      </c>
      <c r="C1230" s="64" t="s">
        <v>34</v>
      </c>
      <c r="D1230" s="65">
        <v>9</v>
      </c>
      <c r="E1230" s="66"/>
      <c r="F1230" s="67"/>
      <c r="G1230" s="47">
        <f t="shared" si="113"/>
        <v>9</v>
      </c>
      <c r="H1230" s="127"/>
    </row>
    <row r="1231" spans="1:8" s="61" customFormat="1" ht="22.5" x14ac:dyDescent="0.2">
      <c r="A1231" s="53" t="s">
        <v>1505</v>
      </c>
      <c r="B1231" s="108" t="s">
        <v>69</v>
      </c>
      <c r="C1231" s="64" t="s">
        <v>34</v>
      </c>
      <c r="D1231" s="65">
        <v>9</v>
      </c>
      <c r="E1231" s="66"/>
      <c r="F1231" s="67"/>
      <c r="G1231" s="47">
        <f t="shared" si="113"/>
        <v>9</v>
      </c>
      <c r="H1231" s="127"/>
    </row>
    <row r="1232" spans="1:8" s="61" customFormat="1" ht="45" x14ac:dyDescent="0.2">
      <c r="A1232" s="53" t="s">
        <v>1506</v>
      </c>
      <c r="B1232" s="108" t="s">
        <v>70</v>
      </c>
      <c r="C1232" s="64" t="s">
        <v>34</v>
      </c>
      <c r="D1232" s="65">
        <v>27</v>
      </c>
      <c r="E1232" s="66"/>
      <c r="F1232" s="67"/>
      <c r="G1232" s="47">
        <f t="shared" si="113"/>
        <v>27</v>
      </c>
      <c r="H1232" s="127"/>
    </row>
    <row r="1233" spans="1:8" s="61" customFormat="1" ht="33.75" x14ac:dyDescent="0.2">
      <c r="A1233" s="53" t="s">
        <v>1507</v>
      </c>
      <c r="B1233" s="108" t="s">
        <v>101</v>
      </c>
      <c r="C1233" s="64" t="s">
        <v>34</v>
      </c>
      <c r="D1233" s="65">
        <v>2</v>
      </c>
      <c r="E1233" s="66"/>
      <c r="F1233" s="67"/>
      <c r="G1233" s="47">
        <f t="shared" si="113"/>
        <v>2</v>
      </c>
      <c r="H1233" s="127"/>
    </row>
    <row r="1234" spans="1:8" s="61" customFormat="1" ht="33.75" x14ac:dyDescent="0.2">
      <c r="A1234" s="53" t="s">
        <v>1508</v>
      </c>
      <c r="B1234" s="108" t="s">
        <v>71</v>
      </c>
      <c r="C1234" s="64" t="s">
        <v>72</v>
      </c>
      <c r="D1234" s="65">
        <v>6</v>
      </c>
      <c r="E1234" s="66"/>
      <c r="F1234" s="67"/>
      <c r="G1234" s="47">
        <f t="shared" si="113"/>
        <v>6</v>
      </c>
      <c r="H1234" s="127"/>
    </row>
    <row r="1235" spans="1:8" s="61" customFormat="1" ht="33.75" x14ac:dyDescent="0.2">
      <c r="A1235" s="53" t="s">
        <v>1509</v>
      </c>
      <c r="B1235" s="108" t="s">
        <v>75</v>
      </c>
      <c r="C1235" s="64" t="s">
        <v>72</v>
      </c>
      <c r="D1235" s="65">
        <v>6</v>
      </c>
      <c r="E1235" s="66"/>
      <c r="F1235" s="67"/>
      <c r="G1235" s="47">
        <f t="shared" si="113"/>
        <v>6</v>
      </c>
      <c r="H1235" s="127"/>
    </row>
    <row r="1236" spans="1:8" s="61" customFormat="1" ht="33.75" x14ac:dyDescent="0.2">
      <c r="A1236" s="53" t="s">
        <v>1510</v>
      </c>
      <c r="B1236" s="108" t="s">
        <v>3023</v>
      </c>
      <c r="C1236" s="64" t="s">
        <v>34</v>
      </c>
      <c r="D1236" s="65">
        <v>4</v>
      </c>
      <c r="E1236" s="66"/>
      <c r="F1236" s="67"/>
      <c r="G1236" s="47">
        <f t="shared" si="113"/>
        <v>4</v>
      </c>
      <c r="H1236" s="127"/>
    </row>
    <row r="1237" spans="1:8" s="61" customFormat="1" ht="33.75" x14ac:dyDescent="0.2">
      <c r="A1237" s="53" t="s">
        <v>1511</v>
      </c>
      <c r="B1237" s="108" t="s">
        <v>96</v>
      </c>
      <c r="C1237" s="64" t="s">
        <v>34</v>
      </c>
      <c r="D1237" s="65">
        <v>18</v>
      </c>
      <c r="E1237" s="66"/>
      <c r="F1237" s="67"/>
      <c r="G1237" s="47">
        <f t="shared" si="113"/>
        <v>18</v>
      </c>
      <c r="H1237" s="127"/>
    </row>
    <row r="1238" spans="1:8" s="61" customFormat="1" ht="33.75" x14ac:dyDescent="0.2">
      <c r="A1238" s="53" t="s">
        <v>1512</v>
      </c>
      <c r="B1238" s="108" t="s">
        <v>97</v>
      </c>
      <c r="C1238" s="64" t="s">
        <v>34</v>
      </c>
      <c r="D1238" s="65">
        <v>6</v>
      </c>
      <c r="E1238" s="66"/>
      <c r="F1238" s="67"/>
      <c r="G1238" s="47">
        <f t="shared" si="113"/>
        <v>6</v>
      </c>
      <c r="H1238" s="127"/>
    </row>
    <row r="1239" spans="1:8" s="61" customFormat="1" ht="56.25" x14ac:dyDescent="0.2">
      <c r="A1239" s="53" t="s">
        <v>1513</v>
      </c>
      <c r="B1239" s="108" t="s">
        <v>74</v>
      </c>
      <c r="C1239" s="64" t="s">
        <v>34</v>
      </c>
      <c r="D1239" s="65">
        <v>1</v>
      </c>
      <c r="E1239" s="66"/>
      <c r="F1239" s="67"/>
      <c r="G1239" s="47">
        <f t="shared" si="113"/>
        <v>1</v>
      </c>
      <c r="H1239" s="127"/>
    </row>
    <row r="1240" spans="1:8" s="61" customFormat="1" ht="33.75" x14ac:dyDescent="0.2">
      <c r="A1240" s="53" t="s">
        <v>1514</v>
      </c>
      <c r="B1240" s="108" t="s">
        <v>73</v>
      </c>
      <c r="C1240" s="64" t="s">
        <v>40</v>
      </c>
      <c r="D1240" s="65">
        <v>16</v>
      </c>
      <c r="E1240" s="66"/>
      <c r="F1240" s="67"/>
      <c r="G1240" s="47">
        <f>ROUND(PRODUCT(D1240,E1240),2)</f>
        <v>16</v>
      </c>
      <c r="H1240" s="127"/>
    </row>
    <row r="1241" spans="1:8" s="61" customFormat="1" ht="270" x14ac:dyDescent="0.2">
      <c r="A1241" s="53" t="s">
        <v>1515</v>
      </c>
      <c r="B1241" s="54" t="s">
        <v>3028</v>
      </c>
      <c r="C1241" s="64" t="s">
        <v>34</v>
      </c>
      <c r="D1241" s="65">
        <v>1</v>
      </c>
      <c r="E1241" s="66"/>
      <c r="F1241" s="67"/>
      <c r="G1241" s="47">
        <f>ROUND(PRODUCT(D1241,E1241),2)</f>
        <v>1</v>
      </c>
      <c r="H1241" s="127"/>
    </row>
    <row r="1242" spans="1:8" s="61" customFormat="1" ht="78.75" x14ac:dyDescent="0.2">
      <c r="A1242" s="53" t="s">
        <v>1516</v>
      </c>
      <c r="B1242" s="54" t="s">
        <v>3029</v>
      </c>
      <c r="C1242" s="64" t="s">
        <v>34</v>
      </c>
      <c r="D1242" s="65">
        <v>1</v>
      </c>
      <c r="E1242" s="66"/>
      <c r="F1242" s="67"/>
      <c r="G1242" s="47">
        <f>ROUND(PRODUCT(D1242,E1242),2)</f>
        <v>1</v>
      </c>
      <c r="H1242" s="127"/>
    </row>
    <row r="1243" spans="1:8" s="59" customFormat="1" x14ac:dyDescent="0.2">
      <c r="A1243" s="62" t="s">
        <v>1293</v>
      </c>
      <c r="B1243" s="68" t="s">
        <v>30</v>
      </c>
      <c r="C1243" s="68"/>
      <c r="D1243" s="121">
        <v>0</v>
      </c>
      <c r="E1243" s="68"/>
      <c r="F1243" s="68"/>
      <c r="G1243" s="50">
        <f>ROUND(SUM(G1244),2)</f>
        <v>2091.69</v>
      </c>
      <c r="H1243" s="127"/>
    </row>
    <row r="1244" spans="1:8" s="69" customFormat="1" ht="22.5" x14ac:dyDescent="0.2">
      <c r="A1244" s="53" t="s">
        <v>1517</v>
      </c>
      <c r="B1244" s="108" t="s">
        <v>48</v>
      </c>
      <c r="C1244" s="64" t="s">
        <v>32</v>
      </c>
      <c r="D1244" s="65">
        <v>2091.69</v>
      </c>
      <c r="E1244" s="66"/>
      <c r="F1244" s="67"/>
      <c r="G1244" s="47">
        <f t="shared" ref="G1244" si="114">ROUND(PRODUCT(D1244,E1244),2)</f>
        <v>2091.69</v>
      </c>
      <c r="H1244" s="127"/>
    </row>
    <row r="1245" spans="1:8" s="86" customFormat="1" x14ac:dyDescent="0.2">
      <c r="A1245" s="84" t="s">
        <v>268</v>
      </c>
      <c r="B1245" s="133" t="s">
        <v>1529</v>
      </c>
      <c r="C1245" s="133"/>
      <c r="D1245" s="133"/>
      <c r="E1245" s="133"/>
      <c r="F1245" s="133"/>
      <c r="G1245" s="85">
        <f>+G1246+G1275+G1295+G1303+G1319+G1393+G1455+G1487</f>
        <v>69388.599999999991</v>
      </c>
      <c r="H1245" s="127"/>
    </row>
    <row r="1246" spans="1:8" s="63" customFormat="1" x14ac:dyDescent="0.2">
      <c r="A1246" s="62" t="s">
        <v>270</v>
      </c>
      <c r="B1246" s="68" t="s">
        <v>77</v>
      </c>
      <c r="C1246" s="68"/>
      <c r="D1246" s="68"/>
      <c r="E1246" s="68"/>
      <c r="F1246" s="68"/>
      <c r="G1246" s="50">
        <f>ROUND(SUM(G1247,G1258,G1266),2)</f>
        <v>30595.63</v>
      </c>
      <c r="H1246" s="127"/>
    </row>
    <row r="1247" spans="1:8" s="114" customFormat="1" x14ac:dyDescent="0.2">
      <c r="A1247" s="109" t="s">
        <v>1530</v>
      </c>
      <c r="B1247" s="110" t="s">
        <v>26</v>
      </c>
      <c r="C1247" s="111"/>
      <c r="D1247" s="112"/>
      <c r="E1247" s="92"/>
      <c r="F1247" s="113"/>
      <c r="G1247" s="92">
        <f>ROUND(SUM(G1248:G1257),2)</f>
        <v>2470.65</v>
      </c>
      <c r="H1247" s="127"/>
    </row>
    <row r="1248" spans="1:8" s="61" customFormat="1" ht="22.5" x14ac:dyDescent="0.2">
      <c r="A1248" s="53" t="s">
        <v>1550</v>
      </c>
      <c r="B1248" s="108" t="s">
        <v>218</v>
      </c>
      <c r="C1248" s="64" t="s">
        <v>33</v>
      </c>
      <c r="D1248" s="65">
        <v>59.73</v>
      </c>
      <c r="E1248" s="66"/>
      <c r="F1248" s="67"/>
      <c r="G1248" s="47">
        <f>ROUND(PRODUCT(D1248,E1248),2)</f>
        <v>59.73</v>
      </c>
      <c r="H1248" s="127"/>
    </row>
    <row r="1249" spans="1:8" s="61" customFormat="1" ht="33.75" x14ac:dyDescent="0.2">
      <c r="A1249" s="53" t="s">
        <v>1551</v>
      </c>
      <c r="B1249" s="108" t="s">
        <v>467</v>
      </c>
      <c r="C1249" s="64" t="s">
        <v>33</v>
      </c>
      <c r="D1249" s="65">
        <v>2.4</v>
      </c>
      <c r="E1249" s="66"/>
      <c r="F1249" s="67"/>
      <c r="G1249" s="47">
        <f t="shared" ref="G1249:G1257" si="115">ROUND(PRODUCT(D1249,E1249),2)</f>
        <v>2.4</v>
      </c>
      <c r="H1249" s="127"/>
    </row>
    <row r="1250" spans="1:8" s="61" customFormat="1" ht="33.75" x14ac:dyDescent="0.2">
      <c r="A1250" s="53" t="s">
        <v>1552</v>
      </c>
      <c r="B1250" s="108" t="s">
        <v>763</v>
      </c>
      <c r="C1250" s="64" t="s">
        <v>32</v>
      </c>
      <c r="D1250" s="65">
        <v>13.5</v>
      </c>
      <c r="E1250" s="66"/>
      <c r="F1250" s="67"/>
      <c r="G1250" s="47">
        <f t="shared" si="115"/>
        <v>13.5</v>
      </c>
      <c r="H1250" s="127"/>
    </row>
    <row r="1251" spans="1:8" s="61" customFormat="1" ht="45" x14ac:dyDescent="0.2">
      <c r="A1251" s="53" t="s">
        <v>1553</v>
      </c>
      <c r="B1251" s="108" t="s">
        <v>92</v>
      </c>
      <c r="C1251" s="64" t="s">
        <v>33</v>
      </c>
      <c r="D1251" s="65">
        <v>2.68</v>
      </c>
      <c r="E1251" s="66"/>
      <c r="F1251" s="67"/>
      <c r="G1251" s="47">
        <f>ROUND(PRODUCT(D1251,E1251),2)</f>
        <v>2.68</v>
      </c>
      <c r="H1251" s="127"/>
    </row>
    <row r="1252" spans="1:8" s="61" customFormat="1" ht="33.75" x14ac:dyDescent="0.2">
      <c r="A1252" s="53" t="s">
        <v>1554</v>
      </c>
      <c r="B1252" s="108" t="s">
        <v>109</v>
      </c>
      <c r="C1252" s="64" t="s">
        <v>33</v>
      </c>
      <c r="D1252" s="65">
        <v>26.01</v>
      </c>
      <c r="E1252" s="66"/>
      <c r="F1252" s="67"/>
      <c r="G1252" s="47">
        <f t="shared" ref="G1252:G1255" si="116">ROUND(PRODUCT(D1252,E1252),2)</f>
        <v>26.01</v>
      </c>
      <c r="H1252" s="127"/>
    </row>
    <row r="1253" spans="1:8" s="61" customFormat="1" ht="33.75" x14ac:dyDescent="0.2">
      <c r="A1253" s="53" t="s">
        <v>1555</v>
      </c>
      <c r="B1253" s="108" t="s">
        <v>764</v>
      </c>
      <c r="C1253" s="64" t="s">
        <v>33</v>
      </c>
      <c r="D1253" s="65">
        <v>1.74</v>
      </c>
      <c r="E1253" s="66"/>
      <c r="F1253" s="67"/>
      <c r="G1253" s="47">
        <f t="shared" si="116"/>
        <v>1.74</v>
      </c>
      <c r="H1253" s="127"/>
    </row>
    <row r="1254" spans="1:8" s="61" customFormat="1" ht="33.75" x14ac:dyDescent="0.2">
      <c r="A1254" s="53" t="s">
        <v>1556</v>
      </c>
      <c r="B1254" s="108" t="s">
        <v>56</v>
      </c>
      <c r="C1254" s="64" t="s">
        <v>33</v>
      </c>
      <c r="D1254" s="65">
        <v>4.91</v>
      </c>
      <c r="E1254" s="66"/>
      <c r="F1254" s="67"/>
      <c r="G1254" s="47">
        <f t="shared" si="116"/>
        <v>4.91</v>
      </c>
      <c r="H1254" s="127"/>
    </row>
    <row r="1255" spans="1:8" s="61" customFormat="1" ht="33.75" x14ac:dyDescent="0.2">
      <c r="A1255" s="53" t="s">
        <v>1557</v>
      </c>
      <c r="B1255" s="108" t="s">
        <v>35</v>
      </c>
      <c r="C1255" s="64" t="s">
        <v>33</v>
      </c>
      <c r="D1255" s="65">
        <v>65.08</v>
      </c>
      <c r="E1255" s="66"/>
      <c r="F1255" s="67"/>
      <c r="G1255" s="47">
        <f t="shared" si="116"/>
        <v>65.08</v>
      </c>
      <c r="H1255" s="127"/>
    </row>
    <row r="1256" spans="1:8" s="61" customFormat="1" ht="33.75" x14ac:dyDescent="0.2">
      <c r="A1256" s="53" t="s">
        <v>1558</v>
      </c>
      <c r="B1256" s="108" t="s">
        <v>38</v>
      </c>
      <c r="C1256" s="64" t="s">
        <v>33</v>
      </c>
      <c r="D1256" s="65">
        <v>163.9</v>
      </c>
      <c r="E1256" s="66"/>
      <c r="F1256" s="67"/>
      <c r="G1256" s="47">
        <f t="shared" si="115"/>
        <v>163.9</v>
      </c>
      <c r="H1256" s="127"/>
    </row>
    <row r="1257" spans="1:8" s="61" customFormat="1" ht="33.75" x14ac:dyDescent="0.2">
      <c r="A1257" s="53" t="s">
        <v>1559</v>
      </c>
      <c r="B1257" s="108" t="s">
        <v>36</v>
      </c>
      <c r="C1257" s="64" t="s">
        <v>37</v>
      </c>
      <c r="D1257" s="65">
        <v>2130.6999999999998</v>
      </c>
      <c r="E1257" s="66"/>
      <c r="F1257" s="67"/>
      <c r="G1257" s="47">
        <f t="shared" si="115"/>
        <v>2130.6999999999998</v>
      </c>
      <c r="H1257" s="127"/>
    </row>
    <row r="1258" spans="1:8" s="114" customFormat="1" x14ac:dyDescent="0.2">
      <c r="A1258" s="109" t="s">
        <v>1531</v>
      </c>
      <c r="B1258" s="110" t="s">
        <v>51</v>
      </c>
      <c r="C1258" s="111"/>
      <c r="D1258" s="112">
        <v>0</v>
      </c>
      <c r="E1258" s="92"/>
      <c r="F1258" s="113"/>
      <c r="G1258" s="92">
        <f>ROUND(SUM(G1259:G1265),2)</f>
        <v>21268.1</v>
      </c>
      <c r="H1258" s="127"/>
    </row>
    <row r="1259" spans="1:8" s="61" customFormat="1" ht="33.75" x14ac:dyDescent="0.2">
      <c r="A1259" s="53" t="s">
        <v>1560</v>
      </c>
      <c r="B1259" s="108" t="s">
        <v>31</v>
      </c>
      <c r="C1259" s="64" t="s">
        <v>32</v>
      </c>
      <c r="D1259" s="65">
        <v>2311.75</v>
      </c>
      <c r="E1259" s="66"/>
      <c r="F1259" s="67"/>
      <c r="G1259" s="47">
        <f>ROUND(PRODUCT(D1259,E1259),2)</f>
        <v>2311.75</v>
      </c>
      <c r="H1259" s="127"/>
    </row>
    <row r="1260" spans="1:8" s="61" customFormat="1" ht="45" x14ac:dyDescent="0.2">
      <c r="A1260" s="53" t="s">
        <v>1561</v>
      </c>
      <c r="B1260" s="108" t="s">
        <v>108</v>
      </c>
      <c r="C1260" s="64" t="s">
        <v>33</v>
      </c>
      <c r="D1260" s="65">
        <v>924.7</v>
      </c>
      <c r="E1260" s="66"/>
      <c r="F1260" s="67"/>
      <c r="G1260" s="47">
        <f t="shared" ref="G1260:G1264" si="117">ROUND(PRODUCT(D1260,E1260),2)</f>
        <v>924.7</v>
      </c>
      <c r="H1260" s="127"/>
    </row>
    <row r="1261" spans="1:8" s="61" customFormat="1" ht="45" x14ac:dyDescent="0.2">
      <c r="A1261" s="53" t="s">
        <v>1562</v>
      </c>
      <c r="B1261" s="108" t="s">
        <v>124</v>
      </c>
      <c r="C1261" s="64" t="s">
        <v>32</v>
      </c>
      <c r="D1261" s="65">
        <v>2311.75</v>
      </c>
      <c r="E1261" s="66"/>
      <c r="F1261" s="67"/>
      <c r="G1261" s="47">
        <f t="shared" si="117"/>
        <v>2311.75</v>
      </c>
      <c r="H1261" s="127"/>
    </row>
    <row r="1262" spans="1:8" s="61" customFormat="1" ht="45" x14ac:dyDescent="0.2">
      <c r="A1262" s="53" t="s">
        <v>1563</v>
      </c>
      <c r="B1262" s="54" t="s">
        <v>3024</v>
      </c>
      <c r="C1262" s="64" t="s">
        <v>33</v>
      </c>
      <c r="D1262" s="65">
        <v>462.35</v>
      </c>
      <c r="E1262" s="66"/>
      <c r="F1262" s="67"/>
      <c r="G1262" s="47">
        <f t="shared" si="117"/>
        <v>462.35</v>
      </c>
      <c r="H1262" s="127"/>
    </row>
    <row r="1263" spans="1:8" s="61" customFormat="1" ht="33.75" x14ac:dyDescent="0.2">
      <c r="A1263" s="53" t="s">
        <v>1564</v>
      </c>
      <c r="B1263" s="108" t="s">
        <v>94</v>
      </c>
      <c r="C1263" s="64" t="s">
        <v>32</v>
      </c>
      <c r="D1263" s="65">
        <v>2311.75</v>
      </c>
      <c r="E1263" s="66"/>
      <c r="F1263" s="67"/>
      <c r="G1263" s="47">
        <f t="shared" si="117"/>
        <v>2311.75</v>
      </c>
      <c r="H1263" s="127"/>
    </row>
    <row r="1264" spans="1:8" s="61" customFormat="1" ht="33.75" x14ac:dyDescent="0.2">
      <c r="A1264" s="53" t="s">
        <v>1565</v>
      </c>
      <c r="B1264" s="108" t="s">
        <v>38</v>
      </c>
      <c r="C1264" s="64" t="s">
        <v>33</v>
      </c>
      <c r="D1264" s="65">
        <v>924.7</v>
      </c>
      <c r="E1264" s="66"/>
      <c r="F1264" s="67"/>
      <c r="G1264" s="47">
        <f t="shared" si="117"/>
        <v>924.7</v>
      </c>
      <c r="H1264" s="127"/>
    </row>
    <row r="1265" spans="1:8" s="61" customFormat="1" ht="33.75" x14ac:dyDescent="0.2">
      <c r="A1265" s="53" t="s">
        <v>1566</v>
      </c>
      <c r="B1265" s="108" t="s">
        <v>36</v>
      </c>
      <c r="C1265" s="64" t="s">
        <v>37</v>
      </c>
      <c r="D1265" s="65">
        <v>12021.1</v>
      </c>
      <c r="E1265" s="66"/>
      <c r="F1265" s="67"/>
      <c r="G1265" s="47">
        <f>ROUND(PRODUCT(D1265,E1265),2)</f>
        <v>12021.1</v>
      </c>
      <c r="H1265" s="127"/>
    </row>
    <row r="1266" spans="1:8" s="114" customFormat="1" x14ac:dyDescent="0.2">
      <c r="A1266" s="109" t="s">
        <v>1532</v>
      </c>
      <c r="B1266" s="110" t="s">
        <v>52</v>
      </c>
      <c r="C1266" s="111"/>
      <c r="D1266" s="112">
        <v>0</v>
      </c>
      <c r="E1266" s="92"/>
      <c r="F1266" s="113"/>
      <c r="G1266" s="92">
        <f>ROUND(SUM(G1267:G1274),2)</f>
        <v>6856.88</v>
      </c>
      <c r="H1266" s="127"/>
    </row>
    <row r="1267" spans="1:8" s="61" customFormat="1" ht="45" x14ac:dyDescent="0.2">
      <c r="A1267" s="53" t="s">
        <v>1567</v>
      </c>
      <c r="B1267" s="108" t="s">
        <v>88</v>
      </c>
      <c r="C1267" s="64" t="s">
        <v>32</v>
      </c>
      <c r="D1267" s="65">
        <v>269.89999999999998</v>
      </c>
      <c r="E1267" s="66"/>
      <c r="F1267" s="67"/>
      <c r="G1267" s="47">
        <f>ROUND(PRODUCT(D1267,E1267),2)</f>
        <v>269.89999999999998</v>
      </c>
      <c r="H1267" s="127"/>
    </row>
    <row r="1268" spans="1:8" s="61" customFormat="1" ht="45" x14ac:dyDescent="0.2">
      <c r="A1268" s="53" t="s">
        <v>1568</v>
      </c>
      <c r="B1268" s="108" t="s">
        <v>89</v>
      </c>
      <c r="C1268" s="64" t="s">
        <v>32</v>
      </c>
      <c r="D1268" s="65">
        <v>359.87</v>
      </c>
      <c r="E1268" s="66"/>
      <c r="F1268" s="67"/>
      <c r="G1268" s="47">
        <f t="shared" ref="G1268:G1274" si="118">ROUND(PRODUCT(D1268,E1268),2)</f>
        <v>359.87</v>
      </c>
      <c r="H1268" s="127"/>
    </row>
    <row r="1269" spans="1:8" s="61" customFormat="1" ht="45" x14ac:dyDescent="0.2">
      <c r="A1269" s="53" t="s">
        <v>1569</v>
      </c>
      <c r="B1269" s="108" t="s">
        <v>90</v>
      </c>
      <c r="C1269" s="64" t="s">
        <v>32</v>
      </c>
      <c r="D1269" s="65">
        <v>1079.5899999999999</v>
      </c>
      <c r="E1269" s="66"/>
      <c r="F1269" s="67"/>
      <c r="G1269" s="47">
        <f t="shared" si="118"/>
        <v>1079.5899999999999</v>
      </c>
      <c r="H1269" s="127"/>
    </row>
    <row r="1270" spans="1:8" s="61" customFormat="1" ht="45" x14ac:dyDescent="0.2">
      <c r="A1270" s="53" t="s">
        <v>1570</v>
      </c>
      <c r="B1270" s="108" t="s">
        <v>91</v>
      </c>
      <c r="C1270" s="64" t="s">
        <v>32</v>
      </c>
      <c r="D1270" s="65">
        <v>89.96</v>
      </c>
      <c r="E1270" s="66"/>
      <c r="F1270" s="67"/>
      <c r="G1270" s="47">
        <f t="shared" si="118"/>
        <v>89.96</v>
      </c>
      <c r="H1270" s="127"/>
    </row>
    <row r="1271" spans="1:8" s="61" customFormat="1" ht="22.5" x14ac:dyDescent="0.2">
      <c r="A1271" s="53" t="s">
        <v>1571</v>
      </c>
      <c r="B1271" s="108" t="s">
        <v>39</v>
      </c>
      <c r="C1271" s="64" t="s">
        <v>40</v>
      </c>
      <c r="D1271" s="65">
        <v>1709.35</v>
      </c>
      <c r="E1271" s="66"/>
      <c r="F1271" s="67"/>
      <c r="G1271" s="47">
        <f t="shared" si="118"/>
        <v>1709.35</v>
      </c>
      <c r="H1271" s="127"/>
    </row>
    <row r="1272" spans="1:8" s="61" customFormat="1" ht="45" x14ac:dyDescent="0.2">
      <c r="A1272" s="53" t="s">
        <v>1572</v>
      </c>
      <c r="B1272" s="108" t="s">
        <v>53</v>
      </c>
      <c r="C1272" s="64" t="s">
        <v>40</v>
      </c>
      <c r="D1272" s="65">
        <v>1709.35</v>
      </c>
      <c r="E1272" s="66"/>
      <c r="F1272" s="67"/>
      <c r="G1272" s="47">
        <f t="shared" si="118"/>
        <v>1709.35</v>
      </c>
      <c r="H1272" s="127"/>
    </row>
    <row r="1273" spans="1:8" s="61" customFormat="1" ht="33.75" x14ac:dyDescent="0.2">
      <c r="A1273" s="53" t="s">
        <v>1573</v>
      </c>
      <c r="B1273" s="108" t="s">
        <v>82</v>
      </c>
      <c r="C1273" s="64" t="s">
        <v>54</v>
      </c>
      <c r="D1273" s="65">
        <v>1251.8599999999999</v>
      </c>
      <c r="E1273" s="66"/>
      <c r="F1273" s="67"/>
      <c r="G1273" s="47">
        <f t="shared" si="118"/>
        <v>1251.8599999999999</v>
      </c>
      <c r="H1273" s="127"/>
    </row>
    <row r="1274" spans="1:8" s="61" customFormat="1" ht="78.75" x14ac:dyDescent="0.2">
      <c r="A1274" s="53" t="s">
        <v>1574</v>
      </c>
      <c r="B1274" s="108" t="s">
        <v>81</v>
      </c>
      <c r="C1274" s="64" t="s">
        <v>34</v>
      </c>
      <c r="D1274" s="65">
        <v>387</v>
      </c>
      <c r="E1274" s="66"/>
      <c r="F1274" s="67"/>
      <c r="G1274" s="47">
        <f t="shared" si="118"/>
        <v>387</v>
      </c>
      <c r="H1274" s="127"/>
    </row>
    <row r="1275" spans="1:8" s="61" customFormat="1" x14ac:dyDescent="0.2">
      <c r="A1275" s="62" t="s">
        <v>272</v>
      </c>
      <c r="B1275" s="68" t="s">
        <v>86</v>
      </c>
      <c r="C1275" s="68"/>
      <c r="D1275" s="68">
        <v>0</v>
      </c>
      <c r="E1275" s="68"/>
      <c r="F1275" s="68"/>
      <c r="G1275" s="50">
        <f>ROUND(SUM(G1276:G1294),2)</f>
        <v>7241.11</v>
      </c>
      <c r="H1275" s="127"/>
    </row>
    <row r="1276" spans="1:8" s="61" customFormat="1" ht="33.75" x14ac:dyDescent="0.2">
      <c r="A1276" s="53" t="s">
        <v>1575</v>
      </c>
      <c r="B1276" s="108" t="s">
        <v>31</v>
      </c>
      <c r="C1276" s="64" t="s">
        <v>32</v>
      </c>
      <c r="D1276" s="65">
        <v>1371.29</v>
      </c>
      <c r="E1276" s="66"/>
      <c r="F1276" s="67"/>
      <c r="G1276" s="47">
        <f>ROUND(PRODUCT(D1276,E1276),2)</f>
        <v>1371.29</v>
      </c>
      <c r="H1276" s="127"/>
    </row>
    <row r="1277" spans="1:8" s="61" customFormat="1" ht="45" x14ac:dyDescent="0.2">
      <c r="A1277" s="53" t="s">
        <v>1576</v>
      </c>
      <c r="B1277" s="108" t="s">
        <v>110</v>
      </c>
      <c r="C1277" s="64" t="s">
        <v>33</v>
      </c>
      <c r="D1277" s="65">
        <v>61.71</v>
      </c>
      <c r="E1277" s="66"/>
      <c r="F1277" s="67"/>
      <c r="G1277" s="47">
        <f t="shared" ref="G1277:G1294" si="119">ROUND(PRODUCT(D1277,E1277),2)</f>
        <v>61.71</v>
      </c>
      <c r="H1277" s="127"/>
    </row>
    <row r="1278" spans="1:8" s="61" customFormat="1" ht="45" x14ac:dyDescent="0.2">
      <c r="A1278" s="53" t="s">
        <v>1577</v>
      </c>
      <c r="B1278" s="108" t="s">
        <v>85</v>
      </c>
      <c r="C1278" s="64" t="s">
        <v>32</v>
      </c>
      <c r="D1278" s="65">
        <v>411.39</v>
      </c>
      <c r="E1278" s="66"/>
      <c r="F1278" s="67"/>
      <c r="G1278" s="47">
        <f t="shared" si="119"/>
        <v>411.39</v>
      </c>
      <c r="H1278" s="127"/>
    </row>
    <row r="1279" spans="1:8" s="61" customFormat="1" ht="45" x14ac:dyDescent="0.2">
      <c r="A1279" s="53" t="s">
        <v>1578</v>
      </c>
      <c r="B1279" s="108" t="s">
        <v>115</v>
      </c>
      <c r="C1279" s="64" t="s">
        <v>32</v>
      </c>
      <c r="D1279" s="65">
        <v>959.9</v>
      </c>
      <c r="E1279" s="66"/>
      <c r="F1279" s="67"/>
      <c r="G1279" s="47">
        <f t="shared" si="119"/>
        <v>959.9</v>
      </c>
      <c r="H1279" s="127"/>
    </row>
    <row r="1280" spans="1:8" s="61" customFormat="1" ht="45" x14ac:dyDescent="0.2">
      <c r="A1280" s="53" t="s">
        <v>1579</v>
      </c>
      <c r="B1280" s="108" t="s">
        <v>98</v>
      </c>
      <c r="C1280" s="64" t="s">
        <v>33</v>
      </c>
      <c r="D1280" s="65">
        <v>24.68</v>
      </c>
      <c r="E1280" s="66"/>
      <c r="F1280" s="67"/>
      <c r="G1280" s="47">
        <f t="shared" si="119"/>
        <v>24.68</v>
      </c>
      <c r="H1280" s="127"/>
    </row>
    <row r="1281" spans="1:8" s="61" customFormat="1" ht="45" x14ac:dyDescent="0.2">
      <c r="A1281" s="53" t="s">
        <v>1580</v>
      </c>
      <c r="B1281" s="108" t="s">
        <v>111</v>
      </c>
      <c r="C1281" s="64" t="s">
        <v>33</v>
      </c>
      <c r="D1281" s="65">
        <v>37.03</v>
      </c>
      <c r="E1281" s="66"/>
      <c r="F1281" s="67"/>
      <c r="G1281" s="47">
        <f t="shared" si="119"/>
        <v>37.03</v>
      </c>
      <c r="H1281" s="127"/>
    </row>
    <row r="1282" spans="1:8" s="61" customFormat="1" ht="33.75" x14ac:dyDescent="0.2">
      <c r="A1282" s="53" t="s">
        <v>1581</v>
      </c>
      <c r="B1282" s="108" t="s">
        <v>117</v>
      </c>
      <c r="C1282" s="64" t="s">
        <v>40</v>
      </c>
      <c r="D1282" s="65">
        <v>669.25</v>
      </c>
      <c r="E1282" s="66"/>
      <c r="F1282" s="67"/>
      <c r="G1282" s="47">
        <f t="shared" si="119"/>
        <v>669.25</v>
      </c>
      <c r="H1282" s="127"/>
    </row>
    <row r="1283" spans="1:8" s="61" customFormat="1" ht="33.75" x14ac:dyDescent="0.2">
      <c r="A1283" s="53" t="s">
        <v>1582</v>
      </c>
      <c r="B1283" s="108" t="s">
        <v>118</v>
      </c>
      <c r="C1283" s="64" t="s">
        <v>40</v>
      </c>
      <c r="D1283" s="65">
        <v>74.33</v>
      </c>
      <c r="E1283" s="66"/>
      <c r="F1283" s="67"/>
      <c r="G1283" s="47">
        <f t="shared" si="119"/>
        <v>74.33</v>
      </c>
      <c r="H1283" s="127"/>
    </row>
    <row r="1284" spans="1:8" s="61" customFormat="1" ht="33.75" x14ac:dyDescent="0.2">
      <c r="A1284" s="53" t="s">
        <v>1583</v>
      </c>
      <c r="B1284" s="108" t="s">
        <v>119</v>
      </c>
      <c r="C1284" s="64" t="s">
        <v>40</v>
      </c>
      <c r="D1284" s="65">
        <v>12.4</v>
      </c>
      <c r="E1284" s="66"/>
      <c r="F1284" s="67"/>
      <c r="G1284" s="47">
        <f t="shared" si="119"/>
        <v>12.4</v>
      </c>
      <c r="H1284" s="127"/>
    </row>
    <row r="1285" spans="1:8" s="61" customFormat="1" ht="45" x14ac:dyDescent="0.2">
      <c r="A1285" s="53" t="s">
        <v>1584</v>
      </c>
      <c r="B1285" s="108" t="s">
        <v>42</v>
      </c>
      <c r="C1285" s="64" t="s">
        <v>32</v>
      </c>
      <c r="D1285" s="65">
        <v>297.3</v>
      </c>
      <c r="E1285" s="66"/>
      <c r="F1285" s="67"/>
      <c r="G1285" s="47">
        <f t="shared" si="119"/>
        <v>297.3</v>
      </c>
      <c r="H1285" s="127"/>
    </row>
    <row r="1286" spans="1:8" s="61" customFormat="1" ht="33.75" x14ac:dyDescent="0.2">
      <c r="A1286" s="53" t="s">
        <v>1585</v>
      </c>
      <c r="B1286" s="108" t="s">
        <v>41</v>
      </c>
      <c r="C1286" s="64" t="s">
        <v>32</v>
      </c>
      <c r="D1286" s="65">
        <v>1073.99</v>
      </c>
      <c r="E1286" s="66"/>
      <c r="F1286" s="67"/>
      <c r="G1286" s="47">
        <f t="shared" si="119"/>
        <v>1073.99</v>
      </c>
      <c r="H1286" s="127"/>
    </row>
    <row r="1287" spans="1:8" s="61" customFormat="1" ht="33.75" x14ac:dyDescent="0.2">
      <c r="A1287" s="53" t="s">
        <v>1586</v>
      </c>
      <c r="B1287" s="108" t="s">
        <v>43</v>
      </c>
      <c r="C1287" s="64" t="s">
        <v>32</v>
      </c>
      <c r="D1287" s="65">
        <v>137.13</v>
      </c>
      <c r="E1287" s="66"/>
      <c r="F1287" s="67"/>
      <c r="G1287" s="47">
        <f t="shared" si="119"/>
        <v>137.13</v>
      </c>
      <c r="H1287" s="127"/>
    </row>
    <row r="1288" spans="1:8" s="61" customFormat="1" ht="22.5" x14ac:dyDescent="0.2">
      <c r="A1288" s="53" t="s">
        <v>1587</v>
      </c>
      <c r="B1288" s="108" t="s">
        <v>39</v>
      </c>
      <c r="C1288" s="64" t="s">
        <v>40</v>
      </c>
      <c r="D1288" s="65">
        <v>1371.29</v>
      </c>
      <c r="E1288" s="66"/>
      <c r="F1288" s="67"/>
      <c r="G1288" s="47">
        <f t="shared" si="119"/>
        <v>1371.29</v>
      </c>
      <c r="H1288" s="127"/>
    </row>
    <row r="1289" spans="1:8" s="61" customFormat="1" ht="33.75" x14ac:dyDescent="0.2">
      <c r="A1289" s="53" t="s">
        <v>1588</v>
      </c>
      <c r="B1289" s="108" t="s">
        <v>107</v>
      </c>
      <c r="C1289" s="64" t="s">
        <v>32</v>
      </c>
      <c r="D1289" s="65">
        <v>26.5</v>
      </c>
      <c r="E1289" s="66"/>
      <c r="F1289" s="67"/>
      <c r="G1289" s="47">
        <f t="shared" si="119"/>
        <v>26.5</v>
      </c>
      <c r="H1289" s="127"/>
    </row>
    <row r="1290" spans="1:8" s="61" customFormat="1" ht="33.75" x14ac:dyDescent="0.2">
      <c r="A1290" s="53" t="s">
        <v>1589</v>
      </c>
      <c r="B1290" s="108" t="s">
        <v>102</v>
      </c>
      <c r="C1290" s="64" t="s">
        <v>32</v>
      </c>
      <c r="D1290" s="65">
        <v>26.5</v>
      </c>
      <c r="E1290" s="66"/>
      <c r="F1290" s="67"/>
      <c r="G1290" s="47">
        <f t="shared" si="119"/>
        <v>26.5</v>
      </c>
      <c r="H1290" s="127"/>
    </row>
    <row r="1291" spans="1:8" s="61" customFormat="1" ht="67.5" x14ac:dyDescent="0.2">
      <c r="A1291" s="53" t="s">
        <v>1590</v>
      </c>
      <c r="B1291" s="108" t="s">
        <v>116</v>
      </c>
      <c r="C1291" s="64" t="s">
        <v>34</v>
      </c>
      <c r="D1291" s="65">
        <v>16</v>
      </c>
      <c r="E1291" s="66"/>
      <c r="F1291" s="67"/>
      <c r="G1291" s="47">
        <f t="shared" si="119"/>
        <v>16</v>
      </c>
      <c r="H1291" s="127"/>
    </row>
    <row r="1292" spans="1:8" s="61" customFormat="1" ht="90" x14ac:dyDescent="0.2">
      <c r="A1292" s="53" t="s">
        <v>1591</v>
      </c>
      <c r="B1292" s="108" t="s">
        <v>95</v>
      </c>
      <c r="C1292" s="64" t="s">
        <v>34</v>
      </c>
      <c r="D1292" s="65">
        <v>152</v>
      </c>
      <c r="E1292" s="66"/>
      <c r="F1292" s="67"/>
      <c r="G1292" s="47">
        <f t="shared" si="119"/>
        <v>152</v>
      </c>
      <c r="H1292" s="127"/>
    </row>
    <row r="1293" spans="1:8" s="61" customFormat="1" ht="33.75" x14ac:dyDescent="0.2">
      <c r="A1293" s="53" t="s">
        <v>1592</v>
      </c>
      <c r="B1293" s="108" t="s">
        <v>38</v>
      </c>
      <c r="C1293" s="64" t="s">
        <v>33</v>
      </c>
      <c r="D1293" s="65">
        <v>37.03</v>
      </c>
      <c r="E1293" s="66"/>
      <c r="F1293" s="67"/>
      <c r="G1293" s="47">
        <f t="shared" si="119"/>
        <v>37.03</v>
      </c>
      <c r="H1293" s="127"/>
    </row>
    <row r="1294" spans="1:8" s="61" customFormat="1" ht="33.75" x14ac:dyDescent="0.2">
      <c r="A1294" s="53" t="s">
        <v>1593</v>
      </c>
      <c r="B1294" s="108" t="s">
        <v>36</v>
      </c>
      <c r="C1294" s="64" t="s">
        <v>37</v>
      </c>
      <c r="D1294" s="65">
        <v>481.39</v>
      </c>
      <c r="E1294" s="66"/>
      <c r="F1294" s="67"/>
      <c r="G1294" s="47">
        <f t="shared" si="119"/>
        <v>481.39</v>
      </c>
      <c r="H1294" s="127"/>
    </row>
    <row r="1295" spans="1:8" s="63" customFormat="1" x14ac:dyDescent="0.2">
      <c r="A1295" s="62" t="s">
        <v>282</v>
      </c>
      <c r="B1295" s="68" t="s">
        <v>78</v>
      </c>
      <c r="C1295" s="68"/>
      <c r="D1295" s="68">
        <v>0</v>
      </c>
      <c r="E1295" s="68"/>
      <c r="F1295" s="68"/>
      <c r="G1295" s="50">
        <f>ROUND(SUM(G1296:G1302),2)</f>
        <v>92.72</v>
      </c>
      <c r="H1295" s="127"/>
    </row>
    <row r="1296" spans="1:8" s="61" customFormat="1" ht="33.75" x14ac:dyDescent="0.2">
      <c r="A1296" s="53" t="s">
        <v>1594</v>
      </c>
      <c r="B1296" s="108" t="s">
        <v>468</v>
      </c>
      <c r="C1296" s="64" t="s">
        <v>34</v>
      </c>
      <c r="D1296" s="65">
        <v>8</v>
      </c>
      <c r="E1296" s="66"/>
      <c r="F1296" s="67"/>
      <c r="G1296" s="47">
        <f t="shared" ref="G1296:G1302" si="120">ROUND(PRODUCT(D1296,E1296),2)</f>
        <v>8</v>
      </c>
      <c r="H1296" s="127"/>
    </row>
    <row r="1297" spans="1:8" s="61" customFormat="1" ht="33.75" x14ac:dyDescent="0.2">
      <c r="A1297" s="53" t="s">
        <v>1595</v>
      </c>
      <c r="B1297" s="108" t="s">
        <v>469</v>
      </c>
      <c r="C1297" s="64" t="s">
        <v>34</v>
      </c>
      <c r="D1297" s="65">
        <v>8</v>
      </c>
      <c r="E1297" s="66"/>
      <c r="F1297" s="67"/>
      <c r="G1297" s="47">
        <f t="shared" si="120"/>
        <v>8</v>
      </c>
      <c r="H1297" s="127"/>
    </row>
    <row r="1298" spans="1:8" s="61" customFormat="1" ht="33.75" x14ac:dyDescent="0.2">
      <c r="A1298" s="53" t="s">
        <v>1596</v>
      </c>
      <c r="B1298" s="108" t="s">
        <v>470</v>
      </c>
      <c r="C1298" s="64" t="s">
        <v>34</v>
      </c>
      <c r="D1298" s="65">
        <v>8</v>
      </c>
      <c r="E1298" s="66"/>
      <c r="F1298" s="67"/>
      <c r="G1298" s="47">
        <f t="shared" si="120"/>
        <v>8</v>
      </c>
      <c r="H1298" s="127"/>
    </row>
    <row r="1299" spans="1:8" s="61" customFormat="1" ht="33.75" x14ac:dyDescent="0.2">
      <c r="A1299" s="53" t="s">
        <v>1597</v>
      </c>
      <c r="B1299" s="108" t="s">
        <v>471</v>
      </c>
      <c r="C1299" s="64" t="s">
        <v>34</v>
      </c>
      <c r="D1299" s="65">
        <v>7</v>
      </c>
      <c r="E1299" s="66"/>
      <c r="F1299" s="67"/>
      <c r="G1299" s="47">
        <f t="shared" si="120"/>
        <v>7</v>
      </c>
      <c r="H1299" s="127"/>
    </row>
    <row r="1300" spans="1:8" s="61" customFormat="1" ht="33.75" x14ac:dyDescent="0.2">
      <c r="A1300" s="53" t="s">
        <v>1598</v>
      </c>
      <c r="B1300" s="108" t="s">
        <v>472</v>
      </c>
      <c r="C1300" s="64" t="s">
        <v>34</v>
      </c>
      <c r="D1300" s="65">
        <v>7</v>
      </c>
      <c r="E1300" s="66"/>
      <c r="F1300" s="67"/>
      <c r="G1300" s="47">
        <f t="shared" si="120"/>
        <v>7</v>
      </c>
      <c r="H1300" s="127"/>
    </row>
    <row r="1301" spans="1:8" s="61" customFormat="1" ht="33.75" x14ac:dyDescent="0.2">
      <c r="A1301" s="53" t="s">
        <v>1599</v>
      </c>
      <c r="B1301" s="108" t="s">
        <v>55</v>
      </c>
      <c r="C1301" s="64" t="s">
        <v>32</v>
      </c>
      <c r="D1301" s="65">
        <v>45.6</v>
      </c>
      <c r="E1301" s="66"/>
      <c r="F1301" s="67"/>
      <c r="G1301" s="47">
        <f t="shared" si="120"/>
        <v>45.6</v>
      </c>
      <c r="H1301" s="127"/>
    </row>
    <row r="1302" spans="1:8" s="61" customFormat="1" ht="22.5" x14ac:dyDescent="0.2">
      <c r="A1302" s="53" t="s">
        <v>1600</v>
      </c>
      <c r="B1302" s="108" t="s">
        <v>112</v>
      </c>
      <c r="C1302" s="64" t="s">
        <v>33</v>
      </c>
      <c r="D1302" s="65">
        <v>9.1199999999999992</v>
      </c>
      <c r="E1302" s="66"/>
      <c r="F1302" s="67"/>
      <c r="G1302" s="47">
        <f t="shared" si="120"/>
        <v>9.1199999999999992</v>
      </c>
      <c r="H1302" s="127"/>
    </row>
    <row r="1303" spans="1:8" s="61" customFormat="1" x14ac:dyDescent="0.2">
      <c r="A1303" s="62" t="s">
        <v>287</v>
      </c>
      <c r="B1303" s="68" t="s">
        <v>44</v>
      </c>
      <c r="C1303" s="68"/>
      <c r="D1303" s="68">
        <v>0</v>
      </c>
      <c r="E1303" s="68"/>
      <c r="F1303" s="68"/>
      <c r="G1303" s="50">
        <f>ROUND(SUM(G1304,G1315),2)</f>
        <v>953.94</v>
      </c>
      <c r="H1303" s="127"/>
    </row>
    <row r="1304" spans="1:8" s="114" customFormat="1" x14ac:dyDescent="0.2">
      <c r="A1304" s="109" t="s">
        <v>1533</v>
      </c>
      <c r="B1304" s="110" t="s">
        <v>46</v>
      </c>
      <c r="C1304" s="111"/>
      <c r="D1304" s="112">
        <v>0</v>
      </c>
      <c r="E1304" s="92"/>
      <c r="F1304" s="113"/>
      <c r="G1304" s="92">
        <f>ROUND(SUM(G1305:G1314),2)</f>
        <v>946.94</v>
      </c>
      <c r="H1304" s="127"/>
    </row>
    <row r="1305" spans="1:8" s="61" customFormat="1" ht="56.25" x14ac:dyDescent="0.2">
      <c r="A1305" s="53" t="s">
        <v>1601</v>
      </c>
      <c r="B1305" s="108" t="s">
        <v>113</v>
      </c>
      <c r="C1305" s="64" t="s">
        <v>32</v>
      </c>
      <c r="D1305" s="65">
        <v>3.6</v>
      </c>
      <c r="E1305" s="66"/>
      <c r="F1305" s="67"/>
      <c r="G1305" s="47">
        <f t="shared" ref="G1305:G1314" si="121">ROUND(PRODUCT(D1305,E1305),2)</f>
        <v>3.6</v>
      </c>
      <c r="H1305" s="127"/>
    </row>
    <row r="1306" spans="1:8" s="61" customFormat="1" ht="67.5" x14ac:dyDescent="0.2">
      <c r="A1306" s="53" t="s">
        <v>1602</v>
      </c>
      <c r="B1306" s="108" t="s">
        <v>114</v>
      </c>
      <c r="C1306" s="64" t="s">
        <v>32</v>
      </c>
      <c r="D1306" s="65">
        <v>6</v>
      </c>
      <c r="E1306" s="66"/>
      <c r="F1306" s="67"/>
      <c r="G1306" s="47">
        <f t="shared" si="121"/>
        <v>6</v>
      </c>
      <c r="H1306" s="127"/>
    </row>
    <row r="1307" spans="1:8" s="61" customFormat="1" ht="56.25" x14ac:dyDescent="0.2">
      <c r="A1307" s="53" t="s">
        <v>1603</v>
      </c>
      <c r="B1307" s="108" t="s">
        <v>103</v>
      </c>
      <c r="C1307" s="64" t="s">
        <v>40</v>
      </c>
      <c r="D1307" s="65">
        <v>733.34</v>
      </c>
      <c r="E1307" s="66"/>
      <c r="F1307" s="67"/>
      <c r="G1307" s="47">
        <f t="shared" si="121"/>
        <v>733.34</v>
      </c>
      <c r="H1307" s="127"/>
    </row>
    <row r="1308" spans="1:8" s="61" customFormat="1" ht="56.25" x14ac:dyDescent="0.2">
      <c r="A1308" s="53" t="s">
        <v>1604</v>
      </c>
      <c r="B1308" s="108" t="s">
        <v>473</v>
      </c>
      <c r="C1308" s="64" t="s">
        <v>40</v>
      </c>
      <c r="D1308" s="65">
        <v>148</v>
      </c>
      <c r="E1308" s="66"/>
      <c r="F1308" s="67"/>
      <c r="G1308" s="47">
        <f t="shared" si="121"/>
        <v>148</v>
      </c>
      <c r="H1308" s="127"/>
    </row>
    <row r="1309" spans="1:8" s="61" customFormat="1" ht="56.25" x14ac:dyDescent="0.2">
      <c r="A1309" s="53" t="s">
        <v>1605</v>
      </c>
      <c r="B1309" s="108" t="s">
        <v>474</v>
      </c>
      <c r="C1309" s="64" t="s">
        <v>40</v>
      </c>
      <c r="D1309" s="65">
        <v>16</v>
      </c>
      <c r="E1309" s="66"/>
      <c r="F1309" s="67"/>
      <c r="G1309" s="47">
        <f t="shared" si="121"/>
        <v>16</v>
      </c>
      <c r="H1309" s="127"/>
    </row>
    <row r="1310" spans="1:8" s="61" customFormat="1" ht="56.25" x14ac:dyDescent="0.2">
      <c r="A1310" s="53" t="s">
        <v>1606</v>
      </c>
      <c r="B1310" s="108" t="s">
        <v>104</v>
      </c>
      <c r="C1310" s="64" t="s">
        <v>34</v>
      </c>
      <c r="D1310" s="65">
        <v>3</v>
      </c>
      <c r="E1310" s="66"/>
      <c r="F1310" s="67"/>
      <c r="G1310" s="47">
        <f t="shared" si="121"/>
        <v>3</v>
      </c>
      <c r="H1310" s="127"/>
    </row>
    <row r="1311" spans="1:8" s="61" customFormat="1" ht="56.25" x14ac:dyDescent="0.2">
      <c r="A1311" s="53" t="s">
        <v>1607</v>
      </c>
      <c r="B1311" s="108" t="s">
        <v>105</v>
      </c>
      <c r="C1311" s="64" t="s">
        <v>34</v>
      </c>
      <c r="D1311" s="65">
        <v>1</v>
      </c>
      <c r="E1311" s="66"/>
      <c r="F1311" s="67"/>
      <c r="G1311" s="47">
        <f t="shared" si="121"/>
        <v>1</v>
      </c>
      <c r="H1311" s="127"/>
    </row>
    <row r="1312" spans="1:8" s="61" customFormat="1" ht="45" x14ac:dyDescent="0.2">
      <c r="A1312" s="53" t="s">
        <v>1608</v>
      </c>
      <c r="B1312" s="108" t="s">
        <v>475</v>
      </c>
      <c r="C1312" s="64" t="s">
        <v>34</v>
      </c>
      <c r="D1312" s="65">
        <v>1</v>
      </c>
      <c r="E1312" s="66"/>
      <c r="F1312" s="67"/>
      <c r="G1312" s="47">
        <f t="shared" si="121"/>
        <v>1</v>
      </c>
      <c r="H1312" s="127"/>
    </row>
    <row r="1313" spans="1:8" s="61" customFormat="1" ht="56.25" x14ac:dyDescent="0.2">
      <c r="A1313" s="53" t="s">
        <v>1609</v>
      </c>
      <c r="B1313" s="108" t="s">
        <v>106</v>
      </c>
      <c r="C1313" s="64" t="s">
        <v>34</v>
      </c>
      <c r="D1313" s="65">
        <v>1</v>
      </c>
      <c r="E1313" s="66"/>
      <c r="F1313" s="67"/>
      <c r="G1313" s="47">
        <f t="shared" si="121"/>
        <v>1</v>
      </c>
      <c r="H1313" s="127"/>
    </row>
    <row r="1314" spans="1:8" s="61" customFormat="1" ht="22.5" x14ac:dyDescent="0.2">
      <c r="A1314" s="53" t="s">
        <v>1610</v>
      </c>
      <c r="B1314" s="108" t="s">
        <v>478</v>
      </c>
      <c r="C1314" s="64" t="s">
        <v>34</v>
      </c>
      <c r="D1314" s="65">
        <v>34</v>
      </c>
      <c r="E1314" s="66"/>
      <c r="F1314" s="67"/>
      <c r="G1314" s="47">
        <f t="shared" si="121"/>
        <v>34</v>
      </c>
      <c r="H1314" s="127"/>
    </row>
    <row r="1315" spans="1:8" s="114" customFormat="1" x14ac:dyDescent="0.2">
      <c r="A1315" s="109" t="s">
        <v>1534</v>
      </c>
      <c r="B1315" s="110" t="s">
        <v>79</v>
      </c>
      <c r="C1315" s="111"/>
      <c r="D1315" s="112">
        <v>0</v>
      </c>
      <c r="E1315" s="92"/>
      <c r="F1315" s="113"/>
      <c r="G1315" s="92">
        <f>ROUND(SUM(G1316:G1318),2)</f>
        <v>7</v>
      </c>
      <c r="H1315" s="127"/>
    </row>
    <row r="1316" spans="1:8" s="61" customFormat="1" ht="67.5" x14ac:dyDescent="0.2">
      <c r="A1316" s="53" t="s">
        <v>1611</v>
      </c>
      <c r="B1316" s="108" t="s">
        <v>120</v>
      </c>
      <c r="C1316" s="64" t="s">
        <v>34</v>
      </c>
      <c r="D1316" s="65">
        <v>3</v>
      </c>
      <c r="E1316" s="66"/>
      <c r="F1316" s="67"/>
      <c r="G1316" s="47">
        <f t="shared" ref="G1316:G1318" si="122">ROUND(PRODUCT(D1316,E1316),2)</f>
        <v>3</v>
      </c>
      <c r="H1316" s="127"/>
    </row>
    <row r="1317" spans="1:8" s="61" customFormat="1" ht="90" x14ac:dyDescent="0.2">
      <c r="A1317" s="53" t="s">
        <v>1612</v>
      </c>
      <c r="B1317" s="108" t="s">
        <v>222</v>
      </c>
      <c r="C1317" s="64" t="s">
        <v>34</v>
      </c>
      <c r="D1317" s="65">
        <v>1</v>
      </c>
      <c r="E1317" s="66"/>
      <c r="F1317" s="67"/>
      <c r="G1317" s="47">
        <f t="shared" si="122"/>
        <v>1</v>
      </c>
      <c r="H1317" s="127"/>
    </row>
    <row r="1318" spans="1:8" s="61" customFormat="1" ht="45" x14ac:dyDescent="0.2">
      <c r="A1318" s="53" t="s">
        <v>1613</v>
      </c>
      <c r="B1318" s="108" t="s">
        <v>121</v>
      </c>
      <c r="C1318" s="64" t="s">
        <v>34</v>
      </c>
      <c r="D1318" s="65">
        <v>3</v>
      </c>
      <c r="E1318" s="66"/>
      <c r="F1318" s="67"/>
      <c r="G1318" s="47">
        <f t="shared" si="122"/>
        <v>3</v>
      </c>
      <c r="H1318" s="127"/>
    </row>
    <row r="1319" spans="1:8" s="63" customFormat="1" x14ac:dyDescent="0.2">
      <c r="A1319" s="62" t="s">
        <v>1535</v>
      </c>
      <c r="B1319" s="68" t="s">
        <v>224</v>
      </c>
      <c r="C1319" s="68"/>
      <c r="D1319" s="68">
        <v>0</v>
      </c>
      <c r="E1319" s="68"/>
      <c r="F1319" s="68"/>
      <c r="G1319" s="50">
        <f>ROUND(SUM(G1320,G1335,G1351,G1367,G1384),2)</f>
        <v>13370.81</v>
      </c>
      <c r="H1319" s="127"/>
    </row>
    <row r="1320" spans="1:8" s="114" customFormat="1" x14ac:dyDescent="0.2">
      <c r="A1320" s="109" t="s">
        <v>1536</v>
      </c>
      <c r="B1320" s="110" t="s">
        <v>225</v>
      </c>
      <c r="C1320" s="111"/>
      <c r="D1320" s="112">
        <v>0</v>
      </c>
      <c r="E1320" s="92"/>
      <c r="F1320" s="113"/>
      <c r="G1320" s="92">
        <f>ROUND(SUM(G1321:G1334),2)</f>
        <v>9050.82</v>
      </c>
      <c r="H1320" s="127"/>
    </row>
    <row r="1321" spans="1:8" s="61" customFormat="1" ht="22.5" x14ac:dyDescent="0.2">
      <c r="A1321" s="53" t="s">
        <v>1614</v>
      </c>
      <c r="B1321" s="108" t="s">
        <v>226</v>
      </c>
      <c r="C1321" s="64" t="s">
        <v>40</v>
      </c>
      <c r="D1321" s="65">
        <v>340.81</v>
      </c>
      <c r="E1321" s="66"/>
      <c r="F1321" s="67"/>
      <c r="G1321" s="47">
        <f t="shared" ref="G1321:G1334" si="123">ROUND(PRODUCT(D1321,E1321),2)</f>
        <v>340.81</v>
      </c>
      <c r="H1321" s="127"/>
    </row>
    <row r="1322" spans="1:8" s="61" customFormat="1" ht="45" x14ac:dyDescent="0.2">
      <c r="A1322" s="53" t="s">
        <v>1615</v>
      </c>
      <c r="B1322" s="108" t="s">
        <v>227</v>
      </c>
      <c r="C1322" s="64" t="s">
        <v>33</v>
      </c>
      <c r="D1322" s="65">
        <v>599.5</v>
      </c>
      <c r="E1322" s="66"/>
      <c r="F1322" s="67"/>
      <c r="G1322" s="47">
        <f t="shared" si="123"/>
        <v>599.5</v>
      </c>
      <c r="H1322" s="127"/>
    </row>
    <row r="1323" spans="1:8" s="61" customFormat="1" ht="45" x14ac:dyDescent="0.2">
      <c r="A1323" s="53" t="s">
        <v>1616</v>
      </c>
      <c r="B1323" s="108" t="s">
        <v>228</v>
      </c>
      <c r="C1323" s="64" t="s">
        <v>33</v>
      </c>
      <c r="D1323" s="65">
        <v>108.14</v>
      </c>
      <c r="E1323" s="66"/>
      <c r="F1323" s="67"/>
      <c r="G1323" s="47">
        <f t="shared" si="123"/>
        <v>108.14</v>
      </c>
      <c r="H1323" s="127"/>
    </row>
    <row r="1324" spans="1:8" s="61" customFormat="1" ht="22.5" x14ac:dyDescent="0.2">
      <c r="A1324" s="53" t="s">
        <v>1617</v>
      </c>
      <c r="B1324" s="108" t="s">
        <v>230</v>
      </c>
      <c r="C1324" s="64" t="s">
        <v>33</v>
      </c>
      <c r="D1324" s="65">
        <v>28.67</v>
      </c>
      <c r="E1324" s="66"/>
      <c r="F1324" s="67"/>
      <c r="G1324" s="47">
        <f t="shared" si="123"/>
        <v>28.67</v>
      </c>
      <c r="H1324" s="127"/>
    </row>
    <row r="1325" spans="1:8" s="61" customFormat="1" ht="22.5" x14ac:dyDescent="0.2">
      <c r="A1325" s="53" t="s">
        <v>1618</v>
      </c>
      <c r="B1325" s="108" t="s">
        <v>231</v>
      </c>
      <c r="C1325" s="64" t="s">
        <v>40</v>
      </c>
      <c r="D1325" s="65">
        <v>332.81</v>
      </c>
      <c r="E1325" s="66"/>
      <c r="F1325" s="67"/>
      <c r="G1325" s="47">
        <f t="shared" si="123"/>
        <v>332.81</v>
      </c>
      <c r="H1325" s="127"/>
    </row>
    <row r="1326" spans="1:8" s="61" customFormat="1" ht="22.5" x14ac:dyDescent="0.2">
      <c r="A1326" s="53" t="s">
        <v>1619</v>
      </c>
      <c r="B1326" s="108" t="s">
        <v>232</v>
      </c>
      <c r="C1326" s="64" t="s">
        <v>40</v>
      </c>
      <c r="D1326" s="65">
        <v>8</v>
      </c>
      <c r="E1326" s="66"/>
      <c r="F1326" s="67"/>
      <c r="G1326" s="47">
        <f t="shared" si="123"/>
        <v>8</v>
      </c>
      <c r="H1326" s="127"/>
    </row>
    <row r="1327" spans="1:8" s="61" customFormat="1" ht="33.75" x14ac:dyDescent="0.2">
      <c r="A1327" s="53" t="s">
        <v>1620</v>
      </c>
      <c r="B1327" s="108" t="s">
        <v>233</v>
      </c>
      <c r="C1327" s="64" t="s">
        <v>33</v>
      </c>
      <c r="D1327" s="65">
        <v>140.69999999999999</v>
      </c>
      <c r="E1327" s="66"/>
      <c r="F1327" s="67"/>
      <c r="G1327" s="47">
        <f t="shared" si="123"/>
        <v>140.69999999999999</v>
      </c>
      <c r="H1327" s="127"/>
    </row>
    <row r="1328" spans="1:8" s="61" customFormat="1" ht="45" x14ac:dyDescent="0.2">
      <c r="A1328" s="53" t="s">
        <v>1621</v>
      </c>
      <c r="B1328" s="108" t="s">
        <v>122</v>
      </c>
      <c r="C1328" s="64" t="s">
        <v>33</v>
      </c>
      <c r="D1328" s="65">
        <v>211.11</v>
      </c>
      <c r="E1328" s="66"/>
      <c r="F1328" s="72"/>
      <c r="G1328" s="47">
        <f t="shared" si="123"/>
        <v>211.11</v>
      </c>
      <c r="H1328" s="127"/>
    </row>
    <row r="1329" spans="1:8" s="61" customFormat="1" ht="45" x14ac:dyDescent="0.2">
      <c r="A1329" s="53" t="s">
        <v>1622</v>
      </c>
      <c r="B1329" s="108" t="s">
        <v>234</v>
      </c>
      <c r="C1329" s="64" t="s">
        <v>33</v>
      </c>
      <c r="D1329" s="65">
        <v>316.66000000000003</v>
      </c>
      <c r="E1329" s="66"/>
      <c r="F1329" s="67"/>
      <c r="G1329" s="47">
        <f t="shared" si="123"/>
        <v>316.66000000000003</v>
      </c>
      <c r="H1329" s="127"/>
    </row>
    <row r="1330" spans="1:8" s="61" customFormat="1" ht="135" x14ac:dyDescent="0.2">
      <c r="A1330" s="53" t="s">
        <v>1623</v>
      </c>
      <c r="B1330" s="108" t="s">
        <v>236</v>
      </c>
      <c r="C1330" s="64" t="s">
        <v>34</v>
      </c>
      <c r="D1330" s="65">
        <v>1</v>
      </c>
      <c r="E1330" s="66"/>
      <c r="F1330" s="67"/>
      <c r="G1330" s="47">
        <f t="shared" si="123"/>
        <v>1</v>
      </c>
      <c r="H1330" s="127"/>
    </row>
    <row r="1331" spans="1:8" s="61" customFormat="1" ht="22.5" x14ac:dyDescent="0.2">
      <c r="A1331" s="53" t="s">
        <v>1624</v>
      </c>
      <c r="B1331" s="54" t="s">
        <v>3025</v>
      </c>
      <c r="C1331" s="64" t="s">
        <v>34</v>
      </c>
      <c r="D1331" s="65">
        <v>11</v>
      </c>
      <c r="E1331" s="66"/>
      <c r="F1331" s="67"/>
      <c r="G1331" s="47">
        <f t="shared" si="123"/>
        <v>11</v>
      </c>
      <c r="H1331" s="127"/>
    </row>
    <row r="1332" spans="1:8" s="61" customFormat="1" ht="22.5" x14ac:dyDescent="0.2">
      <c r="A1332" s="53" t="s">
        <v>1625</v>
      </c>
      <c r="B1332" s="108" t="s">
        <v>237</v>
      </c>
      <c r="C1332" s="64" t="s">
        <v>34</v>
      </c>
      <c r="D1332" s="65">
        <v>1</v>
      </c>
      <c r="E1332" s="66"/>
      <c r="F1332" s="67"/>
      <c r="G1332" s="47">
        <f t="shared" si="123"/>
        <v>1</v>
      </c>
      <c r="H1332" s="127"/>
    </row>
    <row r="1333" spans="1:8" s="61" customFormat="1" ht="33.75" x14ac:dyDescent="0.2">
      <c r="A1333" s="53" t="s">
        <v>1626</v>
      </c>
      <c r="B1333" s="108" t="s">
        <v>38</v>
      </c>
      <c r="C1333" s="64" t="s">
        <v>33</v>
      </c>
      <c r="D1333" s="65">
        <v>496.53</v>
      </c>
      <c r="E1333" s="66"/>
      <c r="F1333" s="67"/>
      <c r="G1333" s="47">
        <f t="shared" si="123"/>
        <v>496.53</v>
      </c>
      <c r="H1333" s="127"/>
    </row>
    <row r="1334" spans="1:8" s="61" customFormat="1" ht="33.75" x14ac:dyDescent="0.2">
      <c r="A1334" s="53" t="s">
        <v>1627</v>
      </c>
      <c r="B1334" s="108" t="s">
        <v>36</v>
      </c>
      <c r="C1334" s="64" t="s">
        <v>37</v>
      </c>
      <c r="D1334" s="65">
        <v>6454.89</v>
      </c>
      <c r="E1334" s="66"/>
      <c r="F1334" s="67"/>
      <c r="G1334" s="47">
        <f t="shared" si="123"/>
        <v>6454.89</v>
      </c>
      <c r="H1334" s="127"/>
    </row>
    <row r="1335" spans="1:8" s="114" customFormat="1" x14ac:dyDescent="0.2">
      <c r="A1335" s="109" t="s">
        <v>1537</v>
      </c>
      <c r="B1335" s="110" t="s">
        <v>238</v>
      </c>
      <c r="C1335" s="111"/>
      <c r="D1335" s="112">
        <v>0</v>
      </c>
      <c r="E1335" s="92"/>
      <c r="F1335" s="113"/>
      <c r="G1335" s="92">
        <f>ROUND(SUM(G1336:G1350),2)</f>
        <v>1358.07</v>
      </c>
      <c r="H1335" s="127"/>
    </row>
    <row r="1336" spans="1:8" s="61" customFormat="1" ht="45" x14ac:dyDescent="0.2">
      <c r="A1336" s="53" t="s">
        <v>1628</v>
      </c>
      <c r="B1336" s="108" t="s">
        <v>227</v>
      </c>
      <c r="C1336" s="64" t="s">
        <v>33</v>
      </c>
      <c r="D1336" s="65">
        <v>47.77</v>
      </c>
      <c r="E1336" s="66"/>
      <c r="F1336" s="67"/>
      <c r="G1336" s="47">
        <f t="shared" ref="G1336:G1342" si="124">ROUND(PRODUCT(D1336,E1336),2)</f>
        <v>47.77</v>
      </c>
      <c r="H1336" s="127"/>
    </row>
    <row r="1337" spans="1:8" s="61" customFormat="1" ht="45" x14ac:dyDescent="0.2">
      <c r="A1337" s="53" t="s">
        <v>1629</v>
      </c>
      <c r="B1337" s="108" t="s">
        <v>228</v>
      </c>
      <c r="C1337" s="64" t="s">
        <v>33</v>
      </c>
      <c r="D1337" s="65">
        <v>7.52</v>
      </c>
      <c r="E1337" s="66"/>
      <c r="F1337" s="67"/>
      <c r="G1337" s="47">
        <f t="shared" si="124"/>
        <v>7.52</v>
      </c>
      <c r="H1337" s="127"/>
    </row>
    <row r="1338" spans="1:8" s="61" customFormat="1" ht="22.5" x14ac:dyDescent="0.2">
      <c r="A1338" s="53" t="s">
        <v>1630</v>
      </c>
      <c r="B1338" s="108" t="s">
        <v>239</v>
      </c>
      <c r="C1338" s="64" t="s">
        <v>33</v>
      </c>
      <c r="D1338" s="65">
        <v>8.0299999999999994</v>
      </c>
      <c r="E1338" s="66"/>
      <c r="F1338" s="67"/>
      <c r="G1338" s="47">
        <f t="shared" si="124"/>
        <v>8.0299999999999994</v>
      </c>
      <c r="H1338" s="127"/>
    </row>
    <row r="1339" spans="1:8" s="61" customFormat="1" ht="33.75" x14ac:dyDescent="0.2">
      <c r="A1339" s="53" t="s">
        <v>1631</v>
      </c>
      <c r="B1339" s="108" t="s">
        <v>240</v>
      </c>
      <c r="C1339" s="64" t="s">
        <v>32</v>
      </c>
      <c r="D1339" s="65">
        <v>16.59</v>
      </c>
      <c r="E1339" s="66"/>
      <c r="F1339" s="67"/>
      <c r="G1339" s="47">
        <f t="shared" si="124"/>
        <v>16.59</v>
      </c>
      <c r="H1339" s="127"/>
    </row>
    <row r="1340" spans="1:8" s="61" customFormat="1" ht="33.75" x14ac:dyDescent="0.2">
      <c r="A1340" s="53" t="s">
        <v>1632</v>
      </c>
      <c r="B1340" s="108" t="s">
        <v>241</v>
      </c>
      <c r="C1340" s="64" t="s">
        <v>54</v>
      </c>
      <c r="D1340" s="65">
        <v>468.81</v>
      </c>
      <c r="E1340" s="66"/>
      <c r="F1340" s="67"/>
      <c r="G1340" s="47">
        <f t="shared" si="124"/>
        <v>468.81</v>
      </c>
      <c r="H1340" s="127"/>
    </row>
    <row r="1341" spans="1:8" s="61" customFormat="1" ht="22.5" x14ac:dyDescent="0.2">
      <c r="A1341" s="53" t="s">
        <v>1633</v>
      </c>
      <c r="B1341" s="108" t="s">
        <v>242</v>
      </c>
      <c r="C1341" s="64" t="s">
        <v>33</v>
      </c>
      <c r="D1341" s="65">
        <v>3.89</v>
      </c>
      <c r="E1341" s="66"/>
      <c r="F1341" s="67"/>
      <c r="G1341" s="47">
        <f t="shared" si="124"/>
        <v>3.89</v>
      </c>
      <c r="H1341" s="127"/>
    </row>
    <row r="1342" spans="1:8" s="61" customFormat="1" ht="33.75" x14ac:dyDescent="0.2">
      <c r="A1342" s="53" t="s">
        <v>1634</v>
      </c>
      <c r="B1342" s="108" t="s">
        <v>243</v>
      </c>
      <c r="C1342" s="64" t="s">
        <v>32</v>
      </c>
      <c r="D1342" s="65">
        <v>8.64</v>
      </c>
      <c r="E1342" s="66"/>
      <c r="F1342" s="67"/>
      <c r="G1342" s="47">
        <f t="shared" si="124"/>
        <v>8.64</v>
      </c>
      <c r="H1342" s="127"/>
    </row>
    <row r="1343" spans="1:8" s="61" customFormat="1" ht="22.5" x14ac:dyDescent="0.2">
      <c r="A1343" s="53" t="s">
        <v>1635</v>
      </c>
      <c r="B1343" s="108" t="s">
        <v>244</v>
      </c>
      <c r="C1343" s="64" t="s">
        <v>32</v>
      </c>
      <c r="D1343" s="65">
        <v>51.9</v>
      </c>
      <c r="E1343" s="66"/>
      <c r="F1343" s="67"/>
      <c r="G1343" s="47">
        <f>ROUND(PRODUCT(D1343,E1343),2)</f>
        <v>51.9</v>
      </c>
      <c r="H1343" s="127"/>
    </row>
    <row r="1344" spans="1:8" s="61" customFormat="1" ht="45" x14ac:dyDescent="0.2">
      <c r="A1344" s="53" t="s">
        <v>1636</v>
      </c>
      <c r="B1344" s="108" t="s">
        <v>245</v>
      </c>
      <c r="C1344" s="64" t="s">
        <v>32</v>
      </c>
      <c r="D1344" s="65">
        <v>39.58</v>
      </c>
      <c r="E1344" s="66"/>
      <c r="F1344" s="67"/>
      <c r="G1344" s="47">
        <f>ROUND(PRODUCT(D1344,E1344),2)</f>
        <v>39.58</v>
      </c>
      <c r="H1344" s="127"/>
    </row>
    <row r="1345" spans="1:8" s="61" customFormat="1" ht="45" x14ac:dyDescent="0.2">
      <c r="A1345" s="53" t="s">
        <v>1637</v>
      </c>
      <c r="B1345" s="108" t="s">
        <v>246</v>
      </c>
      <c r="C1345" s="64" t="s">
        <v>32</v>
      </c>
      <c r="D1345" s="65">
        <v>64.209999999999994</v>
      </c>
      <c r="E1345" s="66"/>
      <c r="F1345" s="67"/>
      <c r="G1345" s="47">
        <f>ROUND(PRODUCT(D1345,E1345),2)</f>
        <v>64.209999999999994</v>
      </c>
      <c r="H1345" s="127"/>
    </row>
    <row r="1346" spans="1:8" s="61" customFormat="1" ht="45" x14ac:dyDescent="0.2">
      <c r="A1346" s="53" t="s">
        <v>1638</v>
      </c>
      <c r="B1346" s="108" t="s">
        <v>122</v>
      </c>
      <c r="C1346" s="64" t="s">
        <v>33</v>
      </c>
      <c r="D1346" s="65">
        <v>13.61</v>
      </c>
      <c r="E1346" s="66"/>
      <c r="F1346" s="67"/>
      <c r="G1346" s="47">
        <f>ROUND(PRODUCT(D1346,E1346),2)</f>
        <v>13.61</v>
      </c>
      <c r="H1346" s="127"/>
    </row>
    <row r="1347" spans="1:8" s="61" customFormat="1" ht="45" x14ac:dyDescent="0.2">
      <c r="A1347" s="53" t="s">
        <v>1639</v>
      </c>
      <c r="B1347" s="108" t="s">
        <v>247</v>
      </c>
      <c r="C1347" s="64" t="s">
        <v>34</v>
      </c>
      <c r="D1347" s="65">
        <v>38</v>
      </c>
      <c r="E1347" s="66"/>
      <c r="F1347" s="67"/>
      <c r="G1347" s="47">
        <f t="shared" ref="G1347:G1350" si="125">ROUND(PRODUCT(D1347,E1347),2)</f>
        <v>38</v>
      </c>
      <c r="H1347" s="127"/>
    </row>
    <row r="1348" spans="1:8" s="61" customFormat="1" ht="45" x14ac:dyDescent="0.2">
      <c r="A1348" s="53" t="s">
        <v>1640</v>
      </c>
      <c r="B1348" s="108" t="s">
        <v>248</v>
      </c>
      <c r="C1348" s="64" t="s">
        <v>34</v>
      </c>
      <c r="D1348" s="65">
        <v>6</v>
      </c>
      <c r="E1348" s="66"/>
      <c r="F1348" s="67"/>
      <c r="G1348" s="47">
        <f t="shared" si="125"/>
        <v>6</v>
      </c>
      <c r="H1348" s="127"/>
    </row>
    <row r="1349" spans="1:8" s="61" customFormat="1" ht="33.75" x14ac:dyDescent="0.2">
      <c r="A1349" s="53" t="s">
        <v>1641</v>
      </c>
      <c r="B1349" s="108" t="s">
        <v>38</v>
      </c>
      <c r="C1349" s="64" t="s">
        <v>33</v>
      </c>
      <c r="D1349" s="65">
        <v>41.68</v>
      </c>
      <c r="E1349" s="66"/>
      <c r="F1349" s="67"/>
      <c r="G1349" s="47">
        <f t="shared" si="125"/>
        <v>41.68</v>
      </c>
      <c r="H1349" s="127"/>
    </row>
    <row r="1350" spans="1:8" s="61" customFormat="1" ht="33.75" x14ac:dyDescent="0.2">
      <c r="A1350" s="53" t="s">
        <v>1642</v>
      </c>
      <c r="B1350" s="108" t="s">
        <v>36</v>
      </c>
      <c r="C1350" s="64" t="s">
        <v>37</v>
      </c>
      <c r="D1350" s="65">
        <v>541.84</v>
      </c>
      <c r="E1350" s="66"/>
      <c r="F1350" s="67"/>
      <c r="G1350" s="47">
        <f t="shared" si="125"/>
        <v>541.84</v>
      </c>
      <c r="H1350" s="127"/>
    </row>
    <row r="1351" spans="1:8" s="114" customFormat="1" x14ac:dyDescent="0.2">
      <c r="A1351" s="109" t="s">
        <v>1538</v>
      </c>
      <c r="B1351" s="110" t="s">
        <v>250</v>
      </c>
      <c r="C1351" s="111"/>
      <c r="D1351" s="112">
        <v>0</v>
      </c>
      <c r="E1351" s="92"/>
      <c r="F1351" s="113"/>
      <c r="G1351" s="92">
        <f>ROUND(SUM(G1352:G1366),2)</f>
        <v>1453.61</v>
      </c>
      <c r="H1351" s="127"/>
    </row>
    <row r="1352" spans="1:8" s="61" customFormat="1" ht="22.5" x14ac:dyDescent="0.2">
      <c r="A1352" s="53" t="s">
        <v>1643</v>
      </c>
      <c r="B1352" s="108" t="s">
        <v>226</v>
      </c>
      <c r="C1352" s="64" t="s">
        <v>40</v>
      </c>
      <c r="D1352" s="65">
        <v>112.7</v>
      </c>
      <c r="E1352" s="66"/>
      <c r="F1352" s="67"/>
      <c r="G1352" s="47">
        <f t="shared" ref="G1352:G1366" si="126">ROUND(PRODUCT(D1352,E1352),2)</f>
        <v>112.7</v>
      </c>
      <c r="H1352" s="127"/>
    </row>
    <row r="1353" spans="1:8" s="61" customFormat="1" ht="45" x14ac:dyDescent="0.2">
      <c r="A1353" s="53" t="s">
        <v>1644</v>
      </c>
      <c r="B1353" s="108" t="s">
        <v>227</v>
      </c>
      <c r="C1353" s="64" t="s">
        <v>33</v>
      </c>
      <c r="D1353" s="65">
        <v>99.4</v>
      </c>
      <c r="E1353" s="66"/>
      <c r="F1353" s="67"/>
      <c r="G1353" s="47">
        <f t="shared" si="126"/>
        <v>99.4</v>
      </c>
      <c r="H1353" s="127"/>
    </row>
    <row r="1354" spans="1:8" s="61" customFormat="1" ht="90" x14ac:dyDescent="0.2">
      <c r="A1354" s="53" t="s">
        <v>1645</v>
      </c>
      <c r="B1354" s="108" t="s">
        <v>251</v>
      </c>
      <c r="C1354" s="64" t="s">
        <v>34</v>
      </c>
      <c r="D1354" s="65">
        <v>4</v>
      </c>
      <c r="E1354" s="66"/>
      <c r="F1354" s="67"/>
      <c r="G1354" s="47">
        <f t="shared" si="126"/>
        <v>4</v>
      </c>
      <c r="H1354" s="127"/>
    </row>
    <row r="1355" spans="1:8" s="61" customFormat="1" ht="90" x14ac:dyDescent="0.2">
      <c r="A1355" s="53" t="s">
        <v>1646</v>
      </c>
      <c r="B1355" s="108" t="s">
        <v>252</v>
      </c>
      <c r="C1355" s="64" t="s">
        <v>34</v>
      </c>
      <c r="D1355" s="65">
        <v>16</v>
      </c>
      <c r="E1355" s="66"/>
      <c r="F1355" s="67"/>
      <c r="G1355" s="47">
        <f t="shared" si="126"/>
        <v>16</v>
      </c>
      <c r="H1355" s="127"/>
    </row>
    <row r="1356" spans="1:8" s="61" customFormat="1" ht="90" x14ac:dyDescent="0.2">
      <c r="A1356" s="53" t="s">
        <v>1647</v>
      </c>
      <c r="B1356" s="108" t="s">
        <v>253</v>
      </c>
      <c r="C1356" s="64" t="s">
        <v>34</v>
      </c>
      <c r="D1356" s="65">
        <v>3</v>
      </c>
      <c r="E1356" s="66"/>
      <c r="F1356" s="67"/>
      <c r="G1356" s="47">
        <f t="shared" si="126"/>
        <v>3</v>
      </c>
      <c r="H1356" s="127"/>
    </row>
    <row r="1357" spans="1:8" s="61" customFormat="1" ht="22.5" x14ac:dyDescent="0.2">
      <c r="A1357" s="53" t="s">
        <v>1648</v>
      </c>
      <c r="B1357" s="108" t="s">
        <v>254</v>
      </c>
      <c r="C1357" s="64" t="s">
        <v>40</v>
      </c>
      <c r="D1357" s="65">
        <v>112.7</v>
      </c>
      <c r="E1357" s="66"/>
      <c r="F1357" s="67"/>
      <c r="G1357" s="47">
        <f t="shared" si="126"/>
        <v>112.7</v>
      </c>
      <c r="H1357" s="127"/>
    </row>
    <row r="1358" spans="1:8" s="61" customFormat="1" ht="22.5" x14ac:dyDescent="0.2">
      <c r="A1358" s="53" t="s">
        <v>1649</v>
      </c>
      <c r="B1358" s="108" t="s">
        <v>255</v>
      </c>
      <c r="C1358" s="64" t="s">
        <v>34</v>
      </c>
      <c r="D1358" s="65">
        <v>23</v>
      </c>
      <c r="E1358" s="66"/>
      <c r="F1358" s="67"/>
      <c r="G1358" s="47">
        <f t="shared" si="126"/>
        <v>23</v>
      </c>
      <c r="H1358" s="127"/>
    </row>
    <row r="1359" spans="1:8" s="61" customFormat="1" ht="22.5" x14ac:dyDescent="0.2">
      <c r="A1359" s="53" t="s">
        <v>1650</v>
      </c>
      <c r="B1359" s="108" t="s">
        <v>256</v>
      </c>
      <c r="C1359" s="64" t="s">
        <v>34</v>
      </c>
      <c r="D1359" s="65">
        <v>23</v>
      </c>
      <c r="E1359" s="66"/>
      <c r="F1359" s="67"/>
      <c r="G1359" s="47">
        <f t="shared" si="126"/>
        <v>23</v>
      </c>
      <c r="H1359" s="127"/>
    </row>
    <row r="1360" spans="1:8" s="61" customFormat="1" ht="22.5" x14ac:dyDescent="0.2">
      <c r="A1360" s="53" t="s">
        <v>1651</v>
      </c>
      <c r="B1360" s="108" t="s">
        <v>258</v>
      </c>
      <c r="C1360" s="64" t="s">
        <v>34</v>
      </c>
      <c r="D1360" s="65">
        <v>23</v>
      </c>
      <c r="E1360" s="66"/>
      <c r="F1360" s="67"/>
      <c r="G1360" s="47">
        <f t="shared" si="126"/>
        <v>23</v>
      </c>
      <c r="H1360" s="127"/>
    </row>
    <row r="1361" spans="1:8" s="61" customFormat="1" ht="22.5" x14ac:dyDescent="0.2">
      <c r="A1361" s="53" t="s">
        <v>1652</v>
      </c>
      <c r="B1361" s="108" t="s">
        <v>230</v>
      </c>
      <c r="C1361" s="64" t="s">
        <v>33</v>
      </c>
      <c r="D1361" s="65">
        <v>8.2799999999999994</v>
      </c>
      <c r="E1361" s="66"/>
      <c r="F1361" s="67"/>
      <c r="G1361" s="47">
        <f t="shared" si="126"/>
        <v>8.2799999999999994</v>
      </c>
      <c r="H1361" s="127"/>
    </row>
    <row r="1362" spans="1:8" s="61" customFormat="1" ht="33.75" x14ac:dyDescent="0.2">
      <c r="A1362" s="53" t="s">
        <v>1653</v>
      </c>
      <c r="B1362" s="108" t="s">
        <v>233</v>
      </c>
      <c r="C1362" s="64" t="s">
        <v>33</v>
      </c>
      <c r="D1362" s="65">
        <v>35.29</v>
      </c>
      <c r="E1362" s="66"/>
      <c r="F1362" s="67"/>
      <c r="G1362" s="47">
        <f t="shared" si="126"/>
        <v>35.29</v>
      </c>
      <c r="H1362" s="127"/>
    </row>
    <row r="1363" spans="1:8" s="61" customFormat="1" ht="45" x14ac:dyDescent="0.2">
      <c r="A1363" s="53" t="s">
        <v>1654</v>
      </c>
      <c r="B1363" s="108" t="s">
        <v>122</v>
      </c>
      <c r="C1363" s="64" t="s">
        <v>33</v>
      </c>
      <c r="D1363" s="65">
        <v>32.299999999999997</v>
      </c>
      <c r="E1363" s="66"/>
      <c r="F1363" s="72"/>
      <c r="G1363" s="47">
        <f t="shared" si="126"/>
        <v>32.299999999999997</v>
      </c>
      <c r="H1363" s="127"/>
    </row>
    <row r="1364" spans="1:8" s="61" customFormat="1" ht="45" x14ac:dyDescent="0.2">
      <c r="A1364" s="53" t="s">
        <v>1655</v>
      </c>
      <c r="B1364" s="108" t="s">
        <v>234</v>
      </c>
      <c r="C1364" s="64" t="s">
        <v>33</v>
      </c>
      <c r="D1364" s="65">
        <v>21.54</v>
      </c>
      <c r="E1364" s="66"/>
      <c r="F1364" s="67"/>
      <c r="G1364" s="47">
        <f t="shared" si="126"/>
        <v>21.54</v>
      </c>
      <c r="H1364" s="127"/>
    </row>
    <row r="1365" spans="1:8" s="61" customFormat="1" ht="33.75" x14ac:dyDescent="0.2">
      <c r="A1365" s="53" t="s">
        <v>1656</v>
      </c>
      <c r="B1365" s="108" t="s">
        <v>38</v>
      </c>
      <c r="C1365" s="64" t="s">
        <v>33</v>
      </c>
      <c r="D1365" s="65">
        <v>67.099999999999994</v>
      </c>
      <c r="E1365" s="66"/>
      <c r="F1365" s="67"/>
      <c r="G1365" s="47">
        <f t="shared" si="126"/>
        <v>67.099999999999994</v>
      </c>
      <c r="H1365" s="127"/>
    </row>
    <row r="1366" spans="1:8" s="61" customFormat="1" ht="33.75" x14ac:dyDescent="0.2">
      <c r="A1366" s="53" t="s">
        <v>1657</v>
      </c>
      <c r="B1366" s="108" t="s">
        <v>36</v>
      </c>
      <c r="C1366" s="64" t="s">
        <v>37</v>
      </c>
      <c r="D1366" s="65">
        <v>872.3</v>
      </c>
      <c r="E1366" s="66"/>
      <c r="F1366" s="67"/>
      <c r="G1366" s="47">
        <f t="shared" si="126"/>
        <v>872.3</v>
      </c>
      <c r="H1366" s="127"/>
    </row>
    <row r="1367" spans="1:8" s="114" customFormat="1" x14ac:dyDescent="0.2">
      <c r="A1367" s="109" t="s">
        <v>1539</v>
      </c>
      <c r="B1367" s="110" t="s">
        <v>260</v>
      </c>
      <c r="C1367" s="111"/>
      <c r="D1367" s="112">
        <v>0</v>
      </c>
      <c r="E1367" s="92"/>
      <c r="F1367" s="113"/>
      <c r="G1367" s="92">
        <f>ROUND(SUM(G1368:G1383),2)</f>
        <v>1462.38</v>
      </c>
      <c r="H1367" s="127"/>
    </row>
    <row r="1368" spans="1:8" s="61" customFormat="1" ht="45" x14ac:dyDescent="0.2">
      <c r="A1368" s="53" t="s">
        <v>1658</v>
      </c>
      <c r="B1368" s="108" t="s">
        <v>227</v>
      </c>
      <c r="C1368" s="64" t="s">
        <v>33</v>
      </c>
      <c r="D1368" s="65">
        <v>14.76</v>
      </c>
      <c r="E1368" s="66"/>
      <c r="F1368" s="67"/>
      <c r="G1368" s="47">
        <f t="shared" ref="G1368:G1377" si="127">ROUND(PRODUCT(D1368,E1368),2)</f>
        <v>14.76</v>
      </c>
      <c r="H1368" s="127"/>
    </row>
    <row r="1369" spans="1:8" s="61" customFormat="1" ht="45" x14ac:dyDescent="0.2">
      <c r="A1369" s="53" t="s">
        <v>1659</v>
      </c>
      <c r="B1369" s="108" t="s">
        <v>122</v>
      </c>
      <c r="C1369" s="64" t="s">
        <v>33</v>
      </c>
      <c r="D1369" s="65">
        <v>2.73</v>
      </c>
      <c r="E1369" s="66"/>
      <c r="F1369" s="67"/>
      <c r="G1369" s="47">
        <f t="shared" si="127"/>
        <v>2.73</v>
      </c>
      <c r="H1369" s="127"/>
    </row>
    <row r="1370" spans="1:8" s="61" customFormat="1" ht="33.75" x14ac:dyDescent="0.2">
      <c r="A1370" s="53" t="s">
        <v>1660</v>
      </c>
      <c r="B1370" s="108" t="s">
        <v>261</v>
      </c>
      <c r="C1370" s="64" t="s">
        <v>32</v>
      </c>
      <c r="D1370" s="65">
        <v>8.5399999999999991</v>
      </c>
      <c r="E1370" s="66"/>
      <c r="F1370" s="67"/>
      <c r="G1370" s="47">
        <f t="shared" si="127"/>
        <v>8.5399999999999991</v>
      </c>
      <c r="H1370" s="127"/>
    </row>
    <row r="1371" spans="1:8" s="61" customFormat="1" ht="33.75" x14ac:dyDescent="0.2">
      <c r="A1371" s="53" t="s">
        <v>1661</v>
      </c>
      <c r="B1371" s="108" t="s">
        <v>262</v>
      </c>
      <c r="C1371" s="64" t="s">
        <v>33</v>
      </c>
      <c r="D1371" s="65">
        <v>2.56</v>
      </c>
      <c r="E1371" s="66"/>
      <c r="F1371" s="67"/>
      <c r="G1371" s="47">
        <f t="shared" si="127"/>
        <v>2.56</v>
      </c>
      <c r="H1371" s="127"/>
    </row>
    <row r="1372" spans="1:8" s="61" customFormat="1" ht="45" x14ac:dyDescent="0.2">
      <c r="A1372" s="53" t="s">
        <v>1662</v>
      </c>
      <c r="B1372" s="108" t="s">
        <v>263</v>
      </c>
      <c r="C1372" s="64" t="s">
        <v>32</v>
      </c>
      <c r="D1372" s="65">
        <v>4.4000000000000004</v>
      </c>
      <c r="E1372" s="66"/>
      <c r="F1372" s="67"/>
      <c r="G1372" s="47">
        <f t="shared" si="127"/>
        <v>4.4000000000000004</v>
      </c>
      <c r="H1372" s="127"/>
    </row>
    <row r="1373" spans="1:8" s="61" customFormat="1" ht="33.75" x14ac:dyDescent="0.2">
      <c r="A1373" s="53" t="s">
        <v>1663</v>
      </c>
      <c r="B1373" s="108" t="s">
        <v>240</v>
      </c>
      <c r="C1373" s="64" t="s">
        <v>32</v>
      </c>
      <c r="D1373" s="65">
        <v>11.88</v>
      </c>
      <c r="E1373" s="66"/>
      <c r="F1373" s="67"/>
      <c r="G1373" s="47">
        <f t="shared" si="127"/>
        <v>11.88</v>
      </c>
      <c r="H1373" s="127"/>
    </row>
    <row r="1374" spans="1:8" s="61" customFormat="1" ht="33.75" x14ac:dyDescent="0.2">
      <c r="A1374" s="53" t="s">
        <v>1664</v>
      </c>
      <c r="B1374" s="108" t="s">
        <v>241</v>
      </c>
      <c r="C1374" s="64" t="s">
        <v>54</v>
      </c>
      <c r="D1374" s="65">
        <v>162.07</v>
      </c>
      <c r="E1374" s="66"/>
      <c r="F1374" s="67"/>
      <c r="G1374" s="47">
        <f t="shared" si="127"/>
        <v>162.07</v>
      </c>
      <c r="H1374" s="127"/>
    </row>
    <row r="1375" spans="1:8" s="61" customFormat="1" ht="22.5" x14ac:dyDescent="0.2">
      <c r="A1375" s="53" t="s">
        <v>1665</v>
      </c>
      <c r="B1375" s="108" t="s">
        <v>242</v>
      </c>
      <c r="C1375" s="64" t="s">
        <v>33</v>
      </c>
      <c r="D1375" s="65">
        <v>1.85</v>
      </c>
      <c r="E1375" s="66"/>
      <c r="F1375" s="67"/>
      <c r="G1375" s="47">
        <f t="shared" si="127"/>
        <v>1.85</v>
      </c>
      <c r="H1375" s="127"/>
    </row>
    <row r="1376" spans="1:8" s="61" customFormat="1" ht="22.5" x14ac:dyDescent="0.2">
      <c r="A1376" s="53" t="s">
        <v>1666</v>
      </c>
      <c r="B1376" s="108" t="s">
        <v>244</v>
      </c>
      <c r="C1376" s="64" t="s">
        <v>32</v>
      </c>
      <c r="D1376" s="65">
        <v>15.12</v>
      </c>
      <c r="E1376" s="66"/>
      <c r="F1376" s="67"/>
      <c r="G1376" s="47">
        <f t="shared" si="127"/>
        <v>15.12</v>
      </c>
      <c r="H1376" s="127"/>
    </row>
    <row r="1377" spans="1:8" s="61" customFormat="1" ht="45" x14ac:dyDescent="0.2">
      <c r="A1377" s="53" t="s">
        <v>1667</v>
      </c>
      <c r="B1377" s="108" t="s">
        <v>245</v>
      </c>
      <c r="C1377" s="64" t="s">
        <v>32</v>
      </c>
      <c r="D1377" s="65">
        <v>30.24</v>
      </c>
      <c r="E1377" s="66"/>
      <c r="F1377" s="67"/>
      <c r="G1377" s="47">
        <f t="shared" si="127"/>
        <v>30.24</v>
      </c>
      <c r="H1377" s="127"/>
    </row>
    <row r="1378" spans="1:8" s="61" customFormat="1" ht="33.75" x14ac:dyDescent="0.2">
      <c r="A1378" s="53" t="s">
        <v>1668</v>
      </c>
      <c r="B1378" s="108" t="s">
        <v>264</v>
      </c>
      <c r="C1378" s="64" t="s">
        <v>54</v>
      </c>
      <c r="D1378" s="65">
        <v>616.91999999999996</v>
      </c>
      <c r="E1378" s="66"/>
      <c r="F1378" s="67"/>
      <c r="G1378" s="47">
        <f>ROUND(PRODUCT(D1378,E1378),2)</f>
        <v>616.91999999999996</v>
      </c>
      <c r="H1378" s="127"/>
    </row>
    <row r="1379" spans="1:8" s="61" customFormat="1" ht="33.75" x14ac:dyDescent="0.2">
      <c r="A1379" s="53" t="s">
        <v>1669</v>
      </c>
      <c r="B1379" s="108" t="s">
        <v>265</v>
      </c>
      <c r="C1379" s="64" t="s">
        <v>54</v>
      </c>
      <c r="D1379" s="65">
        <v>59.21</v>
      </c>
      <c r="E1379" s="66"/>
      <c r="F1379" s="67"/>
      <c r="G1379" s="47">
        <f>ROUND(PRODUCT(D1379,E1379),2)</f>
        <v>59.21</v>
      </c>
      <c r="H1379" s="127"/>
    </row>
    <row r="1380" spans="1:8" s="61" customFormat="1" ht="33.75" x14ac:dyDescent="0.2">
      <c r="A1380" s="53" t="s">
        <v>1670</v>
      </c>
      <c r="B1380" s="108" t="s">
        <v>266</v>
      </c>
      <c r="C1380" s="64" t="s">
        <v>54</v>
      </c>
      <c r="D1380" s="65">
        <v>319.10000000000002</v>
      </c>
      <c r="E1380" s="66"/>
      <c r="F1380" s="67"/>
      <c r="G1380" s="47">
        <f>ROUND(PRODUCT(D1380,E1380),2)</f>
        <v>319.10000000000002</v>
      </c>
      <c r="H1380" s="127"/>
    </row>
    <row r="1381" spans="1:8" s="61" customFormat="1" ht="45" x14ac:dyDescent="0.2">
      <c r="A1381" s="53" t="s">
        <v>1671</v>
      </c>
      <c r="B1381" s="108" t="s">
        <v>267</v>
      </c>
      <c r="C1381" s="64" t="s">
        <v>54</v>
      </c>
      <c r="D1381" s="65">
        <v>44.58</v>
      </c>
      <c r="E1381" s="66"/>
      <c r="F1381" s="67"/>
      <c r="G1381" s="47">
        <f t="shared" ref="G1381:G1383" si="128">ROUND(PRODUCT(D1381,E1381),2)</f>
        <v>44.58</v>
      </c>
      <c r="H1381" s="127"/>
    </row>
    <row r="1382" spans="1:8" s="61" customFormat="1" ht="33.75" x14ac:dyDescent="0.2">
      <c r="A1382" s="53" t="s">
        <v>1672</v>
      </c>
      <c r="B1382" s="108" t="s">
        <v>38</v>
      </c>
      <c r="C1382" s="64" t="s">
        <v>33</v>
      </c>
      <c r="D1382" s="65">
        <v>12.03</v>
      </c>
      <c r="E1382" s="66"/>
      <c r="F1382" s="67"/>
      <c r="G1382" s="47">
        <f t="shared" si="128"/>
        <v>12.03</v>
      </c>
      <c r="H1382" s="127"/>
    </row>
    <row r="1383" spans="1:8" s="61" customFormat="1" ht="33.75" x14ac:dyDescent="0.2">
      <c r="A1383" s="53" t="s">
        <v>1673</v>
      </c>
      <c r="B1383" s="108" t="s">
        <v>36</v>
      </c>
      <c r="C1383" s="64" t="s">
        <v>37</v>
      </c>
      <c r="D1383" s="65">
        <v>156.38999999999999</v>
      </c>
      <c r="E1383" s="66"/>
      <c r="F1383" s="67"/>
      <c r="G1383" s="47">
        <f t="shared" si="128"/>
        <v>156.38999999999999</v>
      </c>
      <c r="H1383" s="127"/>
    </row>
    <row r="1384" spans="1:8" s="114" customFormat="1" x14ac:dyDescent="0.2">
      <c r="A1384" s="109" t="s">
        <v>1540</v>
      </c>
      <c r="B1384" s="110" t="s">
        <v>780</v>
      </c>
      <c r="C1384" s="111"/>
      <c r="D1384" s="112">
        <v>0</v>
      </c>
      <c r="E1384" s="92"/>
      <c r="F1384" s="113"/>
      <c r="G1384" s="92">
        <f>ROUND(SUM(G1385:G1392),2)</f>
        <v>45.93</v>
      </c>
      <c r="H1384" s="127"/>
    </row>
    <row r="1385" spans="1:8" s="61" customFormat="1" ht="22.5" x14ac:dyDescent="0.2">
      <c r="A1385" s="53" t="s">
        <v>1674</v>
      </c>
      <c r="B1385" s="108" t="s">
        <v>226</v>
      </c>
      <c r="C1385" s="64" t="s">
        <v>40</v>
      </c>
      <c r="D1385" s="65">
        <v>10</v>
      </c>
      <c r="E1385" s="66"/>
      <c r="F1385" s="67"/>
      <c r="G1385" s="47">
        <f t="shared" ref="G1385:G1392" si="129">ROUND(PRODUCT(D1385,E1385),2)</f>
        <v>10</v>
      </c>
      <c r="H1385" s="127"/>
    </row>
    <row r="1386" spans="1:8" s="61" customFormat="1" ht="45" x14ac:dyDescent="0.2">
      <c r="A1386" s="53" t="s">
        <v>1675</v>
      </c>
      <c r="B1386" s="108" t="s">
        <v>227</v>
      </c>
      <c r="C1386" s="64" t="s">
        <v>33</v>
      </c>
      <c r="D1386" s="65">
        <v>12</v>
      </c>
      <c r="E1386" s="66"/>
      <c r="F1386" s="67"/>
      <c r="G1386" s="47">
        <f t="shared" si="129"/>
        <v>12</v>
      </c>
      <c r="H1386" s="127"/>
    </row>
    <row r="1387" spans="1:8" s="61" customFormat="1" ht="22.5" x14ac:dyDescent="0.2">
      <c r="A1387" s="53" t="s">
        <v>1676</v>
      </c>
      <c r="B1387" s="108" t="s">
        <v>230</v>
      </c>
      <c r="C1387" s="64" t="s">
        <v>33</v>
      </c>
      <c r="D1387" s="65">
        <v>0.8</v>
      </c>
      <c r="E1387" s="66"/>
      <c r="F1387" s="67"/>
      <c r="G1387" s="47">
        <f t="shared" si="129"/>
        <v>0.8</v>
      </c>
      <c r="H1387" s="127"/>
    </row>
    <row r="1388" spans="1:8" s="61" customFormat="1" ht="22.5" x14ac:dyDescent="0.2">
      <c r="A1388" s="53" t="s">
        <v>1677</v>
      </c>
      <c r="B1388" s="108" t="s">
        <v>231</v>
      </c>
      <c r="C1388" s="64" t="s">
        <v>40</v>
      </c>
      <c r="D1388" s="65">
        <v>10</v>
      </c>
      <c r="E1388" s="66"/>
      <c r="F1388" s="67"/>
      <c r="G1388" s="47">
        <f t="shared" si="129"/>
        <v>10</v>
      </c>
      <c r="H1388" s="127"/>
    </row>
    <row r="1389" spans="1:8" s="61" customFormat="1" ht="33.75" x14ac:dyDescent="0.2">
      <c r="A1389" s="53" t="s">
        <v>1678</v>
      </c>
      <c r="B1389" s="108" t="s">
        <v>233</v>
      </c>
      <c r="C1389" s="64" t="s">
        <v>33</v>
      </c>
      <c r="D1389" s="65">
        <v>4.4000000000000004</v>
      </c>
      <c r="E1389" s="66"/>
      <c r="F1389" s="72"/>
      <c r="G1389" s="47">
        <f t="shared" si="129"/>
        <v>4.4000000000000004</v>
      </c>
      <c r="H1389" s="127"/>
    </row>
    <row r="1390" spans="1:8" s="61" customFormat="1" ht="45" x14ac:dyDescent="0.2">
      <c r="A1390" s="53" t="s">
        <v>1679</v>
      </c>
      <c r="B1390" s="108" t="s">
        <v>122</v>
      </c>
      <c r="C1390" s="64" t="s">
        <v>33</v>
      </c>
      <c r="D1390" s="65">
        <v>4.08</v>
      </c>
      <c r="E1390" s="66"/>
      <c r="F1390" s="72"/>
      <c r="G1390" s="47">
        <f t="shared" si="129"/>
        <v>4.08</v>
      </c>
      <c r="H1390" s="127"/>
    </row>
    <row r="1391" spans="1:8" s="61" customFormat="1" ht="45" x14ac:dyDescent="0.2">
      <c r="A1391" s="53" t="s">
        <v>1680</v>
      </c>
      <c r="B1391" s="108" t="s">
        <v>234</v>
      </c>
      <c r="C1391" s="64" t="s">
        <v>33</v>
      </c>
      <c r="D1391" s="65">
        <v>2.65</v>
      </c>
      <c r="E1391" s="66"/>
      <c r="F1391" s="67"/>
      <c r="G1391" s="47">
        <f t="shared" si="129"/>
        <v>2.65</v>
      </c>
      <c r="H1391" s="127"/>
    </row>
    <row r="1392" spans="1:8" s="61" customFormat="1" ht="112.5" x14ac:dyDescent="0.2">
      <c r="A1392" s="53" t="s">
        <v>1681</v>
      </c>
      <c r="B1392" s="108" t="s">
        <v>781</v>
      </c>
      <c r="C1392" s="64" t="s">
        <v>34</v>
      </c>
      <c r="D1392" s="65">
        <v>2</v>
      </c>
      <c r="E1392" s="66"/>
      <c r="F1392" s="67"/>
      <c r="G1392" s="47">
        <f t="shared" si="129"/>
        <v>2</v>
      </c>
      <c r="H1392" s="127"/>
    </row>
    <row r="1393" spans="1:8" s="63" customFormat="1" x14ac:dyDescent="0.2">
      <c r="A1393" s="62" t="s">
        <v>1541</v>
      </c>
      <c r="B1393" s="68" t="s">
        <v>269</v>
      </c>
      <c r="C1393" s="68"/>
      <c r="D1393" s="68">
        <v>0</v>
      </c>
      <c r="E1393" s="68"/>
      <c r="F1393" s="68"/>
      <c r="G1393" s="50">
        <f>ROUND(SUM(G1394,G1406,G1419,G1431),2)</f>
        <v>12032.75</v>
      </c>
      <c r="H1393" s="127"/>
    </row>
    <row r="1394" spans="1:8" s="114" customFormat="1" x14ac:dyDescent="0.2">
      <c r="A1394" s="109" t="s">
        <v>1542</v>
      </c>
      <c r="B1394" s="110" t="s">
        <v>225</v>
      </c>
      <c r="C1394" s="111"/>
      <c r="D1394" s="112">
        <v>0</v>
      </c>
      <c r="E1394" s="92"/>
      <c r="F1394" s="113"/>
      <c r="G1394" s="92">
        <f>ROUND(SUM(G1395:G1405),2)</f>
        <v>10031.549999999999</v>
      </c>
      <c r="H1394" s="127"/>
    </row>
    <row r="1395" spans="1:8" s="61" customFormat="1" ht="22.5" x14ac:dyDescent="0.2">
      <c r="A1395" s="53" t="s">
        <v>1682</v>
      </c>
      <c r="B1395" s="108" t="s">
        <v>226</v>
      </c>
      <c r="C1395" s="64" t="s">
        <v>40</v>
      </c>
      <c r="D1395" s="65">
        <v>675.17</v>
      </c>
      <c r="E1395" s="66"/>
      <c r="F1395" s="67"/>
      <c r="G1395" s="47">
        <f t="shared" ref="G1395:G1405" si="130">ROUND(PRODUCT(D1395,E1395),2)</f>
        <v>675.17</v>
      </c>
      <c r="H1395" s="127"/>
    </row>
    <row r="1396" spans="1:8" s="61" customFormat="1" ht="45" x14ac:dyDescent="0.2">
      <c r="A1396" s="53" t="s">
        <v>1683</v>
      </c>
      <c r="B1396" s="108" t="s">
        <v>227</v>
      </c>
      <c r="C1396" s="64" t="s">
        <v>33</v>
      </c>
      <c r="D1396" s="65">
        <v>649.61</v>
      </c>
      <c r="E1396" s="66"/>
      <c r="F1396" s="67"/>
      <c r="G1396" s="47">
        <f t="shared" si="130"/>
        <v>649.61</v>
      </c>
      <c r="H1396" s="127"/>
    </row>
    <row r="1397" spans="1:8" s="61" customFormat="1" ht="33.75" x14ac:dyDescent="0.2">
      <c r="A1397" s="53" t="s">
        <v>1684</v>
      </c>
      <c r="B1397" s="108" t="s">
        <v>782</v>
      </c>
      <c r="C1397" s="64" t="s">
        <v>40</v>
      </c>
      <c r="D1397" s="65">
        <v>334.44</v>
      </c>
      <c r="E1397" s="66"/>
      <c r="F1397" s="67"/>
      <c r="G1397" s="47">
        <f t="shared" si="130"/>
        <v>334.44</v>
      </c>
      <c r="H1397" s="127"/>
    </row>
    <row r="1398" spans="1:8" s="61" customFormat="1" ht="33.75" x14ac:dyDescent="0.2">
      <c r="A1398" s="53" t="s">
        <v>1685</v>
      </c>
      <c r="B1398" s="108" t="s">
        <v>1518</v>
      </c>
      <c r="C1398" s="64" t="s">
        <v>40</v>
      </c>
      <c r="D1398" s="65">
        <v>8.4499999999999993</v>
      </c>
      <c r="E1398" s="66"/>
      <c r="F1398" s="67"/>
      <c r="G1398" s="47">
        <f t="shared" si="130"/>
        <v>8.4499999999999993</v>
      </c>
      <c r="H1398" s="127"/>
    </row>
    <row r="1399" spans="1:8" s="61" customFormat="1" ht="33.75" x14ac:dyDescent="0.2">
      <c r="A1399" s="53" t="s">
        <v>1686</v>
      </c>
      <c r="B1399" s="108" t="s">
        <v>1519</v>
      </c>
      <c r="C1399" s="64" t="s">
        <v>40</v>
      </c>
      <c r="D1399" s="65">
        <v>332.28</v>
      </c>
      <c r="E1399" s="66"/>
      <c r="F1399" s="67"/>
      <c r="G1399" s="47">
        <f>ROUND(PRODUCT(D1399,E1399),2)</f>
        <v>332.28</v>
      </c>
      <c r="H1399" s="127"/>
    </row>
    <row r="1400" spans="1:8" s="61" customFormat="1" ht="22.5" x14ac:dyDescent="0.2">
      <c r="A1400" s="53" t="s">
        <v>1687</v>
      </c>
      <c r="B1400" s="108" t="s">
        <v>230</v>
      </c>
      <c r="C1400" s="64" t="s">
        <v>33</v>
      </c>
      <c r="D1400" s="65">
        <v>54.95</v>
      </c>
      <c r="E1400" s="66"/>
      <c r="F1400" s="67"/>
      <c r="G1400" s="47">
        <f t="shared" si="130"/>
        <v>54.95</v>
      </c>
      <c r="H1400" s="127"/>
    </row>
    <row r="1401" spans="1:8" s="61" customFormat="1" ht="33.75" x14ac:dyDescent="0.2">
      <c r="A1401" s="53" t="s">
        <v>1688</v>
      </c>
      <c r="B1401" s="108" t="s">
        <v>233</v>
      </c>
      <c r="C1401" s="64" t="s">
        <v>33</v>
      </c>
      <c r="D1401" s="65">
        <v>272.23</v>
      </c>
      <c r="E1401" s="66"/>
      <c r="F1401" s="67"/>
      <c r="G1401" s="47">
        <f t="shared" si="130"/>
        <v>272.23</v>
      </c>
      <c r="H1401" s="127"/>
    </row>
    <row r="1402" spans="1:8" s="61" customFormat="1" ht="45" x14ac:dyDescent="0.2">
      <c r="A1402" s="53" t="s">
        <v>1689</v>
      </c>
      <c r="B1402" s="108" t="s">
        <v>122</v>
      </c>
      <c r="C1402" s="64" t="s">
        <v>33</v>
      </c>
      <c r="D1402" s="65">
        <v>120.88</v>
      </c>
      <c r="E1402" s="66"/>
      <c r="F1402" s="72"/>
      <c r="G1402" s="47">
        <f t="shared" si="130"/>
        <v>120.88</v>
      </c>
      <c r="H1402" s="127"/>
    </row>
    <row r="1403" spans="1:8" s="61" customFormat="1" ht="45" x14ac:dyDescent="0.2">
      <c r="A1403" s="53" t="s">
        <v>1690</v>
      </c>
      <c r="B1403" s="108" t="s">
        <v>234</v>
      </c>
      <c r="C1403" s="64" t="s">
        <v>33</v>
      </c>
      <c r="D1403" s="65">
        <v>181.32</v>
      </c>
      <c r="E1403" s="66"/>
      <c r="F1403" s="67"/>
      <c r="G1403" s="47">
        <f t="shared" si="130"/>
        <v>181.32</v>
      </c>
      <c r="H1403" s="127"/>
    </row>
    <row r="1404" spans="1:8" s="61" customFormat="1" ht="33.75" x14ac:dyDescent="0.2">
      <c r="A1404" s="53" t="s">
        <v>1691</v>
      </c>
      <c r="B1404" s="108" t="s">
        <v>38</v>
      </c>
      <c r="C1404" s="64" t="s">
        <v>33</v>
      </c>
      <c r="D1404" s="65">
        <v>528.73</v>
      </c>
      <c r="E1404" s="66"/>
      <c r="F1404" s="67"/>
      <c r="G1404" s="47">
        <f t="shared" si="130"/>
        <v>528.73</v>
      </c>
      <c r="H1404" s="127"/>
    </row>
    <row r="1405" spans="1:8" s="61" customFormat="1" ht="33.75" x14ac:dyDescent="0.2">
      <c r="A1405" s="53" t="s">
        <v>1692</v>
      </c>
      <c r="B1405" s="108" t="s">
        <v>36</v>
      </c>
      <c r="C1405" s="64" t="s">
        <v>37</v>
      </c>
      <c r="D1405" s="65">
        <v>6873.49</v>
      </c>
      <c r="E1405" s="66"/>
      <c r="F1405" s="67"/>
      <c r="G1405" s="47">
        <f t="shared" si="130"/>
        <v>6873.49</v>
      </c>
      <c r="H1405" s="127"/>
    </row>
    <row r="1406" spans="1:8" s="114" customFormat="1" x14ac:dyDescent="0.2">
      <c r="A1406" s="109" t="s">
        <v>1543</v>
      </c>
      <c r="B1406" s="110" t="s">
        <v>273</v>
      </c>
      <c r="C1406" s="111"/>
      <c r="D1406" s="112">
        <v>0</v>
      </c>
      <c r="E1406" s="92"/>
      <c r="F1406" s="113"/>
      <c r="G1406" s="92">
        <f>ROUND(SUM(G1407:G1418),2)</f>
        <v>517.6</v>
      </c>
      <c r="H1406" s="127"/>
    </row>
    <row r="1407" spans="1:8" s="61" customFormat="1" ht="22.5" x14ac:dyDescent="0.2">
      <c r="A1407" s="53" t="s">
        <v>1693</v>
      </c>
      <c r="B1407" s="108" t="s">
        <v>226</v>
      </c>
      <c r="C1407" s="64" t="s">
        <v>40</v>
      </c>
      <c r="D1407" s="65">
        <v>112.7</v>
      </c>
      <c r="E1407" s="66"/>
      <c r="F1407" s="67"/>
      <c r="G1407" s="47">
        <f>ROUND(PRODUCT(D1407,E1407),2)</f>
        <v>112.7</v>
      </c>
      <c r="H1407" s="127"/>
    </row>
    <row r="1408" spans="1:8" s="61" customFormat="1" ht="45" x14ac:dyDescent="0.2">
      <c r="A1408" s="53" t="s">
        <v>1694</v>
      </c>
      <c r="B1408" s="108" t="s">
        <v>227</v>
      </c>
      <c r="C1408" s="64" t="s">
        <v>33</v>
      </c>
      <c r="D1408" s="65">
        <v>54.1</v>
      </c>
      <c r="E1408" s="66"/>
      <c r="F1408" s="67"/>
      <c r="G1408" s="47">
        <f t="shared" ref="G1408:G1418" si="131">ROUND(PRODUCT(D1408,E1408),2)</f>
        <v>54.1</v>
      </c>
      <c r="H1408" s="127"/>
    </row>
    <row r="1409" spans="1:8" s="61" customFormat="1" ht="45" x14ac:dyDescent="0.2">
      <c r="A1409" s="53" t="s">
        <v>1695</v>
      </c>
      <c r="B1409" s="108" t="s">
        <v>122</v>
      </c>
      <c r="C1409" s="64" t="s">
        <v>33</v>
      </c>
      <c r="D1409" s="65">
        <v>54.1</v>
      </c>
      <c r="E1409" s="66"/>
      <c r="F1409" s="67"/>
      <c r="G1409" s="47">
        <f t="shared" si="131"/>
        <v>54.1</v>
      </c>
      <c r="H1409" s="127"/>
    </row>
    <row r="1410" spans="1:8" s="61" customFormat="1" ht="22.5" x14ac:dyDescent="0.2">
      <c r="A1410" s="53" t="s">
        <v>1696</v>
      </c>
      <c r="B1410" s="108" t="s">
        <v>1042</v>
      </c>
      <c r="C1410" s="64" t="s">
        <v>34</v>
      </c>
      <c r="D1410" s="65">
        <v>23</v>
      </c>
      <c r="E1410" s="66"/>
      <c r="F1410" s="67"/>
      <c r="G1410" s="47">
        <f t="shared" si="131"/>
        <v>23</v>
      </c>
      <c r="H1410" s="127"/>
    </row>
    <row r="1411" spans="1:8" s="61" customFormat="1" ht="22.5" x14ac:dyDescent="0.2">
      <c r="A1411" s="53" t="s">
        <v>1697</v>
      </c>
      <c r="B1411" s="108" t="s">
        <v>275</v>
      </c>
      <c r="C1411" s="64" t="s">
        <v>34</v>
      </c>
      <c r="D1411" s="65">
        <v>23</v>
      </c>
      <c r="E1411" s="66"/>
      <c r="F1411" s="67"/>
      <c r="G1411" s="47">
        <f t="shared" si="131"/>
        <v>23</v>
      </c>
      <c r="H1411" s="127"/>
    </row>
    <row r="1412" spans="1:8" s="61" customFormat="1" ht="22.5" x14ac:dyDescent="0.2">
      <c r="A1412" s="53" t="s">
        <v>1698</v>
      </c>
      <c r="B1412" s="108" t="s">
        <v>276</v>
      </c>
      <c r="C1412" s="64" t="s">
        <v>34</v>
      </c>
      <c r="D1412" s="65">
        <v>23</v>
      </c>
      <c r="E1412" s="66"/>
      <c r="F1412" s="67"/>
      <c r="G1412" s="47">
        <f t="shared" si="131"/>
        <v>23</v>
      </c>
      <c r="H1412" s="127"/>
    </row>
    <row r="1413" spans="1:8" s="61" customFormat="1" ht="22.5" x14ac:dyDescent="0.2">
      <c r="A1413" s="53" t="s">
        <v>1699</v>
      </c>
      <c r="B1413" s="108" t="s">
        <v>277</v>
      </c>
      <c r="C1413" s="64" t="s">
        <v>34</v>
      </c>
      <c r="D1413" s="65">
        <v>23</v>
      </c>
      <c r="E1413" s="66"/>
      <c r="F1413" s="67"/>
      <c r="G1413" s="47">
        <f t="shared" si="131"/>
        <v>23</v>
      </c>
      <c r="H1413" s="127"/>
    </row>
    <row r="1414" spans="1:8" s="61" customFormat="1" ht="22.5" x14ac:dyDescent="0.2">
      <c r="A1414" s="53" t="s">
        <v>1700</v>
      </c>
      <c r="B1414" s="108" t="s">
        <v>278</v>
      </c>
      <c r="C1414" s="64" t="s">
        <v>40</v>
      </c>
      <c r="D1414" s="65">
        <v>112.7</v>
      </c>
      <c r="E1414" s="66"/>
      <c r="F1414" s="67"/>
      <c r="G1414" s="47">
        <f t="shared" si="131"/>
        <v>112.7</v>
      </c>
      <c r="H1414" s="127"/>
    </row>
    <row r="1415" spans="1:8" s="61" customFormat="1" ht="22.5" x14ac:dyDescent="0.2">
      <c r="A1415" s="53" t="s">
        <v>1701</v>
      </c>
      <c r="B1415" s="54" t="s">
        <v>3027</v>
      </c>
      <c r="C1415" s="64" t="s">
        <v>34</v>
      </c>
      <c r="D1415" s="65">
        <v>23</v>
      </c>
      <c r="E1415" s="66"/>
      <c r="F1415" s="67"/>
      <c r="G1415" s="47">
        <f t="shared" si="131"/>
        <v>23</v>
      </c>
      <c r="H1415" s="127"/>
    </row>
    <row r="1416" spans="1:8" s="61" customFormat="1" ht="22.5" x14ac:dyDescent="0.2">
      <c r="A1416" s="53" t="s">
        <v>1702</v>
      </c>
      <c r="B1416" s="108" t="s">
        <v>279</v>
      </c>
      <c r="C1416" s="64" t="s">
        <v>34</v>
      </c>
      <c r="D1416" s="65">
        <v>23</v>
      </c>
      <c r="E1416" s="66"/>
      <c r="F1416" s="67"/>
      <c r="G1416" s="47">
        <f t="shared" si="131"/>
        <v>23</v>
      </c>
      <c r="H1416" s="127"/>
    </row>
    <row r="1417" spans="1:8" s="61" customFormat="1" ht="22.5" x14ac:dyDescent="0.2">
      <c r="A1417" s="53" t="s">
        <v>1703</v>
      </c>
      <c r="B1417" s="108" t="s">
        <v>280</v>
      </c>
      <c r="C1417" s="64" t="s">
        <v>34</v>
      </c>
      <c r="D1417" s="65">
        <v>23</v>
      </c>
      <c r="E1417" s="66"/>
      <c r="F1417" s="67"/>
      <c r="G1417" s="47">
        <f t="shared" si="131"/>
        <v>23</v>
      </c>
      <c r="H1417" s="127"/>
    </row>
    <row r="1418" spans="1:8" s="61" customFormat="1" ht="90" x14ac:dyDescent="0.2">
      <c r="A1418" s="53" t="s">
        <v>1704</v>
      </c>
      <c r="B1418" s="108" t="s">
        <v>281</v>
      </c>
      <c r="C1418" s="64" t="s">
        <v>34</v>
      </c>
      <c r="D1418" s="65">
        <v>23</v>
      </c>
      <c r="E1418" s="66"/>
      <c r="F1418" s="67"/>
      <c r="G1418" s="47">
        <f t="shared" si="131"/>
        <v>23</v>
      </c>
      <c r="H1418" s="127"/>
    </row>
    <row r="1419" spans="1:8" s="114" customFormat="1" x14ac:dyDescent="0.2">
      <c r="A1419" s="109" t="s">
        <v>1544</v>
      </c>
      <c r="B1419" s="110" t="s">
        <v>283</v>
      </c>
      <c r="C1419" s="111"/>
      <c r="D1419" s="112">
        <v>0</v>
      </c>
      <c r="E1419" s="92"/>
      <c r="F1419" s="113"/>
      <c r="G1419" s="92">
        <f>ROUND(SUM(G1420:G1430),2)</f>
        <v>1425.85</v>
      </c>
      <c r="H1419" s="127"/>
    </row>
    <row r="1420" spans="1:8" s="61" customFormat="1" ht="45" x14ac:dyDescent="0.2">
      <c r="A1420" s="53" t="s">
        <v>1705</v>
      </c>
      <c r="B1420" s="108" t="s">
        <v>227</v>
      </c>
      <c r="C1420" s="64" t="s">
        <v>33</v>
      </c>
      <c r="D1420" s="65">
        <v>52.51</v>
      </c>
      <c r="E1420" s="66"/>
      <c r="F1420" s="67"/>
      <c r="G1420" s="47">
        <f t="shared" ref="G1420:G1430" si="132">ROUND(PRODUCT(D1420,E1420),2)</f>
        <v>52.51</v>
      </c>
      <c r="H1420" s="127"/>
    </row>
    <row r="1421" spans="1:8" s="61" customFormat="1" ht="45" x14ac:dyDescent="0.2">
      <c r="A1421" s="53" t="s">
        <v>1706</v>
      </c>
      <c r="B1421" s="108" t="s">
        <v>122</v>
      </c>
      <c r="C1421" s="64" t="s">
        <v>33</v>
      </c>
      <c r="D1421" s="65">
        <v>7.14</v>
      </c>
      <c r="E1421" s="66"/>
      <c r="F1421" s="67"/>
      <c r="G1421" s="47">
        <f t="shared" si="132"/>
        <v>7.14</v>
      </c>
      <c r="H1421" s="127"/>
    </row>
    <row r="1422" spans="1:8" s="61" customFormat="1" ht="33.75" x14ac:dyDescent="0.2">
      <c r="A1422" s="53" t="s">
        <v>1707</v>
      </c>
      <c r="B1422" s="108" t="s">
        <v>284</v>
      </c>
      <c r="C1422" s="64" t="s">
        <v>32</v>
      </c>
      <c r="D1422" s="65">
        <v>26.57</v>
      </c>
      <c r="E1422" s="66"/>
      <c r="F1422" s="67"/>
      <c r="G1422" s="47">
        <f t="shared" si="132"/>
        <v>26.57</v>
      </c>
      <c r="H1422" s="127"/>
    </row>
    <row r="1423" spans="1:8" s="61" customFormat="1" ht="33.75" x14ac:dyDescent="0.2">
      <c r="A1423" s="53" t="s">
        <v>1708</v>
      </c>
      <c r="B1423" s="108" t="s">
        <v>240</v>
      </c>
      <c r="C1423" s="64" t="s">
        <v>32</v>
      </c>
      <c r="D1423" s="65">
        <v>33.380000000000003</v>
      </c>
      <c r="E1423" s="66"/>
      <c r="F1423" s="67"/>
      <c r="G1423" s="47">
        <f t="shared" si="132"/>
        <v>33.380000000000003</v>
      </c>
      <c r="H1423" s="127"/>
    </row>
    <row r="1424" spans="1:8" s="61" customFormat="1" ht="33.75" x14ac:dyDescent="0.2">
      <c r="A1424" s="53" t="s">
        <v>1709</v>
      </c>
      <c r="B1424" s="108" t="s">
        <v>285</v>
      </c>
      <c r="C1424" s="64" t="s">
        <v>32</v>
      </c>
      <c r="D1424" s="65">
        <v>13.95</v>
      </c>
      <c r="E1424" s="66"/>
      <c r="F1424" s="67"/>
      <c r="G1424" s="47">
        <f t="shared" si="132"/>
        <v>13.95</v>
      </c>
      <c r="H1424" s="127"/>
    </row>
    <row r="1425" spans="1:8" s="61" customFormat="1" ht="33.75" x14ac:dyDescent="0.2">
      <c r="A1425" s="53" t="s">
        <v>1710</v>
      </c>
      <c r="B1425" s="108" t="s">
        <v>241</v>
      </c>
      <c r="C1425" s="64" t="s">
        <v>54</v>
      </c>
      <c r="D1425" s="65">
        <v>552.5</v>
      </c>
      <c r="E1425" s="66"/>
      <c r="F1425" s="67"/>
      <c r="G1425" s="47">
        <f t="shared" si="132"/>
        <v>552.5</v>
      </c>
      <c r="H1425" s="127"/>
    </row>
    <row r="1426" spans="1:8" s="61" customFormat="1" ht="22.5" x14ac:dyDescent="0.2">
      <c r="A1426" s="53" t="s">
        <v>1711</v>
      </c>
      <c r="B1426" s="108" t="s">
        <v>242</v>
      </c>
      <c r="C1426" s="64" t="s">
        <v>33</v>
      </c>
      <c r="D1426" s="65">
        <v>4.5199999999999996</v>
      </c>
      <c r="E1426" s="66"/>
      <c r="F1426" s="67"/>
      <c r="G1426" s="47">
        <f t="shared" si="132"/>
        <v>4.5199999999999996</v>
      </c>
      <c r="H1426" s="127"/>
    </row>
    <row r="1427" spans="1:8" s="61" customFormat="1" ht="22.5" x14ac:dyDescent="0.2">
      <c r="A1427" s="53" t="s">
        <v>1712</v>
      </c>
      <c r="B1427" s="108" t="s">
        <v>244</v>
      </c>
      <c r="C1427" s="64" t="s">
        <v>32</v>
      </c>
      <c r="D1427" s="65">
        <v>50.05</v>
      </c>
      <c r="E1427" s="66"/>
      <c r="F1427" s="67"/>
      <c r="G1427" s="47">
        <f t="shared" si="132"/>
        <v>50.05</v>
      </c>
      <c r="H1427" s="127"/>
    </row>
    <row r="1428" spans="1:8" s="61" customFormat="1" ht="33.75" x14ac:dyDescent="0.2">
      <c r="A1428" s="53" t="s">
        <v>1713</v>
      </c>
      <c r="B1428" s="108" t="s">
        <v>286</v>
      </c>
      <c r="C1428" s="64" t="s">
        <v>32</v>
      </c>
      <c r="D1428" s="65">
        <v>50.05</v>
      </c>
      <c r="E1428" s="66"/>
      <c r="F1428" s="67"/>
      <c r="G1428" s="47">
        <f t="shared" si="132"/>
        <v>50.05</v>
      </c>
      <c r="H1428" s="127"/>
    </row>
    <row r="1429" spans="1:8" s="61" customFormat="1" ht="33.75" x14ac:dyDescent="0.2">
      <c r="A1429" s="53" t="s">
        <v>1714</v>
      </c>
      <c r="B1429" s="108" t="s">
        <v>38</v>
      </c>
      <c r="C1429" s="64" t="s">
        <v>33</v>
      </c>
      <c r="D1429" s="65">
        <v>45.37</v>
      </c>
      <c r="E1429" s="66"/>
      <c r="F1429" s="67"/>
      <c r="G1429" s="47">
        <f t="shared" si="132"/>
        <v>45.37</v>
      </c>
      <c r="H1429" s="127"/>
    </row>
    <row r="1430" spans="1:8" s="61" customFormat="1" ht="33.75" x14ac:dyDescent="0.2">
      <c r="A1430" s="53" t="s">
        <v>1715</v>
      </c>
      <c r="B1430" s="108" t="s">
        <v>36</v>
      </c>
      <c r="C1430" s="64" t="s">
        <v>37</v>
      </c>
      <c r="D1430" s="65">
        <v>589.80999999999995</v>
      </c>
      <c r="E1430" s="66"/>
      <c r="F1430" s="67"/>
      <c r="G1430" s="47">
        <f t="shared" si="132"/>
        <v>589.80999999999995</v>
      </c>
      <c r="H1430" s="127"/>
    </row>
    <row r="1431" spans="1:8" s="114" customFormat="1" x14ac:dyDescent="0.2">
      <c r="A1431" s="109" t="s">
        <v>1545</v>
      </c>
      <c r="B1431" s="110" t="s">
        <v>288</v>
      </c>
      <c r="C1431" s="111"/>
      <c r="D1431" s="112">
        <v>0</v>
      </c>
      <c r="E1431" s="92"/>
      <c r="F1431" s="113"/>
      <c r="G1431" s="92">
        <f>ROUND(SUM(G1432:G1454),2)</f>
        <v>57.75</v>
      </c>
      <c r="H1431" s="127"/>
    </row>
    <row r="1432" spans="1:8" s="61" customFormat="1" ht="22.5" x14ac:dyDescent="0.2">
      <c r="A1432" s="53" t="s">
        <v>1716</v>
      </c>
      <c r="B1432" s="108" t="s">
        <v>290</v>
      </c>
      <c r="C1432" s="64" t="s">
        <v>34</v>
      </c>
      <c r="D1432" s="65">
        <v>7</v>
      </c>
      <c r="E1432" s="66"/>
      <c r="F1432" s="67"/>
      <c r="G1432" s="47">
        <f t="shared" ref="G1432:G1454" si="133">ROUND(PRODUCT(D1432,E1432),2)</f>
        <v>7</v>
      </c>
      <c r="H1432" s="127"/>
    </row>
    <row r="1433" spans="1:8" s="61" customFormat="1" ht="22.5" x14ac:dyDescent="0.2">
      <c r="A1433" s="53" t="s">
        <v>1717</v>
      </c>
      <c r="B1433" s="108" t="s">
        <v>292</v>
      </c>
      <c r="C1433" s="64" t="s">
        <v>34</v>
      </c>
      <c r="D1433" s="65">
        <v>7</v>
      </c>
      <c r="E1433" s="66"/>
      <c r="F1433" s="67"/>
      <c r="G1433" s="47">
        <f t="shared" si="133"/>
        <v>7</v>
      </c>
      <c r="H1433" s="127"/>
    </row>
    <row r="1434" spans="1:8" s="61" customFormat="1" ht="22.5" x14ac:dyDescent="0.2">
      <c r="A1434" s="53" t="s">
        <v>1718</v>
      </c>
      <c r="B1434" s="108" t="s">
        <v>1520</v>
      </c>
      <c r="C1434" s="64" t="s">
        <v>34</v>
      </c>
      <c r="D1434" s="65">
        <v>1</v>
      </c>
      <c r="E1434" s="66"/>
      <c r="F1434" s="67"/>
      <c r="G1434" s="47">
        <f>ROUND(PRODUCT(D1434,E1434),2)</f>
        <v>1</v>
      </c>
      <c r="H1434" s="127"/>
    </row>
    <row r="1435" spans="1:8" s="61" customFormat="1" ht="22.5" x14ac:dyDescent="0.2">
      <c r="A1435" s="53" t="s">
        <v>1719</v>
      </c>
      <c r="B1435" s="108" t="s">
        <v>1521</v>
      </c>
      <c r="C1435" s="64" t="s">
        <v>34</v>
      </c>
      <c r="D1435" s="65">
        <v>1</v>
      </c>
      <c r="E1435" s="66"/>
      <c r="F1435" s="67"/>
      <c r="G1435" s="47">
        <f>ROUND(PRODUCT(D1435,E1435),2)</f>
        <v>1</v>
      </c>
      <c r="H1435" s="127"/>
    </row>
    <row r="1436" spans="1:8" s="61" customFormat="1" ht="22.5" x14ac:dyDescent="0.2">
      <c r="A1436" s="53" t="s">
        <v>1720</v>
      </c>
      <c r="B1436" s="108" t="s">
        <v>1522</v>
      </c>
      <c r="C1436" s="64" t="s">
        <v>34</v>
      </c>
      <c r="D1436" s="65">
        <v>2</v>
      </c>
      <c r="E1436" s="66"/>
      <c r="F1436" s="67"/>
      <c r="G1436" s="47">
        <f>ROUND(PRODUCT(D1436,E1436),2)</f>
        <v>2</v>
      </c>
      <c r="H1436" s="127"/>
    </row>
    <row r="1437" spans="1:8" s="61" customFormat="1" ht="22.5" x14ac:dyDescent="0.2">
      <c r="A1437" s="53" t="s">
        <v>1721</v>
      </c>
      <c r="B1437" s="108" t="s">
        <v>1523</v>
      </c>
      <c r="C1437" s="64" t="s">
        <v>34</v>
      </c>
      <c r="D1437" s="65">
        <v>2</v>
      </c>
      <c r="E1437" s="66"/>
      <c r="F1437" s="67"/>
      <c r="G1437" s="47">
        <f>ROUND(PRODUCT(D1437,E1437),2)</f>
        <v>2</v>
      </c>
      <c r="H1437" s="127"/>
    </row>
    <row r="1438" spans="1:8" s="61" customFormat="1" ht="33.75" x14ac:dyDescent="0.2">
      <c r="A1438" s="53" t="s">
        <v>1722</v>
      </c>
      <c r="B1438" s="108" t="s">
        <v>1524</v>
      </c>
      <c r="C1438" s="64" t="s">
        <v>34</v>
      </c>
      <c r="D1438" s="65">
        <v>1</v>
      </c>
      <c r="E1438" s="66"/>
      <c r="F1438" s="67"/>
      <c r="G1438" s="47">
        <f t="shared" ref="G1438:G1439" si="134">ROUND(PRODUCT(D1438,E1438),2)</f>
        <v>1</v>
      </c>
      <c r="H1438" s="127"/>
    </row>
    <row r="1439" spans="1:8" s="61" customFormat="1" ht="22.5" x14ac:dyDescent="0.2">
      <c r="A1439" s="53" t="s">
        <v>1723</v>
      </c>
      <c r="B1439" s="108" t="s">
        <v>1525</v>
      </c>
      <c r="C1439" s="64" t="s">
        <v>34</v>
      </c>
      <c r="D1439" s="65">
        <v>2</v>
      </c>
      <c r="E1439" s="66"/>
      <c r="F1439" s="67"/>
      <c r="G1439" s="47">
        <f t="shared" si="134"/>
        <v>2</v>
      </c>
      <c r="H1439" s="127"/>
    </row>
    <row r="1440" spans="1:8" s="61" customFormat="1" ht="22.5" x14ac:dyDescent="0.2">
      <c r="A1440" s="53" t="s">
        <v>1724</v>
      </c>
      <c r="B1440" s="108" t="s">
        <v>1043</v>
      </c>
      <c r="C1440" s="64" t="s">
        <v>34</v>
      </c>
      <c r="D1440" s="65">
        <v>1</v>
      </c>
      <c r="E1440" s="66"/>
      <c r="F1440" s="67"/>
      <c r="G1440" s="47">
        <f t="shared" si="133"/>
        <v>1</v>
      </c>
      <c r="H1440" s="127"/>
    </row>
    <row r="1441" spans="1:8" s="61" customFormat="1" ht="22.5" x14ac:dyDescent="0.2">
      <c r="A1441" s="53" t="s">
        <v>1725</v>
      </c>
      <c r="B1441" s="54" t="s">
        <v>3026</v>
      </c>
      <c r="C1441" s="64" t="s">
        <v>34</v>
      </c>
      <c r="D1441" s="65">
        <v>1</v>
      </c>
      <c r="E1441" s="66"/>
      <c r="F1441" s="67"/>
      <c r="G1441" s="47">
        <f t="shared" si="133"/>
        <v>1</v>
      </c>
      <c r="H1441" s="127"/>
    </row>
    <row r="1442" spans="1:8" s="61" customFormat="1" ht="22.5" x14ac:dyDescent="0.2">
      <c r="A1442" s="53" t="s">
        <v>1726</v>
      </c>
      <c r="B1442" s="108" t="s">
        <v>1526</v>
      </c>
      <c r="C1442" s="64" t="s">
        <v>34</v>
      </c>
      <c r="D1442" s="65">
        <v>1</v>
      </c>
      <c r="E1442" s="66"/>
      <c r="F1442" s="67"/>
      <c r="G1442" s="47">
        <f t="shared" si="133"/>
        <v>1</v>
      </c>
      <c r="H1442" s="127"/>
    </row>
    <row r="1443" spans="1:8" s="61" customFormat="1" ht="33.75" x14ac:dyDescent="0.2">
      <c r="A1443" s="53" t="s">
        <v>1727</v>
      </c>
      <c r="B1443" s="108" t="s">
        <v>784</v>
      </c>
      <c r="C1443" s="64" t="s">
        <v>34</v>
      </c>
      <c r="D1443" s="65">
        <v>2</v>
      </c>
      <c r="E1443" s="66"/>
      <c r="F1443" s="67"/>
      <c r="G1443" s="47">
        <f t="shared" si="133"/>
        <v>2</v>
      </c>
      <c r="H1443" s="127"/>
    </row>
    <row r="1444" spans="1:8" s="61" customFormat="1" ht="33.75" x14ac:dyDescent="0.2">
      <c r="A1444" s="53" t="s">
        <v>1728</v>
      </c>
      <c r="B1444" s="108" t="s">
        <v>294</v>
      </c>
      <c r="C1444" s="64" t="s">
        <v>34</v>
      </c>
      <c r="D1444" s="65">
        <v>1</v>
      </c>
      <c r="E1444" s="66"/>
      <c r="F1444" s="67"/>
      <c r="G1444" s="47">
        <f t="shared" si="133"/>
        <v>1</v>
      </c>
      <c r="H1444" s="127"/>
    </row>
    <row r="1445" spans="1:8" s="61" customFormat="1" ht="33.75" x14ac:dyDescent="0.2">
      <c r="A1445" s="53" t="s">
        <v>1729</v>
      </c>
      <c r="B1445" s="108" t="s">
        <v>295</v>
      </c>
      <c r="C1445" s="64" t="s">
        <v>34</v>
      </c>
      <c r="D1445" s="65">
        <v>3</v>
      </c>
      <c r="E1445" s="66"/>
      <c r="F1445" s="67"/>
      <c r="G1445" s="47">
        <f t="shared" si="133"/>
        <v>3</v>
      </c>
      <c r="H1445" s="127"/>
    </row>
    <row r="1446" spans="1:8" s="61" customFormat="1" ht="33.75" x14ac:dyDescent="0.2">
      <c r="A1446" s="53" t="s">
        <v>1730</v>
      </c>
      <c r="B1446" s="108" t="s">
        <v>1527</v>
      </c>
      <c r="C1446" s="64" t="s">
        <v>34</v>
      </c>
      <c r="D1446" s="65">
        <v>1</v>
      </c>
      <c r="E1446" s="66"/>
      <c r="F1446" s="67"/>
      <c r="G1446" s="47">
        <f>ROUND(PRODUCT(D1446,E1446),2)</f>
        <v>1</v>
      </c>
      <c r="H1446" s="127"/>
    </row>
    <row r="1447" spans="1:8" s="61" customFormat="1" ht="33.75" x14ac:dyDescent="0.2">
      <c r="A1447" s="53" t="s">
        <v>1731</v>
      </c>
      <c r="B1447" s="108" t="s">
        <v>1528</v>
      </c>
      <c r="C1447" s="64" t="s">
        <v>34</v>
      </c>
      <c r="D1447" s="65">
        <v>2</v>
      </c>
      <c r="E1447" s="66"/>
      <c r="F1447" s="67"/>
      <c r="G1447" s="47">
        <f>ROUND(PRODUCT(D1447,E1447),2)</f>
        <v>2</v>
      </c>
      <c r="H1447" s="127"/>
    </row>
    <row r="1448" spans="1:8" s="61" customFormat="1" ht="45" x14ac:dyDescent="0.2">
      <c r="A1448" s="53" t="s">
        <v>1732</v>
      </c>
      <c r="B1448" s="108" t="s">
        <v>498</v>
      </c>
      <c r="C1448" s="64" t="s">
        <v>34</v>
      </c>
      <c r="D1448" s="65">
        <v>1</v>
      </c>
      <c r="E1448" s="66"/>
      <c r="F1448" s="67"/>
      <c r="G1448" s="47">
        <f>ROUND(PRODUCT(D1448,E1448),2)</f>
        <v>1</v>
      </c>
      <c r="H1448" s="127"/>
    </row>
    <row r="1449" spans="1:8" s="61" customFormat="1" ht="33.75" x14ac:dyDescent="0.2">
      <c r="A1449" s="53" t="s">
        <v>1733</v>
      </c>
      <c r="B1449" s="108" t="s">
        <v>499</v>
      </c>
      <c r="C1449" s="64" t="s">
        <v>34</v>
      </c>
      <c r="D1449" s="65">
        <v>1</v>
      </c>
      <c r="E1449" s="66"/>
      <c r="F1449" s="67"/>
      <c r="G1449" s="47">
        <f>ROUND(PRODUCT(D1449,E1449),2)</f>
        <v>1</v>
      </c>
      <c r="H1449" s="127"/>
    </row>
    <row r="1450" spans="1:8" s="61" customFormat="1" ht="22.5" x14ac:dyDescent="0.2">
      <c r="A1450" s="53" t="s">
        <v>1734</v>
      </c>
      <c r="B1450" s="108" t="s">
        <v>785</v>
      </c>
      <c r="C1450" s="64" t="s">
        <v>34</v>
      </c>
      <c r="D1450" s="65">
        <v>2</v>
      </c>
      <c r="E1450" s="66"/>
      <c r="F1450" s="67"/>
      <c r="G1450" s="47">
        <f t="shared" ref="G1450" si="135">ROUND(PRODUCT(D1450,E1450),2)</f>
        <v>2</v>
      </c>
      <c r="H1450" s="127"/>
    </row>
    <row r="1451" spans="1:8" s="61" customFormat="1" ht="33.75" x14ac:dyDescent="0.2">
      <c r="A1451" s="53" t="s">
        <v>1735</v>
      </c>
      <c r="B1451" s="108" t="s">
        <v>297</v>
      </c>
      <c r="C1451" s="64" t="s">
        <v>33</v>
      </c>
      <c r="D1451" s="65">
        <v>0.75</v>
      </c>
      <c r="E1451" s="66"/>
      <c r="F1451" s="67"/>
      <c r="G1451" s="47">
        <f t="shared" si="133"/>
        <v>0.75</v>
      </c>
      <c r="H1451" s="127"/>
    </row>
    <row r="1452" spans="1:8" s="61" customFormat="1" ht="33.75" x14ac:dyDescent="0.2">
      <c r="A1452" s="53" t="s">
        <v>1736</v>
      </c>
      <c r="B1452" s="108" t="s">
        <v>298</v>
      </c>
      <c r="C1452" s="64" t="s">
        <v>34</v>
      </c>
      <c r="D1452" s="65">
        <v>9</v>
      </c>
      <c r="E1452" s="66"/>
      <c r="F1452" s="67"/>
      <c r="G1452" s="47">
        <f t="shared" si="133"/>
        <v>9</v>
      </c>
      <c r="H1452" s="127"/>
    </row>
    <row r="1453" spans="1:8" s="61" customFormat="1" ht="22.5" x14ac:dyDescent="0.2">
      <c r="A1453" s="53" t="s">
        <v>1737</v>
      </c>
      <c r="B1453" s="108" t="s">
        <v>500</v>
      </c>
      <c r="C1453" s="64" t="s">
        <v>34</v>
      </c>
      <c r="D1453" s="65">
        <v>6</v>
      </c>
      <c r="E1453" s="66"/>
      <c r="F1453" s="67"/>
      <c r="G1453" s="47">
        <f t="shared" si="133"/>
        <v>6</v>
      </c>
      <c r="H1453" s="127"/>
    </row>
    <row r="1454" spans="1:8" s="61" customFormat="1" ht="22.5" x14ac:dyDescent="0.2">
      <c r="A1454" s="53" t="s">
        <v>1738</v>
      </c>
      <c r="B1454" s="108" t="s">
        <v>501</v>
      </c>
      <c r="C1454" s="64" t="s">
        <v>34</v>
      </c>
      <c r="D1454" s="65">
        <v>3</v>
      </c>
      <c r="E1454" s="66"/>
      <c r="F1454" s="67"/>
      <c r="G1454" s="47">
        <f t="shared" si="133"/>
        <v>3</v>
      </c>
      <c r="H1454" s="127"/>
    </row>
    <row r="1455" spans="1:8" s="63" customFormat="1" x14ac:dyDescent="0.2">
      <c r="A1455" s="62" t="s">
        <v>1546</v>
      </c>
      <c r="B1455" s="68" t="s">
        <v>63</v>
      </c>
      <c r="C1455" s="68"/>
      <c r="D1455" s="68">
        <v>0</v>
      </c>
      <c r="E1455" s="68"/>
      <c r="F1455" s="68"/>
      <c r="G1455" s="50">
        <f>ROUND(SUM(G1456,G1467),2)</f>
        <v>1418.6</v>
      </c>
      <c r="H1455" s="127"/>
    </row>
    <row r="1456" spans="1:8" s="114" customFormat="1" x14ac:dyDescent="0.2">
      <c r="A1456" s="109" t="s">
        <v>1547</v>
      </c>
      <c r="B1456" s="110" t="s">
        <v>64</v>
      </c>
      <c r="C1456" s="111"/>
      <c r="D1456" s="112">
        <v>0</v>
      </c>
      <c r="E1456" s="92"/>
      <c r="F1456" s="113"/>
      <c r="G1456" s="92">
        <f>ROUND(SUM(G1457:G1466),2)</f>
        <v>540.1</v>
      </c>
      <c r="H1456" s="127"/>
    </row>
    <row r="1457" spans="1:8" s="61" customFormat="1" ht="45" x14ac:dyDescent="0.2">
      <c r="A1457" s="53" t="s">
        <v>1739</v>
      </c>
      <c r="B1457" s="108" t="s">
        <v>58</v>
      </c>
      <c r="C1457" s="64" t="s">
        <v>34</v>
      </c>
      <c r="D1457" s="65">
        <v>9</v>
      </c>
      <c r="E1457" s="66"/>
      <c r="F1457" s="67"/>
      <c r="G1457" s="47">
        <f t="shared" ref="G1457:G1482" si="136">ROUND(PRODUCT(D1457,E1457),2)</f>
        <v>9</v>
      </c>
      <c r="H1457" s="127"/>
    </row>
    <row r="1458" spans="1:8" s="61" customFormat="1" ht="45" x14ac:dyDescent="0.2">
      <c r="A1458" s="53" t="s">
        <v>1740</v>
      </c>
      <c r="B1458" s="108" t="s">
        <v>59</v>
      </c>
      <c r="C1458" s="64" t="s">
        <v>34</v>
      </c>
      <c r="D1458" s="65">
        <v>3</v>
      </c>
      <c r="E1458" s="66"/>
      <c r="F1458" s="67"/>
      <c r="G1458" s="47">
        <f t="shared" si="136"/>
        <v>3</v>
      </c>
      <c r="H1458" s="127"/>
    </row>
    <row r="1459" spans="1:8" s="61" customFormat="1" ht="22.5" x14ac:dyDescent="0.2">
      <c r="A1459" s="53" t="s">
        <v>1741</v>
      </c>
      <c r="B1459" s="108" t="s">
        <v>93</v>
      </c>
      <c r="C1459" s="64" t="s">
        <v>33</v>
      </c>
      <c r="D1459" s="65">
        <v>0.4</v>
      </c>
      <c r="E1459" s="66"/>
      <c r="F1459" s="67"/>
      <c r="G1459" s="47">
        <f t="shared" si="136"/>
        <v>0.4</v>
      </c>
      <c r="H1459" s="127"/>
    </row>
    <row r="1460" spans="1:8" s="61" customFormat="1" ht="78.75" x14ac:dyDescent="0.2">
      <c r="A1460" s="53" t="s">
        <v>1742</v>
      </c>
      <c r="B1460" s="108" t="s">
        <v>76</v>
      </c>
      <c r="C1460" s="64" t="s">
        <v>34</v>
      </c>
      <c r="D1460" s="65">
        <v>9</v>
      </c>
      <c r="E1460" s="66"/>
      <c r="F1460" s="67"/>
      <c r="G1460" s="47">
        <f t="shared" si="136"/>
        <v>9</v>
      </c>
      <c r="H1460" s="127"/>
    </row>
    <row r="1461" spans="1:8" s="61" customFormat="1" ht="45" x14ac:dyDescent="0.2">
      <c r="A1461" s="53" t="s">
        <v>1743</v>
      </c>
      <c r="B1461" s="108" t="s">
        <v>110</v>
      </c>
      <c r="C1461" s="64" t="s">
        <v>33</v>
      </c>
      <c r="D1461" s="65">
        <v>59.2</v>
      </c>
      <c r="E1461" s="66"/>
      <c r="F1461" s="67"/>
      <c r="G1461" s="47">
        <f t="shared" si="136"/>
        <v>59.2</v>
      </c>
      <c r="H1461" s="127"/>
    </row>
    <row r="1462" spans="1:8" s="61" customFormat="1" ht="22.5" x14ac:dyDescent="0.2">
      <c r="A1462" s="53" t="s">
        <v>1744</v>
      </c>
      <c r="B1462" s="108" t="s">
        <v>60</v>
      </c>
      <c r="C1462" s="64" t="s">
        <v>40</v>
      </c>
      <c r="D1462" s="65">
        <v>370</v>
      </c>
      <c r="E1462" s="66"/>
      <c r="F1462" s="67"/>
      <c r="G1462" s="47">
        <f t="shared" si="136"/>
        <v>370</v>
      </c>
      <c r="H1462" s="127"/>
    </row>
    <row r="1463" spans="1:8" s="61" customFormat="1" ht="22.5" x14ac:dyDescent="0.2">
      <c r="A1463" s="53" t="s">
        <v>1745</v>
      </c>
      <c r="B1463" s="108" t="s">
        <v>61</v>
      </c>
      <c r="C1463" s="64" t="s">
        <v>40</v>
      </c>
      <c r="D1463" s="65">
        <v>8.1</v>
      </c>
      <c r="E1463" s="66"/>
      <c r="F1463" s="67"/>
      <c r="G1463" s="47">
        <f t="shared" si="136"/>
        <v>8.1</v>
      </c>
      <c r="H1463" s="127"/>
    </row>
    <row r="1464" spans="1:8" s="61" customFormat="1" ht="22.5" x14ac:dyDescent="0.2">
      <c r="A1464" s="53" t="s">
        <v>1746</v>
      </c>
      <c r="B1464" s="108" t="s">
        <v>503</v>
      </c>
      <c r="C1464" s="64" t="s">
        <v>40</v>
      </c>
      <c r="D1464" s="65">
        <v>13.2</v>
      </c>
      <c r="E1464" s="66"/>
      <c r="F1464" s="67"/>
      <c r="G1464" s="47">
        <f t="shared" si="136"/>
        <v>13.2</v>
      </c>
      <c r="H1464" s="127"/>
    </row>
    <row r="1465" spans="1:8" s="61" customFormat="1" ht="22.5" x14ac:dyDescent="0.2">
      <c r="A1465" s="53" t="s">
        <v>1747</v>
      </c>
      <c r="B1465" s="108" t="s">
        <v>62</v>
      </c>
      <c r="C1465" s="64" t="s">
        <v>34</v>
      </c>
      <c r="D1465" s="65">
        <v>9</v>
      </c>
      <c r="E1465" s="66"/>
      <c r="F1465" s="67"/>
      <c r="G1465" s="47">
        <f t="shared" si="136"/>
        <v>9</v>
      </c>
      <c r="H1465" s="127"/>
    </row>
    <row r="1466" spans="1:8" s="61" customFormat="1" ht="45" x14ac:dyDescent="0.2">
      <c r="A1466" s="53" t="s">
        <v>1748</v>
      </c>
      <c r="B1466" s="108" t="s">
        <v>122</v>
      </c>
      <c r="C1466" s="64" t="s">
        <v>33</v>
      </c>
      <c r="D1466" s="65">
        <v>59.2</v>
      </c>
      <c r="E1466" s="66"/>
      <c r="F1466" s="67"/>
      <c r="G1466" s="47">
        <f t="shared" si="136"/>
        <v>59.2</v>
      </c>
      <c r="H1466" s="127"/>
    </row>
    <row r="1467" spans="1:8" s="114" customFormat="1" x14ac:dyDescent="0.2">
      <c r="A1467" s="109" t="s">
        <v>1548</v>
      </c>
      <c r="B1467" s="110" t="s">
        <v>84</v>
      </c>
      <c r="C1467" s="111"/>
      <c r="D1467" s="112">
        <v>0</v>
      </c>
      <c r="E1467" s="92"/>
      <c r="F1467" s="113"/>
      <c r="G1467" s="92">
        <f>ROUND(SUM(G1468:G1486),2)</f>
        <v>878.5</v>
      </c>
      <c r="H1467" s="127"/>
    </row>
    <row r="1468" spans="1:8" s="61" customFormat="1" ht="135" x14ac:dyDescent="0.2">
      <c r="A1468" s="53" t="s">
        <v>1749</v>
      </c>
      <c r="B1468" s="108" t="s">
        <v>3018</v>
      </c>
      <c r="C1468" s="64" t="s">
        <v>34</v>
      </c>
      <c r="D1468" s="65">
        <v>9</v>
      </c>
      <c r="E1468" s="66"/>
      <c r="F1468" s="67"/>
      <c r="G1468" s="47">
        <f t="shared" si="136"/>
        <v>9</v>
      </c>
      <c r="H1468" s="127"/>
    </row>
    <row r="1469" spans="1:8" s="61" customFormat="1" ht="135" x14ac:dyDescent="0.2">
      <c r="A1469" s="53" t="s">
        <v>1750</v>
      </c>
      <c r="B1469" s="108" t="s">
        <v>504</v>
      </c>
      <c r="C1469" s="64" t="s">
        <v>34</v>
      </c>
      <c r="D1469" s="65">
        <v>9</v>
      </c>
      <c r="E1469" s="66"/>
      <c r="F1469" s="67"/>
      <c r="G1469" s="47">
        <f t="shared" si="136"/>
        <v>9</v>
      </c>
      <c r="H1469" s="127"/>
    </row>
    <row r="1470" spans="1:8" s="61" customFormat="1" ht="56.25" x14ac:dyDescent="0.2">
      <c r="A1470" s="53" t="s">
        <v>1751</v>
      </c>
      <c r="B1470" s="108" t="s">
        <v>123</v>
      </c>
      <c r="C1470" s="64" t="s">
        <v>34</v>
      </c>
      <c r="D1470" s="65">
        <v>9</v>
      </c>
      <c r="E1470" s="66"/>
      <c r="F1470" s="67"/>
      <c r="G1470" s="47">
        <f t="shared" si="136"/>
        <v>9</v>
      </c>
      <c r="H1470" s="127"/>
    </row>
    <row r="1471" spans="1:8" s="61" customFormat="1" ht="33.75" x14ac:dyDescent="0.2">
      <c r="A1471" s="53" t="s">
        <v>1752</v>
      </c>
      <c r="B1471" s="108" t="s">
        <v>66</v>
      </c>
      <c r="C1471" s="64" t="s">
        <v>40</v>
      </c>
      <c r="D1471" s="65">
        <v>370</v>
      </c>
      <c r="E1471" s="66"/>
      <c r="F1471" s="67"/>
      <c r="G1471" s="47">
        <f t="shared" si="136"/>
        <v>370</v>
      </c>
      <c r="H1471" s="127"/>
    </row>
    <row r="1472" spans="1:8" s="61" customFormat="1" ht="33.75" x14ac:dyDescent="0.2">
      <c r="A1472" s="53" t="s">
        <v>1753</v>
      </c>
      <c r="B1472" s="108" t="s">
        <v>67</v>
      </c>
      <c r="C1472" s="64" t="s">
        <v>40</v>
      </c>
      <c r="D1472" s="65">
        <v>360</v>
      </c>
      <c r="E1472" s="66"/>
      <c r="F1472" s="67"/>
      <c r="G1472" s="47">
        <f t="shared" si="136"/>
        <v>360</v>
      </c>
      <c r="H1472" s="127"/>
    </row>
    <row r="1473" spans="1:8" s="61" customFormat="1" ht="22.5" x14ac:dyDescent="0.2">
      <c r="A1473" s="53" t="s">
        <v>1754</v>
      </c>
      <c r="B1473" s="108" t="s">
        <v>68</v>
      </c>
      <c r="C1473" s="64" t="s">
        <v>34</v>
      </c>
      <c r="D1473" s="65">
        <v>9</v>
      </c>
      <c r="E1473" s="66"/>
      <c r="F1473" s="67"/>
      <c r="G1473" s="47">
        <f t="shared" si="136"/>
        <v>9</v>
      </c>
      <c r="H1473" s="127"/>
    </row>
    <row r="1474" spans="1:8" s="61" customFormat="1" ht="22.5" x14ac:dyDescent="0.2">
      <c r="A1474" s="53" t="s">
        <v>1755</v>
      </c>
      <c r="B1474" s="108" t="s">
        <v>69</v>
      </c>
      <c r="C1474" s="64" t="s">
        <v>34</v>
      </c>
      <c r="D1474" s="65">
        <v>3</v>
      </c>
      <c r="E1474" s="66"/>
      <c r="F1474" s="67"/>
      <c r="G1474" s="47">
        <f t="shared" si="136"/>
        <v>3</v>
      </c>
      <c r="H1474" s="127"/>
    </row>
    <row r="1475" spans="1:8" s="61" customFormat="1" ht="45" x14ac:dyDescent="0.2">
      <c r="A1475" s="53" t="s">
        <v>1756</v>
      </c>
      <c r="B1475" s="108" t="s">
        <v>70</v>
      </c>
      <c r="C1475" s="64" t="s">
        <v>34</v>
      </c>
      <c r="D1475" s="65">
        <v>36</v>
      </c>
      <c r="E1475" s="66"/>
      <c r="F1475" s="67"/>
      <c r="G1475" s="47">
        <f t="shared" si="136"/>
        <v>36</v>
      </c>
      <c r="H1475" s="127"/>
    </row>
    <row r="1476" spans="1:8" s="61" customFormat="1" ht="33.75" x14ac:dyDescent="0.2">
      <c r="A1476" s="53" t="s">
        <v>1757</v>
      </c>
      <c r="B1476" s="108" t="s">
        <v>101</v>
      </c>
      <c r="C1476" s="64" t="s">
        <v>34</v>
      </c>
      <c r="D1476" s="65">
        <v>8</v>
      </c>
      <c r="E1476" s="66"/>
      <c r="F1476" s="67"/>
      <c r="G1476" s="47">
        <f t="shared" si="136"/>
        <v>8</v>
      </c>
      <c r="H1476" s="127"/>
    </row>
    <row r="1477" spans="1:8" s="61" customFormat="1" ht="33.75" x14ac:dyDescent="0.2">
      <c r="A1477" s="53" t="s">
        <v>1758</v>
      </c>
      <c r="B1477" s="108" t="s">
        <v>71</v>
      </c>
      <c r="C1477" s="64" t="s">
        <v>72</v>
      </c>
      <c r="D1477" s="65">
        <v>4</v>
      </c>
      <c r="E1477" s="66"/>
      <c r="F1477" s="67"/>
      <c r="G1477" s="47">
        <f t="shared" si="136"/>
        <v>4</v>
      </c>
      <c r="H1477" s="127"/>
    </row>
    <row r="1478" spans="1:8" s="61" customFormat="1" ht="33.75" x14ac:dyDescent="0.2">
      <c r="A1478" s="53" t="s">
        <v>1759</v>
      </c>
      <c r="B1478" s="108" t="s">
        <v>75</v>
      </c>
      <c r="C1478" s="64" t="s">
        <v>72</v>
      </c>
      <c r="D1478" s="65">
        <v>2</v>
      </c>
      <c r="E1478" s="66"/>
      <c r="F1478" s="67"/>
      <c r="G1478" s="47">
        <f t="shared" si="136"/>
        <v>2</v>
      </c>
      <c r="H1478" s="127"/>
    </row>
    <row r="1479" spans="1:8" s="61" customFormat="1" ht="33.75" x14ac:dyDescent="0.2">
      <c r="A1479" s="53" t="s">
        <v>1760</v>
      </c>
      <c r="B1479" s="108" t="s">
        <v>3023</v>
      </c>
      <c r="C1479" s="64" t="s">
        <v>34</v>
      </c>
      <c r="D1479" s="65">
        <v>2</v>
      </c>
      <c r="E1479" s="66"/>
      <c r="F1479" s="67"/>
      <c r="G1479" s="47">
        <f t="shared" si="136"/>
        <v>2</v>
      </c>
      <c r="H1479" s="127"/>
    </row>
    <row r="1480" spans="1:8" s="61" customFormat="1" ht="33.75" x14ac:dyDescent="0.2">
      <c r="A1480" s="53" t="s">
        <v>1761</v>
      </c>
      <c r="B1480" s="108" t="s">
        <v>96</v>
      </c>
      <c r="C1480" s="64" t="s">
        <v>34</v>
      </c>
      <c r="D1480" s="65">
        <v>27</v>
      </c>
      <c r="E1480" s="66"/>
      <c r="F1480" s="67"/>
      <c r="G1480" s="47">
        <f t="shared" si="136"/>
        <v>27</v>
      </c>
      <c r="H1480" s="127"/>
    </row>
    <row r="1481" spans="1:8" s="61" customFormat="1" ht="33.75" x14ac:dyDescent="0.2">
      <c r="A1481" s="53" t="s">
        <v>1762</v>
      </c>
      <c r="B1481" s="108" t="s">
        <v>97</v>
      </c>
      <c r="C1481" s="64" t="s">
        <v>34</v>
      </c>
      <c r="D1481" s="65">
        <v>6</v>
      </c>
      <c r="E1481" s="66"/>
      <c r="F1481" s="67"/>
      <c r="G1481" s="47">
        <f t="shared" si="136"/>
        <v>6</v>
      </c>
      <c r="H1481" s="127"/>
    </row>
    <row r="1482" spans="1:8" s="61" customFormat="1" ht="56.25" x14ac:dyDescent="0.2">
      <c r="A1482" s="53" t="s">
        <v>1763</v>
      </c>
      <c r="B1482" s="108" t="s">
        <v>74</v>
      </c>
      <c r="C1482" s="64" t="s">
        <v>34</v>
      </c>
      <c r="D1482" s="65">
        <v>1</v>
      </c>
      <c r="E1482" s="66"/>
      <c r="F1482" s="67"/>
      <c r="G1482" s="47">
        <f t="shared" si="136"/>
        <v>1</v>
      </c>
      <c r="H1482" s="127"/>
    </row>
    <row r="1483" spans="1:8" s="61" customFormat="1" ht="33.75" x14ac:dyDescent="0.2">
      <c r="A1483" s="53" t="s">
        <v>1764</v>
      </c>
      <c r="B1483" s="108" t="s">
        <v>73</v>
      </c>
      <c r="C1483" s="64" t="s">
        <v>40</v>
      </c>
      <c r="D1483" s="65">
        <v>12.5</v>
      </c>
      <c r="E1483" s="66"/>
      <c r="F1483" s="67"/>
      <c r="G1483" s="47">
        <f>ROUND(PRODUCT(D1483,E1483),2)</f>
        <v>12.5</v>
      </c>
      <c r="H1483" s="127"/>
    </row>
    <row r="1484" spans="1:8" s="61" customFormat="1" ht="45" x14ac:dyDescent="0.2">
      <c r="A1484" s="53" t="s">
        <v>1765</v>
      </c>
      <c r="B1484" s="108" t="s">
        <v>3019</v>
      </c>
      <c r="C1484" s="64" t="s">
        <v>34</v>
      </c>
      <c r="D1484" s="65">
        <v>9</v>
      </c>
      <c r="E1484" s="66"/>
      <c r="F1484" s="67"/>
      <c r="G1484" s="47">
        <f>ROUND(PRODUCT(D1484,E1484),2)</f>
        <v>9</v>
      </c>
      <c r="H1484" s="127"/>
    </row>
    <row r="1485" spans="1:8" s="61" customFormat="1" ht="270" x14ac:dyDescent="0.2">
      <c r="A1485" s="53" t="s">
        <v>1766</v>
      </c>
      <c r="B1485" s="54" t="s">
        <v>3028</v>
      </c>
      <c r="C1485" s="64" t="s">
        <v>34</v>
      </c>
      <c r="D1485" s="65">
        <v>1</v>
      </c>
      <c r="E1485" s="66"/>
      <c r="F1485" s="67"/>
      <c r="G1485" s="47">
        <f>ROUND(PRODUCT(D1485,E1485),2)</f>
        <v>1</v>
      </c>
      <c r="H1485" s="127"/>
    </row>
    <row r="1486" spans="1:8" s="61" customFormat="1" ht="78.75" x14ac:dyDescent="0.2">
      <c r="A1486" s="53" t="s">
        <v>1767</v>
      </c>
      <c r="B1486" s="54" t="s">
        <v>3029</v>
      </c>
      <c r="C1486" s="64" t="s">
        <v>34</v>
      </c>
      <c r="D1486" s="65">
        <v>1</v>
      </c>
      <c r="E1486" s="66"/>
      <c r="F1486" s="67"/>
      <c r="G1486" s="47">
        <f>ROUND(PRODUCT(D1486,E1486),2)</f>
        <v>1</v>
      </c>
      <c r="H1486" s="127"/>
    </row>
    <row r="1487" spans="1:8" s="59" customFormat="1" x14ac:dyDescent="0.2">
      <c r="A1487" s="62" t="s">
        <v>1549</v>
      </c>
      <c r="B1487" s="68" t="s">
        <v>30</v>
      </c>
      <c r="C1487" s="68"/>
      <c r="D1487" s="68">
        <v>0</v>
      </c>
      <c r="E1487" s="68"/>
      <c r="F1487" s="68"/>
      <c r="G1487" s="50">
        <f>ROUND(SUM(G1488),2)</f>
        <v>3683.04</v>
      </c>
      <c r="H1487" s="127"/>
    </row>
    <row r="1488" spans="1:8" s="69" customFormat="1" ht="22.5" x14ac:dyDescent="0.2">
      <c r="A1488" s="53" t="s">
        <v>1768</v>
      </c>
      <c r="B1488" s="108" t="s">
        <v>48</v>
      </c>
      <c r="C1488" s="64" t="s">
        <v>32</v>
      </c>
      <c r="D1488" s="65">
        <v>3683.04</v>
      </c>
      <c r="E1488" s="66"/>
      <c r="F1488" s="67"/>
      <c r="G1488" s="47">
        <f t="shared" ref="G1488" si="137">ROUND(PRODUCT(D1488,E1488),2)</f>
        <v>3683.04</v>
      </c>
      <c r="H1488" s="127"/>
    </row>
    <row r="1489" spans="1:8" s="86" customFormat="1" x14ac:dyDescent="0.2">
      <c r="A1489" s="84" t="s">
        <v>300</v>
      </c>
      <c r="B1489" s="133" t="s">
        <v>1802</v>
      </c>
      <c r="C1489" s="133"/>
      <c r="D1489" s="133"/>
      <c r="E1489" s="133"/>
      <c r="F1489" s="133"/>
      <c r="G1489" s="85">
        <f>+G1490+G1522+G1544+G1552+G1574+G1650+G1728+G1761</f>
        <v>225933.72000000003</v>
      </c>
      <c r="H1489" s="127"/>
    </row>
    <row r="1490" spans="1:8" s="63" customFormat="1" x14ac:dyDescent="0.2">
      <c r="A1490" s="62" t="s">
        <v>301</v>
      </c>
      <c r="B1490" s="68" t="s">
        <v>77</v>
      </c>
      <c r="C1490" s="68"/>
      <c r="D1490" s="68"/>
      <c r="E1490" s="68"/>
      <c r="F1490" s="68"/>
      <c r="G1490" s="50">
        <f>ROUND(SUM(G1491,G1505,G1513),2)</f>
        <v>103349.89</v>
      </c>
      <c r="H1490" s="127"/>
    </row>
    <row r="1491" spans="1:8" s="114" customFormat="1" x14ac:dyDescent="0.2">
      <c r="A1491" s="109" t="s">
        <v>1780</v>
      </c>
      <c r="B1491" s="110" t="s">
        <v>26</v>
      </c>
      <c r="C1491" s="111"/>
      <c r="D1491" s="112"/>
      <c r="E1491" s="92"/>
      <c r="F1491" s="113"/>
      <c r="G1491" s="92">
        <f>ROUND(SUM(G1492:G1504),2)</f>
        <v>16486.96</v>
      </c>
      <c r="H1491" s="127"/>
    </row>
    <row r="1492" spans="1:8" s="61" customFormat="1" ht="33.75" x14ac:dyDescent="0.2">
      <c r="A1492" s="53" t="s">
        <v>1803</v>
      </c>
      <c r="B1492" s="108" t="s">
        <v>466</v>
      </c>
      <c r="C1492" s="64" t="s">
        <v>33</v>
      </c>
      <c r="D1492" s="65">
        <v>137.56</v>
      </c>
      <c r="E1492" s="66"/>
      <c r="F1492" s="67"/>
      <c r="G1492" s="47">
        <f>ROUND(PRODUCT(D1492,E1492),2)</f>
        <v>137.56</v>
      </c>
      <c r="H1492" s="127"/>
    </row>
    <row r="1493" spans="1:8" s="61" customFormat="1" ht="22.5" x14ac:dyDescent="0.2">
      <c r="A1493" s="53" t="s">
        <v>1804</v>
      </c>
      <c r="B1493" s="128" t="s">
        <v>218</v>
      </c>
      <c r="C1493" s="129" t="s">
        <v>33</v>
      </c>
      <c r="D1493" s="130">
        <v>329.71</v>
      </c>
      <c r="E1493" s="131"/>
      <c r="F1493" s="132"/>
      <c r="G1493" s="47">
        <f>ROUND(PRODUCT(D1493,E1493),2)</f>
        <v>329.71</v>
      </c>
      <c r="H1493" s="127"/>
    </row>
    <row r="1494" spans="1:8" s="61" customFormat="1" ht="33.75" x14ac:dyDescent="0.2">
      <c r="A1494" s="53" t="s">
        <v>1805</v>
      </c>
      <c r="B1494" s="108" t="s">
        <v>467</v>
      </c>
      <c r="C1494" s="64" t="s">
        <v>33</v>
      </c>
      <c r="D1494" s="65">
        <v>32.4</v>
      </c>
      <c r="E1494" s="66"/>
      <c r="F1494" s="67"/>
      <c r="G1494" s="47">
        <f t="shared" ref="G1494:G1504" si="138">ROUND(PRODUCT(D1494,E1494),2)</f>
        <v>32.4</v>
      </c>
      <c r="H1494" s="127"/>
    </row>
    <row r="1495" spans="1:8" s="61" customFormat="1" ht="33.75" x14ac:dyDescent="0.2">
      <c r="A1495" s="53" t="s">
        <v>1806</v>
      </c>
      <c r="B1495" s="108" t="s">
        <v>763</v>
      </c>
      <c r="C1495" s="64" t="s">
        <v>32</v>
      </c>
      <c r="D1495" s="65">
        <v>15.36</v>
      </c>
      <c r="E1495" s="66"/>
      <c r="F1495" s="67"/>
      <c r="G1495" s="47">
        <f t="shared" si="138"/>
        <v>15.36</v>
      </c>
      <c r="H1495" s="127"/>
    </row>
    <row r="1496" spans="1:8" s="61" customFormat="1" ht="45" x14ac:dyDescent="0.2">
      <c r="A1496" s="53" t="s">
        <v>1807</v>
      </c>
      <c r="B1496" s="108" t="s">
        <v>92</v>
      </c>
      <c r="C1496" s="64" t="s">
        <v>33</v>
      </c>
      <c r="D1496" s="65">
        <v>24.86</v>
      </c>
      <c r="E1496" s="66"/>
      <c r="F1496" s="67"/>
      <c r="G1496" s="47">
        <f>ROUND(PRODUCT(D1496,E1496),2)</f>
        <v>24.86</v>
      </c>
      <c r="H1496" s="127"/>
    </row>
    <row r="1497" spans="1:8" s="61" customFormat="1" ht="33.75" x14ac:dyDescent="0.2">
      <c r="A1497" s="53" t="s">
        <v>1808</v>
      </c>
      <c r="B1497" s="108" t="s">
        <v>109</v>
      </c>
      <c r="C1497" s="64" t="s">
        <v>33</v>
      </c>
      <c r="D1497" s="65">
        <v>90.68</v>
      </c>
      <c r="E1497" s="66"/>
      <c r="F1497" s="67"/>
      <c r="G1497" s="47">
        <f t="shared" ref="G1497:G1501" si="139">ROUND(PRODUCT(D1497,E1497),2)</f>
        <v>90.68</v>
      </c>
      <c r="H1497" s="127"/>
    </row>
    <row r="1498" spans="1:8" s="61" customFormat="1" ht="33.75" x14ac:dyDescent="0.2">
      <c r="A1498" s="53" t="s">
        <v>1809</v>
      </c>
      <c r="B1498" s="108" t="s">
        <v>764</v>
      </c>
      <c r="C1498" s="64" t="s">
        <v>33</v>
      </c>
      <c r="D1498" s="65">
        <v>2.1800000000000002</v>
      </c>
      <c r="E1498" s="66"/>
      <c r="F1498" s="67"/>
      <c r="G1498" s="47">
        <f t="shared" si="139"/>
        <v>2.1800000000000002</v>
      </c>
      <c r="H1498" s="127"/>
    </row>
    <row r="1499" spans="1:8" s="61" customFormat="1" ht="33.75" x14ac:dyDescent="0.2">
      <c r="A1499" s="53" t="s">
        <v>1810</v>
      </c>
      <c r="B1499" s="108" t="s">
        <v>56</v>
      </c>
      <c r="C1499" s="64" t="s">
        <v>33</v>
      </c>
      <c r="D1499" s="65">
        <v>186.64</v>
      </c>
      <c r="E1499" s="66"/>
      <c r="F1499" s="67"/>
      <c r="G1499" s="47">
        <f t="shared" si="139"/>
        <v>186.64</v>
      </c>
      <c r="H1499" s="127"/>
    </row>
    <row r="1500" spans="1:8" s="61" customFormat="1" ht="33.75" x14ac:dyDescent="0.2">
      <c r="A1500" s="53" t="s">
        <v>1811</v>
      </c>
      <c r="B1500" s="108" t="s">
        <v>35</v>
      </c>
      <c r="C1500" s="64" t="s">
        <v>33</v>
      </c>
      <c r="D1500" s="65">
        <v>368.52</v>
      </c>
      <c r="E1500" s="66"/>
      <c r="F1500" s="67"/>
      <c r="G1500" s="47">
        <f t="shared" si="139"/>
        <v>368.52</v>
      </c>
      <c r="H1500" s="127"/>
    </row>
    <row r="1501" spans="1:8" s="61" customFormat="1" ht="33.75" x14ac:dyDescent="0.2">
      <c r="A1501" s="53" t="s">
        <v>1812</v>
      </c>
      <c r="B1501" s="108" t="s">
        <v>1769</v>
      </c>
      <c r="C1501" s="64" t="s">
        <v>33</v>
      </c>
      <c r="D1501" s="65">
        <v>1.92</v>
      </c>
      <c r="E1501" s="66"/>
      <c r="F1501" s="67"/>
      <c r="G1501" s="47">
        <f t="shared" si="139"/>
        <v>1.92</v>
      </c>
      <c r="H1501" s="127"/>
    </row>
    <row r="1502" spans="1:8" s="61" customFormat="1" ht="78.75" x14ac:dyDescent="0.2">
      <c r="A1502" s="53" t="s">
        <v>1813</v>
      </c>
      <c r="B1502" s="108" t="s">
        <v>765</v>
      </c>
      <c r="C1502" s="64" t="s">
        <v>32</v>
      </c>
      <c r="D1502" s="65">
        <v>9</v>
      </c>
      <c r="E1502" s="66"/>
      <c r="F1502" s="122"/>
      <c r="G1502" s="47">
        <f>ROUND(PRODUCT(D1502,E1502),2)</f>
        <v>9</v>
      </c>
      <c r="H1502" s="127"/>
    </row>
    <row r="1503" spans="1:8" s="61" customFormat="1" ht="33.75" x14ac:dyDescent="0.2">
      <c r="A1503" s="53" t="s">
        <v>1814</v>
      </c>
      <c r="B1503" s="108" t="s">
        <v>38</v>
      </c>
      <c r="C1503" s="64" t="s">
        <v>33</v>
      </c>
      <c r="D1503" s="65">
        <v>1176.01</v>
      </c>
      <c r="E1503" s="66"/>
      <c r="F1503" s="67"/>
      <c r="G1503" s="47">
        <f t="shared" si="138"/>
        <v>1176.01</v>
      </c>
      <c r="H1503" s="127"/>
    </row>
    <row r="1504" spans="1:8" s="61" customFormat="1" ht="33.75" x14ac:dyDescent="0.2">
      <c r="A1504" s="53" t="s">
        <v>1815</v>
      </c>
      <c r="B1504" s="108" t="s">
        <v>36</v>
      </c>
      <c r="C1504" s="64" t="s">
        <v>37</v>
      </c>
      <c r="D1504" s="65">
        <v>14112.12</v>
      </c>
      <c r="E1504" s="66"/>
      <c r="F1504" s="67"/>
      <c r="G1504" s="47">
        <f t="shared" si="138"/>
        <v>14112.12</v>
      </c>
      <c r="H1504" s="127"/>
    </row>
    <row r="1505" spans="1:8" s="114" customFormat="1" x14ac:dyDescent="0.2">
      <c r="A1505" s="109" t="s">
        <v>1781</v>
      </c>
      <c r="B1505" s="110" t="s">
        <v>51</v>
      </c>
      <c r="C1505" s="111"/>
      <c r="D1505" s="112">
        <v>0</v>
      </c>
      <c r="E1505" s="92"/>
      <c r="F1505" s="113"/>
      <c r="G1505" s="92">
        <f>ROUND(SUM(G1506:G1512),2)</f>
        <v>64498.48</v>
      </c>
      <c r="H1505" s="127"/>
    </row>
    <row r="1506" spans="1:8" s="61" customFormat="1" ht="33.75" x14ac:dyDescent="0.2">
      <c r="A1506" s="53" t="s">
        <v>1816</v>
      </c>
      <c r="B1506" s="108" t="s">
        <v>31</v>
      </c>
      <c r="C1506" s="64" t="s">
        <v>32</v>
      </c>
      <c r="D1506" s="65">
        <v>7329.37</v>
      </c>
      <c r="E1506" s="66"/>
      <c r="F1506" s="67"/>
      <c r="G1506" s="47">
        <f>ROUND(PRODUCT(D1506,E1506),2)</f>
        <v>7329.37</v>
      </c>
      <c r="H1506" s="127"/>
    </row>
    <row r="1507" spans="1:8" s="61" customFormat="1" ht="45" x14ac:dyDescent="0.2">
      <c r="A1507" s="53" t="s">
        <v>1817</v>
      </c>
      <c r="B1507" s="108" t="s">
        <v>108</v>
      </c>
      <c r="C1507" s="64" t="s">
        <v>33</v>
      </c>
      <c r="D1507" s="65">
        <v>2931.75</v>
      </c>
      <c r="E1507" s="66"/>
      <c r="F1507" s="67"/>
      <c r="G1507" s="47">
        <f t="shared" ref="G1507:G1511" si="140">ROUND(PRODUCT(D1507,E1507),2)</f>
        <v>2931.75</v>
      </c>
      <c r="H1507" s="127"/>
    </row>
    <row r="1508" spans="1:8" s="61" customFormat="1" ht="45" x14ac:dyDescent="0.2">
      <c r="A1508" s="53" t="s">
        <v>1818</v>
      </c>
      <c r="B1508" s="108" t="s">
        <v>124</v>
      </c>
      <c r="C1508" s="64" t="s">
        <v>32</v>
      </c>
      <c r="D1508" s="65">
        <v>7329.37</v>
      </c>
      <c r="E1508" s="66"/>
      <c r="F1508" s="67"/>
      <c r="G1508" s="47">
        <f t="shared" si="140"/>
        <v>7329.37</v>
      </c>
      <c r="H1508" s="127"/>
    </row>
    <row r="1509" spans="1:8" s="61" customFormat="1" ht="45" x14ac:dyDescent="0.2">
      <c r="A1509" s="53" t="s">
        <v>1819</v>
      </c>
      <c r="B1509" s="54" t="s">
        <v>3024</v>
      </c>
      <c r="C1509" s="64" t="s">
        <v>33</v>
      </c>
      <c r="D1509" s="65">
        <v>1465.87</v>
      </c>
      <c r="E1509" s="66"/>
      <c r="F1509" s="67"/>
      <c r="G1509" s="47">
        <f t="shared" si="140"/>
        <v>1465.87</v>
      </c>
      <c r="H1509" s="127"/>
    </row>
    <row r="1510" spans="1:8" s="61" customFormat="1" ht="33.75" x14ac:dyDescent="0.2">
      <c r="A1510" s="53" t="s">
        <v>1820</v>
      </c>
      <c r="B1510" s="108" t="s">
        <v>94</v>
      </c>
      <c r="C1510" s="64" t="s">
        <v>32</v>
      </c>
      <c r="D1510" s="65">
        <v>7329.37</v>
      </c>
      <c r="E1510" s="66"/>
      <c r="F1510" s="67"/>
      <c r="G1510" s="47">
        <f t="shared" si="140"/>
        <v>7329.37</v>
      </c>
      <c r="H1510" s="127"/>
    </row>
    <row r="1511" spans="1:8" s="61" customFormat="1" ht="33.75" x14ac:dyDescent="0.2">
      <c r="A1511" s="53" t="s">
        <v>1821</v>
      </c>
      <c r="B1511" s="108" t="s">
        <v>38</v>
      </c>
      <c r="C1511" s="64" t="s">
        <v>33</v>
      </c>
      <c r="D1511" s="65">
        <v>2931.75</v>
      </c>
      <c r="E1511" s="66"/>
      <c r="F1511" s="67"/>
      <c r="G1511" s="47">
        <f t="shared" si="140"/>
        <v>2931.75</v>
      </c>
      <c r="H1511" s="127"/>
    </row>
    <row r="1512" spans="1:8" s="61" customFormat="1" ht="33.75" x14ac:dyDescent="0.2">
      <c r="A1512" s="53" t="s">
        <v>1822</v>
      </c>
      <c r="B1512" s="108" t="s">
        <v>36</v>
      </c>
      <c r="C1512" s="64" t="s">
        <v>37</v>
      </c>
      <c r="D1512" s="65">
        <v>35181</v>
      </c>
      <c r="E1512" s="66"/>
      <c r="F1512" s="67"/>
      <c r="G1512" s="47">
        <f>ROUND(PRODUCT(D1512,E1512),2)</f>
        <v>35181</v>
      </c>
      <c r="H1512" s="127"/>
    </row>
    <row r="1513" spans="1:8" s="114" customFormat="1" x14ac:dyDescent="0.2">
      <c r="A1513" s="109" t="s">
        <v>1782</v>
      </c>
      <c r="B1513" s="110" t="s">
        <v>52</v>
      </c>
      <c r="C1513" s="111"/>
      <c r="D1513" s="112">
        <v>0</v>
      </c>
      <c r="E1513" s="92"/>
      <c r="F1513" s="113"/>
      <c r="G1513" s="92">
        <f>ROUND(SUM(G1514:G1521),2)</f>
        <v>22364.45</v>
      </c>
      <c r="H1513" s="127"/>
    </row>
    <row r="1514" spans="1:8" s="61" customFormat="1" ht="45" x14ac:dyDescent="0.2">
      <c r="A1514" s="53" t="s">
        <v>1823</v>
      </c>
      <c r="B1514" s="108" t="s">
        <v>88</v>
      </c>
      <c r="C1514" s="64" t="s">
        <v>32</v>
      </c>
      <c r="D1514" s="65">
        <v>921.57</v>
      </c>
      <c r="E1514" s="66"/>
      <c r="F1514" s="67"/>
      <c r="G1514" s="47">
        <f>ROUND(PRODUCT(D1514,E1514),2)</f>
        <v>921.57</v>
      </c>
      <c r="H1514" s="127"/>
    </row>
    <row r="1515" spans="1:8" s="61" customFormat="1" ht="45" x14ac:dyDescent="0.2">
      <c r="A1515" s="53" t="s">
        <v>1824</v>
      </c>
      <c r="B1515" s="108" t="s">
        <v>89</v>
      </c>
      <c r="C1515" s="64" t="s">
        <v>32</v>
      </c>
      <c r="D1515" s="65">
        <v>1843.13</v>
      </c>
      <c r="E1515" s="66"/>
      <c r="F1515" s="67"/>
      <c r="G1515" s="47">
        <f t="shared" ref="G1515:G1521" si="141">ROUND(PRODUCT(D1515,E1515),2)</f>
        <v>1843.13</v>
      </c>
      <c r="H1515" s="127"/>
    </row>
    <row r="1516" spans="1:8" s="61" customFormat="1" ht="45" x14ac:dyDescent="0.2">
      <c r="A1516" s="53" t="s">
        <v>1825</v>
      </c>
      <c r="B1516" s="108" t="s">
        <v>90</v>
      </c>
      <c r="C1516" s="64" t="s">
        <v>32</v>
      </c>
      <c r="D1516" s="65">
        <v>3071.89</v>
      </c>
      <c r="E1516" s="66"/>
      <c r="F1516" s="67"/>
      <c r="G1516" s="47">
        <f t="shared" si="141"/>
        <v>3071.89</v>
      </c>
      <c r="H1516" s="127"/>
    </row>
    <row r="1517" spans="1:8" s="61" customFormat="1" ht="45" x14ac:dyDescent="0.2">
      <c r="A1517" s="53" t="s">
        <v>1826</v>
      </c>
      <c r="B1517" s="108" t="s">
        <v>91</v>
      </c>
      <c r="C1517" s="64" t="s">
        <v>32</v>
      </c>
      <c r="D1517" s="65">
        <v>307.19</v>
      </c>
      <c r="E1517" s="66"/>
      <c r="F1517" s="67"/>
      <c r="G1517" s="47">
        <f t="shared" si="141"/>
        <v>307.19</v>
      </c>
      <c r="H1517" s="127"/>
    </row>
    <row r="1518" spans="1:8" s="61" customFormat="1" ht="22.5" x14ac:dyDescent="0.2">
      <c r="A1518" s="53" t="s">
        <v>1827</v>
      </c>
      <c r="B1518" s="108" t="s">
        <v>39</v>
      </c>
      <c r="C1518" s="64" t="s">
        <v>40</v>
      </c>
      <c r="D1518" s="65">
        <v>5530.57</v>
      </c>
      <c r="E1518" s="66"/>
      <c r="F1518" s="67"/>
      <c r="G1518" s="47">
        <f t="shared" si="141"/>
        <v>5530.57</v>
      </c>
      <c r="H1518" s="127"/>
    </row>
    <row r="1519" spans="1:8" s="61" customFormat="1" ht="45" x14ac:dyDescent="0.2">
      <c r="A1519" s="53" t="s">
        <v>1828</v>
      </c>
      <c r="B1519" s="108" t="s">
        <v>53</v>
      </c>
      <c r="C1519" s="64" t="s">
        <v>40</v>
      </c>
      <c r="D1519" s="65">
        <v>5530.57</v>
      </c>
      <c r="E1519" s="66"/>
      <c r="F1519" s="67"/>
      <c r="G1519" s="47">
        <f t="shared" si="141"/>
        <v>5530.57</v>
      </c>
      <c r="H1519" s="127"/>
    </row>
    <row r="1520" spans="1:8" s="61" customFormat="1" ht="33.75" x14ac:dyDescent="0.2">
      <c r="A1520" s="53" t="s">
        <v>1829</v>
      </c>
      <c r="B1520" s="108" t="s">
        <v>82</v>
      </c>
      <c r="C1520" s="64" t="s">
        <v>54</v>
      </c>
      <c r="D1520" s="65">
        <v>3585.53</v>
      </c>
      <c r="E1520" s="66"/>
      <c r="F1520" s="67"/>
      <c r="G1520" s="47">
        <f t="shared" si="141"/>
        <v>3585.53</v>
      </c>
      <c r="H1520" s="127"/>
    </row>
    <row r="1521" spans="1:8" s="61" customFormat="1" ht="78.75" x14ac:dyDescent="0.2">
      <c r="A1521" s="53" t="s">
        <v>1830</v>
      </c>
      <c r="B1521" s="108" t="s">
        <v>81</v>
      </c>
      <c r="C1521" s="64" t="s">
        <v>34</v>
      </c>
      <c r="D1521" s="65">
        <v>1574</v>
      </c>
      <c r="E1521" s="66"/>
      <c r="F1521" s="67"/>
      <c r="G1521" s="47">
        <f t="shared" si="141"/>
        <v>1574</v>
      </c>
      <c r="H1521" s="127"/>
    </row>
    <row r="1522" spans="1:8" s="61" customFormat="1" x14ac:dyDescent="0.2">
      <c r="A1522" s="62" t="s">
        <v>302</v>
      </c>
      <c r="B1522" s="68" t="s">
        <v>86</v>
      </c>
      <c r="C1522" s="68"/>
      <c r="D1522" s="68">
        <v>0</v>
      </c>
      <c r="E1522" s="68"/>
      <c r="F1522" s="68"/>
      <c r="G1522" s="50">
        <f>ROUND(SUM(G1523:G1543),2)</f>
        <v>21253.4</v>
      </c>
      <c r="H1522" s="127"/>
    </row>
    <row r="1523" spans="1:8" s="61" customFormat="1" ht="33.75" x14ac:dyDescent="0.2">
      <c r="A1523" s="53" t="s">
        <v>1831</v>
      </c>
      <c r="B1523" s="108" t="s">
        <v>31</v>
      </c>
      <c r="C1523" s="64" t="s">
        <v>32</v>
      </c>
      <c r="D1523" s="65">
        <v>3869.41</v>
      </c>
      <c r="E1523" s="66"/>
      <c r="F1523" s="67"/>
      <c r="G1523" s="47">
        <f>ROUND(PRODUCT(D1523,E1523),2)</f>
        <v>3869.41</v>
      </c>
      <c r="H1523" s="127"/>
    </row>
    <row r="1524" spans="1:8" s="61" customFormat="1" ht="45" x14ac:dyDescent="0.2">
      <c r="A1524" s="53" t="s">
        <v>1832</v>
      </c>
      <c r="B1524" s="108" t="s">
        <v>110</v>
      </c>
      <c r="C1524" s="64" t="s">
        <v>33</v>
      </c>
      <c r="D1524" s="65">
        <v>232.16</v>
      </c>
      <c r="E1524" s="66"/>
      <c r="F1524" s="67"/>
      <c r="G1524" s="47">
        <f t="shared" ref="G1524:G1543" si="142">ROUND(PRODUCT(D1524,E1524),2)</f>
        <v>232.16</v>
      </c>
      <c r="H1524" s="127"/>
    </row>
    <row r="1525" spans="1:8" s="61" customFormat="1" ht="45" x14ac:dyDescent="0.2">
      <c r="A1525" s="53" t="s">
        <v>1833</v>
      </c>
      <c r="B1525" s="108" t="s">
        <v>85</v>
      </c>
      <c r="C1525" s="64" t="s">
        <v>32</v>
      </c>
      <c r="D1525" s="65">
        <v>1547.76</v>
      </c>
      <c r="E1525" s="66"/>
      <c r="F1525" s="67"/>
      <c r="G1525" s="47">
        <f t="shared" si="142"/>
        <v>1547.76</v>
      </c>
      <c r="H1525" s="127"/>
    </row>
    <row r="1526" spans="1:8" s="61" customFormat="1" ht="45" x14ac:dyDescent="0.2">
      <c r="A1526" s="53" t="s">
        <v>1834</v>
      </c>
      <c r="B1526" s="108" t="s">
        <v>115</v>
      </c>
      <c r="C1526" s="64" t="s">
        <v>32</v>
      </c>
      <c r="D1526" s="65">
        <v>2321.65</v>
      </c>
      <c r="E1526" s="66"/>
      <c r="F1526" s="67"/>
      <c r="G1526" s="47">
        <f t="shared" si="142"/>
        <v>2321.65</v>
      </c>
      <c r="H1526" s="127"/>
    </row>
    <row r="1527" spans="1:8" s="61" customFormat="1" ht="45" x14ac:dyDescent="0.2">
      <c r="A1527" s="53" t="s">
        <v>1835</v>
      </c>
      <c r="B1527" s="108" t="s">
        <v>98</v>
      </c>
      <c r="C1527" s="64" t="s">
        <v>33</v>
      </c>
      <c r="D1527" s="65">
        <v>92.87</v>
      </c>
      <c r="E1527" s="66"/>
      <c r="F1527" s="67"/>
      <c r="G1527" s="47">
        <f t="shared" si="142"/>
        <v>92.87</v>
      </c>
      <c r="H1527" s="127"/>
    </row>
    <row r="1528" spans="1:8" s="61" customFormat="1" ht="45" x14ac:dyDescent="0.2">
      <c r="A1528" s="53" t="s">
        <v>1836</v>
      </c>
      <c r="B1528" s="108" t="s">
        <v>111</v>
      </c>
      <c r="C1528" s="64" t="s">
        <v>33</v>
      </c>
      <c r="D1528" s="65">
        <v>139.29</v>
      </c>
      <c r="E1528" s="66"/>
      <c r="F1528" s="67"/>
      <c r="G1528" s="47">
        <f t="shared" si="142"/>
        <v>139.29</v>
      </c>
      <c r="H1528" s="127"/>
    </row>
    <row r="1529" spans="1:8" s="61" customFormat="1" ht="33.75" x14ac:dyDescent="0.2">
      <c r="A1529" s="53" t="s">
        <v>1837</v>
      </c>
      <c r="B1529" s="108" t="s">
        <v>117</v>
      </c>
      <c r="C1529" s="64" t="s">
        <v>40</v>
      </c>
      <c r="D1529" s="65">
        <v>1306.5</v>
      </c>
      <c r="E1529" s="66"/>
      <c r="F1529" s="67"/>
      <c r="G1529" s="47">
        <f t="shared" si="142"/>
        <v>1306.5</v>
      </c>
      <c r="H1529" s="127"/>
    </row>
    <row r="1530" spans="1:8" s="61" customFormat="1" ht="33.75" x14ac:dyDescent="0.2">
      <c r="A1530" s="53" t="s">
        <v>1838</v>
      </c>
      <c r="B1530" s="108" t="s">
        <v>118</v>
      </c>
      <c r="C1530" s="64" t="s">
        <v>40</v>
      </c>
      <c r="D1530" s="65">
        <v>559.92999999999995</v>
      </c>
      <c r="E1530" s="66"/>
      <c r="F1530" s="67"/>
      <c r="G1530" s="47">
        <f t="shared" si="142"/>
        <v>559.92999999999995</v>
      </c>
      <c r="H1530" s="127"/>
    </row>
    <row r="1531" spans="1:8" s="61" customFormat="1" ht="33.75" x14ac:dyDescent="0.2">
      <c r="A1531" s="53" t="s">
        <v>1839</v>
      </c>
      <c r="B1531" s="108" t="s">
        <v>119</v>
      </c>
      <c r="C1531" s="64" t="s">
        <v>40</v>
      </c>
      <c r="D1531" s="65">
        <v>26.42</v>
      </c>
      <c r="E1531" s="66"/>
      <c r="F1531" s="67"/>
      <c r="G1531" s="47">
        <f t="shared" si="142"/>
        <v>26.42</v>
      </c>
      <c r="H1531" s="127"/>
    </row>
    <row r="1532" spans="1:8" s="61" customFormat="1" ht="45" x14ac:dyDescent="0.2">
      <c r="A1532" s="53" t="s">
        <v>1840</v>
      </c>
      <c r="B1532" s="108" t="s">
        <v>42</v>
      </c>
      <c r="C1532" s="64" t="s">
        <v>32</v>
      </c>
      <c r="D1532" s="65">
        <v>933.22</v>
      </c>
      <c r="E1532" s="66"/>
      <c r="F1532" s="67"/>
      <c r="G1532" s="47">
        <f t="shared" si="142"/>
        <v>933.22</v>
      </c>
      <c r="H1532" s="127"/>
    </row>
    <row r="1533" spans="1:8" s="61" customFormat="1" ht="33.75" x14ac:dyDescent="0.2">
      <c r="A1533" s="53" t="s">
        <v>1841</v>
      </c>
      <c r="B1533" s="108" t="s">
        <v>41</v>
      </c>
      <c r="C1533" s="64" t="s">
        <v>32</v>
      </c>
      <c r="D1533" s="65">
        <v>2936.19</v>
      </c>
      <c r="E1533" s="66"/>
      <c r="F1533" s="67"/>
      <c r="G1533" s="47">
        <f t="shared" si="142"/>
        <v>2936.19</v>
      </c>
      <c r="H1533" s="127"/>
    </row>
    <row r="1534" spans="1:8" s="61" customFormat="1" ht="33.75" x14ac:dyDescent="0.2">
      <c r="A1534" s="53" t="s">
        <v>1842</v>
      </c>
      <c r="B1534" s="108" t="s">
        <v>43</v>
      </c>
      <c r="C1534" s="64" t="s">
        <v>32</v>
      </c>
      <c r="D1534" s="65">
        <v>1160.82</v>
      </c>
      <c r="E1534" s="66"/>
      <c r="F1534" s="67"/>
      <c r="G1534" s="47">
        <f t="shared" si="142"/>
        <v>1160.82</v>
      </c>
      <c r="H1534" s="127"/>
    </row>
    <row r="1535" spans="1:8" s="61" customFormat="1" ht="22.5" x14ac:dyDescent="0.2">
      <c r="A1535" s="53" t="s">
        <v>1843</v>
      </c>
      <c r="B1535" s="108" t="s">
        <v>39</v>
      </c>
      <c r="C1535" s="64" t="s">
        <v>40</v>
      </c>
      <c r="D1535" s="65">
        <v>2598.61</v>
      </c>
      <c r="E1535" s="66"/>
      <c r="F1535" s="67"/>
      <c r="G1535" s="47">
        <f t="shared" si="142"/>
        <v>2598.61</v>
      </c>
      <c r="H1535" s="127"/>
    </row>
    <row r="1536" spans="1:8" s="61" customFormat="1" ht="45" x14ac:dyDescent="0.2">
      <c r="A1536" s="53" t="s">
        <v>1844</v>
      </c>
      <c r="B1536" s="108" t="s">
        <v>49</v>
      </c>
      <c r="C1536" s="64" t="s">
        <v>40</v>
      </c>
      <c r="D1536" s="65">
        <v>24.5</v>
      </c>
      <c r="E1536" s="66"/>
      <c r="F1536" s="67"/>
      <c r="G1536" s="47">
        <f>ROUND(PRODUCT(D1536,E1536),2)</f>
        <v>24.5</v>
      </c>
      <c r="H1536" s="127"/>
    </row>
    <row r="1537" spans="1:8" s="61" customFormat="1" ht="33.75" x14ac:dyDescent="0.2">
      <c r="A1537" s="53" t="s">
        <v>1845</v>
      </c>
      <c r="B1537" s="108" t="s">
        <v>83</v>
      </c>
      <c r="C1537" s="64" t="s">
        <v>40</v>
      </c>
      <c r="D1537" s="65">
        <v>24.5</v>
      </c>
      <c r="E1537" s="66"/>
      <c r="F1537" s="67"/>
      <c r="G1537" s="47">
        <f t="shared" ref="G1537:G1538" si="143">ROUND(PRODUCT(D1537,E1537),2)</f>
        <v>24.5</v>
      </c>
      <c r="H1537" s="127"/>
    </row>
    <row r="1538" spans="1:8" s="61" customFormat="1" ht="33.75" x14ac:dyDescent="0.2">
      <c r="A1538" s="53" t="s">
        <v>1846</v>
      </c>
      <c r="B1538" s="108" t="s">
        <v>107</v>
      </c>
      <c r="C1538" s="64" t="s">
        <v>32</v>
      </c>
      <c r="D1538" s="65">
        <v>162.4</v>
      </c>
      <c r="E1538" s="66"/>
      <c r="F1538" s="67"/>
      <c r="G1538" s="47">
        <f t="shared" si="143"/>
        <v>162.4</v>
      </c>
      <c r="H1538" s="127"/>
    </row>
    <row r="1539" spans="1:8" s="61" customFormat="1" ht="33.75" x14ac:dyDescent="0.2">
      <c r="A1539" s="53" t="s">
        <v>1847</v>
      </c>
      <c r="B1539" s="108" t="s">
        <v>102</v>
      </c>
      <c r="C1539" s="64" t="s">
        <v>32</v>
      </c>
      <c r="D1539" s="65">
        <v>162.4</v>
      </c>
      <c r="E1539" s="66"/>
      <c r="F1539" s="67"/>
      <c r="G1539" s="47">
        <f t="shared" si="142"/>
        <v>162.4</v>
      </c>
      <c r="H1539" s="127"/>
    </row>
    <row r="1540" spans="1:8" s="61" customFormat="1" ht="67.5" x14ac:dyDescent="0.2">
      <c r="A1540" s="53" t="s">
        <v>1848</v>
      </c>
      <c r="B1540" s="108" t="s">
        <v>116</v>
      </c>
      <c r="C1540" s="64" t="s">
        <v>34</v>
      </c>
      <c r="D1540" s="65">
        <v>128</v>
      </c>
      <c r="E1540" s="66"/>
      <c r="F1540" s="67"/>
      <c r="G1540" s="47">
        <f t="shared" si="142"/>
        <v>128</v>
      </c>
      <c r="H1540" s="127"/>
    </row>
    <row r="1541" spans="1:8" s="61" customFormat="1" ht="90" x14ac:dyDescent="0.2">
      <c r="A1541" s="53" t="s">
        <v>1849</v>
      </c>
      <c r="B1541" s="108" t="s">
        <v>95</v>
      </c>
      <c r="C1541" s="64" t="s">
        <v>34</v>
      </c>
      <c r="D1541" s="65">
        <v>1216</v>
      </c>
      <c r="E1541" s="66"/>
      <c r="F1541" s="67"/>
      <c r="G1541" s="47">
        <f t="shared" si="142"/>
        <v>1216</v>
      </c>
      <c r="H1541" s="127"/>
    </row>
    <row r="1542" spans="1:8" s="61" customFormat="1" ht="33.75" x14ac:dyDescent="0.2">
      <c r="A1542" s="53" t="s">
        <v>1850</v>
      </c>
      <c r="B1542" s="108" t="s">
        <v>38</v>
      </c>
      <c r="C1542" s="64" t="s">
        <v>33</v>
      </c>
      <c r="D1542" s="65">
        <v>139.29</v>
      </c>
      <c r="E1542" s="66"/>
      <c r="F1542" s="67"/>
      <c r="G1542" s="47">
        <f t="shared" si="142"/>
        <v>139.29</v>
      </c>
      <c r="H1542" s="127"/>
    </row>
    <row r="1543" spans="1:8" s="61" customFormat="1" ht="33.75" x14ac:dyDescent="0.2">
      <c r="A1543" s="53" t="s">
        <v>1851</v>
      </c>
      <c r="B1543" s="108" t="s">
        <v>36</v>
      </c>
      <c r="C1543" s="64" t="s">
        <v>37</v>
      </c>
      <c r="D1543" s="65">
        <v>1671.48</v>
      </c>
      <c r="E1543" s="66"/>
      <c r="F1543" s="67"/>
      <c r="G1543" s="47">
        <f t="shared" si="142"/>
        <v>1671.48</v>
      </c>
      <c r="H1543" s="127"/>
    </row>
    <row r="1544" spans="1:8" s="63" customFormat="1" x14ac:dyDescent="0.2">
      <c r="A1544" s="62" t="s">
        <v>1783</v>
      </c>
      <c r="B1544" s="68" t="s">
        <v>78</v>
      </c>
      <c r="C1544" s="68"/>
      <c r="D1544" s="68">
        <v>0</v>
      </c>
      <c r="E1544" s="68"/>
      <c r="F1544" s="68"/>
      <c r="G1544" s="50">
        <f>ROUND(SUM(G1545:G1551),2)</f>
        <v>341.6</v>
      </c>
      <c r="H1544" s="127"/>
    </row>
    <row r="1545" spans="1:8" s="61" customFormat="1" ht="33.75" x14ac:dyDescent="0.2">
      <c r="A1545" s="53" t="s">
        <v>1852</v>
      </c>
      <c r="B1545" s="108" t="s">
        <v>468</v>
      </c>
      <c r="C1545" s="64" t="s">
        <v>34</v>
      </c>
      <c r="D1545" s="65">
        <v>25</v>
      </c>
      <c r="E1545" s="66"/>
      <c r="F1545" s="67"/>
      <c r="G1545" s="47">
        <f t="shared" ref="G1545:G1551" si="144">ROUND(PRODUCT(D1545,E1545),2)</f>
        <v>25</v>
      </c>
      <c r="H1545" s="127"/>
    </row>
    <row r="1546" spans="1:8" s="61" customFormat="1" ht="33.75" x14ac:dyDescent="0.2">
      <c r="A1546" s="53" t="s">
        <v>1853</v>
      </c>
      <c r="B1546" s="108" t="s">
        <v>469</v>
      </c>
      <c r="C1546" s="64" t="s">
        <v>34</v>
      </c>
      <c r="D1546" s="65">
        <v>25</v>
      </c>
      <c r="E1546" s="66"/>
      <c r="F1546" s="67"/>
      <c r="G1546" s="47">
        <f t="shared" si="144"/>
        <v>25</v>
      </c>
      <c r="H1546" s="127"/>
    </row>
    <row r="1547" spans="1:8" s="61" customFormat="1" ht="33.75" x14ac:dyDescent="0.2">
      <c r="A1547" s="53" t="s">
        <v>1854</v>
      </c>
      <c r="B1547" s="108" t="s">
        <v>470</v>
      </c>
      <c r="C1547" s="64" t="s">
        <v>34</v>
      </c>
      <c r="D1547" s="65">
        <v>24</v>
      </c>
      <c r="E1547" s="66"/>
      <c r="F1547" s="67"/>
      <c r="G1547" s="47">
        <f t="shared" si="144"/>
        <v>24</v>
      </c>
      <c r="H1547" s="127"/>
    </row>
    <row r="1548" spans="1:8" s="61" customFormat="1" ht="33.75" x14ac:dyDescent="0.2">
      <c r="A1548" s="53" t="s">
        <v>1855</v>
      </c>
      <c r="B1548" s="108" t="s">
        <v>471</v>
      </c>
      <c r="C1548" s="64" t="s">
        <v>34</v>
      </c>
      <c r="D1548" s="65">
        <v>24</v>
      </c>
      <c r="E1548" s="66"/>
      <c r="F1548" s="67"/>
      <c r="G1548" s="47">
        <f t="shared" si="144"/>
        <v>24</v>
      </c>
      <c r="H1548" s="127"/>
    </row>
    <row r="1549" spans="1:8" s="61" customFormat="1" ht="33.75" x14ac:dyDescent="0.2">
      <c r="A1549" s="53" t="s">
        <v>1856</v>
      </c>
      <c r="B1549" s="108" t="s">
        <v>472</v>
      </c>
      <c r="C1549" s="64" t="s">
        <v>34</v>
      </c>
      <c r="D1549" s="65">
        <v>24</v>
      </c>
      <c r="E1549" s="66"/>
      <c r="F1549" s="67"/>
      <c r="G1549" s="47">
        <f t="shared" si="144"/>
        <v>24</v>
      </c>
      <c r="H1549" s="127"/>
    </row>
    <row r="1550" spans="1:8" s="61" customFormat="1" ht="33.75" x14ac:dyDescent="0.2">
      <c r="A1550" s="53" t="s">
        <v>1857</v>
      </c>
      <c r="B1550" s="108" t="s">
        <v>55</v>
      </c>
      <c r="C1550" s="64" t="s">
        <v>32</v>
      </c>
      <c r="D1550" s="65">
        <v>183</v>
      </c>
      <c r="E1550" s="66"/>
      <c r="F1550" s="67"/>
      <c r="G1550" s="47">
        <f t="shared" si="144"/>
        <v>183</v>
      </c>
      <c r="H1550" s="127"/>
    </row>
    <row r="1551" spans="1:8" s="61" customFormat="1" ht="22.5" x14ac:dyDescent="0.2">
      <c r="A1551" s="53" t="s">
        <v>1858</v>
      </c>
      <c r="B1551" s="108" t="s">
        <v>112</v>
      </c>
      <c r="C1551" s="64" t="s">
        <v>33</v>
      </c>
      <c r="D1551" s="65">
        <v>36.6</v>
      </c>
      <c r="E1551" s="66"/>
      <c r="F1551" s="67"/>
      <c r="G1551" s="47">
        <f t="shared" si="144"/>
        <v>36.6</v>
      </c>
      <c r="H1551" s="127"/>
    </row>
    <row r="1552" spans="1:8" s="61" customFormat="1" x14ac:dyDescent="0.2">
      <c r="A1552" s="62" t="s">
        <v>1784</v>
      </c>
      <c r="B1552" s="68" t="s">
        <v>44</v>
      </c>
      <c r="C1552" s="68"/>
      <c r="D1552" s="68">
        <v>0</v>
      </c>
      <c r="E1552" s="68"/>
      <c r="F1552" s="68"/>
      <c r="G1552" s="50">
        <f>ROUND(SUM(G1553,G1569),2)</f>
        <v>3787.37</v>
      </c>
      <c r="H1552" s="127"/>
    </row>
    <row r="1553" spans="1:8" s="114" customFormat="1" x14ac:dyDescent="0.2">
      <c r="A1553" s="109" t="s">
        <v>1785</v>
      </c>
      <c r="B1553" s="110" t="s">
        <v>46</v>
      </c>
      <c r="C1553" s="111"/>
      <c r="D1553" s="112">
        <v>0</v>
      </c>
      <c r="E1553" s="92"/>
      <c r="F1553" s="113"/>
      <c r="G1553" s="92">
        <f>ROUND(SUM(G1554:G1568),2)</f>
        <v>3747.37</v>
      </c>
      <c r="H1553" s="127"/>
    </row>
    <row r="1554" spans="1:8" s="61" customFormat="1" ht="56.25" x14ac:dyDescent="0.2">
      <c r="A1554" s="53" t="s">
        <v>1859</v>
      </c>
      <c r="B1554" s="108" t="s">
        <v>113</v>
      </c>
      <c r="C1554" s="64" t="s">
        <v>32</v>
      </c>
      <c r="D1554" s="65">
        <v>9.6</v>
      </c>
      <c r="E1554" s="66"/>
      <c r="F1554" s="67"/>
      <c r="G1554" s="47">
        <f t="shared" ref="G1554:G1568" si="145">ROUND(PRODUCT(D1554,E1554),2)</f>
        <v>9.6</v>
      </c>
      <c r="H1554" s="127"/>
    </row>
    <row r="1555" spans="1:8" s="61" customFormat="1" ht="67.5" x14ac:dyDescent="0.2">
      <c r="A1555" s="53" t="s">
        <v>1860</v>
      </c>
      <c r="B1555" s="108" t="s">
        <v>114</v>
      </c>
      <c r="C1555" s="64" t="s">
        <v>32</v>
      </c>
      <c r="D1555" s="65">
        <v>33.6</v>
      </c>
      <c r="E1555" s="66"/>
      <c r="F1555" s="67"/>
      <c r="G1555" s="47">
        <f t="shared" si="145"/>
        <v>33.6</v>
      </c>
      <c r="H1555" s="127"/>
    </row>
    <row r="1556" spans="1:8" s="61" customFormat="1" ht="56.25" x14ac:dyDescent="0.2">
      <c r="A1556" s="53" t="s">
        <v>1861</v>
      </c>
      <c r="B1556" s="108" t="s">
        <v>103</v>
      </c>
      <c r="C1556" s="64" t="s">
        <v>40</v>
      </c>
      <c r="D1556" s="65">
        <v>2447.85</v>
      </c>
      <c r="E1556" s="66"/>
      <c r="F1556" s="67"/>
      <c r="G1556" s="47">
        <f t="shared" si="145"/>
        <v>2447.85</v>
      </c>
      <c r="H1556" s="127"/>
    </row>
    <row r="1557" spans="1:8" s="61" customFormat="1" ht="56.25" x14ac:dyDescent="0.2">
      <c r="A1557" s="53" t="s">
        <v>1862</v>
      </c>
      <c r="B1557" s="108" t="s">
        <v>473</v>
      </c>
      <c r="C1557" s="64" t="s">
        <v>40</v>
      </c>
      <c r="D1557" s="65">
        <v>875.12</v>
      </c>
      <c r="E1557" s="66"/>
      <c r="F1557" s="67"/>
      <c r="G1557" s="47">
        <f t="shared" si="145"/>
        <v>875.12</v>
      </c>
      <c r="H1557" s="127"/>
    </row>
    <row r="1558" spans="1:8" s="61" customFormat="1" ht="56.25" x14ac:dyDescent="0.2">
      <c r="A1558" s="53" t="s">
        <v>1863</v>
      </c>
      <c r="B1558" s="108" t="s">
        <v>474</v>
      </c>
      <c r="C1558" s="64" t="s">
        <v>40</v>
      </c>
      <c r="D1558" s="65">
        <v>160</v>
      </c>
      <c r="E1558" s="66"/>
      <c r="F1558" s="67"/>
      <c r="G1558" s="47">
        <f t="shared" si="145"/>
        <v>160</v>
      </c>
      <c r="H1558" s="127"/>
    </row>
    <row r="1559" spans="1:8" s="61" customFormat="1" ht="56.25" x14ac:dyDescent="0.2">
      <c r="A1559" s="53" t="s">
        <v>1864</v>
      </c>
      <c r="B1559" s="108" t="s">
        <v>104</v>
      </c>
      <c r="C1559" s="64" t="s">
        <v>34</v>
      </c>
      <c r="D1559" s="65">
        <v>29</v>
      </c>
      <c r="E1559" s="66"/>
      <c r="F1559" s="67"/>
      <c r="G1559" s="47">
        <f t="shared" si="145"/>
        <v>29</v>
      </c>
      <c r="H1559" s="127"/>
    </row>
    <row r="1560" spans="1:8" s="61" customFormat="1" ht="56.25" x14ac:dyDescent="0.2">
      <c r="A1560" s="53" t="s">
        <v>1865</v>
      </c>
      <c r="B1560" s="108" t="s">
        <v>105</v>
      </c>
      <c r="C1560" s="64" t="s">
        <v>34</v>
      </c>
      <c r="D1560" s="65">
        <v>4</v>
      </c>
      <c r="E1560" s="66"/>
      <c r="F1560" s="67"/>
      <c r="G1560" s="47">
        <f t="shared" si="145"/>
        <v>4</v>
      </c>
      <c r="H1560" s="127"/>
    </row>
    <row r="1561" spans="1:8" s="61" customFormat="1" ht="45" x14ac:dyDescent="0.2">
      <c r="A1561" s="53" t="s">
        <v>1866</v>
      </c>
      <c r="B1561" s="108" t="s">
        <v>219</v>
      </c>
      <c r="C1561" s="64" t="s">
        <v>34</v>
      </c>
      <c r="D1561" s="65">
        <v>2</v>
      </c>
      <c r="E1561" s="66"/>
      <c r="F1561" s="67"/>
      <c r="G1561" s="47">
        <f t="shared" si="145"/>
        <v>2</v>
      </c>
      <c r="H1561" s="127"/>
    </row>
    <row r="1562" spans="1:8" s="61" customFormat="1" ht="45" x14ac:dyDescent="0.2">
      <c r="A1562" s="53" t="s">
        <v>1867</v>
      </c>
      <c r="B1562" s="108" t="s">
        <v>475</v>
      </c>
      <c r="C1562" s="64" t="s">
        <v>34</v>
      </c>
      <c r="D1562" s="65">
        <v>2</v>
      </c>
      <c r="E1562" s="66"/>
      <c r="F1562" s="67"/>
      <c r="G1562" s="47">
        <f t="shared" si="145"/>
        <v>2</v>
      </c>
      <c r="H1562" s="127"/>
    </row>
    <row r="1563" spans="1:8" s="61" customFormat="1" ht="56.25" x14ac:dyDescent="0.2">
      <c r="A1563" s="53" t="s">
        <v>1868</v>
      </c>
      <c r="B1563" s="108" t="s">
        <v>106</v>
      </c>
      <c r="C1563" s="64" t="s">
        <v>34</v>
      </c>
      <c r="D1563" s="65">
        <v>4</v>
      </c>
      <c r="E1563" s="66"/>
      <c r="F1563" s="67"/>
      <c r="G1563" s="47">
        <f t="shared" si="145"/>
        <v>4</v>
      </c>
      <c r="H1563" s="127"/>
    </row>
    <row r="1564" spans="1:8" s="61" customFormat="1" ht="56.25" x14ac:dyDescent="0.2">
      <c r="A1564" s="53" t="s">
        <v>1869</v>
      </c>
      <c r="B1564" s="108" t="s">
        <v>1770</v>
      </c>
      <c r="C1564" s="64" t="s">
        <v>34</v>
      </c>
      <c r="D1564" s="65">
        <v>1</v>
      </c>
      <c r="E1564" s="66"/>
      <c r="F1564" s="67"/>
      <c r="G1564" s="47">
        <f t="shared" si="145"/>
        <v>1</v>
      </c>
      <c r="H1564" s="127"/>
    </row>
    <row r="1565" spans="1:8" s="61" customFormat="1" ht="56.25" x14ac:dyDescent="0.2">
      <c r="A1565" s="53" t="s">
        <v>1870</v>
      </c>
      <c r="B1565" s="108" t="s">
        <v>476</v>
      </c>
      <c r="C1565" s="64" t="s">
        <v>32</v>
      </c>
      <c r="D1565" s="65">
        <v>36.4</v>
      </c>
      <c r="E1565" s="66"/>
      <c r="F1565" s="67"/>
      <c r="G1565" s="47">
        <f t="shared" si="145"/>
        <v>36.4</v>
      </c>
      <c r="H1565" s="127"/>
    </row>
    <row r="1566" spans="1:8" s="61" customFormat="1" ht="56.25" x14ac:dyDescent="0.2">
      <c r="A1566" s="53" t="s">
        <v>1871</v>
      </c>
      <c r="B1566" s="108" t="s">
        <v>220</v>
      </c>
      <c r="C1566" s="64" t="s">
        <v>32</v>
      </c>
      <c r="D1566" s="65">
        <v>28.4</v>
      </c>
      <c r="E1566" s="66"/>
      <c r="F1566" s="67"/>
      <c r="G1566" s="47">
        <f t="shared" si="145"/>
        <v>28.4</v>
      </c>
      <c r="H1566" s="127"/>
    </row>
    <row r="1567" spans="1:8" s="61" customFormat="1" ht="56.25" x14ac:dyDescent="0.2">
      <c r="A1567" s="53" t="s">
        <v>1872</v>
      </c>
      <c r="B1567" s="108" t="s">
        <v>221</v>
      </c>
      <c r="C1567" s="64" t="s">
        <v>32</v>
      </c>
      <c r="D1567" s="65">
        <v>28.4</v>
      </c>
      <c r="E1567" s="66"/>
      <c r="F1567" s="67"/>
      <c r="G1567" s="47">
        <f t="shared" si="145"/>
        <v>28.4</v>
      </c>
      <c r="H1567" s="127"/>
    </row>
    <row r="1568" spans="1:8" s="61" customFormat="1" ht="22.5" x14ac:dyDescent="0.2">
      <c r="A1568" s="53" t="s">
        <v>1873</v>
      </c>
      <c r="B1568" s="108" t="s">
        <v>478</v>
      </c>
      <c r="C1568" s="64" t="s">
        <v>34</v>
      </c>
      <c r="D1568" s="65">
        <v>86</v>
      </c>
      <c r="E1568" s="66"/>
      <c r="F1568" s="67"/>
      <c r="G1568" s="47">
        <f t="shared" si="145"/>
        <v>86</v>
      </c>
      <c r="H1568" s="127"/>
    </row>
    <row r="1569" spans="1:8" s="114" customFormat="1" x14ac:dyDescent="0.2">
      <c r="A1569" s="109" t="s">
        <v>1786</v>
      </c>
      <c r="B1569" s="110" t="s">
        <v>79</v>
      </c>
      <c r="C1569" s="111"/>
      <c r="D1569" s="112">
        <v>0</v>
      </c>
      <c r="E1569" s="92"/>
      <c r="F1569" s="113"/>
      <c r="G1569" s="92">
        <f>ROUND(SUM(G1570:G1573),2)</f>
        <v>40</v>
      </c>
      <c r="H1569" s="127"/>
    </row>
    <row r="1570" spans="1:8" s="61" customFormat="1" ht="67.5" x14ac:dyDescent="0.2">
      <c r="A1570" s="53" t="s">
        <v>1874</v>
      </c>
      <c r="B1570" s="108" t="s">
        <v>120</v>
      </c>
      <c r="C1570" s="64" t="s">
        <v>34</v>
      </c>
      <c r="D1570" s="65">
        <v>12</v>
      </c>
      <c r="E1570" s="66"/>
      <c r="F1570" s="67"/>
      <c r="G1570" s="47">
        <f t="shared" ref="G1570:G1573" si="146">ROUND(PRODUCT(D1570,E1570),2)</f>
        <v>12</v>
      </c>
      <c r="H1570" s="127"/>
    </row>
    <row r="1571" spans="1:8" s="61" customFormat="1" ht="90" x14ac:dyDescent="0.2">
      <c r="A1571" s="53" t="s">
        <v>1875</v>
      </c>
      <c r="B1571" s="108" t="s">
        <v>222</v>
      </c>
      <c r="C1571" s="64" t="s">
        <v>34</v>
      </c>
      <c r="D1571" s="65">
        <v>1</v>
      </c>
      <c r="E1571" s="66"/>
      <c r="F1571" s="67"/>
      <c r="G1571" s="47">
        <f t="shared" si="146"/>
        <v>1</v>
      </c>
      <c r="H1571" s="127"/>
    </row>
    <row r="1572" spans="1:8" s="61" customFormat="1" ht="78.75" x14ac:dyDescent="0.2">
      <c r="A1572" s="53" t="s">
        <v>1876</v>
      </c>
      <c r="B1572" s="108" t="s">
        <v>479</v>
      </c>
      <c r="C1572" s="64" t="s">
        <v>34</v>
      </c>
      <c r="D1572" s="65">
        <v>1</v>
      </c>
      <c r="E1572" s="66"/>
      <c r="F1572" s="67"/>
      <c r="G1572" s="47">
        <f t="shared" si="146"/>
        <v>1</v>
      </c>
      <c r="H1572" s="127"/>
    </row>
    <row r="1573" spans="1:8" s="61" customFormat="1" ht="45" x14ac:dyDescent="0.2">
      <c r="A1573" s="53" t="s">
        <v>1877</v>
      </c>
      <c r="B1573" s="108" t="s">
        <v>121</v>
      </c>
      <c r="C1573" s="64" t="s">
        <v>34</v>
      </c>
      <c r="D1573" s="65">
        <v>26</v>
      </c>
      <c r="E1573" s="66"/>
      <c r="F1573" s="67"/>
      <c r="G1573" s="47">
        <f t="shared" si="146"/>
        <v>26</v>
      </c>
      <c r="H1573" s="127"/>
    </row>
    <row r="1574" spans="1:8" s="63" customFormat="1" x14ac:dyDescent="0.2">
      <c r="A1574" s="62" t="s">
        <v>1787</v>
      </c>
      <c r="B1574" s="68" t="s">
        <v>224</v>
      </c>
      <c r="C1574" s="68"/>
      <c r="D1574" s="68">
        <v>0</v>
      </c>
      <c r="E1574" s="68"/>
      <c r="F1574" s="68"/>
      <c r="G1574" s="50">
        <f>ROUND(SUM(G1575,G1591,G1607,G1624,G1641),2)</f>
        <v>47251.98</v>
      </c>
      <c r="H1574" s="127"/>
    </row>
    <row r="1575" spans="1:8" s="114" customFormat="1" x14ac:dyDescent="0.2">
      <c r="A1575" s="109" t="s">
        <v>1788</v>
      </c>
      <c r="B1575" s="110" t="s">
        <v>225</v>
      </c>
      <c r="C1575" s="111"/>
      <c r="D1575" s="112">
        <v>0</v>
      </c>
      <c r="E1575" s="92"/>
      <c r="F1575" s="113"/>
      <c r="G1575" s="92">
        <f>ROUND(SUM(G1576:G1590),2)</f>
        <v>24242.799999999999</v>
      </c>
      <c r="H1575" s="127"/>
    </row>
    <row r="1576" spans="1:8" s="61" customFormat="1" ht="22.5" x14ac:dyDescent="0.2">
      <c r="A1576" s="53" t="s">
        <v>1878</v>
      </c>
      <c r="B1576" s="108" t="s">
        <v>226</v>
      </c>
      <c r="C1576" s="64" t="s">
        <v>40</v>
      </c>
      <c r="D1576" s="65">
        <v>1039.73</v>
      </c>
      <c r="E1576" s="66"/>
      <c r="F1576" s="67"/>
      <c r="G1576" s="47">
        <f t="shared" ref="G1576:G1590" si="147">ROUND(PRODUCT(D1576,E1576),2)</f>
        <v>1039.73</v>
      </c>
      <c r="H1576" s="127"/>
    </row>
    <row r="1577" spans="1:8" s="61" customFormat="1" ht="45" x14ac:dyDescent="0.2">
      <c r="A1577" s="53" t="s">
        <v>1879</v>
      </c>
      <c r="B1577" s="108" t="s">
        <v>227</v>
      </c>
      <c r="C1577" s="64" t="s">
        <v>33</v>
      </c>
      <c r="D1577" s="65">
        <v>1783.16</v>
      </c>
      <c r="E1577" s="66"/>
      <c r="F1577" s="67"/>
      <c r="G1577" s="47">
        <f t="shared" si="147"/>
        <v>1783.16</v>
      </c>
      <c r="H1577" s="127"/>
    </row>
    <row r="1578" spans="1:8" s="61" customFormat="1" ht="45" x14ac:dyDescent="0.2">
      <c r="A1578" s="53" t="s">
        <v>1880</v>
      </c>
      <c r="B1578" s="108" t="s">
        <v>228</v>
      </c>
      <c r="C1578" s="64" t="s">
        <v>33</v>
      </c>
      <c r="D1578" s="65">
        <v>151.94999999999999</v>
      </c>
      <c r="E1578" s="66"/>
      <c r="F1578" s="67"/>
      <c r="G1578" s="47">
        <f t="shared" si="147"/>
        <v>151.94999999999999</v>
      </c>
      <c r="H1578" s="127"/>
    </row>
    <row r="1579" spans="1:8" s="61" customFormat="1" ht="22.5" x14ac:dyDescent="0.2">
      <c r="A1579" s="53" t="s">
        <v>1881</v>
      </c>
      <c r="B1579" s="108" t="s">
        <v>230</v>
      </c>
      <c r="C1579" s="64" t="s">
        <v>33</v>
      </c>
      <c r="D1579" s="65">
        <v>91.97</v>
      </c>
      <c r="E1579" s="66"/>
      <c r="F1579" s="67"/>
      <c r="G1579" s="47">
        <f t="shared" si="147"/>
        <v>91.97</v>
      </c>
      <c r="H1579" s="127"/>
    </row>
    <row r="1580" spans="1:8" s="61" customFormat="1" ht="22.5" x14ac:dyDescent="0.2">
      <c r="A1580" s="53" t="s">
        <v>1882</v>
      </c>
      <c r="B1580" s="108" t="s">
        <v>231</v>
      </c>
      <c r="C1580" s="64" t="s">
        <v>40</v>
      </c>
      <c r="D1580" s="65">
        <v>159.80000000000001</v>
      </c>
      <c r="E1580" s="66"/>
      <c r="F1580" s="67"/>
      <c r="G1580" s="47">
        <f t="shared" si="147"/>
        <v>159.80000000000001</v>
      </c>
      <c r="H1580" s="127"/>
    </row>
    <row r="1581" spans="1:8" s="61" customFormat="1" ht="22.5" x14ac:dyDescent="0.2">
      <c r="A1581" s="53" t="s">
        <v>1883</v>
      </c>
      <c r="B1581" s="108" t="s">
        <v>232</v>
      </c>
      <c r="C1581" s="64" t="s">
        <v>40</v>
      </c>
      <c r="D1581" s="65">
        <v>879.93</v>
      </c>
      <c r="E1581" s="66"/>
      <c r="F1581" s="67"/>
      <c r="G1581" s="47">
        <f t="shared" si="147"/>
        <v>879.93</v>
      </c>
      <c r="H1581" s="127"/>
    </row>
    <row r="1582" spans="1:8" s="61" customFormat="1" ht="33.75" x14ac:dyDescent="0.2">
      <c r="A1582" s="53" t="s">
        <v>1884</v>
      </c>
      <c r="B1582" s="108" t="s">
        <v>233</v>
      </c>
      <c r="C1582" s="64" t="s">
        <v>33</v>
      </c>
      <c r="D1582" s="65">
        <v>471.95</v>
      </c>
      <c r="E1582" s="66"/>
      <c r="F1582" s="67"/>
      <c r="G1582" s="47">
        <f t="shared" si="147"/>
        <v>471.95</v>
      </c>
      <c r="H1582" s="127"/>
    </row>
    <row r="1583" spans="1:8" s="61" customFormat="1" ht="45" x14ac:dyDescent="0.2">
      <c r="A1583" s="53" t="s">
        <v>1885</v>
      </c>
      <c r="B1583" s="108" t="s">
        <v>122</v>
      </c>
      <c r="C1583" s="64" t="s">
        <v>33</v>
      </c>
      <c r="D1583" s="65">
        <v>529.63</v>
      </c>
      <c r="E1583" s="66"/>
      <c r="F1583" s="72"/>
      <c r="G1583" s="47">
        <f t="shared" si="147"/>
        <v>529.63</v>
      </c>
      <c r="H1583" s="127"/>
    </row>
    <row r="1584" spans="1:8" s="61" customFormat="1" ht="45" x14ac:dyDescent="0.2">
      <c r="A1584" s="53" t="s">
        <v>1886</v>
      </c>
      <c r="B1584" s="108" t="s">
        <v>234</v>
      </c>
      <c r="C1584" s="64" t="s">
        <v>33</v>
      </c>
      <c r="D1584" s="65">
        <v>794.44</v>
      </c>
      <c r="E1584" s="66"/>
      <c r="F1584" s="67"/>
      <c r="G1584" s="47">
        <f t="shared" si="147"/>
        <v>794.44</v>
      </c>
      <c r="H1584" s="127"/>
    </row>
    <row r="1585" spans="1:8" s="61" customFormat="1" ht="135" x14ac:dyDescent="0.2">
      <c r="A1585" s="53" t="s">
        <v>1887</v>
      </c>
      <c r="B1585" s="108" t="s">
        <v>235</v>
      </c>
      <c r="C1585" s="64" t="s">
        <v>34</v>
      </c>
      <c r="D1585" s="65">
        <v>14</v>
      </c>
      <c r="E1585" s="66"/>
      <c r="F1585" s="67"/>
      <c r="G1585" s="47">
        <f t="shared" si="147"/>
        <v>14</v>
      </c>
      <c r="H1585" s="127"/>
    </row>
    <row r="1586" spans="1:8" s="61" customFormat="1" ht="135" x14ac:dyDescent="0.2">
      <c r="A1586" s="53" t="s">
        <v>1888</v>
      </c>
      <c r="B1586" s="108" t="s">
        <v>236</v>
      </c>
      <c r="C1586" s="64" t="s">
        <v>34</v>
      </c>
      <c r="D1586" s="65">
        <v>1</v>
      </c>
      <c r="E1586" s="66"/>
      <c r="F1586" s="67"/>
      <c r="G1586" s="47">
        <f t="shared" si="147"/>
        <v>1</v>
      </c>
      <c r="H1586" s="127"/>
    </row>
    <row r="1587" spans="1:8" s="61" customFormat="1" ht="22.5" x14ac:dyDescent="0.2">
      <c r="A1587" s="53" t="s">
        <v>1889</v>
      </c>
      <c r="B1587" s="54" t="s">
        <v>3025</v>
      </c>
      <c r="C1587" s="64" t="s">
        <v>34</v>
      </c>
      <c r="D1587" s="65">
        <v>17</v>
      </c>
      <c r="E1587" s="66"/>
      <c r="F1587" s="67"/>
      <c r="G1587" s="47">
        <f t="shared" si="147"/>
        <v>17</v>
      </c>
      <c r="H1587" s="127"/>
    </row>
    <row r="1588" spans="1:8" s="61" customFormat="1" ht="22.5" x14ac:dyDescent="0.2">
      <c r="A1588" s="53" t="s">
        <v>1890</v>
      </c>
      <c r="B1588" s="108" t="s">
        <v>237</v>
      </c>
      <c r="C1588" s="64" t="s">
        <v>34</v>
      </c>
      <c r="D1588" s="65">
        <v>37</v>
      </c>
      <c r="E1588" s="66"/>
      <c r="F1588" s="67"/>
      <c r="G1588" s="47">
        <f t="shared" si="147"/>
        <v>37</v>
      </c>
      <c r="H1588" s="127"/>
    </row>
    <row r="1589" spans="1:8" s="61" customFormat="1" ht="33.75" x14ac:dyDescent="0.2">
      <c r="A1589" s="53" t="s">
        <v>1891</v>
      </c>
      <c r="B1589" s="108" t="s">
        <v>38</v>
      </c>
      <c r="C1589" s="64" t="s">
        <v>33</v>
      </c>
      <c r="D1589" s="65">
        <v>1405.48</v>
      </c>
      <c r="E1589" s="66"/>
      <c r="F1589" s="67"/>
      <c r="G1589" s="47">
        <f t="shared" si="147"/>
        <v>1405.48</v>
      </c>
      <c r="H1589" s="127"/>
    </row>
    <row r="1590" spans="1:8" s="61" customFormat="1" ht="33.75" x14ac:dyDescent="0.2">
      <c r="A1590" s="53" t="s">
        <v>1892</v>
      </c>
      <c r="B1590" s="108" t="s">
        <v>36</v>
      </c>
      <c r="C1590" s="64" t="s">
        <v>37</v>
      </c>
      <c r="D1590" s="65">
        <v>16865.759999999998</v>
      </c>
      <c r="E1590" s="66"/>
      <c r="F1590" s="67"/>
      <c r="G1590" s="47">
        <f t="shared" si="147"/>
        <v>16865.759999999998</v>
      </c>
      <c r="H1590" s="127"/>
    </row>
    <row r="1591" spans="1:8" s="114" customFormat="1" x14ac:dyDescent="0.2">
      <c r="A1591" s="109" t="s">
        <v>1789</v>
      </c>
      <c r="B1591" s="110" t="s">
        <v>238</v>
      </c>
      <c r="C1591" s="111"/>
      <c r="D1591" s="112">
        <v>0</v>
      </c>
      <c r="E1591" s="92"/>
      <c r="F1591" s="113"/>
      <c r="G1591" s="92">
        <f>ROUND(SUM(G1592:G1606),2)</f>
        <v>4324.7</v>
      </c>
      <c r="H1591" s="127"/>
    </row>
    <row r="1592" spans="1:8" s="61" customFormat="1" ht="45" x14ac:dyDescent="0.2">
      <c r="A1592" s="53" t="s">
        <v>1893</v>
      </c>
      <c r="B1592" s="108" t="s">
        <v>227</v>
      </c>
      <c r="C1592" s="64" t="s">
        <v>33</v>
      </c>
      <c r="D1592" s="65">
        <v>155.69999999999999</v>
      </c>
      <c r="E1592" s="66"/>
      <c r="F1592" s="67"/>
      <c r="G1592" s="47">
        <f t="shared" ref="G1592:G1598" si="148">ROUND(PRODUCT(D1592,E1592),2)</f>
        <v>155.69999999999999</v>
      </c>
      <c r="H1592" s="127"/>
    </row>
    <row r="1593" spans="1:8" s="61" customFormat="1" ht="45" x14ac:dyDescent="0.2">
      <c r="A1593" s="53" t="s">
        <v>1894</v>
      </c>
      <c r="B1593" s="108" t="s">
        <v>228</v>
      </c>
      <c r="C1593" s="64" t="s">
        <v>33</v>
      </c>
      <c r="D1593" s="65">
        <v>24.51</v>
      </c>
      <c r="E1593" s="66"/>
      <c r="F1593" s="67"/>
      <c r="G1593" s="47">
        <f t="shared" si="148"/>
        <v>24.51</v>
      </c>
      <c r="H1593" s="127"/>
    </row>
    <row r="1594" spans="1:8" s="61" customFormat="1" ht="22.5" x14ac:dyDescent="0.2">
      <c r="A1594" s="53" t="s">
        <v>1895</v>
      </c>
      <c r="B1594" s="108" t="s">
        <v>239</v>
      </c>
      <c r="C1594" s="64" t="s">
        <v>33</v>
      </c>
      <c r="D1594" s="65">
        <v>26.76</v>
      </c>
      <c r="E1594" s="66"/>
      <c r="F1594" s="67"/>
      <c r="G1594" s="47">
        <f t="shared" si="148"/>
        <v>26.76</v>
      </c>
      <c r="H1594" s="127"/>
    </row>
    <row r="1595" spans="1:8" s="61" customFormat="1" ht="33.75" x14ac:dyDescent="0.2">
      <c r="A1595" s="53" t="s">
        <v>1896</v>
      </c>
      <c r="B1595" s="108" t="s">
        <v>240</v>
      </c>
      <c r="C1595" s="64" t="s">
        <v>32</v>
      </c>
      <c r="D1595" s="65">
        <v>55.29</v>
      </c>
      <c r="E1595" s="66"/>
      <c r="F1595" s="67"/>
      <c r="G1595" s="47">
        <f t="shared" si="148"/>
        <v>55.29</v>
      </c>
      <c r="H1595" s="127"/>
    </row>
    <row r="1596" spans="1:8" s="61" customFormat="1" ht="33.75" x14ac:dyDescent="0.2">
      <c r="A1596" s="53" t="s">
        <v>1897</v>
      </c>
      <c r="B1596" s="108" t="s">
        <v>241</v>
      </c>
      <c r="C1596" s="64" t="s">
        <v>54</v>
      </c>
      <c r="D1596" s="65">
        <v>1562.69</v>
      </c>
      <c r="E1596" s="66"/>
      <c r="F1596" s="67"/>
      <c r="G1596" s="47">
        <f t="shared" si="148"/>
        <v>1562.69</v>
      </c>
      <c r="H1596" s="127"/>
    </row>
    <row r="1597" spans="1:8" s="61" customFormat="1" ht="22.5" x14ac:dyDescent="0.2">
      <c r="A1597" s="53" t="s">
        <v>1898</v>
      </c>
      <c r="B1597" s="108" t="s">
        <v>242</v>
      </c>
      <c r="C1597" s="64" t="s">
        <v>33</v>
      </c>
      <c r="D1597" s="65">
        <v>12.96</v>
      </c>
      <c r="E1597" s="66"/>
      <c r="F1597" s="67"/>
      <c r="G1597" s="47">
        <f t="shared" si="148"/>
        <v>12.96</v>
      </c>
      <c r="H1597" s="127"/>
    </row>
    <row r="1598" spans="1:8" s="61" customFormat="1" ht="33.75" x14ac:dyDescent="0.2">
      <c r="A1598" s="53" t="s">
        <v>1899</v>
      </c>
      <c r="B1598" s="108" t="s">
        <v>243</v>
      </c>
      <c r="C1598" s="64" t="s">
        <v>32</v>
      </c>
      <c r="D1598" s="65">
        <v>28.8</v>
      </c>
      <c r="E1598" s="66"/>
      <c r="F1598" s="67"/>
      <c r="G1598" s="47">
        <f t="shared" si="148"/>
        <v>28.8</v>
      </c>
      <c r="H1598" s="127"/>
    </row>
    <row r="1599" spans="1:8" s="61" customFormat="1" ht="22.5" x14ac:dyDescent="0.2">
      <c r="A1599" s="53" t="s">
        <v>1900</v>
      </c>
      <c r="B1599" s="108" t="s">
        <v>244</v>
      </c>
      <c r="C1599" s="64" t="s">
        <v>32</v>
      </c>
      <c r="D1599" s="65">
        <v>168.67</v>
      </c>
      <c r="E1599" s="66"/>
      <c r="F1599" s="67"/>
      <c r="G1599" s="47">
        <f>ROUND(PRODUCT(D1599,E1599),2)</f>
        <v>168.67</v>
      </c>
      <c r="H1599" s="127"/>
    </row>
    <row r="1600" spans="1:8" s="61" customFormat="1" ht="45" x14ac:dyDescent="0.2">
      <c r="A1600" s="53" t="s">
        <v>1901</v>
      </c>
      <c r="B1600" s="108" t="s">
        <v>245</v>
      </c>
      <c r="C1600" s="64" t="s">
        <v>32</v>
      </c>
      <c r="D1600" s="65">
        <v>128.65</v>
      </c>
      <c r="E1600" s="66"/>
      <c r="F1600" s="67"/>
      <c r="G1600" s="47">
        <f>ROUND(PRODUCT(D1600,E1600),2)</f>
        <v>128.65</v>
      </c>
      <c r="H1600" s="127"/>
    </row>
    <row r="1601" spans="1:8" s="61" customFormat="1" ht="45" x14ac:dyDescent="0.2">
      <c r="A1601" s="53" t="s">
        <v>1902</v>
      </c>
      <c r="B1601" s="108" t="s">
        <v>246</v>
      </c>
      <c r="C1601" s="64" t="s">
        <v>32</v>
      </c>
      <c r="D1601" s="65">
        <v>208.7</v>
      </c>
      <c r="E1601" s="66"/>
      <c r="F1601" s="67"/>
      <c r="G1601" s="47">
        <f>ROUND(PRODUCT(D1601,E1601),2)</f>
        <v>208.7</v>
      </c>
      <c r="H1601" s="127"/>
    </row>
    <row r="1602" spans="1:8" s="61" customFormat="1" ht="45" x14ac:dyDescent="0.2">
      <c r="A1602" s="53" t="s">
        <v>1903</v>
      </c>
      <c r="B1602" s="108" t="s">
        <v>122</v>
      </c>
      <c r="C1602" s="64" t="s">
        <v>33</v>
      </c>
      <c r="D1602" s="65">
        <v>44.23</v>
      </c>
      <c r="E1602" s="66"/>
      <c r="F1602" s="67"/>
      <c r="G1602" s="47">
        <f>ROUND(PRODUCT(D1602,E1602),2)</f>
        <v>44.23</v>
      </c>
      <c r="H1602" s="127"/>
    </row>
    <row r="1603" spans="1:8" s="61" customFormat="1" ht="45" x14ac:dyDescent="0.2">
      <c r="A1603" s="53" t="s">
        <v>1904</v>
      </c>
      <c r="B1603" s="108" t="s">
        <v>247</v>
      </c>
      <c r="C1603" s="64" t="s">
        <v>34</v>
      </c>
      <c r="D1603" s="65">
        <v>120</v>
      </c>
      <c r="E1603" s="66"/>
      <c r="F1603" s="67"/>
      <c r="G1603" s="47">
        <f t="shared" ref="G1603:G1606" si="149">ROUND(PRODUCT(D1603,E1603),2)</f>
        <v>120</v>
      </c>
      <c r="H1603" s="127"/>
    </row>
    <row r="1604" spans="1:8" s="61" customFormat="1" ht="45" x14ac:dyDescent="0.2">
      <c r="A1604" s="53" t="s">
        <v>1905</v>
      </c>
      <c r="B1604" s="108" t="s">
        <v>248</v>
      </c>
      <c r="C1604" s="64" t="s">
        <v>34</v>
      </c>
      <c r="D1604" s="65">
        <v>20</v>
      </c>
      <c r="E1604" s="66"/>
      <c r="F1604" s="67"/>
      <c r="G1604" s="47">
        <f t="shared" si="149"/>
        <v>20</v>
      </c>
      <c r="H1604" s="127"/>
    </row>
    <row r="1605" spans="1:8" s="61" customFormat="1" ht="33.75" x14ac:dyDescent="0.2">
      <c r="A1605" s="53" t="s">
        <v>1906</v>
      </c>
      <c r="B1605" s="108" t="s">
        <v>38</v>
      </c>
      <c r="C1605" s="64" t="s">
        <v>33</v>
      </c>
      <c r="D1605" s="65">
        <v>135.97999999999999</v>
      </c>
      <c r="E1605" s="66"/>
      <c r="F1605" s="67"/>
      <c r="G1605" s="47">
        <f t="shared" si="149"/>
        <v>135.97999999999999</v>
      </c>
      <c r="H1605" s="127"/>
    </row>
    <row r="1606" spans="1:8" s="61" customFormat="1" ht="33.75" x14ac:dyDescent="0.2">
      <c r="A1606" s="53" t="s">
        <v>1907</v>
      </c>
      <c r="B1606" s="108" t="s">
        <v>36</v>
      </c>
      <c r="C1606" s="64" t="s">
        <v>37</v>
      </c>
      <c r="D1606" s="65">
        <v>1631.76</v>
      </c>
      <c r="E1606" s="66"/>
      <c r="F1606" s="67"/>
      <c r="G1606" s="47">
        <f t="shared" si="149"/>
        <v>1631.76</v>
      </c>
      <c r="H1606" s="127"/>
    </row>
    <row r="1607" spans="1:8" s="114" customFormat="1" x14ac:dyDescent="0.2">
      <c r="A1607" s="109" t="s">
        <v>1790</v>
      </c>
      <c r="B1607" s="110" t="s">
        <v>250</v>
      </c>
      <c r="C1607" s="111"/>
      <c r="D1607" s="112">
        <v>0</v>
      </c>
      <c r="E1607" s="92"/>
      <c r="F1607" s="113"/>
      <c r="G1607" s="92">
        <f>ROUND(SUM(G1608:G1623),2)</f>
        <v>13061.44</v>
      </c>
      <c r="H1607" s="127"/>
    </row>
    <row r="1608" spans="1:8" s="61" customFormat="1" ht="22.5" x14ac:dyDescent="0.2">
      <c r="A1608" s="53" t="s">
        <v>1908</v>
      </c>
      <c r="B1608" s="108" t="s">
        <v>226</v>
      </c>
      <c r="C1608" s="64" t="s">
        <v>40</v>
      </c>
      <c r="D1608" s="65">
        <v>1073.8</v>
      </c>
      <c r="E1608" s="66"/>
      <c r="F1608" s="67"/>
      <c r="G1608" s="47">
        <f t="shared" ref="G1608:G1623" si="150">ROUND(PRODUCT(D1608,E1608),2)</f>
        <v>1073.8</v>
      </c>
      <c r="H1608" s="127"/>
    </row>
    <row r="1609" spans="1:8" s="61" customFormat="1" ht="45" x14ac:dyDescent="0.2">
      <c r="A1609" s="53" t="s">
        <v>1909</v>
      </c>
      <c r="B1609" s="108" t="s">
        <v>227</v>
      </c>
      <c r="C1609" s="64" t="s">
        <v>33</v>
      </c>
      <c r="D1609" s="65">
        <v>947.09</v>
      </c>
      <c r="E1609" s="66"/>
      <c r="F1609" s="67"/>
      <c r="G1609" s="47">
        <f t="shared" si="150"/>
        <v>947.09</v>
      </c>
      <c r="H1609" s="127"/>
    </row>
    <row r="1610" spans="1:8" s="61" customFormat="1" ht="90" x14ac:dyDescent="0.2">
      <c r="A1610" s="53" t="s">
        <v>1910</v>
      </c>
      <c r="B1610" s="108" t="s">
        <v>251</v>
      </c>
      <c r="C1610" s="64" t="s">
        <v>34</v>
      </c>
      <c r="D1610" s="65">
        <v>19</v>
      </c>
      <c r="E1610" s="66"/>
      <c r="F1610" s="67"/>
      <c r="G1610" s="47">
        <f t="shared" si="150"/>
        <v>19</v>
      </c>
      <c r="H1610" s="127"/>
    </row>
    <row r="1611" spans="1:8" s="61" customFormat="1" ht="90" x14ac:dyDescent="0.2">
      <c r="A1611" s="53" t="s">
        <v>1911</v>
      </c>
      <c r="B1611" s="108" t="s">
        <v>252</v>
      </c>
      <c r="C1611" s="64" t="s">
        <v>34</v>
      </c>
      <c r="D1611" s="65">
        <v>152</v>
      </c>
      <c r="E1611" s="66"/>
      <c r="F1611" s="67"/>
      <c r="G1611" s="47">
        <f t="shared" si="150"/>
        <v>152</v>
      </c>
      <c r="H1611" s="127"/>
    </row>
    <row r="1612" spans="1:8" s="61" customFormat="1" ht="90" x14ac:dyDescent="0.2">
      <c r="A1612" s="53" t="s">
        <v>1912</v>
      </c>
      <c r="B1612" s="108" t="s">
        <v>253</v>
      </c>
      <c r="C1612" s="64" t="s">
        <v>34</v>
      </c>
      <c r="D1612" s="65">
        <v>11</v>
      </c>
      <c r="E1612" s="66"/>
      <c r="F1612" s="67"/>
      <c r="G1612" s="47">
        <f t="shared" si="150"/>
        <v>11</v>
      </c>
      <c r="H1612" s="127"/>
    </row>
    <row r="1613" spans="1:8" s="61" customFormat="1" ht="22.5" x14ac:dyDescent="0.2">
      <c r="A1613" s="53" t="s">
        <v>1913</v>
      </c>
      <c r="B1613" s="108" t="s">
        <v>254</v>
      </c>
      <c r="C1613" s="64" t="s">
        <v>40</v>
      </c>
      <c r="D1613" s="65">
        <v>1073.8</v>
      </c>
      <c r="E1613" s="66"/>
      <c r="F1613" s="67"/>
      <c r="G1613" s="47">
        <f t="shared" si="150"/>
        <v>1073.8</v>
      </c>
      <c r="H1613" s="127"/>
    </row>
    <row r="1614" spans="1:8" s="61" customFormat="1" ht="22.5" x14ac:dyDescent="0.2">
      <c r="A1614" s="53" t="s">
        <v>1914</v>
      </c>
      <c r="B1614" s="108" t="s">
        <v>255</v>
      </c>
      <c r="C1614" s="64" t="s">
        <v>34</v>
      </c>
      <c r="D1614" s="65">
        <v>182</v>
      </c>
      <c r="E1614" s="66"/>
      <c r="F1614" s="67"/>
      <c r="G1614" s="47">
        <f t="shared" si="150"/>
        <v>182</v>
      </c>
      <c r="H1614" s="127"/>
    </row>
    <row r="1615" spans="1:8" s="61" customFormat="1" ht="22.5" x14ac:dyDescent="0.2">
      <c r="A1615" s="53" t="s">
        <v>1915</v>
      </c>
      <c r="B1615" s="108" t="s">
        <v>256</v>
      </c>
      <c r="C1615" s="64" t="s">
        <v>34</v>
      </c>
      <c r="D1615" s="65">
        <v>6</v>
      </c>
      <c r="E1615" s="66"/>
      <c r="F1615" s="67"/>
      <c r="G1615" s="47">
        <f t="shared" si="150"/>
        <v>6</v>
      </c>
      <c r="H1615" s="127"/>
    </row>
    <row r="1616" spans="1:8" s="61" customFormat="1" ht="22.5" x14ac:dyDescent="0.2">
      <c r="A1616" s="53" t="s">
        <v>1916</v>
      </c>
      <c r="B1616" s="108" t="s">
        <v>257</v>
      </c>
      <c r="C1616" s="64" t="s">
        <v>34</v>
      </c>
      <c r="D1616" s="65">
        <v>176</v>
      </c>
      <c r="E1616" s="66"/>
      <c r="F1616" s="67"/>
      <c r="G1616" s="47">
        <f t="shared" si="150"/>
        <v>176</v>
      </c>
      <c r="H1616" s="127"/>
    </row>
    <row r="1617" spans="1:8" s="61" customFormat="1" ht="22.5" x14ac:dyDescent="0.2">
      <c r="A1617" s="53" t="s">
        <v>1917</v>
      </c>
      <c r="B1617" s="108" t="s">
        <v>258</v>
      </c>
      <c r="C1617" s="64" t="s">
        <v>34</v>
      </c>
      <c r="D1617" s="65">
        <v>182</v>
      </c>
      <c r="E1617" s="66"/>
      <c r="F1617" s="67"/>
      <c r="G1617" s="47">
        <f t="shared" si="150"/>
        <v>182</v>
      </c>
      <c r="H1617" s="127"/>
    </row>
    <row r="1618" spans="1:8" s="61" customFormat="1" ht="22.5" x14ac:dyDescent="0.2">
      <c r="A1618" s="53" t="s">
        <v>1918</v>
      </c>
      <c r="B1618" s="108" t="s">
        <v>230</v>
      </c>
      <c r="C1618" s="64" t="s">
        <v>33</v>
      </c>
      <c r="D1618" s="65">
        <v>78.92</v>
      </c>
      <c r="E1618" s="66"/>
      <c r="F1618" s="67"/>
      <c r="G1618" s="47">
        <f t="shared" si="150"/>
        <v>78.92</v>
      </c>
      <c r="H1618" s="127"/>
    </row>
    <row r="1619" spans="1:8" s="61" customFormat="1" ht="33.75" x14ac:dyDescent="0.2">
      <c r="A1619" s="53" t="s">
        <v>1919</v>
      </c>
      <c r="B1619" s="108" t="s">
        <v>233</v>
      </c>
      <c r="C1619" s="64" t="s">
        <v>33</v>
      </c>
      <c r="D1619" s="65">
        <v>336.18</v>
      </c>
      <c r="E1619" s="66"/>
      <c r="F1619" s="67"/>
      <c r="G1619" s="47">
        <f t="shared" si="150"/>
        <v>336.18</v>
      </c>
      <c r="H1619" s="127"/>
    </row>
    <row r="1620" spans="1:8" s="61" customFormat="1" ht="45" x14ac:dyDescent="0.2">
      <c r="A1620" s="53" t="s">
        <v>1920</v>
      </c>
      <c r="B1620" s="108" t="s">
        <v>122</v>
      </c>
      <c r="C1620" s="64" t="s">
        <v>33</v>
      </c>
      <c r="D1620" s="65">
        <v>307.81</v>
      </c>
      <c r="E1620" s="66"/>
      <c r="F1620" s="72"/>
      <c r="G1620" s="47">
        <f t="shared" si="150"/>
        <v>307.81</v>
      </c>
      <c r="H1620" s="127"/>
    </row>
    <row r="1621" spans="1:8" s="61" customFormat="1" ht="45" x14ac:dyDescent="0.2">
      <c r="A1621" s="53" t="s">
        <v>1921</v>
      </c>
      <c r="B1621" s="108" t="s">
        <v>234</v>
      </c>
      <c r="C1621" s="64" t="s">
        <v>33</v>
      </c>
      <c r="D1621" s="65">
        <v>205.2</v>
      </c>
      <c r="E1621" s="66"/>
      <c r="F1621" s="67"/>
      <c r="G1621" s="47">
        <f t="shared" si="150"/>
        <v>205.2</v>
      </c>
      <c r="H1621" s="127"/>
    </row>
    <row r="1622" spans="1:8" s="61" customFormat="1" ht="33.75" x14ac:dyDescent="0.2">
      <c r="A1622" s="53" t="s">
        <v>1922</v>
      </c>
      <c r="B1622" s="108" t="s">
        <v>38</v>
      </c>
      <c r="C1622" s="64" t="s">
        <v>33</v>
      </c>
      <c r="D1622" s="65">
        <v>639.28</v>
      </c>
      <c r="E1622" s="66"/>
      <c r="F1622" s="67"/>
      <c r="G1622" s="47">
        <f t="shared" si="150"/>
        <v>639.28</v>
      </c>
      <c r="H1622" s="127"/>
    </row>
    <row r="1623" spans="1:8" s="61" customFormat="1" ht="33.75" x14ac:dyDescent="0.2">
      <c r="A1623" s="53" t="s">
        <v>1923</v>
      </c>
      <c r="B1623" s="108" t="s">
        <v>36</v>
      </c>
      <c r="C1623" s="64" t="s">
        <v>37</v>
      </c>
      <c r="D1623" s="65">
        <v>7671.36</v>
      </c>
      <c r="E1623" s="66"/>
      <c r="F1623" s="67"/>
      <c r="G1623" s="47">
        <f t="shared" si="150"/>
        <v>7671.36</v>
      </c>
      <c r="H1623" s="127"/>
    </row>
    <row r="1624" spans="1:8" s="114" customFormat="1" x14ac:dyDescent="0.2">
      <c r="A1624" s="109" t="s">
        <v>1791</v>
      </c>
      <c r="B1624" s="110" t="s">
        <v>260</v>
      </c>
      <c r="C1624" s="111"/>
      <c r="D1624" s="112">
        <v>0</v>
      </c>
      <c r="E1624" s="92"/>
      <c r="F1624" s="113"/>
      <c r="G1624" s="92">
        <f>ROUND(SUM(G1625:G1640),2)</f>
        <v>5485.6</v>
      </c>
      <c r="H1624" s="127"/>
    </row>
    <row r="1625" spans="1:8" s="61" customFormat="1" ht="45" x14ac:dyDescent="0.2">
      <c r="A1625" s="53" t="s">
        <v>1924</v>
      </c>
      <c r="B1625" s="108" t="s">
        <v>227</v>
      </c>
      <c r="C1625" s="64" t="s">
        <v>33</v>
      </c>
      <c r="D1625" s="65">
        <v>65.010000000000005</v>
      </c>
      <c r="E1625" s="66"/>
      <c r="F1625" s="67"/>
      <c r="G1625" s="47">
        <f t="shared" ref="G1625:G1634" si="151">ROUND(PRODUCT(D1625,E1625),2)</f>
        <v>65.010000000000005</v>
      </c>
      <c r="H1625" s="127"/>
    </row>
    <row r="1626" spans="1:8" s="61" customFormat="1" ht="45" x14ac:dyDescent="0.2">
      <c r="A1626" s="53" t="s">
        <v>1925</v>
      </c>
      <c r="B1626" s="108" t="s">
        <v>122</v>
      </c>
      <c r="C1626" s="64" t="s">
        <v>33</v>
      </c>
      <c r="D1626" s="65">
        <v>12.04</v>
      </c>
      <c r="E1626" s="66"/>
      <c r="F1626" s="67"/>
      <c r="G1626" s="47">
        <f t="shared" si="151"/>
        <v>12.04</v>
      </c>
      <c r="H1626" s="127"/>
    </row>
    <row r="1627" spans="1:8" s="61" customFormat="1" ht="33.75" x14ac:dyDescent="0.2">
      <c r="A1627" s="53" t="s">
        <v>1926</v>
      </c>
      <c r="B1627" s="108" t="s">
        <v>261</v>
      </c>
      <c r="C1627" s="64" t="s">
        <v>32</v>
      </c>
      <c r="D1627" s="65">
        <v>31.68</v>
      </c>
      <c r="E1627" s="66"/>
      <c r="F1627" s="67"/>
      <c r="G1627" s="47">
        <f t="shared" si="151"/>
        <v>31.68</v>
      </c>
      <c r="H1627" s="127"/>
    </row>
    <row r="1628" spans="1:8" s="61" customFormat="1" ht="33.75" x14ac:dyDescent="0.2">
      <c r="A1628" s="53" t="s">
        <v>1927</v>
      </c>
      <c r="B1628" s="108" t="s">
        <v>262</v>
      </c>
      <c r="C1628" s="64" t="s">
        <v>33</v>
      </c>
      <c r="D1628" s="65">
        <v>9.5</v>
      </c>
      <c r="E1628" s="66"/>
      <c r="F1628" s="67"/>
      <c r="G1628" s="47">
        <f t="shared" si="151"/>
        <v>9.5</v>
      </c>
      <c r="H1628" s="127"/>
    </row>
    <row r="1629" spans="1:8" s="61" customFormat="1" ht="45" x14ac:dyDescent="0.2">
      <c r="A1629" s="53" t="s">
        <v>1928</v>
      </c>
      <c r="B1629" s="108" t="s">
        <v>263</v>
      </c>
      <c r="C1629" s="64" t="s">
        <v>32</v>
      </c>
      <c r="D1629" s="65">
        <v>18</v>
      </c>
      <c r="E1629" s="66"/>
      <c r="F1629" s="67"/>
      <c r="G1629" s="47">
        <f t="shared" si="151"/>
        <v>18</v>
      </c>
      <c r="H1629" s="127"/>
    </row>
    <row r="1630" spans="1:8" s="61" customFormat="1" ht="33.75" x14ac:dyDescent="0.2">
      <c r="A1630" s="53" t="s">
        <v>1929</v>
      </c>
      <c r="B1630" s="108" t="s">
        <v>240</v>
      </c>
      <c r="C1630" s="64" t="s">
        <v>32</v>
      </c>
      <c r="D1630" s="65">
        <v>40.32</v>
      </c>
      <c r="E1630" s="66"/>
      <c r="F1630" s="67"/>
      <c r="G1630" s="47">
        <f t="shared" si="151"/>
        <v>40.32</v>
      </c>
      <c r="H1630" s="127"/>
    </row>
    <row r="1631" spans="1:8" s="61" customFormat="1" ht="33.75" x14ac:dyDescent="0.2">
      <c r="A1631" s="53" t="s">
        <v>1930</v>
      </c>
      <c r="B1631" s="108" t="s">
        <v>241</v>
      </c>
      <c r="C1631" s="64" t="s">
        <v>54</v>
      </c>
      <c r="D1631" s="65">
        <v>560.83000000000004</v>
      </c>
      <c r="E1631" s="66"/>
      <c r="F1631" s="67"/>
      <c r="G1631" s="47">
        <f t="shared" si="151"/>
        <v>560.83000000000004</v>
      </c>
      <c r="H1631" s="127"/>
    </row>
    <row r="1632" spans="1:8" s="61" customFormat="1" ht="22.5" x14ac:dyDescent="0.2">
      <c r="A1632" s="53" t="s">
        <v>1931</v>
      </c>
      <c r="B1632" s="108" t="s">
        <v>242</v>
      </c>
      <c r="C1632" s="64" t="s">
        <v>33</v>
      </c>
      <c r="D1632" s="65">
        <v>6.26</v>
      </c>
      <c r="E1632" s="66"/>
      <c r="F1632" s="67"/>
      <c r="G1632" s="47">
        <f t="shared" si="151"/>
        <v>6.26</v>
      </c>
      <c r="H1632" s="127"/>
    </row>
    <row r="1633" spans="1:8" s="61" customFormat="1" ht="22.5" x14ac:dyDescent="0.2">
      <c r="A1633" s="53" t="s">
        <v>1932</v>
      </c>
      <c r="B1633" s="108" t="s">
        <v>244</v>
      </c>
      <c r="C1633" s="64" t="s">
        <v>32</v>
      </c>
      <c r="D1633" s="65">
        <v>63.2</v>
      </c>
      <c r="E1633" s="66"/>
      <c r="F1633" s="67"/>
      <c r="G1633" s="47">
        <f t="shared" si="151"/>
        <v>63.2</v>
      </c>
      <c r="H1633" s="127"/>
    </row>
    <row r="1634" spans="1:8" s="61" customFormat="1" ht="45" x14ac:dyDescent="0.2">
      <c r="A1634" s="53" t="s">
        <v>1933</v>
      </c>
      <c r="B1634" s="108" t="s">
        <v>245</v>
      </c>
      <c r="C1634" s="64" t="s">
        <v>32</v>
      </c>
      <c r="D1634" s="65">
        <v>126.4</v>
      </c>
      <c r="E1634" s="66"/>
      <c r="F1634" s="67"/>
      <c r="G1634" s="47">
        <f t="shared" si="151"/>
        <v>126.4</v>
      </c>
      <c r="H1634" s="127"/>
    </row>
    <row r="1635" spans="1:8" s="61" customFormat="1" ht="33.75" x14ac:dyDescent="0.2">
      <c r="A1635" s="53" t="s">
        <v>1934</v>
      </c>
      <c r="B1635" s="108" t="s">
        <v>264</v>
      </c>
      <c r="C1635" s="64" t="s">
        <v>54</v>
      </c>
      <c r="D1635" s="65">
        <v>2412.36</v>
      </c>
      <c r="E1635" s="66"/>
      <c r="F1635" s="67"/>
      <c r="G1635" s="47">
        <f>ROUND(PRODUCT(D1635,E1635),2)</f>
        <v>2412.36</v>
      </c>
      <c r="H1635" s="127"/>
    </row>
    <row r="1636" spans="1:8" s="61" customFormat="1" ht="33.75" x14ac:dyDescent="0.2">
      <c r="A1636" s="53" t="s">
        <v>1935</v>
      </c>
      <c r="B1636" s="108" t="s">
        <v>265</v>
      </c>
      <c r="C1636" s="64" t="s">
        <v>54</v>
      </c>
      <c r="D1636" s="65">
        <v>229.67</v>
      </c>
      <c r="E1636" s="66"/>
      <c r="F1636" s="67"/>
      <c r="G1636" s="47">
        <f>ROUND(PRODUCT(D1636,E1636),2)</f>
        <v>229.67</v>
      </c>
      <c r="H1636" s="127"/>
    </row>
    <row r="1637" spans="1:8" s="61" customFormat="1" ht="33.75" x14ac:dyDescent="0.2">
      <c r="A1637" s="53" t="s">
        <v>1936</v>
      </c>
      <c r="B1637" s="108" t="s">
        <v>266</v>
      </c>
      <c r="C1637" s="64" t="s">
        <v>54</v>
      </c>
      <c r="D1637" s="65">
        <v>1046.6300000000001</v>
      </c>
      <c r="E1637" s="66"/>
      <c r="F1637" s="67"/>
      <c r="G1637" s="47">
        <f>ROUND(PRODUCT(D1637,E1637),2)</f>
        <v>1046.6300000000001</v>
      </c>
      <c r="H1637" s="127"/>
    </row>
    <row r="1638" spans="1:8" s="61" customFormat="1" ht="45" x14ac:dyDescent="0.2">
      <c r="A1638" s="53" t="s">
        <v>1937</v>
      </c>
      <c r="B1638" s="108" t="s">
        <v>267</v>
      </c>
      <c r="C1638" s="64" t="s">
        <v>54</v>
      </c>
      <c r="D1638" s="65">
        <v>175.09</v>
      </c>
      <c r="E1638" s="66"/>
      <c r="F1638" s="67"/>
      <c r="G1638" s="47">
        <f t="shared" ref="G1638:G1640" si="152">ROUND(PRODUCT(D1638,E1638),2)</f>
        <v>175.09</v>
      </c>
      <c r="H1638" s="127"/>
    </row>
    <row r="1639" spans="1:8" s="61" customFormat="1" ht="33.75" x14ac:dyDescent="0.2">
      <c r="A1639" s="53" t="s">
        <v>1938</v>
      </c>
      <c r="B1639" s="108" t="s">
        <v>38</v>
      </c>
      <c r="C1639" s="64" t="s">
        <v>33</v>
      </c>
      <c r="D1639" s="65">
        <v>52.97</v>
      </c>
      <c r="E1639" s="66"/>
      <c r="F1639" s="67"/>
      <c r="G1639" s="47">
        <f t="shared" si="152"/>
        <v>52.97</v>
      </c>
      <c r="H1639" s="127"/>
    </row>
    <row r="1640" spans="1:8" s="61" customFormat="1" ht="33.75" x14ac:dyDescent="0.2">
      <c r="A1640" s="53" t="s">
        <v>1939</v>
      </c>
      <c r="B1640" s="108" t="s">
        <v>36</v>
      </c>
      <c r="C1640" s="64" t="s">
        <v>37</v>
      </c>
      <c r="D1640" s="65">
        <v>635.64</v>
      </c>
      <c r="E1640" s="66"/>
      <c r="F1640" s="67"/>
      <c r="G1640" s="47">
        <f t="shared" si="152"/>
        <v>635.64</v>
      </c>
      <c r="H1640" s="127"/>
    </row>
    <row r="1641" spans="1:8" s="114" customFormat="1" x14ac:dyDescent="0.2">
      <c r="A1641" s="109" t="s">
        <v>1792</v>
      </c>
      <c r="B1641" s="110" t="s">
        <v>780</v>
      </c>
      <c r="C1641" s="111"/>
      <c r="D1641" s="112">
        <v>0</v>
      </c>
      <c r="E1641" s="92"/>
      <c r="F1641" s="113"/>
      <c r="G1641" s="92">
        <f>ROUND(SUM(G1642:G1649),2)</f>
        <v>137.44</v>
      </c>
      <c r="H1641" s="127"/>
    </row>
    <row r="1642" spans="1:8" s="61" customFormat="1" ht="22.5" x14ac:dyDescent="0.2">
      <c r="A1642" s="53" t="s">
        <v>1940</v>
      </c>
      <c r="B1642" s="108" t="s">
        <v>226</v>
      </c>
      <c r="C1642" s="64" t="s">
        <v>40</v>
      </c>
      <c r="D1642" s="65">
        <v>30</v>
      </c>
      <c r="E1642" s="66"/>
      <c r="F1642" s="67"/>
      <c r="G1642" s="47">
        <f t="shared" ref="G1642:G1649" si="153">ROUND(PRODUCT(D1642,E1642),2)</f>
        <v>30</v>
      </c>
      <c r="H1642" s="127"/>
    </row>
    <row r="1643" spans="1:8" s="61" customFormat="1" ht="45" x14ac:dyDescent="0.2">
      <c r="A1643" s="53" t="s">
        <v>1941</v>
      </c>
      <c r="B1643" s="108" t="s">
        <v>227</v>
      </c>
      <c r="C1643" s="64" t="s">
        <v>33</v>
      </c>
      <c r="D1643" s="65">
        <v>36</v>
      </c>
      <c r="E1643" s="66"/>
      <c r="F1643" s="67"/>
      <c r="G1643" s="47">
        <f t="shared" si="153"/>
        <v>36</v>
      </c>
      <c r="H1643" s="127"/>
    </row>
    <row r="1644" spans="1:8" s="61" customFormat="1" ht="22.5" x14ac:dyDescent="0.2">
      <c r="A1644" s="53" t="s">
        <v>1942</v>
      </c>
      <c r="B1644" s="108" t="s">
        <v>230</v>
      </c>
      <c r="C1644" s="64" t="s">
        <v>33</v>
      </c>
      <c r="D1644" s="65">
        <v>2.4</v>
      </c>
      <c r="E1644" s="66"/>
      <c r="F1644" s="67"/>
      <c r="G1644" s="47">
        <f t="shared" si="153"/>
        <v>2.4</v>
      </c>
      <c r="H1644" s="127"/>
    </row>
    <row r="1645" spans="1:8" s="61" customFormat="1" ht="22.5" x14ac:dyDescent="0.2">
      <c r="A1645" s="53" t="s">
        <v>1943</v>
      </c>
      <c r="B1645" s="108" t="s">
        <v>231</v>
      </c>
      <c r="C1645" s="64" t="s">
        <v>40</v>
      </c>
      <c r="D1645" s="65">
        <v>30</v>
      </c>
      <c r="E1645" s="66"/>
      <c r="F1645" s="67"/>
      <c r="G1645" s="47">
        <f t="shared" si="153"/>
        <v>30</v>
      </c>
      <c r="H1645" s="127"/>
    </row>
    <row r="1646" spans="1:8" s="61" customFormat="1" ht="33.75" x14ac:dyDescent="0.2">
      <c r="A1646" s="53" t="s">
        <v>1944</v>
      </c>
      <c r="B1646" s="108" t="s">
        <v>233</v>
      </c>
      <c r="C1646" s="64" t="s">
        <v>33</v>
      </c>
      <c r="D1646" s="65">
        <v>13.2</v>
      </c>
      <c r="E1646" s="66"/>
      <c r="F1646" s="72"/>
      <c r="G1646" s="47">
        <f t="shared" si="153"/>
        <v>13.2</v>
      </c>
      <c r="H1646" s="127"/>
    </row>
    <row r="1647" spans="1:8" s="61" customFormat="1" ht="45" x14ac:dyDescent="0.2">
      <c r="A1647" s="53" t="s">
        <v>1945</v>
      </c>
      <c r="B1647" s="108" t="s">
        <v>122</v>
      </c>
      <c r="C1647" s="64" t="s">
        <v>33</v>
      </c>
      <c r="D1647" s="65">
        <v>11.9</v>
      </c>
      <c r="E1647" s="66"/>
      <c r="F1647" s="72"/>
      <c r="G1647" s="47">
        <f t="shared" si="153"/>
        <v>11.9</v>
      </c>
      <c r="H1647" s="127"/>
    </row>
    <row r="1648" spans="1:8" s="61" customFormat="1" ht="45" x14ac:dyDescent="0.2">
      <c r="A1648" s="53" t="s">
        <v>1946</v>
      </c>
      <c r="B1648" s="108" t="s">
        <v>234</v>
      </c>
      <c r="C1648" s="64" t="s">
        <v>33</v>
      </c>
      <c r="D1648" s="65">
        <v>7.94</v>
      </c>
      <c r="E1648" s="66"/>
      <c r="F1648" s="67"/>
      <c r="G1648" s="47">
        <f t="shared" si="153"/>
        <v>7.94</v>
      </c>
      <c r="H1648" s="127"/>
    </row>
    <row r="1649" spans="1:8" s="61" customFormat="1" ht="112.5" x14ac:dyDescent="0.2">
      <c r="A1649" s="53" t="s">
        <v>1947</v>
      </c>
      <c r="B1649" s="108" t="s">
        <v>781</v>
      </c>
      <c r="C1649" s="64" t="s">
        <v>34</v>
      </c>
      <c r="D1649" s="65">
        <v>6</v>
      </c>
      <c r="E1649" s="66"/>
      <c r="F1649" s="67"/>
      <c r="G1649" s="47">
        <f t="shared" si="153"/>
        <v>6</v>
      </c>
      <c r="H1649" s="127"/>
    </row>
    <row r="1650" spans="1:8" s="63" customFormat="1" x14ac:dyDescent="0.2">
      <c r="A1650" s="62" t="s">
        <v>1793</v>
      </c>
      <c r="B1650" s="68" t="s">
        <v>269</v>
      </c>
      <c r="C1650" s="68"/>
      <c r="D1650" s="68">
        <v>0</v>
      </c>
      <c r="E1650" s="68"/>
      <c r="F1650" s="68"/>
      <c r="G1650" s="50">
        <f>ROUND(SUM(G1651,G1664,G1680,G1692),2)</f>
        <v>34996.04</v>
      </c>
      <c r="H1650" s="127"/>
    </row>
    <row r="1651" spans="1:8" s="114" customFormat="1" x14ac:dyDescent="0.2">
      <c r="A1651" s="109" t="s">
        <v>1794</v>
      </c>
      <c r="B1651" s="110" t="s">
        <v>225</v>
      </c>
      <c r="C1651" s="111"/>
      <c r="D1651" s="112">
        <v>0</v>
      </c>
      <c r="E1651" s="92"/>
      <c r="F1651" s="113"/>
      <c r="G1651" s="92">
        <f>ROUND(SUM(G1652:G1663),2)</f>
        <v>24367.49</v>
      </c>
      <c r="H1651" s="127"/>
    </row>
    <row r="1652" spans="1:8" s="61" customFormat="1" ht="22.5" x14ac:dyDescent="0.2">
      <c r="A1652" s="53" t="s">
        <v>1948</v>
      </c>
      <c r="B1652" s="108" t="s">
        <v>226</v>
      </c>
      <c r="C1652" s="64" t="s">
        <v>40</v>
      </c>
      <c r="D1652" s="65">
        <v>2333.16</v>
      </c>
      <c r="E1652" s="66"/>
      <c r="F1652" s="67"/>
      <c r="G1652" s="47">
        <f t="shared" ref="G1652:G1663" si="154">ROUND(PRODUCT(D1652,E1652),2)</f>
        <v>2333.16</v>
      </c>
      <c r="H1652" s="127"/>
    </row>
    <row r="1653" spans="1:8" s="61" customFormat="1" ht="45" x14ac:dyDescent="0.2">
      <c r="A1653" s="53" t="s">
        <v>1949</v>
      </c>
      <c r="B1653" s="108" t="s">
        <v>227</v>
      </c>
      <c r="C1653" s="64" t="s">
        <v>33</v>
      </c>
      <c r="D1653" s="65">
        <v>1978.18</v>
      </c>
      <c r="E1653" s="66"/>
      <c r="F1653" s="67"/>
      <c r="G1653" s="47">
        <f t="shared" si="154"/>
        <v>1978.18</v>
      </c>
      <c r="H1653" s="127"/>
    </row>
    <row r="1654" spans="1:8" s="61" customFormat="1" ht="33.75" x14ac:dyDescent="0.2">
      <c r="A1654" s="53" t="s">
        <v>1950</v>
      </c>
      <c r="B1654" s="108" t="s">
        <v>271</v>
      </c>
      <c r="C1654" s="64" t="s">
        <v>40</v>
      </c>
      <c r="D1654" s="65">
        <v>714.17</v>
      </c>
      <c r="E1654" s="66"/>
      <c r="F1654" s="67"/>
      <c r="G1654" s="47">
        <f t="shared" si="154"/>
        <v>714.17</v>
      </c>
      <c r="H1654" s="127"/>
    </row>
    <row r="1655" spans="1:8" s="61" customFormat="1" ht="33.75" x14ac:dyDescent="0.2">
      <c r="A1655" s="53" t="s">
        <v>1951</v>
      </c>
      <c r="B1655" s="108" t="s">
        <v>782</v>
      </c>
      <c r="C1655" s="64" t="s">
        <v>40</v>
      </c>
      <c r="D1655" s="65">
        <v>273.47000000000003</v>
      </c>
      <c r="E1655" s="66"/>
      <c r="F1655" s="67"/>
      <c r="G1655" s="47">
        <f t="shared" si="154"/>
        <v>273.47000000000003</v>
      </c>
      <c r="H1655" s="127"/>
    </row>
    <row r="1656" spans="1:8" s="61" customFormat="1" ht="33.75" x14ac:dyDescent="0.2">
      <c r="A1656" s="53" t="s">
        <v>1952</v>
      </c>
      <c r="B1656" s="108" t="s">
        <v>490</v>
      </c>
      <c r="C1656" s="64" t="s">
        <v>40</v>
      </c>
      <c r="D1656" s="65">
        <v>479.91</v>
      </c>
      <c r="E1656" s="66"/>
      <c r="F1656" s="67"/>
      <c r="G1656" s="47">
        <f t="shared" si="154"/>
        <v>479.91</v>
      </c>
      <c r="H1656" s="127"/>
    </row>
    <row r="1657" spans="1:8" s="61" customFormat="1" ht="33.75" x14ac:dyDescent="0.2">
      <c r="A1657" s="53" t="s">
        <v>1953</v>
      </c>
      <c r="B1657" s="108" t="s">
        <v>1518</v>
      </c>
      <c r="C1657" s="64" t="s">
        <v>40</v>
      </c>
      <c r="D1657" s="65">
        <v>865.61</v>
      </c>
      <c r="E1657" s="66"/>
      <c r="F1657" s="67"/>
      <c r="G1657" s="47">
        <f t="shared" si="154"/>
        <v>865.61</v>
      </c>
      <c r="H1657" s="127"/>
    </row>
    <row r="1658" spans="1:8" s="61" customFormat="1" ht="22.5" x14ac:dyDescent="0.2">
      <c r="A1658" s="53" t="s">
        <v>1954</v>
      </c>
      <c r="B1658" s="108" t="s">
        <v>230</v>
      </c>
      <c r="C1658" s="64" t="s">
        <v>33</v>
      </c>
      <c r="D1658" s="65">
        <v>175.59</v>
      </c>
      <c r="E1658" s="66"/>
      <c r="F1658" s="67"/>
      <c r="G1658" s="47">
        <f t="shared" si="154"/>
        <v>175.59</v>
      </c>
      <c r="H1658" s="127"/>
    </row>
    <row r="1659" spans="1:8" s="61" customFormat="1" ht="33.75" x14ac:dyDescent="0.2">
      <c r="A1659" s="53" t="s">
        <v>1955</v>
      </c>
      <c r="B1659" s="108" t="s">
        <v>233</v>
      </c>
      <c r="C1659" s="64" t="s">
        <v>33</v>
      </c>
      <c r="D1659" s="65">
        <v>470.46</v>
      </c>
      <c r="E1659" s="66"/>
      <c r="F1659" s="67"/>
      <c r="G1659" s="47">
        <f t="shared" si="154"/>
        <v>470.46</v>
      </c>
      <c r="H1659" s="127"/>
    </row>
    <row r="1660" spans="1:8" s="61" customFormat="1" ht="45" x14ac:dyDescent="0.2">
      <c r="A1660" s="53" t="s">
        <v>1956</v>
      </c>
      <c r="B1660" s="108" t="s">
        <v>122</v>
      </c>
      <c r="C1660" s="64" t="s">
        <v>33</v>
      </c>
      <c r="D1660" s="65">
        <v>762.3</v>
      </c>
      <c r="E1660" s="66"/>
      <c r="F1660" s="72"/>
      <c r="G1660" s="47">
        <f t="shared" si="154"/>
        <v>762.3</v>
      </c>
      <c r="H1660" s="127"/>
    </row>
    <row r="1661" spans="1:8" s="61" customFormat="1" ht="45" x14ac:dyDescent="0.2">
      <c r="A1661" s="53" t="s">
        <v>1957</v>
      </c>
      <c r="B1661" s="108" t="s">
        <v>234</v>
      </c>
      <c r="C1661" s="64" t="s">
        <v>33</v>
      </c>
      <c r="D1661" s="65">
        <v>508.2</v>
      </c>
      <c r="E1661" s="66"/>
      <c r="F1661" s="67"/>
      <c r="G1661" s="47">
        <f t="shared" si="154"/>
        <v>508.2</v>
      </c>
      <c r="H1661" s="127"/>
    </row>
    <row r="1662" spans="1:8" s="61" customFormat="1" ht="33.75" x14ac:dyDescent="0.2">
      <c r="A1662" s="53" t="s">
        <v>1958</v>
      </c>
      <c r="B1662" s="108" t="s">
        <v>38</v>
      </c>
      <c r="C1662" s="64" t="s">
        <v>33</v>
      </c>
      <c r="D1662" s="65">
        <v>1215.8800000000001</v>
      </c>
      <c r="E1662" s="66"/>
      <c r="F1662" s="67"/>
      <c r="G1662" s="47">
        <f t="shared" si="154"/>
        <v>1215.8800000000001</v>
      </c>
      <c r="H1662" s="127"/>
    </row>
    <row r="1663" spans="1:8" s="61" customFormat="1" ht="33.75" x14ac:dyDescent="0.2">
      <c r="A1663" s="53" t="s">
        <v>1959</v>
      </c>
      <c r="B1663" s="108" t="s">
        <v>36</v>
      </c>
      <c r="C1663" s="64" t="s">
        <v>37</v>
      </c>
      <c r="D1663" s="65">
        <v>14590.56</v>
      </c>
      <c r="E1663" s="66"/>
      <c r="F1663" s="67"/>
      <c r="G1663" s="47">
        <f t="shared" si="154"/>
        <v>14590.56</v>
      </c>
      <c r="H1663" s="127"/>
    </row>
    <row r="1664" spans="1:8" s="114" customFormat="1" x14ac:dyDescent="0.2">
      <c r="A1664" s="109" t="s">
        <v>1795</v>
      </c>
      <c r="B1664" s="110" t="s">
        <v>273</v>
      </c>
      <c r="C1664" s="111"/>
      <c r="D1664" s="112">
        <v>0</v>
      </c>
      <c r="E1664" s="92"/>
      <c r="F1664" s="113"/>
      <c r="G1664" s="92">
        <f>ROUND(SUM(G1665:G1679),2)</f>
        <v>4634.4399999999996</v>
      </c>
      <c r="H1664" s="127"/>
    </row>
    <row r="1665" spans="1:8" s="61" customFormat="1" ht="22.5" x14ac:dyDescent="0.2">
      <c r="A1665" s="53" t="s">
        <v>1960</v>
      </c>
      <c r="B1665" s="108" t="s">
        <v>226</v>
      </c>
      <c r="C1665" s="64" t="s">
        <v>40</v>
      </c>
      <c r="D1665" s="65">
        <v>1073.8</v>
      </c>
      <c r="E1665" s="66"/>
      <c r="F1665" s="67"/>
      <c r="G1665" s="47">
        <f>ROUND(PRODUCT(D1665,E1665),2)</f>
        <v>1073.8</v>
      </c>
      <c r="H1665" s="127"/>
    </row>
    <row r="1666" spans="1:8" s="61" customFormat="1" ht="45" x14ac:dyDescent="0.2">
      <c r="A1666" s="53" t="s">
        <v>1961</v>
      </c>
      <c r="B1666" s="108" t="s">
        <v>227</v>
      </c>
      <c r="C1666" s="64" t="s">
        <v>33</v>
      </c>
      <c r="D1666" s="65">
        <v>515.41999999999996</v>
      </c>
      <c r="E1666" s="66"/>
      <c r="F1666" s="67"/>
      <c r="G1666" s="47">
        <f t="shared" ref="G1666:G1679" si="155">ROUND(PRODUCT(D1666,E1666),2)</f>
        <v>515.41999999999996</v>
      </c>
      <c r="H1666" s="127"/>
    </row>
    <row r="1667" spans="1:8" s="61" customFormat="1" ht="45" x14ac:dyDescent="0.2">
      <c r="A1667" s="53" t="s">
        <v>1962</v>
      </c>
      <c r="B1667" s="108" t="s">
        <v>122</v>
      </c>
      <c r="C1667" s="64" t="s">
        <v>33</v>
      </c>
      <c r="D1667" s="65">
        <v>515.41999999999996</v>
      </c>
      <c r="E1667" s="66"/>
      <c r="F1667" s="67"/>
      <c r="G1667" s="47">
        <f t="shared" si="155"/>
        <v>515.41999999999996</v>
      </c>
      <c r="H1667" s="127"/>
    </row>
    <row r="1668" spans="1:8" s="61" customFormat="1" ht="22.5" x14ac:dyDescent="0.2">
      <c r="A1668" s="53" t="s">
        <v>1963</v>
      </c>
      <c r="B1668" s="108" t="s">
        <v>274</v>
      </c>
      <c r="C1668" s="64" t="s">
        <v>34</v>
      </c>
      <c r="D1668" s="65">
        <v>122</v>
      </c>
      <c r="E1668" s="66"/>
      <c r="F1668" s="67"/>
      <c r="G1668" s="47">
        <f t="shared" si="155"/>
        <v>122</v>
      </c>
      <c r="H1668" s="127"/>
    </row>
    <row r="1669" spans="1:8" s="61" customFormat="1" ht="22.5" x14ac:dyDescent="0.2">
      <c r="A1669" s="53" t="s">
        <v>1964</v>
      </c>
      <c r="B1669" s="108" t="s">
        <v>1042</v>
      </c>
      <c r="C1669" s="64" t="s">
        <v>34</v>
      </c>
      <c r="D1669" s="65">
        <v>36</v>
      </c>
      <c r="E1669" s="66"/>
      <c r="F1669" s="67"/>
      <c r="G1669" s="47">
        <f t="shared" si="155"/>
        <v>36</v>
      </c>
      <c r="H1669" s="127"/>
    </row>
    <row r="1670" spans="1:8" s="61" customFormat="1" ht="22.5" x14ac:dyDescent="0.2">
      <c r="A1670" s="53" t="s">
        <v>1965</v>
      </c>
      <c r="B1670" s="108" t="s">
        <v>491</v>
      </c>
      <c r="C1670" s="64" t="s">
        <v>34</v>
      </c>
      <c r="D1670" s="65">
        <v>18</v>
      </c>
      <c r="E1670" s="66"/>
      <c r="F1670" s="67"/>
      <c r="G1670" s="47">
        <f t="shared" si="155"/>
        <v>18</v>
      </c>
      <c r="H1670" s="127"/>
    </row>
    <row r="1671" spans="1:8" s="61" customFormat="1" ht="22.5" x14ac:dyDescent="0.2">
      <c r="A1671" s="53" t="s">
        <v>1966</v>
      </c>
      <c r="B1671" s="108" t="s">
        <v>1771</v>
      </c>
      <c r="C1671" s="64" t="s">
        <v>34</v>
      </c>
      <c r="D1671" s="65">
        <v>6</v>
      </c>
      <c r="E1671" s="66"/>
      <c r="F1671" s="67"/>
      <c r="G1671" s="47">
        <f t="shared" si="155"/>
        <v>6</v>
      </c>
      <c r="H1671" s="127"/>
    </row>
    <row r="1672" spans="1:8" s="61" customFormat="1" ht="22.5" x14ac:dyDescent="0.2">
      <c r="A1672" s="53" t="s">
        <v>1967</v>
      </c>
      <c r="B1672" s="108" t="s">
        <v>275</v>
      </c>
      <c r="C1672" s="64" t="s">
        <v>34</v>
      </c>
      <c r="D1672" s="65">
        <v>182</v>
      </c>
      <c r="E1672" s="66"/>
      <c r="F1672" s="67"/>
      <c r="G1672" s="47">
        <f t="shared" si="155"/>
        <v>182</v>
      </c>
      <c r="H1672" s="127"/>
    </row>
    <row r="1673" spans="1:8" s="61" customFormat="1" ht="22.5" x14ac:dyDescent="0.2">
      <c r="A1673" s="53" t="s">
        <v>1968</v>
      </c>
      <c r="B1673" s="108" t="s">
        <v>276</v>
      </c>
      <c r="C1673" s="64" t="s">
        <v>34</v>
      </c>
      <c r="D1673" s="65">
        <v>182</v>
      </c>
      <c r="E1673" s="66"/>
      <c r="F1673" s="67"/>
      <c r="G1673" s="47">
        <f t="shared" si="155"/>
        <v>182</v>
      </c>
      <c r="H1673" s="127"/>
    </row>
    <row r="1674" spans="1:8" s="61" customFormat="1" ht="22.5" x14ac:dyDescent="0.2">
      <c r="A1674" s="53" t="s">
        <v>1969</v>
      </c>
      <c r="B1674" s="108" t="s">
        <v>277</v>
      </c>
      <c r="C1674" s="64" t="s">
        <v>34</v>
      </c>
      <c r="D1674" s="65">
        <v>182</v>
      </c>
      <c r="E1674" s="66"/>
      <c r="F1674" s="67"/>
      <c r="G1674" s="47">
        <f t="shared" si="155"/>
        <v>182</v>
      </c>
      <c r="H1674" s="127"/>
    </row>
    <row r="1675" spans="1:8" s="61" customFormat="1" ht="22.5" x14ac:dyDescent="0.2">
      <c r="A1675" s="53" t="s">
        <v>1970</v>
      </c>
      <c r="B1675" s="108" t="s">
        <v>278</v>
      </c>
      <c r="C1675" s="64" t="s">
        <v>40</v>
      </c>
      <c r="D1675" s="65">
        <v>1073.8</v>
      </c>
      <c r="E1675" s="66"/>
      <c r="F1675" s="67"/>
      <c r="G1675" s="47">
        <f t="shared" si="155"/>
        <v>1073.8</v>
      </c>
      <c r="H1675" s="127"/>
    </row>
    <row r="1676" spans="1:8" s="61" customFormat="1" ht="22.5" x14ac:dyDescent="0.2">
      <c r="A1676" s="53" t="s">
        <v>1971</v>
      </c>
      <c r="B1676" s="54" t="s">
        <v>3027</v>
      </c>
      <c r="C1676" s="64" t="s">
        <v>34</v>
      </c>
      <c r="D1676" s="65">
        <v>182</v>
      </c>
      <c r="E1676" s="66"/>
      <c r="F1676" s="67"/>
      <c r="G1676" s="47">
        <f t="shared" si="155"/>
        <v>182</v>
      </c>
      <c r="H1676" s="127"/>
    </row>
    <row r="1677" spans="1:8" s="61" customFormat="1" ht="22.5" x14ac:dyDescent="0.2">
      <c r="A1677" s="53" t="s">
        <v>1972</v>
      </c>
      <c r="B1677" s="108" t="s">
        <v>279</v>
      </c>
      <c r="C1677" s="64" t="s">
        <v>34</v>
      </c>
      <c r="D1677" s="65">
        <v>182</v>
      </c>
      <c r="E1677" s="66"/>
      <c r="F1677" s="67"/>
      <c r="G1677" s="47">
        <f t="shared" si="155"/>
        <v>182</v>
      </c>
      <c r="H1677" s="127"/>
    </row>
    <row r="1678" spans="1:8" s="61" customFormat="1" ht="22.5" x14ac:dyDescent="0.2">
      <c r="A1678" s="53" t="s">
        <v>1973</v>
      </c>
      <c r="B1678" s="108" t="s">
        <v>280</v>
      </c>
      <c r="C1678" s="64" t="s">
        <v>34</v>
      </c>
      <c r="D1678" s="65">
        <v>182</v>
      </c>
      <c r="E1678" s="66"/>
      <c r="F1678" s="67"/>
      <c r="G1678" s="47">
        <f t="shared" si="155"/>
        <v>182</v>
      </c>
      <c r="H1678" s="127"/>
    </row>
    <row r="1679" spans="1:8" s="61" customFormat="1" ht="90" x14ac:dyDescent="0.2">
      <c r="A1679" s="53" t="s">
        <v>1974</v>
      </c>
      <c r="B1679" s="108" t="s">
        <v>281</v>
      </c>
      <c r="C1679" s="64" t="s">
        <v>34</v>
      </c>
      <c r="D1679" s="65">
        <v>182</v>
      </c>
      <c r="E1679" s="66"/>
      <c r="F1679" s="67"/>
      <c r="G1679" s="47">
        <f t="shared" si="155"/>
        <v>182</v>
      </c>
      <c r="H1679" s="127"/>
    </row>
    <row r="1680" spans="1:8" s="114" customFormat="1" x14ac:dyDescent="0.2">
      <c r="A1680" s="109" t="s">
        <v>1796</v>
      </c>
      <c r="B1680" s="110" t="s">
        <v>283</v>
      </c>
      <c r="C1680" s="111"/>
      <c r="D1680" s="112">
        <v>0</v>
      </c>
      <c r="E1680" s="92"/>
      <c r="F1680" s="113"/>
      <c r="G1680" s="92">
        <f>ROUND(SUM(G1681:G1691),2)</f>
        <v>5797.91</v>
      </c>
      <c r="H1680" s="127"/>
    </row>
    <row r="1681" spans="1:8" s="61" customFormat="1" ht="45" x14ac:dyDescent="0.2">
      <c r="A1681" s="53" t="s">
        <v>1975</v>
      </c>
      <c r="B1681" s="108" t="s">
        <v>227</v>
      </c>
      <c r="C1681" s="64" t="s">
        <v>33</v>
      </c>
      <c r="D1681" s="65">
        <v>220.54</v>
      </c>
      <c r="E1681" s="66"/>
      <c r="F1681" s="67"/>
      <c r="G1681" s="47">
        <f t="shared" ref="G1681:G1691" si="156">ROUND(PRODUCT(D1681,E1681),2)</f>
        <v>220.54</v>
      </c>
      <c r="H1681" s="127"/>
    </row>
    <row r="1682" spans="1:8" s="61" customFormat="1" ht="45" x14ac:dyDescent="0.2">
      <c r="A1682" s="53" t="s">
        <v>1976</v>
      </c>
      <c r="B1682" s="108" t="s">
        <v>122</v>
      </c>
      <c r="C1682" s="64" t="s">
        <v>33</v>
      </c>
      <c r="D1682" s="65">
        <v>29.99</v>
      </c>
      <c r="E1682" s="66"/>
      <c r="F1682" s="67"/>
      <c r="G1682" s="47">
        <f t="shared" si="156"/>
        <v>29.99</v>
      </c>
      <c r="H1682" s="127"/>
    </row>
    <row r="1683" spans="1:8" s="61" customFormat="1" ht="33.75" x14ac:dyDescent="0.2">
      <c r="A1683" s="53" t="s">
        <v>1977</v>
      </c>
      <c r="B1683" s="108" t="s">
        <v>284</v>
      </c>
      <c r="C1683" s="64" t="s">
        <v>32</v>
      </c>
      <c r="D1683" s="65">
        <v>111.59</v>
      </c>
      <c r="E1683" s="66"/>
      <c r="F1683" s="67"/>
      <c r="G1683" s="47">
        <f t="shared" si="156"/>
        <v>111.59</v>
      </c>
      <c r="H1683" s="127"/>
    </row>
    <row r="1684" spans="1:8" s="61" customFormat="1" ht="33.75" x14ac:dyDescent="0.2">
      <c r="A1684" s="53" t="s">
        <v>1978</v>
      </c>
      <c r="B1684" s="108" t="s">
        <v>240</v>
      </c>
      <c r="C1684" s="64" t="s">
        <v>32</v>
      </c>
      <c r="D1684" s="65">
        <v>140.18</v>
      </c>
      <c r="E1684" s="66"/>
      <c r="F1684" s="67"/>
      <c r="G1684" s="47">
        <f t="shared" si="156"/>
        <v>140.18</v>
      </c>
      <c r="H1684" s="127"/>
    </row>
    <row r="1685" spans="1:8" s="61" customFormat="1" ht="33.75" x14ac:dyDescent="0.2">
      <c r="A1685" s="53" t="s">
        <v>1979</v>
      </c>
      <c r="B1685" s="108" t="s">
        <v>285</v>
      </c>
      <c r="C1685" s="64" t="s">
        <v>32</v>
      </c>
      <c r="D1685" s="65">
        <v>58.59</v>
      </c>
      <c r="E1685" s="66"/>
      <c r="F1685" s="67"/>
      <c r="G1685" s="47">
        <f t="shared" si="156"/>
        <v>58.59</v>
      </c>
      <c r="H1685" s="127"/>
    </row>
    <row r="1686" spans="1:8" s="61" customFormat="1" ht="33.75" x14ac:dyDescent="0.2">
      <c r="A1686" s="53" t="s">
        <v>1980</v>
      </c>
      <c r="B1686" s="108" t="s">
        <v>241</v>
      </c>
      <c r="C1686" s="64" t="s">
        <v>54</v>
      </c>
      <c r="D1686" s="65">
        <v>2320.48</v>
      </c>
      <c r="E1686" s="66"/>
      <c r="F1686" s="67"/>
      <c r="G1686" s="47">
        <f t="shared" si="156"/>
        <v>2320.48</v>
      </c>
      <c r="H1686" s="127"/>
    </row>
    <row r="1687" spans="1:8" s="61" customFormat="1" ht="22.5" x14ac:dyDescent="0.2">
      <c r="A1687" s="53" t="s">
        <v>1981</v>
      </c>
      <c r="B1687" s="108" t="s">
        <v>242</v>
      </c>
      <c r="C1687" s="64" t="s">
        <v>33</v>
      </c>
      <c r="D1687" s="65">
        <v>18.97</v>
      </c>
      <c r="E1687" s="66"/>
      <c r="F1687" s="67"/>
      <c r="G1687" s="47">
        <f t="shared" si="156"/>
        <v>18.97</v>
      </c>
      <c r="H1687" s="127"/>
    </row>
    <row r="1688" spans="1:8" s="61" customFormat="1" ht="22.5" x14ac:dyDescent="0.2">
      <c r="A1688" s="53" t="s">
        <v>1982</v>
      </c>
      <c r="B1688" s="108" t="s">
        <v>244</v>
      </c>
      <c r="C1688" s="64" t="s">
        <v>32</v>
      </c>
      <c r="D1688" s="65">
        <v>210.21</v>
      </c>
      <c r="E1688" s="66"/>
      <c r="F1688" s="67"/>
      <c r="G1688" s="47">
        <f t="shared" si="156"/>
        <v>210.21</v>
      </c>
      <c r="H1688" s="127"/>
    </row>
    <row r="1689" spans="1:8" s="61" customFormat="1" ht="33.75" x14ac:dyDescent="0.2">
      <c r="A1689" s="53" t="s">
        <v>1983</v>
      </c>
      <c r="B1689" s="108" t="s">
        <v>286</v>
      </c>
      <c r="C1689" s="64" t="s">
        <v>32</v>
      </c>
      <c r="D1689" s="65">
        <v>210.21</v>
      </c>
      <c r="E1689" s="66"/>
      <c r="F1689" s="67"/>
      <c r="G1689" s="47">
        <f t="shared" si="156"/>
        <v>210.21</v>
      </c>
      <c r="H1689" s="127"/>
    </row>
    <row r="1690" spans="1:8" s="61" customFormat="1" ht="33.75" x14ac:dyDescent="0.2">
      <c r="A1690" s="53" t="s">
        <v>1984</v>
      </c>
      <c r="B1690" s="108" t="s">
        <v>38</v>
      </c>
      <c r="C1690" s="64" t="s">
        <v>33</v>
      </c>
      <c r="D1690" s="65">
        <v>190.55</v>
      </c>
      <c r="E1690" s="66"/>
      <c r="F1690" s="67"/>
      <c r="G1690" s="47">
        <f t="shared" si="156"/>
        <v>190.55</v>
      </c>
      <c r="H1690" s="127"/>
    </row>
    <row r="1691" spans="1:8" s="61" customFormat="1" ht="33.75" x14ac:dyDescent="0.2">
      <c r="A1691" s="53" t="s">
        <v>1985</v>
      </c>
      <c r="B1691" s="108" t="s">
        <v>36</v>
      </c>
      <c r="C1691" s="64" t="s">
        <v>37</v>
      </c>
      <c r="D1691" s="65">
        <v>2286.6</v>
      </c>
      <c r="E1691" s="66"/>
      <c r="F1691" s="67"/>
      <c r="G1691" s="47">
        <f t="shared" si="156"/>
        <v>2286.6</v>
      </c>
      <c r="H1691" s="127"/>
    </row>
    <row r="1692" spans="1:8" s="114" customFormat="1" x14ac:dyDescent="0.2">
      <c r="A1692" s="109" t="s">
        <v>1797</v>
      </c>
      <c r="B1692" s="110" t="s">
        <v>288</v>
      </c>
      <c r="C1692" s="111"/>
      <c r="D1692" s="112">
        <v>0</v>
      </c>
      <c r="E1692" s="92"/>
      <c r="F1692" s="113"/>
      <c r="G1692" s="92">
        <f>ROUND(SUM(G1693:G1727),2)</f>
        <v>196.2</v>
      </c>
      <c r="H1692" s="127"/>
    </row>
    <row r="1693" spans="1:8" s="61" customFormat="1" ht="22.5" x14ac:dyDescent="0.2">
      <c r="A1693" s="53" t="s">
        <v>1986</v>
      </c>
      <c r="B1693" s="108" t="s">
        <v>289</v>
      </c>
      <c r="C1693" s="64" t="s">
        <v>34</v>
      </c>
      <c r="D1693" s="65">
        <v>20</v>
      </c>
      <c r="E1693" s="66"/>
      <c r="F1693" s="67"/>
      <c r="G1693" s="47">
        <f t="shared" ref="G1693:G1727" si="157">ROUND(PRODUCT(D1693,E1693),2)</f>
        <v>20</v>
      </c>
      <c r="H1693" s="127"/>
    </row>
    <row r="1694" spans="1:8" s="61" customFormat="1" ht="22.5" x14ac:dyDescent="0.2">
      <c r="A1694" s="53" t="s">
        <v>1987</v>
      </c>
      <c r="B1694" s="108" t="s">
        <v>291</v>
      </c>
      <c r="C1694" s="64" t="s">
        <v>34</v>
      </c>
      <c r="D1694" s="65">
        <v>20</v>
      </c>
      <c r="E1694" s="66"/>
      <c r="F1694" s="67"/>
      <c r="G1694" s="47">
        <f>ROUND(PRODUCT(D1694,E1694),2)</f>
        <v>20</v>
      </c>
      <c r="H1694" s="127"/>
    </row>
    <row r="1695" spans="1:8" s="61" customFormat="1" ht="22.5" x14ac:dyDescent="0.2">
      <c r="A1695" s="53" t="s">
        <v>1988</v>
      </c>
      <c r="B1695" s="108" t="s">
        <v>290</v>
      </c>
      <c r="C1695" s="64" t="s">
        <v>34</v>
      </c>
      <c r="D1695" s="65">
        <v>14</v>
      </c>
      <c r="E1695" s="66"/>
      <c r="F1695" s="67"/>
      <c r="G1695" s="47">
        <f t="shared" si="157"/>
        <v>14</v>
      </c>
      <c r="H1695" s="127"/>
    </row>
    <row r="1696" spans="1:8" s="61" customFormat="1" ht="22.5" x14ac:dyDescent="0.2">
      <c r="A1696" s="53" t="s">
        <v>1989</v>
      </c>
      <c r="B1696" s="108" t="s">
        <v>292</v>
      </c>
      <c r="C1696" s="64" t="s">
        <v>34</v>
      </c>
      <c r="D1696" s="65">
        <v>14</v>
      </c>
      <c r="E1696" s="66"/>
      <c r="F1696" s="67"/>
      <c r="G1696" s="47">
        <f t="shared" si="157"/>
        <v>14</v>
      </c>
      <c r="H1696" s="127"/>
    </row>
    <row r="1697" spans="1:8" s="61" customFormat="1" ht="22.5" x14ac:dyDescent="0.2">
      <c r="A1697" s="53" t="s">
        <v>1990</v>
      </c>
      <c r="B1697" s="108" t="s">
        <v>492</v>
      </c>
      <c r="C1697" s="64" t="s">
        <v>34</v>
      </c>
      <c r="D1697" s="65">
        <v>6</v>
      </c>
      <c r="E1697" s="66"/>
      <c r="F1697" s="67"/>
      <c r="G1697" s="47">
        <f>ROUND(PRODUCT(D1697,E1697),2)</f>
        <v>6</v>
      </c>
      <c r="H1697" s="127"/>
    </row>
    <row r="1698" spans="1:8" s="61" customFormat="1" ht="22.5" x14ac:dyDescent="0.2">
      <c r="A1698" s="53" t="s">
        <v>1991</v>
      </c>
      <c r="B1698" s="108" t="s">
        <v>1772</v>
      </c>
      <c r="C1698" s="64" t="s">
        <v>34</v>
      </c>
      <c r="D1698" s="65">
        <v>6</v>
      </c>
      <c r="E1698" s="66"/>
      <c r="F1698" s="67"/>
      <c r="G1698" s="47">
        <f>ROUND(PRODUCT(D1698,E1698),2)</f>
        <v>6</v>
      </c>
      <c r="H1698" s="127"/>
    </row>
    <row r="1699" spans="1:8" s="61" customFormat="1" ht="22.5" x14ac:dyDescent="0.2">
      <c r="A1699" s="53" t="s">
        <v>1992</v>
      </c>
      <c r="B1699" s="108" t="s">
        <v>1520</v>
      </c>
      <c r="C1699" s="64" t="s">
        <v>34</v>
      </c>
      <c r="D1699" s="65">
        <v>13</v>
      </c>
      <c r="E1699" s="66"/>
      <c r="F1699" s="67"/>
      <c r="G1699" s="47">
        <f t="shared" ref="G1699:G1700" si="158">ROUND(PRODUCT(D1699,E1699),2)</f>
        <v>13</v>
      </c>
      <c r="H1699" s="127"/>
    </row>
    <row r="1700" spans="1:8" s="61" customFormat="1" ht="22.5" x14ac:dyDescent="0.2">
      <c r="A1700" s="53" t="s">
        <v>1993</v>
      </c>
      <c r="B1700" s="108" t="s">
        <v>1521</v>
      </c>
      <c r="C1700" s="64" t="s">
        <v>34</v>
      </c>
      <c r="D1700" s="65">
        <v>13</v>
      </c>
      <c r="E1700" s="66"/>
      <c r="F1700" s="67"/>
      <c r="G1700" s="47">
        <f t="shared" si="158"/>
        <v>13</v>
      </c>
      <c r="H1700" s="127"/>
    </row>
    <row r="1701" spans="1:8" s="61" customFormat="1" ht="33.75" x14ac:dyDescent="0.2">
      <c r="A1701" s="53" t="s">
        <v>1994</v>
      </c>
      <c r="B1701" s="108" t="s">
        <v>1773</v>
      </c>
      <c r="C1701" s="64" t="s">
        <v>34</v>
      </c>
      <c r="D1701" s="65">
        <v>2</v>
      </c>
      <c r="E1701" s="66"/>
      <c r="F1701" s="67"/>
      <c r="G1701" s="47">
        <f>ROUND(PRODUCT(D1701,E1701),2)</f>
        <v>2</v>
      </c>
      <c r="H1701" s="127"/>
    </row>
    <row r="1702" spans="1:8" s="61" customFormat="1" ht="33.75" x14ac:dyDescent="0.2">
      <c r="A1702" s="53" t="s">
        <v>1995</v>
      </c>
      <c r="B1702" s="108" t="s">
        <v>1774</v>
      </c>
      <c r="C1702" s="64" t="s">
        <v>34</v>
      </c>
      <c r="D1702" s="65">
        <v>2</v>
      </c>
      <c r="E1702" s="66"/>
      <c r="F1702" s="67"/>
      <c r="G1702" s="47">
        <f t="shared" ref="G1702:G1705" si="159">ROUND(PRODUCT(D1702,E1702),2)</f>
        <v>2</v>
      </c>
      <c r="H1702" s="127"/>
    </row>
    <row r="1703" spans="1:8" s="61" customFormat="1" ht="33.75" x14ac:dyDescent="0.2">
      <c r="A1703" s="53" t="s">
        <v>1996</v>
      </c>
      <c r="B1703" s="108" t="s">
        <v>1775</v>
      </c>
      <c r="C1703" s="64" t="s">
        <v>34</v>
      </c>
      <c r="D1703" s="65">
        <v>1</v>
      </c>
      <c r="E1703" s="66"/>
      <c r="F1703" s="67"/>
      <c r="G1703" s="47">
        <f t="shared" si="159"/>
        <v>1</v>
      </c>
      <c r="H1703" s="127"/>
    </row>
    <row r="1704" spans="1:8" s="61" customFormat="1" ht="33.75" x14ac:dyDescent="0.2">
      <c r="A1704" s="53" t="s">
        <v>1997</v>
      </c>
      <c r="B1704" s="108" t="s">
        <v>1776</v>
      </c>
      <c r="C1704" s="64" t="s">
        <v>34</v>
      </c>
      <c r="D1704" s="65">
        <v>1</v>
      </c>
      <c r="E1704" s="66"/>
      <c r="F1704" s="67"/>
      <c r="G1704" s="47">
        <f t="shared" si="159"/>
        <v>1</v>
      </c>
      <c r="H1704" s="127"/>
    </row>
    <row r="1705" spans="1:8" s="61" customFormat="1" ht="22.5" x14ac:dyDescent="0.2">
      <c r="A1705" s="53" t="s">
        <v>1998</v>
      </c>
      <c r="B1705" s="108" t="s">
        <v>293</v>
      </c>
      <c r="C1705" s="64" t="s">
        <v>34</v>
      </c>
      <c r="D1705" s="65">
        <v>3</v>
      </c>
      <c r="E1705" s="66"/>
      <c r="F1705" s="67"/>
      <c r="G1705" s="47">
        <f t="shared" si="159"/>
        <v>3</v>
      </c>
      <c r="H1705" s="127"/>
    </row>
    <row r="1706" spans="1:8" s="61" customFormat="1" ht="22.5" x14ac:dyDescent="0.2">
      <c r="A1706" s="53" t="s">
        <v>1999</v>
      </c>
      <c r="B1706" s="108" t="s">
        <v>1525</v>
      </c>
      <c r="C1706" s="64" t="s">
        <v>34</v>
      </c>
      <c r="D1706" s="65">
        <v>1</v>
      </c>
      <c r="E1706" s="66"/>
      <c r="F1706" s="67"/>
      <c r="G1706" s="47">
        <f>ROUND(PRODUCT(D1706,E1706),2)</f>
        <v>1</v>
      </c>
      <c r="H1706" s="127"/>
    </row>
    <row r="1707" spans="1:8" s="61" customFormat="1" ht="22.5" x14ac:dyDescent="0.2">
      <c r="A1707" s="53" t="s">
        <v>2000</v>
      </c>
      <c r="B1707" s="108" t="s">
        <v>1043</v>
      </c>
      <c r="C1707" s="64" t="s">
        <v>34</v>
      </c>
      <c r="D1707" s="65">
        <v>2</v>
      </c>
      <c r="E1707" s="66"/>
      <c r="F1707" s="67"/>
      <c r="G1707" s="47">
        <f t="shared" si="157"/>
        <v>2</v>
      </c>
      <c r="H1707" s="127"/>
    </row>
    <row r="1708" spans="1:8" s="61" customFormat="1" ht="22.5" x14ac:dyDescent="0.2">
      <c r="A1708" s="53" t="s">
        <v>2001</v>
      </c>
      <c r="B1708" s="54" t="s">
        <v>3026</v>
      </c>
      <c r="C1708" s="64" t="s">
        <v>34</v>
      </c>
      <c r="D1708" s="65">
        <v>1</v>
      </c>
      <c r="E1708" s="66"/>
      <c r="F1708" s="67"/>
      <c r="G1708" s="47">
        <f t="shared" si="157"/>
        <v>1</v>
      </c>
      <c r="H1708" s="127"/>
    </row>
    <row r="1709" spans="1:8" s="61" customFormat="1" ht="22.5" x14ac:dyDescent="0.2">
      <c r="A1709" s="53" t="s">
        <v>2002</v>
      </c>
      <c r="B1709" s="54" t="s">
        <v>3026</v>
      </c>
      <c r="C1709" s="64" t="s">
        <v>34</v>
      </c>
      <c r="D1709" s="65">
        <v>1</v>
      </c>
      <c r="E1709" s="66"/>
      <c r="F1709" s="67"/>
      <c r="G1709" s="47">
        <f t="shared" si="157"/>
        <v>1</v>
      </c>
      <c r="H1709" s="127"/>
    </row>
    <row r="1710" spans="1:8" s="61" customFormat="1" ht="22.5" x14ac:dyDescent="0.2">
      <c r="A1710" s="53" t="s">
        <v>2003</v>
      </c>
      <c r="B1710" s="108" t="s">
        <v>309</v>
      </c>
      <c r="C1710" s="64" t="s">
        <v>34</v>
      </c>
      <c r="D1710" s="65">
        <v>1</v>
      </c>
      <c r="E1710" s="66"/>
      <c r="F1710" s="67"/>
      <c r="G1710" s="47">
        <f t="shared" si="157"/>
        <v>1</v>
      </c>
      <c r="H1710" s="127"/>
    </row>
    <row r="1711" spans="1:8" s="61" customFormat="1" ht="22.5" x14ac:dyDescent="0.2">
      <c r="A1711" s="53" t="s">
        <v>2004</v>
      </c>
      <c r="B1711" s="108" t="s">
        <v>494</v>
      </c>
      <c r="C1711" s="64" t="s">
        <v>34</v>
      </c>
      <c r="D1711" s="65">
        <v>1</v>
      </c>
      <c r="E1711" s="66"/>
      <c r="F1711" s="67"/>
      <c r="G1711" s="47">
        <f t="shared" si="157"/>
        <v>1</v>
      </c>
      <c r="H1711" s="127"/>
    </row>
    <row r="1712" spans="1:8" s="61" customFormat="1" ht="22.5" x14ac:dyDescent="0.2">
      <c r="A1712" s="53" t="s">
        <v>2005</v>
      </c>
      <c r="B1712" s="108" t="s">
        <v>1777</v>
      </c>
      <c r="C1712" s="64" t="s">
        <v>34</v>
      </c>
      <c r="D1712" s="65">
        <v>1</v>
      </c>
      <c r="E1712" s="66"/>
      <c r="F1712" s="67"/>
      <c r="G1712" s="47">
        <f t="shared" si="157"/>
        <v>1</v>
      </c>
      <c r="H1712" s="127"/>
    </row>
    <row r="1713" spans="1:8" s="61" customFormat="1" ht="22.5" x14ac:dyDescent="0.2">
      <c r="A1713" s="53" t="s">
        <v>2006</v>
      </c>
      <c r="B1713" s="108" t="s">
        <v>1778</v>
      </c>
      <c r="C1713" s="64" t="s">
        <v>34</v>
      </c>
      <c r="D1713" s="65">
        <v>1</v>
      </c>
      <c r="E1713" s="66"/>
      <c r="F1713" s="67"/>
      <c r="G1713" s="47">
        <f t="shared" si="157"/>
        <v>1</v>
      </c>
      <c r="H1713" s="127"/>
    </row>
    <row r="1714" spans="1:8" s="61" customFormat="1" ht="22.5" x14ac:dyDescent="0.2">
      <c r="A1714" s="53" t="s">
        <v>2007</v>
      </c>
      <c r="B1714" s="108" t="s">
        <v>1779</v>
      </c>
      <c r="C1714" s="64" t="s">
        <v>34</v>
      </c>
      <c r="D1714" s="65">
        <v>1</v>
      </c>
      <c r="E1714" s="66"/>
      <c r="F1714" s="67"/>
      <c r="G1714" s="47">
        <f t="shared" si="157"/>
        <v>1</v>
      </c>
      <c r="H1714" s="127"/>
    </row>
    <row r="1715" spans="1:8" s="61" customFormat="1" ht="33.75" x14ac:dyDescent="0.2">
      <c r="A1715" s="53" t="s">
        <v>2008</v>
      </c>
      <c r="B1715" s="108" t="s">
        <v>784</v>
      </c>
      <c r="C1715" s="64" t="s">
        <v>34</v>
      </c>
      <c r="D1715" s="65">
        <v>1</v>
      </c>
      <c r="E1715" s="66"/>
      <c r="F1715" s="67"/>
      <c r="G1715" s="47">
        <f t="shared" si="157"/>
        <v>1</v>
      </c>
      <c r="H1715" s="127"/>
    </row>
    <row r="1716" spans="1:8" s="61" customFormat="1" ht="33.75" x14ac:dyDescent="0.2">
      <c r="A1716" s="53" t="s">
        <v>2009</v>
      </c>
      <c r="B1716" s="108" t="s">
        <v>294</v>
      </c>
      <c r="C1716" s="64" t="s">
        <v>34</v>
      </c>
      <c r="D1716" s="65">
        <v>12</v>
      </c>
      <c r="E1716" s="66"/>
      <c r="F1716" s="67"/>
      <c r="G1716" s="47">
        <f t="shared" si="157"/>
        <v>12</v>
      </c>
      <c r="H1716" s="127"/>
    </row>
    <row r="1717" spans="1:8" s="61" customFormat="1" ht="33.75" x14ac:dyDescent="0.2">
      <c r="A1717" s="53" t="s">
        <v>2010</v>
      </c>
      <c r="B1717" s="108" t="s">
        <v>295</v>
      </c>
      <c r="C1717" s="64" t="s">
        <v>34</v>
      </c>
      <c r="D1717" s="65">
        <v>6</v>
      </c>
      <c r="E1717" s="66"/>
      <c r="F1717" s="67"/>
      <c r="G1717" s="47">
        <f t="shared" si="157"/>
        <v>6</v>
      </c>
      <c r="H1717" s="127"/>
    </row>
    <row r="1718" spans="1:8" s="61" customFormat="1" ht="33.75" x14ac:dyDescent="0.2">
      <c r="A1718" s="53" t="s">
        <v>2011</v>
      </c>
      <c r="B1718" s="108" t="s">
        <v>496</v>
      </c>
      <c r="C1718" s="64" t="s">
        <v>34</v>
      </c>
      <c r="D1718" s="65">
        <v>2</v>
      </c>
      <c r="E1718" s="66"/>
      <c r="F1718" s="67"/>
      <c r="G1718" s="47">
        <f>ROUND(PRODUCT(D1718,E1718),2)</f>
        <v>2</v>
      </c>
      <c r="H1718" s="127"/>
    </row>
    <row r="1719" spans="1:8" s="61" customFormat="1" ht="33.75" x14ac:dyDescent="0.2">
      <c r="A1719" s="53" t="s">
        <v>2012</v>
      </c>
      <c r="B1719" s="108" t="s">
        <v>1527</v>
      </c>
      <c r="C1719" s="64" t="s">
        <v>34</v>
      </c>
      <c r="D1719" s="65">
        <v>1</v>
      </c>
      <c r="E1719" s="66"/>
      <c r="F1719" s="67"/>
      <c r="G1719" s="47">
        <f>ROUND(PRODUCT(D1719,E1719),2)</f>
        <v>1</v>
      </c>
      <c r="H1719" s="127"/>
    </row>
    <row r="1720" spans="1:8" s="61" customFormat="1" ht="45" x14ac:dyDescent="0.2">
      <c r="A1720" s="53" t="s">
        <v>2013</v>
      </c>
      <c r="B1720" s="108" t="s">
        <v>498</v>
      </c>
      <c r="C1720" s="64" t="s">
        <v>34</v>
      </c>
      <c r="D1720" s="65">
        <v>1</v>
      </c>
      <c r="E1720" s="66"/>
      <c r="F1720" s="67"/>
      <c r="G1720" s="47">
        <f>ROUND(PRODUCT(D1720,E1720),2)</f>
        <v>1</v>
      </c>
      <c r="H1720" s="127"/>
    </row>
    <row r="1721" spans="1:8" s="61" customFormat="1" ht="33.75" x14ac:dyDescent="0.2">
      <c r="A1721" s="53" t="s">
        <v>2014</v>
      </c>
      <c r="B1721" s="108" t="s">
        <v>499</v>
      </c>
      <c r="C1721" s="64" t="s">
        <v>34</v>
      </c>
      <c r="D1721" s="65">
        <v>1</v>
      </c>
      <c r="E1721" s="66"/>
      <c r="F1721" s="67"/>
      <c r="G1721" s="47">
        <f>ROUND(PRODUCT(D1721,E1721),2)</f>
        <v>1</v>
      </c>
      <c r="H1721" s="127"/>
    </row>
    <row r="1722" spans="1:8" s="61" customFormat="1" ht="22.5" x14ac:dyDescent="0.2">
      <c r="A1722" s="53" t="s">
        <v>2015</v>
      </c>
      <c r="B1722" s="108" t="s">
        <v>785</v>
      </c>
      <c r="C1722" s="64" t="s">
        <v>34</v>
      </c>
      <c r="D1722" s="65">
        <v>1</v>
      </c>
      <c r="E1722" s="66"/>
      <c r="F1722" s="67"/>
      <c r="G1722" s="47">
        <f t="shared" ref="G1722" si="160">ROUND(PRODUCT(D1722,E1722),2)</f>
        <v>1</v>
      </c>
      <c r="H1722" s="127"/>
    </row>
    <row r="1723" spans="1:8" s="61" customFormat="1" ht="33.75" x14ac:dyDescent="0.2">
      <c r="A1723" s="53" t="s">
        <v>2016</v>
      </c>
      <c r="B1723" s="108" t="s">
        <v>297</v>
      </c>
      <c r="C1723" s="64" t="s">
        <v>33</v>
      </c>
      <c r="D1723" s="65">
        <v>2.2000000000000002</v>
      </c>
      <c r="E1723" s="66"/>
      <c r="F1723" s="67"/>
      <c r="G1723" s="47">
        <f t="shared" si="157"/>
        <v>2.2000000000000002</v>
      </c>
      <c r="H1723" s="127"/>
    </row>
    <row r="1724" spans="1:8" s="61" customFormat="1" ht="33.75" x14ac:dyDescent="0.2">
      <c r="A1724" s="53" t="s">
        <v>2017</v>
      </c>
      <c r="B1724" s="108" t="s">
        <v>298</v>
      </c>
      <c r="C1724" s="64" t="s">
        <v>34</v>
      </c>
      <c r="D1724" s="65">
        <v>22</v>
      </c>
      <c r="E1724" s="66"/>
      <c r="F1724" s="67"/>
      <c r="G1724" s="47">
        <f t="shared" si="157"/>
        <v>22</v>
      </c>
      <c r="H1724" s="127"/>
    </row>
    <row r="1725" spans="1:8" s="61" customFormat="1" ht="22.5" x14ac:dyDescent="0.2">
      <c r="A1725" s="53" t="s">
        <v>2018</v>
      </c>
      <c r="B1725" s="108" t="s">
        <v>299</v>
      </c>
      <c r="C1725" s="64" t="s">
        <v>34</v>
      </c>
      <c r="D1725" s="65">
        <v>13</v>
      </c>
      <c r="E1725" s="66"/>
      <c r="F1725" s="67"/>
      <c r="G1725" s="47">
        <f t="shared" si="157"/>
        <v>13</v>
      </c>
      <c r="H1725" s="127"/>
    </row>
    <row r="1726" spans="1:8" s="61" customFormat="1" ht="22.5" x14ac:dyDescent="0.2">
      <c r="A1726" s="53" t="s">
        <v>2019</v>
      </c>
      <c r="B1726" s="108" t="s">
        <v>1273</v>
      </c>
      <c r="C1726" s="64" t="s">
        <v>34</v>
      </c>
      <c r="D1726" s="65">
        <v>3</v>
      </c>
      <c r="E1726" s="66"/>
      <c r="F1726" s="67"/>
      <c r="G1726" s="47">
        <f t="shared" si="157"/>
        <v>3</v>
      </c>
      <c r="H1726" s="127"/>
    </row>
    <row r="1727" spans="1:8" s="61" customFormat="1" ht="22.5" x14ac:dyDescent="0.2">
      <c r="A1727" s="53" t="s">
        <v>2020</v>
      </c>
      <c r="B1727" s="108" t="s">
        <v>500</v>
      </c>
      <c r="C1727" s="64" t="s">
        <v>34</v>
      </c>
      <c r="D1727" s="65">
        <v>6</v>
      </c>
      <c r="E1727" s="66"/>
      <c r="F1727" s="67"/>
      <c r="G1727" s="47">
        <f t="shared" si="157"/>
        <v>6</v>
      </c>
      <c r="H1727" s="127"/>
    </row>
    <row r="1728" spans="1:8" s="63" customFormat="1" x14ac:dyDescent="0.2">
      <c r="A1728" s="62" t="s">
        <v>1798</v>
      </c>
      <c r="B1728" s="68" t="s">
        <v>63</v>
      </c>
      <c r="C1728" s="68"/>
      <c r="D1728" s="68">
        <v>0</v>
      </c>
      <c r="E1728" s="68"/>
      <c r="F1728" s="68"/>
      <c r="G1728" s="50">
        <f>ROUND(SUM(G1729,G1740),2)</f>
        <v>3754.66</v>
      </c>
      <c r="H1728" s="127"/>
    </row>
    <row r="1729" spans="1:8" s="114" customFormat="1" x14ac:dyDescent="0.2">
      <c r="A1729" s="109" t="s">
        <v>1799</v>
      </c>
      <c r="B1729" s="110" t="s">
        <v>64</v>
      </c>
      <c r="C1729" s="111"/>
      <c r="D1729" s="112">
        <v>0</v>
      </c>
      <c r="E1729" s="92"/>
      <c r="F1729" s="113"/>
      <c r="G1729" s="92">
        <f>ROUND(SUM(G1730:G1739),2)</f>
        <v>1383.06</v>
      </c>
      <c r="H1729" s="127"/>
    </row>
    <row r="1730" spans="1:8" s="61" customFormat="1" ht="45" x14ac:dyDescent="0.2">
      <c r="A1730" s="53" t="s">
        <v>2021</v>
      </c>
      <c r="B1730" s="108" t="s">
        <v>58</v>
      </c>
      <c r="C1730" s="64" t="s">
        <v>34</v>
      </c>
      <c r="D1730" s="65">
        <v>17</v>
      </c>
      <c r="E1730" s="66"/>
      <c r="F1730" s="67"/>
      <c r="G1730" s="47">
        <f t="shared" ref="G1730:G1756" si="161">ROUND(PRODUCT(D1730,E1730),2)</f>
        <v>17</v>
      </c>
      <c r="H1730" s="127"/>
    </row>
    <row r="1731" spans="1:8" s="61" customFormat="1" ht="45" x14ac:dyDescent="0.2">
      <c r="A1731" s="53" t="s">
        <v>2022</v>
      </c>
      <c r="B1731" s="108" t="s">
        <v>59</v>
      </c>
      <c r="C1731" s="64" t="s">
        <v>34</v>
      </c>
      <c r="D1731" s="65">
        <v>12</v>
      </c>
      <c r="E1731" s="66"/>
      <c r="F1731" s="67"/>
      <c r="G1731" s="47">
        <f t="shared" si="161"/>
        <v>12</v>
      </c>
      <c r="H1731" s="127"/>
    </row>
    <row r="1732" spans="1:8" s="61" customFormat="1" ht="22.5" x14ac:dyDescent="0.2">
      <c r="A1732" s="53" t="s">
        <v>2023</v>
      </c>
      <c r="B1732" s="108" t="s">
        <v>93</v>
      </c>
      <c r="C1732" s="64" t="s">
        <v>33</v>
      </c>
      <c r="D1732" s="65">
        <v>0.86</v>
      </c>
      <c r="E1732" s="66"/>
      <c r="F1732" s="67"/>
      <c r="G1732" s="47">
        <f t="shared" si="161"/>
        <v>0.86</v>
      </c>
      <c r="H1732" s="127"/>
    </row>
    <row r="1733" spans="1:8" s="61" customFormat="1" ht="78.75" x14ac:dyDescent="0.2">
      <c r="A1733" s="53" t="s">
        <v>2024</v>
      </c>
      <c r="B1733" s="108" t="s">
        <v>76</v>
      </c>
      <c r="C1733" s="64" t="s">
        <v>34</v>
      </c>
      <c r="D1733" s="65">
        <v>25</v>
      </c>
      <c r="E1733" s="66"/>
      <c r="F1733" s="67"/>
      <c r="G1733" s="47">
        <f t="shared" si="161"/>
        <v>25</v>
      </c>
      <c r="H1733" s="127"/>
    </row>
    <row r="1734" spans="1:8" s="61" customFormat="1" ht="45" x14ac:dyDescent="0.2">
      <c r="A1734" s="53" t="s">
        <v>2025</v>
      </c>
      <c r="B1734" s="108" t="s">
        <v>110</v>
      </c>
      <c r="C1734" s="64" t="s">
        <v>33</v>
      </c>
      <c r="D1734" s="65">
        <v>152</v>
      </c>
      <c r="E1734" s="66"/>
      <c r="F1734" s="67"/>
      <c r="G1734" s="47">
        <f t="shared" si="161"/>
        <v>152</v>
      </c>
      <c r="H1734" s="127"/>
    </row>
    <row r="1735" spans="1:8" s="61" customFormat="1" ht="22.5" x14ac:dyDescent="0.2">
      <c r="A1735" s="53" t="s">
        <v>2026</v>
      </c>
      <c r="B1735" s="108" t="s">
        <v>60</v>
      </c>
      <c r="C1735" s="64" t="s">
        <v>40</v>
      </c>
      <c r="D1735" s="65">
        <v>950</v>
      </c>
      <c r="E1735" s="66"/>
      <c r="F1735" s="67"/>
      <c r="G1735" s="47">
        <f t="shared" si="161"/>
        <v>950</v>
      </c>
      <c r="H1735" s="127"/>
    </row>
    <row r="1736" spans="1:8" s="61" customFormat="1" ht="22.5" x14ac:dyDescent="0.2">
      <c r="A1736" s="53" t="s">
        <v>2027</v>
      </c>
      <c r="B1736" s="108" t="s">
        <v>61</v>
      </c>
      <c r="C1736" s="64" t="s">
        <v>40</v>
      </c>
      <c r="D1736" s="65">
        <v>32.4</v>
      </c>
      <c r="E1736" s="66"/>
      <c r="F1736" s="67"/>
      <c r="G1736" s="47">
        <f t="shared" si="161"/>
        <v>32.4</v>
      </c>
      <c r="H1736" s="127"/>
    </row>
    <row r="1737" spans="1:8" s="61" customFormat="1" ht="22.5" x14ac:dyDescent="0.2">
      <c r="A1737" s="53" t="s">
        <v>2028</v>
      </c>
      <c r="B1737" s="108" t="s">
        <v>503</v>
      </c>
      <c r="C1737" s="64" t="s">
        <v>40</v>
      </c>
      <c r="D1737" s="65">
        <v>16.8</v>
      </c>
      <c r="E1737" s="66"/>
      <c r="F1737" s="67"/>
      <c r="G1737" s="47">
        <f t="shared" si="161"/>
        <v>16.8</v>
      </c>
      <c r="H1737" s="127"/>
    </row>
    <row r="1738" spans="1:8" s="61" customFormat="1" ht="22.5" x14ac:dyDescent="0.2">
      <c r="A1738" s="53" t="s">
        <v>2029</v>
      </c>
      <c r="B1738" s="108" t="s">
        <v>62</v>
      </c>
      <c r="C1738" s="64" t="s">
        <v>34</v>
      </c>
      <c r="D1738" s="65">
        <v>25</v>
      </c>
      <c r="E1738" s="66"/>
      <c r="F1738" s="67"/>
      <c r="G1738" s="47">
        <f t="shared" si="161"/>
        <v>25</v>
      </c>
      <c r="H1738" s="127"/>
    </row>
    <row r="1739" spans="1:8" s="61" customFormat="1" ht="45" x14ac:dyDescent="0.2">
      <c r="A1739" s="53" t="s">
        <v>2030</v>
      </c>
      <c r="B1739" s="108" t="s">
        <v>122</v>
      </c>
      <c r="C1739" s="64" t="s">
        <v>33</v>
      </c>
      <c r="D1739" s="65">
        <v>152</v>
      </c>
      <c r="E1739" s="66"/>
      <c r="F1739" s="67"/>
      <c r="G1739" s="47">
        <f t="shared" si="161"/>
        <v>152</v>
      </c>
      <c r="H1739" s="127"/>
    </row>
    <row r="1740" spans="1:8" s="114" customFormat="1" x14ac:dyDescent="0.2">
      <c r="A1740" s="109" t="s">
        <v>1800</v>
      </c>
      <c r="B1740" s="110" t="s">
        <v>84</v>
      </c>
      <c r="C1740" s="111"/>
      <c r="D1740" s="112">
        <v>0</v>
      </c>
      <c r="E1740" s="92"/>
      <c r="F1740" s="113"/>
      <c r="G1740" s="92">
        <f>ROUND(SUM(G1741:G1760),2)</f>
        <v>2371.6</v>
      </c>
      <c r="H1740" s="127"/>
    </row>
    <row r="1741" spans="1:8" s="61" customFormat="1" ht="146.25" x14ac:dyDescent="0.2">
      <c r="A1741" s="53" t="s">
        <v>2031</v>
      </c>
      <c r="B1741" s="108" t="s">
        <v>3017</v>
      </c>
      <c r="C1741" s="64" t="s">
        <v>34</v>
      </c>
      <c r="D1741" s="65">
        <v>25</v>
      </c>
      <c r="E1741" s="66"/>
      <c r="F1741" s="67"/>
      <c r="G1741" s="47">
        <f t="shared" si="161"/>
        <v>25</v>
      </c>
      <c r="H1741" s="127"/>
    </row>
    <row r="1742" spans="1:8" s="61" customFormat="1" ht="135" x14ac:dyDescent="0.2">
      <c r="A1742" s="53" t="s">
        <v>2032</v>
      </c>
      <c r="B1742" s="108" t="s">
        <v>504</v>
      </c>
      <c r="C1742" s="64" t="s">
        <v>34</v>
      </c>
      <c r="D1742" s="65">
        <v>25</v>
      </c>
      <c r="E1742" s="66"/>
      <c r="F1742" s="67"/>
      <c r="G1742" s="47">
        <f t="shared" si="161"/>
        <v>25</v>
      </c>
      <c r="H1742" s="127"/>
    </row>
    <row r="1743" spans="1:8" s="61" customFormat="1" ht="56.25" x14ac:dyDescent="0.2">
      <c r="A1743" s="53" t="s">
        <v>2033</v>
      </c>
      <c r="B1743" s="108" t="s">
        <v>123</v>
      </c>
      <c r="C1743" s="64" t="s">
        <v>34</v>
      </c>
      <c r="D1743" s="65">
        <v>25</v>
      </c>
      <c r="E1743" s="66"/>
      <c r="F1743" s="67"/>
      <c r="G1743" s="47">
        <f t="shared" si="161"/>
        <v>25</v>
      </c>
      <c r="H1743" s="127"/>
    </row>
    <row r="1744" spans="1:8" s="61" customFormat="1" ht="33.75" x14ac:dyDescent="0.2">
      <c r="A1744" s="53" t="s">
        <v>2034</v>
      </c>
      <c r="B1744" s="108" t="s">
        <v>66</v>
      </c>
      <c r="C1744" s="64" t="s">
        <v>40</v>
      </c>
      <c r="D1744" s="65">
        <v>950</v>
      </c>
      <c r="E1744" s="66"/>
      <c r="F1744" s="67"/>
      <c r="G1744" s="47">
        <f t="shared" si="161"/>
        <v>950</v>
      </c>
      <c r="H1744" s="127"/>
    </row>
    <row r="1745" spans="1:8" s="61" customFormat="1" ht="33.75" x14ac:dyDescent="0.2">
      <c r="A1745" s="53" t="s">
        <v>2035</v>
      </c>
      <c r="B1745" s="108" t="s">
        <v>67</v>
      </c>
      <c r="C1745" s="64" t="s">
        <v>40</v>
      </c>
      <c r="D1745" s="65">
        <v>960</v>
      </c>
      <c r="E1745" s="66"/>
      <c r="F1745" s="67"/>
      <c r="G1745" s="47">
        <f t="shared" si="161"/>
        <v>960</v>
      </c>
      <c r="H1745" s="127"/>
    </row>
    <row r="1746" spans="1:8" s="61" customFormat="1" ht="56.25" x14ac:dyDescent="0.2">
      <c r="A1746" s="53" t="s">
        <v>2036</v>
      </c>
      <c r="B1746" s="108" t="s">
        <v>99</v>
      </c>
      <c r="C1746" s="64" t="s">
        <v>40</v>
      </c>
      <c r="D1746" s="65">
        <v>26.8</v>
      </c>
      <c r="E1746" s="66"/>
      <c r="F1746" s="67"/>
      <c r="G1746" s="47">
        <f t="shared" si="161"/>
        <v>26.8</v>
      </c>
      <c r="H1746" s="127"/>
    </row>
    <row r="1747" spans="1:8" s="61" customFormat="1" ht="22.5" x14ac:dyDescent="0.2">
      <c r="A1747" s="53" t="s">
        <v>2037</v>
      </c>
      <c r="B1747" s="108" t="s">
        <v>68</v>
      </c>
      <c r="C1747" s="64" t="s">
        <v>34</v>
      </c>
      <c r="D1747" s="65">
        <v>25</v>
      </c>
      <c r="E1747" s="66"/>
      <c r="F1747" s="67"/>
      <c r="G1747" s="47">
        <f t="shared" si="161"/>
        <v>25</v>
      </c>
      <c r="H1747" s="127"/>
    </row>
    <row r="1748" spans="1:8" s="61" customFormat="1" ht="22.5" x14ac:dyDescent="0.2">
      <c r="A1748" s="53" t="s">
        <v>2038</v>
      </c>
      <c r="B1748" s="108" t="s">
        <v>69</v>
      </c>
      <c r="C1748" s="64" t="s">
        <v>34</v>
      </c>
      <c r="D1748" s="65">
        <v>18</v>
      </c>
      <c r="E1748" s="66"/>
      <c r="F1748" s="67"/>
      <c r="G1748" s="47">
        <f t="shared" si="161"/>
        <v>18</v>
      </c>
      <c r="H1748" s="127"/>
    </row>
    <row r="1749" spans="1:8" s="61" customFormat="1" ht="45" x14ac:dyDescent="0.2">
      <c r="A1749" s="53" t="s">
        <v>2039</v>
      </c>
      <c r="B1749" s="108" t="s">
        <v>70</v>
      </c>
      <c r="C1749" s="64" t="s">
        <v>34</v>
      </c>
      <c r="D1749" s="65">
        <v>90</v>
      </c>
      <c r="E1749" s="66"/>
      <c r="F1749" s="67"/>
      <c r="G1749" s="47">
        <f t="shared" si="161"/>
        <v>90</v>
      </c>
      <c r="H1749" s="127"/>
    </row>
    <row r="1750" spans="1:8" s="61" customFormat="1" ht="33.75" x14ac:dyDescent="0.2">
      <c r="A1750" s="53" t="s">
        <v>2040</v>
      </c>
      <c r="B1750" s="108" t="s">
        <v>101</v>
      </c>
      <c r="C1750" s="64" t="s">
        <v>34</v>
      </c>
      <c r="D1750" s="65">
        <v>2</v>
      </c>
      <c r="E1750" s="66"/>
      <c r="F1750" s="67"/>
      <c r="G1750" s="47">
        <f t="shared" si="161"/>
        <v>2</v>
      </c>
      <c r="H1750" s="127"/>
    </row>
    <row r="1751" spans="1:8" s="61" customFormat="1" ht="33.75" x14ac:dyDescent="0.2">
      <c r="A1751" s="53" t="s">
        <v>2041</v>
      </c>
      <c r="B1751" s="108" t="s">
        <v>71</v>
      </c>
      <c r="C1751" s="64" t="s">
        <v>72</v>
      </c>
      <c r="D1751" s="65">
        <v>22</v>
      </c>
      <c r="E1751" s="66"/>
      <c r="F1751" s="67"/>
      <c r="G1751" s="47">
        <f t="shared" si="161"/>
        <v>22</v>
      </c>
      <c r="H1751" s="127"/>
    </row>
    <row r="1752" spans="1:8" s="61" customFormat="1" ht="33.75" x14ac:dyDescent="0.2">
      <c r="A1752" s="53" t="s">
        <v>2042</v>
      </c>
      <c r="B1752" s="108" t="s">
        <v>75</v>
      </c>
      <c r="C1752" s="64" t="s">
        <v>72</v>
      </c>
      <c r="D1752" s="65">
        <v>16</v>
      </c>
      <c r="E1752" s="66"/>
      <c r="F1752" s="67"/>
      <c r="G1752" s="47">
        <f t="shared" si="161"/>
        <v>16</v>
      </c>
      <c r="H1752" s="127"/>
    </row>
    <row r="1753" spans="1:8" s="61" customFormat="1" ht="33.75" x14ac:dyDescent="0.2">
      <c r="A1753" s="53" t="s">
        <v>2043</v>
      </c>
      <c r="B1753" s="108" t="s">
        <v>3023</v>
      </c>
      <c r="C1753" s="64" t="s">
        <v>34</v>
      </c>
      <c r="D1753" s="65">
        <v>5</v>
      </c>
      <c r="E1753" s="66"/>
      <c r="F1753" s="67"/>
      <c r="G1753" s="47">
        <f t="shared" si="161"/>
        <v>5</v>
      </c>
      <c r="H1753" s="127"/>
    </row>
    <row r="1754" spans="1:8" s="61" customFormat="1" ht="33.75" x14ac:dyDescent="0.2">
      <c r="A1754" s="53" t="s">
        <v>2044</v>
      </c>
      <c r="B1754" s="108" t="s">
        <v>96</v>
      </c>
      <c r="C1754" s="64" t="s">
        <v>34</v>
      </c>
      <c r="D1754" s="65">
        <v>75</v>
      </c>
      <c r="E1754" s="66"/>
      <c r="F1754" s="67"/>
      <c r="G1754" s="47">
        <f t="shared" si="161"/>
        <v>75</v>
      </c>
      <c r="H1754" s="127"/>
    </row>
    <row r="1755" spans="1:8" s="61" customFormat="1" ht="33.75" x14ac:dyDescent="0.2">
      <c r="A1755" s="53" t="s">
        <v>2045</v>
      </c>
      <c r="B1755" s="108" t="s">
        <v>97</v>
      </c>
      <c r="C1755" s="64" t="s">
        <v>34</v>
      </c>
      <c r="D1755" s="65">
        <v>36</v>
      </c>
      <c r="E1755" s="66"/>
      <c r="F1755" s="67"/>
      <c r="G1755" s="47">
        <f t="shared" si="161"/>
        <v>36</v>
      </c>
      <c r="H1755" s="127"/>
    </row>
    <row r="1756" spans="1:8" s="61" customFormat="1" ht="56.25" x14ac:dyDescent="0.2">
      <c r="A1756" s="53" t="s">
        <v>2046</v>
      </c>
      <c r="B1756" s="108" t="s">
        <v>74</v>
      </c>
      <c r="C1756" s="64" t="s">
        <v>34</v>
      </c>
      <c r="D1756" s="65">
        <v>3</v>
      </c>
      <c r="E1756" s="66"/>
      <c r="F1756" s="67"/>
      <c r="G1756" s="47">
        <f t="shared" si="161"/>
        <v>3</v>
      </c>
      <c r="H1756" s="127"/>
    </row>
    <row r="1757" spans="1:8" s="61" customFormat="1" ht="33.75" x14ac:dyDescent="0.2">
      <c r="A1757" s="53" t="s">
        <v>2047</v>
      </c>
      <c r="B1757" s="108" t="s">
        <v>73</v>
      </c>
      <c r="C1757" s="64" t="s">
        <v>40</v>
      </c>
      <c r="D1757" s="65">
        <v>36.799999999999997</v>
      </c>
      <c r="E1757" s="66"/>
      <c r="F1757" s="67"/>
      <c r="G1757" s="47">
        <f>ROUND(PRODUCT(D1757,E1757),2)</f>
        <v>36.799999999999997</v>
      </c>
      <c r="H1757" s="127"/>
    </row>
    <row r="1758" spans="1:8" s="61" customFormat="1" ht="45" x14ac:dyDescent="0.2">
      <c r="A1758" s="53" t="s">
        <v>2048</v>
      </c>
      <c r="B1758" s="108" t="s">
        <v>3019</v>
      </c>
      <c r="C1758" s="64" t="s">
        <v>34</v>
      </c>
      <c r="D1758" s="65">
        <v>25</v>
      </c>
      <c r="E1758" s="66"/>
      <c r="F1758" s="67"/>
      <c r="G1758" s="47">
        <f>ROUND(PRODUCT(D1758,E1758),2)</f>
        <v>25</v>
      </c>
      <c r="H1758" s="127"/>
    </row>
    <row r="1759" spans="1:8" s="61" customFormat="1" ht="270" x14ac:dyDescent="0.2">
      <c r="A1759" s="53" t="s">
        <v>2049</v>
      </c>
      <c r="B1759" s="54" t="s">
        <v>3028</v>
      </c>
      <c r="C1759" s="64" t="s">
        <v>34</v>
      </c>
      <c r="D1759" s="65">
        <v>3</v>
      </c>
      <c r="E1759" s="66"/>
      <c r="F1759" s="67"/>
      <c r="G1759" s="47">
        <f>ROUND(PRODUCT(D1759,E1759),2)</f>
        <v>3</v>
      </c>
      <c r="H1759" s="127"/>
    </row>
    <row r="1760" spans="1:8" s="61" customFormat="1" ht="78.75" x14ac:dyDescent="0.2">
      <c r="A1760" s="53" t="s">
        <v>2050</v>
      </c>
      <c r="B1760" s="54" t="s">
        <v>3029</v>
      </c>
      <c r="C1760" s="64" t="s">
        <v>34</v>
      </c>
      <c r="D1760" s="65">
        <v>3</v>
      </c>
      <c r="E1760" s="66"/>
      <c r="F1760" s="67"/>
      <c r="G1760" s="47">
        <f>ROUND(PRODUCT(D1760,E1760),2)</f>
        <v>3</v>
      </c>
      <c r="H1760" s="127"/>
    </row>
    <row r="1761" spans="1:8" s="59" customFormat="1" x14ac:dyDescent="0.2">
      <c r="A1761" s="62" t="s">
        <v>1801</v>
      </c>
      <c r="B1761" s="68" t="s">
        <v>30</v>
      </c>
      <c r="C1761" s="68"/>
      <c r="D1761" s="68">
        <v>0</v>
      </c>
      <c r="E1761" s="68"/>
      <c r="F1761" s="68"/>
      <c r="G1761" s="50">
        <f>ROUND(SUM(G1762),2)</f>
        <v>11198.78</v>
      </c>
      <c r="H1761" s="127"/>
    </row>
    <row r="1762" spans="1:8" s="69" customFormat="1" ht="22.5" x14ac:dyDescent="0.2">
      <c r="A1762" s="53" t="s">
        <v>2051</v>
      </c>
      <c r="B1762" s="108" t="s">
        <v>48</v>
      </c>
      <c r="C1762" s="64" t="s">
        <v>32</v>
      </c>
      <c r="D1762" s="65">
        <v>11198.78</v>
      </c>
      <c r="E1762" s="66"/>
      <c r="F1762" s="67"/>
      <c r="G1762" s="47">
        <f t="shared" ref="G1762" si="162">ROUND(PRODUCT(D1762,E1762),2)</f>
        <v>11198.78</v>
      </c>
      <c r="H1762" s="127"/>
    </row>
    <row r="1763" spans="1:8" s="86" customFormat="1" x14ac:dyDescent="0.2">
      <c r="A1763" s="84" t="s">
        <v>87</v>
      </c>
      <c r="B1763" s="133" t="s">
        <v>2053</v>
      </c>
      <c r="C1763" s="133"/>
      <c r="D1763" s="133"/>
      <c r="E1763" s="133"/>
      <c r="F1763" s="133"/>
      <c r="G1763" s="85">
        <f>+G1764+G1793+G1815+G1823+G1836+G1901+G1950+G1983</f>
        <v>39129.54</v>
      </c>
      <c r="H1763" s="127"/>
    </row>
    <row r="1764" spans="1:8" s="63" customFormat="1" x14ac:dyDescent="0.2">
      <c r="A1764" s="62" t="s">
        <v>2054</v>
      </c>
      <c r="B1764" s="68" t="s">
        <v>77</v>
      </c>
      <c r="C1764" s="68"/>
      <c r="D1764" s="68"/>
      <c r="E1764" s="68"/>
      <c r="F1764" s="68"/>
      <c r="G1764" s="50">
        <f>ROUND(SUM(G1765,G1776,G1784),2)</f>
        <v>15563</v>
      </c>
      <c r="H1764" s="127"/>
    </row>
    <row r="1765" spans="1:8" s="114" customFormat="1" x14ac:dyDescent="0.2">
      <c r="A1765" s="109" t="s">
        <v>2055</v>
      </c>
      <c r="B1765" s="110" t="s">
        <v>26</v>
      </c>
      <c r="C1765" s="111"/>
      <c r="D1765" s="112"/>
      <c r="E1765" s="92"/>
      <c r="F1765" s="113"/>
      <c r="G1765" s="92">
        <f>ROUND(SUM(G1766:G1775),2)</f>
        <v>4415.3100000000004</v>
      </c>
      <c r="H1765" s="127"/>
    </row>
    <row r="1766" spans="1:8" s="61" customFormat="1" ht="33.75" x14ac:dyDescent="0.2">
      <c r="A1766" s="53" t="s">
        <v>2077</v>
      </c>
      <c r="B1766" s="108" t="s">
        <v>467</v>
      </c>
      <c r="C1766" s="64" t="s">
        <v>33</v>
      </c>
      <c r="D1766" s="65">
        <v>117.01</v>
      </c>
      <c r="E1766" s="66"/>
      <c r="F1766" s="67"/>
      <c r="G1766" s="47">
        <f>ROUND(PRODUCT(D1766,E1766),2)</f>
        <v>117.01</v>
      </c>
      <c r="H1766" s="127"/>
    </row>
    <row r="1767" spans="1:8" s="61" customFormat="1" ht="33.75" x14ac:dyDescent="0.2">
      <c r="A1767" s="53" t="s">
        <v>2078</v>
      </c>
      <c r="B1767" s="108" t="s">
        <v>466</v>
      </c>
      <c r="C1767" s="64" t="s">
        <v>33</v>
      </c>
      <c r="D1767" s="65">
        <v>8.2100000000000009</v>
      </c>
      <c r="E1767" s="66"/>
      <c r="F1767" s="67"/>
      <c r="G1767" s="47">
        <f>ROUND(PRODUCT(D1767,E1767),2)</f>
        <v>8.2100000000000009</v>
      </c>
      <c r="H1767" s="127"/>
    </row>
    <row r="1768" spans="1:8" s="61" customFormat="1" ht="22.5" x14ac:dyDescent="0.2">
      <c r="A1768" s="53" t="s">
        <v>2079</v>
      </c>
      <c r="B1768" s="108" t="s">
        <v>218</v>
      </c>
      <c r="C1768" s="64" t="s">
        <v>33</v>
      </c>
      <c r="D1768" s="65">
        <v>1.57</v>
      </c>
      <c r="E1768" s="66"/>
      <c r="F1768" s="67"/>
      <c r="G1768" s="47">
        <f>ROUND(PRODUCT(D1768,E1768),2)</f>
        <v>1.57</v>
      </c>
      <c r="H1768" s="127"/>
    </row>
    <row r="1769" spans="1:8" s="61" customFormat="1" ht="33.75" x14ac:dyDescent="0.2">
      <c r="A1769" s="53" t="s">
        <v>2080</v>
      </c>
      <c r="B1769" s="108" t="s">
        <v>763</v>
      </c>
      <c r="C1769" s="64" t="s">
        <v>32</v>
      </c>
      <c r="D1769" s="65">
        <v>8.57</v>
      </c>
      <c r="E1769" s="66"/>
      <c r="F1769" s="67"/>
      <c r="G1769" s="47">
        <f t="shared" ref="G1769:G1775" si="163">ROUND(PRODUCT(D1769,E1769),2)</f>
        <v>8.57</v>
      </c>
      <c r="H1769" s="127"/>
    </row>
    <row r="1770" spans="1:8" s="61" customFormat="1" ht="45" x14ac:dyDescent="0.2">
      <c r="A1770" s="53" t="s">
        <v>2081</v>
      </c>
      <c r="B1770" s="108" t="s">
        <v>92</v>
      </c>
      <c r="C1770" s="64" t="s">
        <v>33</v>
      </c>
      <c r="D1770" s="65">
        <v>4.5599999999999996</v>
      </c>
      <c r="E1770" s="66"/>
      <c r="F1770" s="67"/>
      <c r="G1770" s="47">
        <f>ROUND(PRODUCT(D1770,E1770),2)</f>
        <v>4.5599999999999996</v>
      </c>
      <c r="H1770" s="127"/>
    </row>
    <row r="1771" spans="1:8" s="61" customFormat="1" ht="33.75" x14ac:dyDescent="0.2">
      <c r="A1771" s="53" t="s">
        <v>2082</v>
      </c>
      <c r="B1771" s="108" t="s">
        <v>109</v>
      </c>
      <c r="C1771" s="64" t="s">
        <v>33</v>
      </c>
      <c r="D1771" s="65">
        <v>1.25</v>
      </c>
      <c r="E1771" s="66"/>
      <c r="F1771" s="67"/>
      <c r="G1771" s="47">
        <f t="shared" ref="G1771:G1773" si="164">ROUND(PRODUCT(D1771,E1771),2)</f>
        <v>1.25</v>
      </c>
      <c r="H1771" s="127"/>
    </row>
    <row r="1772" spans="1:8" s="61" customFormat="1" ht="33.75" x14ac:dyDescent="0.2">
      <c r="A1772" s="53" t="s">
        <v>2083</v>
      </c>
      <c r="B1772" s="108" t="s">
        <v>56</v>
      </c>
      <c r="C1772" s="64" t="s">
        <v>33</v>
      </c>
      <c r="D1772" s="65">
        <v>26.75</v>
      </c>
      <c r="E1772" s="66"/>
      <c r="F1772" s="67"/>
      <c r="G1772" s="47">
        <f t="shared" si="164"/>
        <v>26.75</v>
      </c>
      <c r="H1772" s="127"/>
    </row>
    <row r="1773" spans="1:8" s="61" customFormat="1" ht="33.75" x14ac:dyDescent="0.2">
      <c r="A1773" s="53" t="s">
        <v>2084</v>
      </c>
      <c r="B1773" s="108" t="s">
        <v>35</v>
      </c>
      <c r="C1773" s="64" t="s">
        <v>33</v>
      </c>
      <c r="D1773" s="65">
        <v>27.81</v>
      </c>
      <c r="E1773" s="66"/>
      <c r="F1773" s="67"/>
      <c r="G1773" s="47">
        <f t="shared" si="164"/>
        <v>27.81</v>
      </c>
      <c r="H1773" s="127"/>
    </row>
    <row r="1774" spans="1:8" s="61" customFormat="1" ht="33.75" x14ac:dyDescent="0.2">
      <c r="A1774" s="53" t="s">
        <v>2085</v>
      </c>
      <c r="B1774" s="108" t="s">
        <v>38</v>
      </c>
      <c r="C1774" s="64" t="s">
        <v>33</v>
      </c>
      <c r="D1774" s="65">
        <v>183.46</v>
      </c>
      <c r="E1774" s="66"/>
      <c r="F1774" s="67"/>
      <c r="G1774" s="47">
        <f t="shared" si="163"/>
        <v>183.46</v>
      </c>
      <c r="H1774" s="127"/>
    </row>
    <row r="1775" spans="1:8" s="61" customFormat="1" ht="33.75" x14ac:dyDescent="0.2">
      <c r="A1775" s="53" t="s">
        <v>2086</v>
      </c>
      <c r="B1775" s="108" t="s">
        <v>36</v>
      </c>
      <c r="C1775" s="64" t="s">
        <v>37</v>
      </c>
      <c r="D1775" s="65">
        <v>4036.12</v>
      </c>
      <c r="E1775" s="66"/>
      <c r="F1775" s="67"/>
      <c r="G1775" s="47">
        <f t="shared" si="163"/>
        <v>4036.12</v>
      </c>
      <c r="H1775" s="127"/>
    </row>
    <row r="1776" spans="1:8" s="114" customFormat="1" x14ac:dyDescent="0.2">
      <c r="A1776" s="109" t="s">
        <v>2056</v>
      </c>
      <c r="B1776" s="110" t="s">
        <v>51</v>
      </c>
      <c r="C1776" s="111"/>
      <c r="D1776" s="112">
        <v>0</v>
      </c>
      <c r="E1776" s="92"/>
      <c r="F1776" s="113"/>
      <c r="G1776" s="92">
        <f>ROUND(SUM(G1777:G1783),2)</f>
        <v>8760.02</v>
      </c>
      <c r="H1776" s="127"/>
    </row>
    <row r="1777" spans="1:8" s="61" customFormat="1" ht="33.75" x14ac:dyDescent="0.2">
      <c r="A1777" s="53" t="s">
        <v>2087</v>
      </c>
      <c r="B1777" s="108" t="s">
        <v>31</v>
      </c>
      <c r="C1777" s="64" t="s">
        <v>32</v>
      </c>
      <c r="D1777" s="65">
        <v>684.38</v>
      </c>
      <c r="E1777" s="66"/>
      <c r="F1777" s="67"/>
      <c r="G1777" s="47">
        <f>ROUND(PRODUCT(D1777,E1777),2)</f>
        <v>684.38</v>
      </c>
      <c r="H1777" s="127"/>
    </row>
    <row r="1778" spans="1:8" s="61" customFormat="1" ht="45" x14ac:dyDescent="0.2">
      <c r="A1778" s="53" t="s">
        <v>2088</v>
      </c>
      <c r="B1778" s="108" t="s">
        <v>108</v>
      </c>
      <c r="C1778" s="64" t="s">
        <v>33</v>
      </c>
      <c r="D1778" s="65">
        <v>273.75</v>
      </c>
      <c r="E1778" s="66"/>
      <c r="F1778" s="67"/>
      <c r="G1778" s="47">
        <f t="shared" ref="G1778:G1782" si="165">ROUND(PRODUCT(D1778,E1778),2)</f>
        <v>273.75</v>
      </c>
      <c r="H1778" s="127"/>
    </row>
    <row r="1779" spans="1:8" s="61" customFormat="1" ht="56.25" x14ac:dyDescent="0.2">
      <c r="A1779" s="53" t="s">
        <v>2089</v>
      </c>
      <c r="B1779" s="108" t="s">
        <v>766</v>
      </c>
      <c r="C1779" s="64" t="s">
        <v>32</v>
      </c>
      <c r="D1779" s="65">
        <v>684.38</v>
      </c>
      <c r="E1779" s="66"/>
      <c r="F1779" s="67"/>
      <c r="G1779" s="47">
        <f t="shared" si="165"/>
        <v>684.38</v>
      </c>
      <c r="H1779" s="127"/>
    </row>
    <row r="1780" spans="1:8" s="61" customFormat="1" ht="45" x14ac:dyDescent="0.2">
      <c r="A1780" s="53" t="s">
        <v>2090</v>
      </c>
      <c r="B1780" s="54" t="s">
        <v>3024</v>
      </c>
      <c r="C1780" s="64" t="s">
        <v>33</v>
      </c>
      <c r="D1780" s="65">
        <v>136.88</v>
      </c>
      <c r="E1780" s="66"/>
      <c r="F1780" s="67"/>
      <c r="G1780" s="47">
        <f t="shared" si="165"/>
        <v>136.88</v>
      </c>
      <c r="H1780" s="127"/>
    </row>
    <row r="1781" spans="1:8" s="61" customFormat="1" ht="33.75" x14ac:dyDescent="0.2">
      <c r="A1781" s="53" t="s">
        <v>2091</v>
      </c>
      <c r="B1781" s="108" t="s">
        <v>94</v>
      </c>
      <c r="C1781" s="64" t="s">
        <v>32</v>
      </c>
      <c r="D1781" s="65">
        <v>684.38</v>
      </c>
      <c r="E1781" s="66"/>
      <c r="F1781" s="67"/>
      <c r="G1781" s="47">
        <f t="shared" si="165"/>
        <v>684.38</v>
      </c>
      <c r="H1781" s="127"/>
    </row>
    <row r="1782" spans="1:8" s="61" customFormat="1" ht="33.75" x14ac:dyDescent="0.2">
      <c r="A1782" s="53" t="s">
        <v>2092</v>
      </c>
      <c r="B1782" s="108" t="s">
        <v>38</v>
      </c>
      <c r="C1782" s="64" t="s">
        <v>33</v>
      </c>
      <c r="D1782" s="65">
        <v>273.75</v>
      </c>
      <c r="E1782" s="66"/>
      <c r="F1782" s="67"/>
      <c r="G1782" s="47">
        <f t="shared" si="165"/>
        <v>273.75</v>
      </c>
      <c r="H1782" s="127"/>
    </row>
    <row r="1783" spans="1:8" s="61" customFormat="1" ht="33.75" x14ac:dyDescent="0.2">
      <c r="A1783" s="53" t="s">
        <v>2093</v>
      </c>
      <c r="B1783" s="108" t="s">
        <v>36</v>
      </c>
      <c r="C1783" s="64" t="s">
        <v>37</v>
      </c>
      <c r="D1783" s="65">
        <v>6022.5</v>
      </c>
      <c r="E1783" s="66"/>
      <c r="F1783" s="67"/>
      <c r="G1783" s="47">
        <f>ROUND(PRODUCT(D1783,E1783),2)</f>
        <v>6022.5</v>
      </c>
      <c r="H1783" s="127"/>
    </row>
    <row r="1784" spans="1:8" s="114" customFormat="1" x14ac:dyDescent="0.2">
      <c r="A1784" s="109" t="s">
        <v>2057</v>
      </c>
      <c r="B1784" s="110" t="s">
        <v>52</v>
      </c>
      <c r="C1784" s="111"/>
      <c r="D1784" s="112">
        <v>0</v>
      </c>
      <c r="E1784" s="92"/>
      <c r="F1784" s="113"/>
      <c r="G1784" s="92">
        <f>ROUND(SUM(G1785:G1792),2)</f>
        <v>2387.67</v>
      </c>
      <c r="H1784" s="127"/>
    </row>
    <row r="1785" spans="1:8" s="61" customFormat="1" ht="45" x14ac:dyDescent="0.2">
      <c r="A1785" s="53" t="s">
        <v>2094</v>
      </c>
      <c r="B1785" s="108" t="s">
        <v>88</v>
      </c>
      <c r="C1785" s="64" t="s">
        <v>32</v>
      </c>
      <c r="D1785" s="65">
        <v>80.53</v>
      </c>
      <c r="E1785" s="66"/>
      <c r="F1785" s="67"/>
      <c r="G1785" s="47">
        <f>ROUND(PRODUCT(D1785,E1785),2)</f>
        <v>80.53</v>
      </c>
      <c r="H1785" s="127"/>
    </row>
    <row r="1786" spans="1:8" s="61" customFormat="1" ht="45" x14ac:dyDescent="0.2">
      <c r="A1786" s="53" t="s">
        <v>2095</v>
      </c>
      <c r="B1786" s="108" t="s">
        <v>89</v>
      </c>
      <c r="C1786" s="64" t="s">
        <v>32</v>
      </c>
      <c r="D1786" s="65">
        <v>107.38</v>
      </c>
      <c r="E1786" s="66"/>
      <c r="F1786" s="67"/>
      <c r="G1786" s="47">
        <f t="shared" ref="G1786:G1792" si="166">ROUND(PRODUCT(D1786,E1786),2)</f>
        <v>107.38</v>
      </c>
      <c r="H1786" s="127"/>
    </row>
    <row r="1787" spans="1:8" s="61" customFormat="1" ht="45" x14ac:dyDescent="0.2">
      <c r="A1787" s="53" t="s">
        <v>2096</v>
      </c>
      <c r="B1787" s="108" t="s">
        <v>90</v>
      </c>
      <c r="C1787" s="64" t="s">
        <v>32</v>
      </c>
      <c r="D1787" s="65">
        <v>322.14</v>
      </c>
      <c r="E1787" s="66"/>
      <c r="F1787" s="67"/>
      <c r="G1787" s="47">
        <f t="shared" si="166"/>
        <v>322.14</v>
      </c>
      <c r="H1787" s="127"/>
    </row>
    <row r="1788" spans="1:8" s="61" customFormat="1" ht="45" x14ac:dyDescent="0.2">
      <c r="A1788" s="53" t="s">
        <v>2097</v>
      </c>
      <c r="B1788" s="108" t="s">
        <v>91</v>
      </c>
      <c r="C1788" s="64" t="s">
        <v>32</v>
      </c>
      <c r="D1788" s="65">
        <v>26.84</v>
      </c>
      <c r="E1788" s="66"/>
      <c r="F1788" s="67"/>
      <c r="G1788" s="47">
        <f t="shared" si="166"/>
        <v>26.84</v>
      </c>
      <c r="H1788" s="127"/>
    </row>
    <row r="1789" spans="1:8" s="61" customFormat="1" ht="22.5" x14ac:dyDescent="0.2">
      <c r="A1789" s="53" t="s">
        <v>2098</v>
      </c>
      <c r="B1789" s="108" t="s">
        <v>39</v>
      </c>
      <c r="C1789" s="64" t="s">
        <v>40</v>
      </c>
      <c r="D1789" s="65">
        <v>608.15</v>
      </c>
      <c r="E1789" s="66"/>
      <c r="F1789" s="67"/>
      <c r="G1789" s="47">
        <f t="shared" si="166"/>
        <v>608.15</v>
      </c>
      <c r="H1789" s="127"/>
    </row>
    <row r="1790" spans="1:8" s="61" customFormat="1" ht="45" x14ac:dyDescent="0.2">
      <c r="A1790" s="53" t="s">
        <v>2099</v>
      </c>
      <c r="B1790" s="108" t="s">
        <v>53</v>
      </c>
      <c r="C1790" s="64" t="s">
        <v>40</v>
      </c>
      <c r="D1790" s="65">
        <v>608.15</v>
      </c>
      <c r="E1790" s="66"/>
      <c r="F1790" s="67"/>
      <c r="G1790" s="47">
        <f t="shared" si="166"/>
        <v>608.15</v>
      </c>
      <c r="H1790" s="127"/>
    </row>
    <row r="1791" spans="1:8" s="61" customFormat="1" ht="33.75" x14ac:dyDescent="0.2">
      <c r="A1791" s="53" t="s">
        <v>2100</v>
      </c>
      <c r="B1791" s="108" t="s">
        <v>82</v>
      </c>
      <c r="C1791" s="64" t="s">
        <v>54</v>
      </c>
      <c r="D1791" s="65">
        <v>489.48</v>
      </c>
      <c r="E1791" s="66"/>
      <c r="F1791" s="67"/>
      <c r="G1791" s="47">
        <f t="shared" si="166"/>
        <v>489.48</v>
      </c>
      <c r="H1791" s="127"/>
    </row>
    <row r="1792" spans="1:8" s="61" customFormat="1" ht="78.75" x14ac:dyDescent="0.2">
      <c r="A1792" s="53" t="s">
        <v>2101</v>
      </c>
      <c r="B1792" s="108" t="s">
        <v>81</v>
      </c>
      <c r="C1792" s="64" t="s">
        <v>34</v>
      </c>
      <c r="D1792" s="65">
        <v>145</v>
      </c>
      <c r="E1792" s="66"/>
      <c r="F1792" s="67"/>
      <c r="G1792" s="47">
        <f t="shared" si="166"/>
        <v>145</v>
      </c>
      <c r="H1792" s="127"/>
    </row>
    <row r="1793" spans="1:8" s="61" customFormat="1" x14ac:dyDescent="0.2">
      <c r="A1793" s="62" t="s">
        <v>2058</v>
      </c>
      <c r="B1793" s="68" t="s">
        <v>86</v>
      </c>
      <c r="C1793" s="68"/>
      <c r="D1793" s="68">
        <v>0</v>
      </c>
      <c r="E1793" s="68"/>
      <c r="F1793" s="68"/>
      <c r="G1793" s="50">
        <f>ROUND(SUM(G1794:G1814),2)</f>
        <v>2759.2</v>
      </c>
      <c r="H1793" s="127"/>
    </row>
    <row r="1794" spans="1:8" s="61" customFormat="1" ht="33.75" x14ac:dyDescent="0.2">
      <c r="A1794" s="53" t="s">
        <v>2102</v>
      </c>
      <c r="B1794" s="108" t="s">
        <v>31</v>
      </c>
      <c r="C1794" s="64" t="s">
        <v>32</v>
      </c>
      <c r="D1794" s="65">
        <v>453.17</v>
      </c>
      <c r="E1794" s="66"/>
      <c r="F1794" s="67"/>
      <c r="G1794" s="47">
        <f>ROUND(PRODUCT(D1794,E1794),2)</f>
        <v>453.17</v>
      </c>
      <c r="H1794" s="127"/>
    </row>
    <row r="1795" spans="1:8" s="61" customFormat="1" ht="45" x14ac:dyDescent="0.2">
      <c r="A1795" s="53" t="s">
        <v>2103</v>
      </c>
      <c r="B1795" s="108" t="s">
        <v>110</v>
      </c>
      <c r="C1795" s="64" t="s">
        <v>33</v>
      </c>
      <c r="D1795" s="65">
        <v>27.19</v>
      </c>
      <c r="E1795" s="66"/>
      <c r="F1795" s="67"/>
      <c r="G1795" s="47">
        <f t="shared" ref="G1795:G1814" si="167">ROUND(PRODUCT(D1795,E1795),2)</f>
        <v>27.19</v>
      </c>
      <c r="H1795" s="127"/>
    </row>
    <row r="1796" spans="1:8" s="61" customFormat="1" ht="45" x14ac:dyDescent="0.2">
      <c r="A1796" s="53" t="s">
        <v>2104</v>
      </c>
      <c r="B1796" s="108" t="s">
        <v>85</v>
      </c>
      <c r="C1796" s="64" t="s">
        <v>32</v>
      </c>
      <c r="D1796" s="65">
        <v>181.27</v>
      </c>
      <c r="E1796" s="66"/>
      <c r="F1796" s="67"/>
      <c r="G1796" s="47">
        <f t="shared" si="167"/>
        <v>181.27</v>
      </c>
      <c r="H1796" s="127"/>
    </row>
    <row r="1797" spans="1:8" s="61" customFormat="1" ht="45" x14ac:dyDescent="0.2">
      <c r="A1797" s="53" t="s">
        <v>2105</v>
      </c>
      <c r="B1797" s="108" t="s">
        <v>115</v>
      </c>
      <c r="C1797" s="64" t="s">
        <v>32</v>
      </c>
      <c r="D1797" s="65">
        <v>271.89999999999998</v>
      </c>
      <c r="E1797" s="66"/>
      <c r="F1797" s="67"/>
      <c r="G1797" s="47">
        <f t="shared" si="167"/>
        <v>271.89999999999998</v>
      </c>
      <c r="H1797" s="127"/>
    </row>
    <row r="1798" spans="1:8" s="61" customFormat="1" ht="45" x14ac:dyDescent="0.2">
      <c r="A1798" s="53" t="s">
        <v>2106</v>
      </c>
      <c r="B1798" s="108" t="s">
        <v>98</v>
      </c>
      <c r="C1798" s="64" t="s">
        <v>33</v>
      </c>
      <c r="D1798" s="65">
        <v>10.88</v>
      </c>
      <c r="E1798" s="66"/>
      <c r="F1798" s="67"/>
      <c r="G1798" s="47">
        <f t="shared" si="167"/>
        <v>10.88</v>
      </c>
      <c r="H1798" s="127"/>
    </row>
    <row r="1799" spans="1:8" s="61" customFormat="1" ht="45" x14ac:dyDescent="0.2">
      <c r="A1799" s="53" t="s">
        <v>2107</v>
      </c>
      <c r="B1799" s="108" t="s">
        <v>111</v>
      </c>
      <c r="C1799" s="64" t="s">
        <v>33</v>
      </c>
      <c r="D1799" s="65">
        <v>22.31</v>
      </c>
      <c r="E1799" s="66"/>
      <c r="F1799" s="67"/>
      <c r="G1799" s="47">
        <f t="shared" si="167"/>
        <v>22.31</v>
      </c>
      <c r="H1799" s="127"/>
    </row>
    <row r="1800" spans="1:8" s="61" customFormat="1" ht="33.75" x14ac:dyDescent="0.2">
      <c r="A1800" s="53" t="s">
        <v>2108</v>
      </c>
      <c r="B1800" s="108" t="s">
        <v>117</v>
      </c>
      <c r="C1800" s="64" t="s">
        <v>40</v>
      </c>
      <c r="D1800" s="65">
        <v>150.94999999999999</v>
      </c>
      <c r="E1800" s="66"/>
      <c r="F1800" s="67"/>
      <c r="G1800" s="47">
        <f t="shared" si="167"/>
        <v>150.94999999999999</v>
      </c>
      <c r="H1800" s="127"/>
    </row>
    <row r="1801" spans="1:8" s="61" customFormat="1" ht="33.75" x14ac:dyDescent="0.2">
      <c r="A1801" s="53" t="s">
        <v>2109</v>
      </c>
      <c r="B1801" s="108" t="s">
        <v>118</v>
      </c>
      <c r="C1801" s="64" t="s">
        <v>40</v>
      </c>
      <c r="D1801" s="65">
        <v>100.63</v>
      </c>
      <c r="E1801" s="66"/>
      <c r="F1801" s="67"/>
      <c r="G1801" s="47">
        <f t="shared" si="167"/>
        <v>100.63</v>
      </c>
      <c r="H1801" s="127"/>
    </row>
    <row r="1802" spans="1:8" s="61" customFormat="1" ht="33.75" x14ac:dyDescent="0.2">
      <c r="A1802" s="53" t="s">
        <v>2110</v>
      </c>
      <c r="B1802" s="108" t="s">
        <v>119</v>
      </c>
      <c r="C1802" s="64" t="s">
        <v>40</v>
      </c>
      <c r="D1802" s="65">
        <v>2.5</v>
      </c>
      <c r="E1802" s="66"/>
      <c r="F1802" s="67"/>
      <c r="G1802" s="47">
        <f t="shared" si="167"/>
        <v>2.5</v>
      </c>
      <c r="H1802" s="127"/>
    </row>
    <row r="1803" spans="1:8" s="61" customFormat="1" ht="45" x14ac:dyDescent="0.2">
      <c r="A1803" s="53" t="s">
        <v>2111</v>
      </c>
      <c r="B1803" s="108" t="s">
        <v>42</v>
      </c>
      <c r="C1803" s="64" t="s">
        <v>32</v>
      </c>
      <c r="D1803" s="65">
        <v>114.36</v>
      </c>
      <c r="E1803" s="66"/>
      <c r="F1803" s="67"/>
      <c r="G1803" s="47">
        <f t="shared" si="167"/>
        <v>114.36</v>
      </c>
      <c r="H1803" s="127"/>
    </row>
    <row r="1804" spans="1:8" s="61" customFormat="1" ht="33.75" x14ac:dyDescent="0.2">
      <c r="A1804" s="53" t="s">
        <v>2112</v>
      </c>
      <c r="B1804" s="108" t="s">
        <v>41</v>
      </c>
      <c r="C1804" s="64" t="s">
        <v>32</v>
      </c>
      <c r="D1804" s="65">
        <v>338.81</v>
      </c>
      <c r="E1804" s="66"/>
      <c r="F1804" s="67"/>
      <c r="G1804" s="47">
        <f t="shared" si="167"/>
        <v>338.81</v>
      </c>
      <c r="H1804" s="127"/>
    </row>
    <row r="1805" spans="1:8" s="61" customFormat="1" ht="33.75" x14ac:dyDescent="0.2">
      <c r="A1805" s="53" t="s">
        <v>2113</v>
      </c>
      <c r="B1805" s="108" t="s">
        <v>43</v>
      </c>
      <c r="C1805" s="64" t="s">
        <v>32</v>
      </c>
      <c r="D1805" s="65">
        <v>181.27</v>
      </c>
      <c r="E1805" s="66"/>
      <c r="F1805" s="67"/>
      <c r="G1805" s="47">
        <f t="shared" si="167"/>
        <v>181.27</v>
      </c>
      <c r="H1805" s="127"/>
    </row>
    <row r="1806" spans="1:8" s="61" customFormat="1" ht="22.5" x14ac:dyDescent="0.2">
      <c r="A1806" s="53" t="s">
        <v>2114</v>
      </c>
      <c r="B1806" s="108" t="s">
        <v>39</v>
      </c>
      <c r="C1806" s="64" t="s">
        <v>40</v>
      </c>
      <c r="D1806" s="65">
        <v>306.55</v>
      </c>
      <c r="E1806" s="66"/>
      <c r="F1806" s="67"/>
      <c r="G1806" s="47">
        <f t="shared" si="167"/>
        <v>306.55</v>
      </c>
      <c r="H1806" s="127"/>
    </row>
    <row r="1807" spans="1:8" s="61" customFormat="1" ht="45" x14ac:dyDescent="0.2">
      <c r="A1807" s="53" t="s">
        <v>2115</v>
      </c>
      <c r="B1807" s="108" t="s">
        <v>49</v>
      </c>
      <c r="C1807" s="64" t="s">
        <v>40</v>
      </c>
      <c r="D1807" s="65">
        <v>14.56</v>
      </c>
      <c r="E1807" s="66"/>
      <c r="F1807" s="67"/>
      <c r="G1807" s="47">
        <f>ROUND(PRODUCT(D1807,E1807),2)</f>
        <v>14.56</v>
      </c>
      <c r="H1807" s="127"/>
    </row>
    <row r="1808" spans="1:8" s="61" customFormat="1" ht="33.75" x14ac:dyDescent="0.2">
      <c r="A1808" s="53" t="s">
        <v>2116</v>
      </c>
      <c r="B1808" s="108" t="s">
        <v>83</v>
      </c>
      <c r="C1808" s="64" t="s">
        <v>40</v>
      </c>
      <c r="D1808" s="65">
        <v>14.56</v>
      </c>
      <c r="E1808" s="66"/>
      <c r="F1808" s="67"/>
      <c r="G1808" s="47">
        <f t="shared" ref="G1808:G1809" si="168">ROUND(PRODUCT(D1808,E1808),2)</f>
        <v>14.56</v>
      </c>
      <c r="H1808" s="127"/>
    </row>
    <row r="1809" spans="1:8" s="61" customFormat="1" ht="33.75" x14ac:dyDescent="0.2">
      <c r="A1809" s="53" t="s">
        <v>2117</v>
      </c>
      <c r="B1809" s="108" t="s">
        <v>107</v>
      </c>
      <c r="C1809" s="64" t="s">
        <v>32</v>
      </c>
      <c r="D1809" s="65">
        <v>10.58</v>
      </c>
      <c r="E1809" s="66"/>
      <c r="F1809" s="67"/>
      <c r="G1809" s="47">
        <f t="shared" si="168"/>
        <v>10.58</v>
      </c>
      <c r="H1809" s="127"/>
    </row>
    <row r="1810" spans="1:8" s="61" customFormat="1" ht="33.75" x14ac:dyDescent="0.2">
      <c r="A1810" s="53" t="s">
        <v>2118</v>
      </c>
      <c r="B1810" s="108" t="s">
        <v>102</v>
      </c>
      <c r="C1810" s="64" t="s">
        <v>32</v>
      </c>
      <c r="D1810" s="65">
        <v>10.58</v>
      </c>
      <c r="E1810" s="66"/>
      <c r="F1810" s="67"/>
      <c r="G1810" s="47">
        <f t="shared" si="167"/>
        <v>10.58</v>
      </c>
      <c r="H1810" s="127"/>
    </row>
    <row r="1811" spans="1:8" s="61" customFormat="1" ht="67.5" x14ac:dyDescent="0.2">
      <c r="A1811" s="53" t="s">
        <v>2119</v>
      </c>
      <c r="B1811" s="108" t="s">
        <v>116</v>
      </c>
      <c r="C1811" s="64" t="s">
        <v>34</v>
      </c>
      <c r="D1811" s="65">
        <v>20</v>
      </c>
      <c r="E1811" s="66"/>
      <c r="F1811" s="67"/>
      <c r="G1811" s="47">
        <f t="shared" si="167"/>
        <v>20</v>
      </c>
      <c r="H1811" s="127"/>
    </row>
    <row r="1812" spans="1:8" s="61" customFormat="1" ht="90" x14ac:dyDescent="0.2">
      <c r="A1812" s="53" t="s">
        <v>2120</v>
      </c>
      <c r="B1812" s="108" t="s">
        <v>95</v>
      </c>
      <c r="C1812" s="64" t="s">
        <v>34</v>
      </c>
      <c r="D1812" s="65">
        <v>152</v>
      </c>
      <c r="E1812" s="66"/>
      <c r="F1812" s="67"/>
      <c r="G1812" s="47">
        <f t="shared" si="167"/>
        <v>152</v>
      </c>
      <c r="H1812" s="127"/>
    </row>
    <row r="1813" spans="1:8" s="61" customFormat="1" ht="33.75" x14ac:dyDescent="0.2">
      <c r="A1813" s="53" t="s">
        <v>2121</v>
      </c>
      <c r="B1813" s="108" t="s">
        <v>38</v>
      </c>
      <c r="C1813" s="64" t="s">
        <v>33</v>
      </c>
      <c r="D1813" s="65">
        <v>16.309999999999999</v>
      </c>
      <c r="E1813" s="66"/>
      <c r="F1813" s="72"/>
      <c r="G1813" s="47">
        <f t="shared" si="167"/>
        <v>16.309999999999999</v>
      </c>
      <c r="H1813" s="127"/>
    </row>
    <row r="1814" spans="1:8" s="61" customFormat="1" ht="33.75" x14ac:dyDescent="0.2">
      <c r="A1814" s="53" t="s">
        <v>2122</v>
      </c>
      <c r="B1814" s="108" t="s">
        <v>36</v>
      </c>
      <c r="C1814" s="64" t="s">
        <v>37</v>
      </c>
      <c r="D1814" s="65">
        <v>358.82</v>
      </c>
      <c r="E1814" s="66"/>
      <c r="F1814" s="67"/>
      <c r="G1814" s="47">
        <f t="shared" si="167"/>
        <v>358.82</v>
      </c>
      <c r="H1814" s="127"/>
    </row>
    <row r="1815" spans="1:8" s="63" customFormat="1" x14ac:dyDescent="0.2">
      <c r="A1815" s="62" t="s">
        <v>2059</v>
      </c>
      <c r="B1815" s="68" t="s">
        <v>78</v>
      </c>
      <c r="C1815" s="68"/>
      <c r="D1815" s="68">
        <v>0</v>
      </c>
      <c r="E1815" s="68"/>
      <c r="F1815" s="68"/>
      <c r="G1815" s="50">
        <f>ROUND(SUM(G1816:G1822),2)</f>
        <v>56.01</v>
      </c>
      <c r="H1815" s="127"/>
    </row>
    <row r="1816" spans="1:8" s="61" customFormat="1" ht="33.75" x14ac:dyDescent="0.2">
      <c r="A1816" s="53" t="s">
        <v>2123</v>
      </c>
      <c r="B1816" s="108" t="s">
        <v>468</v>
      </c>
      <c r="C1816" s="64" t="s">
        <v>34</v>
      </c>
      <c r="D1816" s="65">
        <v>4</v>
      </c>
      <c r="E1816" s="66"/>
      <c r="F1816" s="67"/>
      <c r="G1816" s="47">
        <f t="shared" ref="G1816:G1822" si="169">ROUND(PRODUCT(D1816,E1816),2)</f>
        <v>4</v>
      </c>
      <c r="H1816" s="127"/>
    </row>
    <row r="1817" spans="1:8" s="61" customFormat="1" ht="33.75" x14ac:dyDescent="0.2">
      <c r="A1817" s="53" t="s">
        <v>2124</v>
      </c>
      <c r="B1817" s="108" t="s">
        <v>469</v>
      </c>
      <c r="C1817" s="64" t="s">
        <v>34</v>
      </c>
      <c r="D1817" s="65">
        <v>4</v>
      </c>
      <c r="E1817" s="66"/>
      <c r="F1817" s="67"/>
      <c r="G1817" s="47">
        <f t="shared" si="169"/>
        <v>4</v>
      </c>
      <c r="H1817" s="127"/>
    </row>
    <row r="1818" spans="1:8" s="61" customFormat="1" ht="33.75" x14ac:dyDescent="0.2">
      <c r="A1818" s="53" t="s">
        <v>2125</v>
      </c>
      <c r="B1818" s="108" t="s">
        <v>470</v>
      </c>
      <c r="C1818" s="64" t="s">
        <v>34</v>
      </c>
      <c r="D1818" s="65">
        <v>4</v>
      </c>
      <c r="E1818" s="66"/>
      <c r="F1818" s="67"/>
      <c r="G1818" s="47">
        <f t="shared" si="169"/>
        <v>4</v>
      </c>
      <c r="H1818" s="127"/>
    </row>
    <row r="1819" spans="1:8" s="61" customFormat="1" ht="33.75" x14ac:dyDescent="0.2">
      <c r="A1819" s="53" t="s">
        <v>2126</v>
      </c>
      <c r="B1819" s="108" t="s">
        <v>471</v>
      </c>
      <c r="C1819" s="64" t="s">
        <v>34</v>
      </c>
      <c r="D1819" s="65">
        <v>4</v>
      </c>
      <c r="E1819" s="66"/>
      <c r="F1819" s="67"/>
      <c r="G1819" s="47">
        <f t="shared" si="169"/>
        <v>4</v>
      </c>
      <c r="H1819" s="127"/>
    </row>
    <row r="1820" spans="1:8" s="61" customFormat="1" ht="33.75" x14ac:dyDescent="0.2">
      <c r="A1820" s="53" t="s">
        <v>2127</v>
      </c>
      <c r="B1820" s="108" t="s">
        <v>472</v>
      </c>
      <c r="C1820" s="64" t="s">
        <v>34</v>
      </c>
      <c r="D1820" s="65">
        <v>4</v>
      </c>
      <c r="E1820" s="66"/>
      <c r="F1820" s="67"/>
      <c r="G1820" s="47">
        <f t="shared" si="169"/>
        <v>4</v>
      </c>
      <c r="H1820" s="127"/>
    </row>
    <row r="1821" spans="1:8" s="61" customFormat="1" ht="33.75" x14ac:dyDescent="0.2">
      <c r="A1821" s="53" t="s">
        <v>2128</v>
      </c>
      <c r="B1821" s="108" t="s">
        <v>55</v>
      </c>
      <c r="C1821" s="64" t="s">
        <v>32</v>
      </c>
      <c r="D1821" s="65">
        <v>30.01</v>
      </c>
      <c r="E1821" s="66"/>
      <c r="F1821" s="67"/>
      <c r="G1821" s="47">
        <f t="shared" si="169"/>
        <v>30.01</v>
      </c>
      <c r="H1821" s="127"/>
    </row>
    <row r="1822" spans="1:8" s="61" customFormat="1" ht="22.5" x14ac:dyDescent="0.2">
      <c r="A1822" s="53" t="s">
        <v>2129</v>
      </c>
      <c r="B1822" s="108" t="s">
        <v>112</v>
      </c>
      <c r="C1822" s="64" t="s">
        <v>33</v>
      </c>
      <c r="D1822" s="65">
        <v>6</v>
      </c>
      <c r="E1822" s="66"/>
      <c r="F1822" s="67"/>
      <c r="G1822" s="47">
        <f t="shared" si="169"/>
        <v>6</v>
      </c>
      <c r="H1822" s="127"/>
    </row>
    <row r="1823" spans="1:8" s="61" customFormat="1" x14ac:dyDescent="0.2">
      <c r="A1823" s="62" t="s">
        <v>2060</v>
      </c>
      <c r="B1823" s="68" t="s">
        <v>44</v>
      </c>
      <c r="C1823" s="68"/>
      <c r="D1823" s="68">
        <v>0</v>
      </c>
      <c r="E1823" s="68"/>
      <c r="F1823" s="68"/>
      <c r="G1823" s="50">
        <f>ROUND(SUM(G1824,G1831),2)</f>
        <v>476.42</v>
      </c>
      <c r="H1823" s="127"/>
    </row>
    <row r="1824" spans="1:8" s="114" customFormat="1" x14ac:dyDescent="0.2">
      <c r="A1824" s="109" t="s">
        <v>2061</v>
      </c>
      <c r="B1824" s="110" t="s">
        <v>46</v>
      </c>
      <c r="C1824" s="111"/>
      <c r="D1824" s="112">
        <v>0</v>
      </c>
      <c r="E1824" s="92"/>
      <c r="F1824" s="113"/>
      <c r="G1824" s="92">
        <f>ROUND(SUM(G1825:G1830),2)</f>
        <v>469.42</v>
      </c>
      <c r="H1824" s="127"/>
    </row>
    <row r="1825" spans="1:8" s="61" customFormat="1" ht="56.25" x14ac:dyDescent="0.2">
      <c r="A1825" s="53" t="s">
        <v>2130</v>
      </c>
      <c r="B1825" s="108" t="s">
        <v>103</v>
      </c>
      <c r="C1825" s="64" t="s">
        <v>40</v>
      </c>
      <c r="D1825" s="65">
        <v>277.55</v>
      </c>
      <c r="E1825" s="66"/>
      <c r="F1825" s="67"/>
      <c r="G1825" s="47">
        <f t="shared" ref="G1825:G1830" si="170">ROUND(PRODUCT(D1825,E1825),2)</f>
        <v>277.55</v>
      </c>
      <c r="H1825" s="127"/>
    </row>
    <row r="1826" spans="1:8" s="61" customFormat="1" ht="56.25" x14ac:dyDescent="0.2">
      <c r="A1826" s="53" t="s">
        <v>2131</v>
      </c>
      <c r="B1826" s="108" t="s">
        <v>473</v>
      </c>
      <c r="C1826" s="64" t="s">
        <v>40</v>
      </c>
      <c r="D1826" s="65">
        <v>34.1</v>
      </c>
      <c r="E1826" s="66"/>
      <c r="F1826" s="67"/>
      <c r="G1826" s="47">
        <f t="shared" si="170"/>
        <v>34.1</v>
      </c>
      <c r="H1826" s="127"/>
    </row>
    <row r="1827" spans="1:8" s="61" customFormat="1" ht="56.25" x14ac:dyDescent="0.2">
      <c r="A1827" s="53" t="s">
        <v>2132</v>
      </c>
      <c r="B1827" s="108" t="s">
        <v>474</v>
      </c>
      <c r="C1827" s="64" t="s">
        <v>40</v>
      </c>
      <c r="D1827" s="65">
        <v>52.77</v>
      </c>
      <c r="E1827" s="66"/>
      <c r="F1827" s="67"/>
      <c r="G1827" s="47">
        <f t="shared" si="170"/>
        <v>52.77</v>
      </c>
      <c r="H1827" s="127"/>
    </row>
    <row r="1828" spans="1:8" s="61" customFormat="1" ht="56.25" x14ac:dyDescent="0.2">
      <c r="A1828" s="53" t="s">
        <v>2133</v>
      </c>
      <c r="B1828" s="108" t="s">
        <v>104</v>
      </c>
      <c r="C1828" s="64" t="s">
        <v>34</v>
      </c>
      <c r="D1828" s="65">
        <v>4</v>
      </c>
      <c r="E1828" s="66"/>
      <c r="F1828" s="67"/>
      <c r="G1828" s="47">
        <f t="shared" si="170"/>
        <v>4</v>
      </c>
      <c r="H1828" s="127"/>
    </row>
    <row r="1829" spans="1:8" s="61" customFormat="1" ht="56.25" x14ac:dyDescent="0.2">
      <c r="A1829" s="53" t="s">
        <v>2134</v>
      </c>
      <c r="B1829" s="108" t="s">
        <v>106</v>
      </c>
      <c r="C1829" s="64" t="s">
        <v>34</v>
      </c>
      <c r="D1829" s="65">
        <v>1</v>
      </c>
      <c r="E1829" s="66"/>
      <c r="F1829" s="67"/>
      <c r="G1829" s="47">
        <f t="shared" si="170"/>
        <v>1</v>
      </c>
      <c r="H1829" s="127"/>
    </row>
    <row r="1830" spans="1:8" s="61" customFormat="1" ht="22.5" x14ac:dyDescent="0.2">
      <c r="A1830" s="53" t="s">
        <v>2135</v>
      </c>
      <c r="B1830" s="108" t="s">
        <v>478</v>
      </c>
      <c r="C1830" s="64" t="s">
        <v>34</v>
      </c>
      <c r="D1830" s="65">
        <v>100</v>
      </c>
      <c r="E1830" s="66"/>
      <c r="F1830" s="67"/>
      <c r="G1830" s="47">
        <f t="shared" si="170"/>
        <v>100</v>
      </c>
      <c r="H1830" s="127"/>
    </row>
    <row r="1831" spans="1:8" s="114" customFormat="1" x14ac:dyDescent="0.2">
      <c r="A1831" s="109" t="s">
        <v>2062</v>
      </c>
      <c r="B1831" s="110" t="s">
        <v>79</v>
      </c>
      <c r="C1831" s="111"/>
      <c r="D1831" s="112">
        <v>0</v>
      </c>
      <c r="E1831" s="92"/>
      <c r="F1831" s="113"/>
      <c r="G1831" s="92">
        <f>ROUND(SUM(G1832:G1835),2)</f>
        <v>7</v>
      </c>
      <c r="H1831" s="127"/>
    </row>
    <row r="1832" spans="1:8" s="61" customFormat="1" ht="67.5" x14ac:dyDescent="0.2">
      <c r="A1832" s="53" t="s">
        <v>2136</v>
      </c>
      <c r="B1832" s="108" t="s">
        <v>120</v>
      </c>
      <c r="C1832" s="64" t="s">
        <v>34</v>
      </c>
      <c r="D1832" s="65">
        <v>3</v>
      </c>
      <c r="E1832" s="66"/>
      <c r="F1832" s="67"/>
      <c r="G1832" s="47">
        <f t="shared" ref="G1832:G1835" si="171">ROUND(PRODUCT(D1832,E1832),2)</f>
        <v>3</v>
      </c>
      <c r="H1832" s="127"/>
    </row>
    <row r="1833" spans="1:8" s="61" customFormat="1" ht="90" x14ac:dyDescent="0.2">
      <c r="A1833" s="53" t="s">
        <v>2137</v>
      </c>
      <c r="B1833" s="108" t="s">
        <v>222</v>
      </c>
      <c r="C1833" s="64" t="s">
        <v>34</v>
      </c>
      <c r="D1833" s="65">
        <v>1</v>
      </c>
      <c r="E1833" s="66"/>
      <c r="F1833" s="67"/>
      <c r="G1833" s="47">
        <f t="shared" si="171"/>
        <v>1</v>
      </c>
      <c r="H1833" s="127"/>
    </row>
    <row r="1834" spans="1:8" s="61" customFormat="1" ht="78.75" x14ac:dyDescent="0.2">
      <c r="A1834" s="53" t="s">
        <v>2138</v>
      </c>
      <c r="B1834" s="108" t="s">
        <v>479</v>
      </c>
      <c r="C1834" s="64" t="s">
        <v>34</v>
      </c>
      <c r="D1834" s="65">
        <v>1</v>
      </c>
      <c r="E1834" s="66"/>
      <c r="F1834" s="67"/>
      <c r="G1834" s="47">
        <f t="shared" si="171"/>
        <v>1</v>
      </c>
      <c r="H1834" s="127"/>
    </row>
    <row r="1835" spans="1:8" s="61" customFormat="1" ht="45" x14ac:dyDescent="0.2">
      <c r="A1835" s="53" t="s">
        <v>2139</v>
      </c>
      <c r="B1835" s="108" t="s">
        <v>121</v>
      </c>
      <c r="C1835" s="64" t="s">
        <v>34</v>
      </c>
      <c r="D1835" s="65">
        <v>2</v>
      </c>
      <c r="E1835" s="66"/>
      <c r="F1835" s="67"/>
      <c r="G1835" s="47">
        <f t="shared" si="171"/>
        <v>2</v>
      </c>
      <c r="H1835" s="127"/>
    </row>
    <row r="1836" spans="1:8" s="63" customFormat="1" x14ac:dyDescent="0.2">
      <c r="A1836" s="62" t="s">
        <v>2063</v>
      </c>
      <c r="B1836" s="68" t="s">
        <v>224</v>
      </c>
      <c r="C1836" s="68"/>
      <c r="D1836" s="68">
        <v>0</v>
      </c>
      <c r="E1836" s="68"/>
      <c r="F1836" s="68"/>
      <c r="G1836" s="50">
        <f>ROUND(SUM(G1837,G1852,G1868,G1884),2)</f>
        <v>14435.89</v>
      </c>
      <c r="H1836" s="127"/>
    </row>
    <row r="1837" spans="1:8" s="114" customFormat="1" x14ac:dyDescent="0.2">
      <c r="A1837" s="109" t="s">
        <v>2064</v>
      </c>
      <c r="B1837" s="110" t="s">
        <v>225</v>
      </c>
      <c r="C1837" s="111"/>
      <c r="D1837" s="112">
        <v>0</v>
      </c>
      <c r="E1837" s="92"/>
      <c r="F1837" s="113"/>
      <c r="G1837" s="92">
        <f>ROUND(SUM(G1838:G1851),2)</f>
        <v>7721.39</v>
      </c>
      <c r="H1837" s="127"/>
    </row>
    <row r="1838" spans="1:8" s="61" customFormat="1" ht="22.5" x14ac:dyDescent="0.2">
      <c r="A1838" s="53" t="s">
        <v>2140</v>
      </c>
      <c r="B1838" s="108" t="s">
        <v>226</v>
      </c>
      <c r="C1838" s="64" t="s">
        <v>40</v>
      </c>
      <c r="D1838" s="65">
        <v>192.94</v>
      </c>
      <c r="E1838" s="66"/>
      <c r="F1838" s="67"/>
      <c r="G1838" s="47">
        <f t="shared" ref="G1838:G1847" si="172">ROUND(PRODUCT(D1838,E1838),2)</f>
        <v>192.94</v>
      </c>
      <c r="H1838" s="127"/>
    </row>
    <row r="1839" spans="1:8" s="61" customFormat="1" ht="45" x14ac:dyDescent="0.2">
      <c r="A1839" s="53" t="s">
        <v>2141</v>
      </c>
      <c r="B1839" s="108" t="s">
        <v>227</v>
      </c>
      <c r="C1839" s="64" t="s">
        <v>33</v>
      </c>
      <c r="D1839" s="65">
        <v>304.3</v>
      </c>
      <c r="E1839" s="66"/>
      <c r="F1839" s="67"/>
      <c r="G1839" s="47">
        <f t="shared" si="172"/>
        <v>304.3</v>
      </c>
      <c r="H1839" s="127"/>
    </row>
    <row r="1840" spans="1:8" s="61" customFormat="1" ht="45" x14ac:dyDescent="0.2">
      <c r="A1840" s="53" t="s">
        <v>2142</v>
      </c>
      <c r="B1840" s="108" t="s">
        <v>228</v>
      </c>
      <c r="C1840" s="64" t="s">
        <v>33</v>
      </c>
      <c r="D1840" s="65">
        <v>101</v>
      </c>
      <c r="E1840" s="66"/>
      <c r="F1840" s="67"/>
      <c r="G1840" s="47">
        <f t="shared" si="172"/>
        <v>101</v>
      </c>
      <c r="H1840" s="127"/>
    </row>
    <row r="1841" spans="1:8" s="61" customFormat="1" ht="22.5" x14ac:dyDescent="0.2">
      <c r="A1841" s="53" t="s">
        <v>2143</v>
      </c>
      <c r="B1841" s="108" t="s">
        <v>230</v>
      </c>
      <c r="C1841" s="64" t="s">
        <v>33</v>
      </c>
      <c r="D1841" s="65">
        <v>15.44</v>
      </c>
      <c r="E1841" s="66"/>
      <c r="F1841" s="67"/>
      <c r="G1841" s="47">
        <f t="shared" si="172"/>
        <v>15.44</v>
      </c>
      <c r="H1841" s="127"/>
    </row>
    <row r="1842" spans="1:8" s="61" customFormat="1" ht="22.5" x14ac:dyDescent="0.2">
      <c r="A1842" s="53" t="s">
        <v>2144</v>
      </c>
      <c r="B1842" s="108" t="s">
        <v>231</v>
      </c>
      <c r="C1842" s="64" t="s">
        <v>40</v>
      </c>
      <c r="D1842" s="65">
        <v>192.94</v>
      </c>
      <c r="E1842" s="66"/>
      <c r="F1842" s="67"/>
      <c r="G1842" s="47">
        <f t="shared" si="172"/>
        <v>192.94</v>
      </c>
      <c r="H1842" s="127"/>
    </row>
    <row r="1843" spans="1:8" s="61" customFormat="1" ht="33.75" x14ac:dyDescent="0.2">
      <c r="A1843" s="53" t="s">
        <v>2145</v>
      </c>
      <c r="B1843" s="108" t="s">
        <v>233</v>
      </c>
      <c r="C1843" s="64" t="s">
        <v>33</v>
      </c>
      <c r="D1843" s="65">
        <v>75.45</v>
      </c>
      <c r="E1843" s="66"/>
      <c r="F1843" s="67"/>
      <c r="G1843" s="47">
        <f t="shared" si="172"/>
        <v>75.45</v>
      </c>
      <c r="H1843" s="127"/>
    </row>
    <row r="1844" spans="1:8" s="61" customFormat="1" ht="45" x14ac:dyDescent="0.2">
      <c r="A1844" s="53" t="s">
        <v>2146</v>
      </c>
      <c r="B1844" s="108" t="s">
        <v>122</v>
      </c>
      <c r="C1844" s="64" t="s">
        <v>33</v>
      </c>
      <c r="D1844" s="65">
        <v>121.98</v>
      </c>
      <c r="E1844" s="66"/>
      <c r="F1844" s="67"/>
      <c r="G1844" s="47">
        <f t="shared" si="172"/>
        <v>121.98</v>
      </c>
      <c r="H1844" s="127"/>
    </row>
    <row r="1845" spans="1:8" s="61" customFormat="1" ht="45" x14ac:dyDescent="0.2">
      <c r="A1845" s="53" t="s">
        <v>2147</v>
      </c>
      <c r="B1845" s="108" t="s">
        <v>234</v>
      </c>
      <c r="C1845" s="64" t="s">
        <v>33</v>
      </c>
      <c r="D1845" s="65">
        <v>182.98</v>
      </c>
      <c r="E1845" s="66"/>
      <c r="F1845" s="67"/>
      <c r="G1845" s="47">
        <f t="shared" si="172"/>
        <v>182.98</v>
      </c>
      <c r="H1845" s="127"/>
    </row>
    <row r="1846" spans="1:8" s="61" customFormat="1" ht="135" x14ac:dyDescent="0.2">
      <c r="A1846" s="53" t="s">
        <v>2148</v>
      </c>
      <c r="B1846" s="108" t="s">
        <v>235</v>
      </c>
      <c r="C1846" s="64" t="s">
        <v>34</v>
      </c>
      <c r="D1846" s="65">
        <v>4</v>
      </c>
      <c r="E1846" s="66"/>
      <c r="F1846" s="67"/>
      <c r="G1846" s="47">
        <f t="shared" si="172"/>
        <v>4</v>
      </c>
      <c r="H1846" s="127"/>
    </row>
    <row r="1847" spans="1:8" s="61" customFormat="1" ht="22.5" x14ac:dyDescent="0.2">
      <c r="A1847" s="53" t="s">
        <v>2149</v>
      </c>
      <c r="B1847" s="54" t="s">
        <v>3025</v>
      </c>
      <c r="C1847" s="64" t="s">
        <v>34</v>
      </c>
      <c r="D1847" s="65">
        <v>10</v>
      </c>
      <c r="E1847" s="66"/>
      <c r="F1847" s="67"/>
      <c r="G1847" s="47">
        <f t="shared" si="172"/>
        <v>10</v>
      </c>
      <c r="H1847" s="127"/>
    </row>
    <row r="1848" spans="1:8" s="61" customFormat="1" ht="135" x14ac:dyDescent="0.2">
      <c r="A1848" s="53" t="s">
        <v>2150</v>
      </c>
      <c r="B1848" s="108" t="s">
        <v>2052</v>
      </c>
      <c r="C1848" s="64" t="s">
        <v>34</v>
      </c>
      <c r="D1848" s="65">
        <v>2</v>
      </c>
      <c r="E1848" s="66"/>
      <c r="F1848" s="67"/>
      <c r="G1848" s="47">
        <f>ROUND(PRODUCT(D1848,E1848),2)</f>
        <v>2</v>
      </c>
      <c r="H1848" s="127"/>
    </row>
    <row r="1849" spans="1:8" s="61" customFormat="1" ht="45" x14ac:dyDescent="0.2">
      <c r="A1849" s="53" t="s">
        <v>2151</v>
      </c>
      <c r="B1849" s="108" t="s">
        <v>248</v>
      </c>
      <c r="C1849" s="64" t="s">
        <v>34</v>
      </c>
      <c r="D1849" s="65">
        <v>2</v>
      </c>
      <c r="E1849" s="66"/>
      <c r="F1849" s="72"/>
      <c r="G1849" s="47">
        <f>ROUND(PRODUCT(D1849,E1849),2)</f>
        <v>2</v>
      </c>
      <c r="H1849" s="127"/>
    </row>
    <row r="1850" spans="1:8" s="61" customFormat="1" ht="33.75" x14ac:dyDescent="0.2">
      <c r="A1850" s="53" t="s">
        <v>2152</v>
      </c>
      <c r="B1850" s="108" t="s">
        <v>38</v>
      </c>
      <c r="C1850" s="64" t="s">
        <v>33</v>
      </c>
      <c r="D1850" s="65">
        <v>283.32</v>
      </c>
      <c r="E1850" s="66"/>
      <c r="F1850" s="72"/>
      <c r="G1850" s="47">
        <f t="shared" ref="G1850:G1851" si="173">ROUND(PRODUCT(D1850,E1850),2)</f>
        <v>283.32</v>
      </c>
      <c r="H1850" s="127"/>
    </row>
    <row r="1851" spans="1:8" s="61" customFormat="1" ht="33.75" x14ac:dyDescent="0.2">
      <c r="A1851" s="53" t="s">
        <v>2153</v>
      </c>
      <c r="B1851" s="108" t="s">
        <v>36</v>
      </c>
      <c r="C1851" s="64" t="s">
        <v>37</v>
      </c>
      <c r="D1851" s="65">
        <v>6233.04</v>
      </c>
      <c r="E1851" s="66"/>
      <c r="F1851" s="67"/>
      <c r="G1851" s="47">
        <f t="shared" si="173"/>
        <v>6233.04</v>
      </c>
      <c r="H1851" s="127"/>
    </row>
    <row r="1852" spans="1:8" s="114" customFormat="1" x14ac:dyDescent="0.2">
      <c r="A1852" s="109" t="s">
        <v>2065</v>
      </c>
      <c r="B1852" s="110" t="s">
        <v>238</v>
      </c>
      <c r="C1852" s="111"/>
      <c r="D1852" s="112">
        <v>0</v>
      </c>
      <c r="E1852" s="92"/>
      <c r="F1852" s="113"/>
      <c r="G1852" s="92">
        <f>ROUND(SUM(G1853:G1867),2)</f>
        <v>1041.27</v>
      </c>
      <c r="H1852" s="127"/>
    </row>
    <row r="1853" spans="1:8" s="61" customFormat="1" ht="45" x14ac:dyDescent="0.2">
      <c r="A1853" s="53" t="s">
        <v>2154</v>
      </c>
      <c r="B1853" s="108" t="s">
        <v>227</v>
      </c>
      <c r="C1853" s="64" t="s">
        <v>33</v>
      </c>
      <c r="D1853" s="65">
        <v>27.47</v>
      </c>
      <c r="E1853" s="66"/>
      <c r="F1853" s="67"/>
      <c r="G1853" s="47">
        <f t="shared" ref="G1853:G1859" si="174">ROUND(PRODUCT(D1853,E1853),2)</f>
        <v>27.47</v>
      </c>
      <c r="H1853" s="127"/>
    </row>
    <row r="1854" spans="1:8" s="61" customFormat="1" ht="45" x14ac:dyDescent="0.2">
      <c r="A1854" s="53" t="s">
        <v>2155</v>
      </c>
      <c r="B1854" s="108" t="s">
        <v>228</v>
      </c>
      <c r="C1854" s="64" t="s">
        <v>33</v>
      </c>
      <c r="D1854" s="65">
        <v>6.79</v>
      </c>
      <c r="E1854" s="66"/>
      <c r="F1854" s="67"/>
      <c r="G1854" s="47">
        <f t="shared" si="174"/>
        <v>6.79</v>
      </c>
      <c r="H1854" s="127"/>
    </row>
    <row r="1855" spans="1:8" s="61" customFormat="1" ht="22.5" x14ac:dyDescent="0.2">
      <c r="A1855" s="53" t="s">
        <v>2156</v>
      </c>
      <c r="B1855" s="108" t="s">
        <v>239</v>
      </c>
      <c r="C1855" s="64" t="s">
        <v>33</v>
      </c>
      <c r="D1855" s="65">
        <v>4.42</v>
      </c>
      <c r="E1855" s="66"/>
      <c r="F1855" s="67"/>
      <c r="G1855" s="47">
        <f t="shared" si="174"/>
        <v>4.42</v>
      </c>
      <c r="H1855" s="127"/>
    </row>
    <row r="1856" spans="1:8" s="61" customFormat="1" ht="33.75" x14ac:dyDescent="0.2">
      <c r="A1856" s="53" t="s">
        <v>2157</v>
      </c>
      <c r="B1856" s="108" t="s">
        <v>240</v>
      </c>
      <c r="C1856" s="64" t="s">
        <v>32</v>
      </c>
      <c r="D1856" s="65">
        <v>9.1199999999999992</v>
      </c>
      <c r="E1856" s="66"/>
      <c r="F1856" s="67"/>
      <c r="G1856" s="47">
        <f t="shared" si="174"/>
        <v>9.1199999999999992</v>
      </c>
      <c r="H1856" s="127"/>
    </row>
    <row r="1857" spans="1:8" s="61" customFormat="1" ht="33.75" x14ac:dyDescent="0.2">
      <c r="A1857" s="53" t="s">
        <v>2158</v>
      </c>
      <c r="B1857" s="108" t="s">
        <v>241</v>
      </c>
      <c r="C1857" s="64" t="s">
        <v>54</v>
      </c>
      <c r="D1857" s="65">
        <v>257.83999999999997</v>
      </c>
      <c r="E1857" s="66"/>
      <c r="F1857" s="67"/>
      <c r="G1857" s="47">
        <f t="shared" si="174"/>
        <v>257.83999999999997</v>
      </c>
      <c r="H1857" s="127"/>
    </row>
    <row r="1858" spans="1:8" s="61" customFormat="1" ht="22.5" x14ac:dyDescent="0.2">
      <c r="A1858" s="53" t="s">
        <v>2159</v>
      </c>
      <c r="B1858" s="108" t="s">
        <v>242</v>
      </c>
      <c r="C1858" s="64" t="s">
        <v>33</v>
      </c>
      <c r="D1858" s="65">
        <v>2.14</v>
      </c>
      <c r="E1858" s="66"/>
      <c r="F1858" s="67"/>
      <c r="G1858" s="47">
        <f t="shared" si="174"/>
        <v>2.14</v>
      </c>
      <c r="H1858" s="127"/>
    </row>
    <row r="1859" spans="1:8" s="61" customFormat="1" ht="33.75" x14ac:dyDescent="0.2">
      <c r="A1859" s="53" t="s">
        <v>2160</v>
      </c>
      <c r="B1859" s="108" t="s">
        <v>243</v>
      </c>
      <c r="C1859" s="64" t="s">
        <v>32</v>
      </c>
      <c r="D1859" s="65">
        <v>4.75</v>
      </c>
      <c r="E1859" s="66"/>
      <c r="F1859" s="67"/>
      <c r="G1859" s="47">
        <f t="shared" si="174"/>
        <v>4.75</v>
      </c>
      <c r="H1859" s="127"/>
    </row>
    <row r="1860" spans="1:8" s="61" customFormat="1" ht="22.5" x14ac:dyDescent="0.2">
      <c r="A1860" s="53" t="s">
        <v>2161</v>
      </c>
      <c r="B1860" s="108" t="s">
        <v>244</v>
      </c>
      <c r="C1860" s="64" t="s">
        <v>32</v>
      </c>
      <c r="D1860" s="65">
        <v>32.619999999999997</v>
      </c>
      <c r="E1860" s="66"/>
      <c r="F1860" s="67"/>
      <c r="G1860" s="47">
        <f>ROUND(PRODUCT(D1860,E1860),2)</f>
        <v>32.619999999999997</v>
      </c>
      <c r="H1860" s="127"/>
    </row>
    <row r="1861" spans="1:8" s="61" customFormat="1" ht="45" x14ac:dyDescent="0.2">
      <c r="A1861" s="53" t="s">
        <v>2162</v>
      </c>
      <c r="B1861" s="108" t="s">
        <v>245</v>
      </c>
      <c r="C1861" s="64" t="s">
        <v>32</v>
      </c>
      <c r="D1861" s="65">
        <v>24.88</v>
      </c>
      <c r="E1861" s="66"/>
      <c r="F1861" s="67"/>
      <c r="G1861" s="47">
        <f>ROUND(PRODUCT(D1861,E1861),2)</f>
        <v>24.88</v>
      </c>
      <c r="H1861" s="127"/>
    </row>
    <row r="1862" spans="1:8" s="61" customFormat="1" ht="45" x14ac:dyDescent="0.2">
      <c r="A1862" s="53" t="s">
        <v>2163</v>
      </c>
      <c r="B1862" s="108" t="s">
        <v>246</v>
      </c>
      <c r="C1862" s="64" t="s">
        <v>32</v>
      </c>
      <c r="D1862" s="65">
        <v>40.36</v>
      </c>
      <c r="E1862" s="66"/>
      <c r="F1862" s="67"/>
      <c r="G1862" s="47">
        <f>ROUND(PRODUCT(D1862,E1862),2)</f>
        <v>40.36</v>
      </c>
      <c r="H1862" s="127"/>
    </row>
    <row r="1863" spans="1:8" s="61" customFormat="1" ht="45" x14ac:dyDescent="0.2">
      <c r="A1863" s="53" t="s">
        <v>2164</v>
      </c>
      <c r="B1863" s="108" t="s">
        <v>122</v>
      </c>
      <c r="C1863" s="64" t="s">
        <v>33</v>
      </c>
      <c r="D1863" s="65">
        <v>8.5500000000000007</v>
      </c>
      <c r="E1863" s="66"/>
      <c r="F1863" s="67"/>
      <c r="G1863" s="47">
        <f>ROUND(PRODUCT(D1863,E1863),2)</f>
        <v>8.5500000000000007</v>
      </c>
      <c r="H1863" s="127"/>
    </row>
    <row r="1864" spans="1:8" s="61" customFormat="1" ht="45" x14ac:dyDescent="0.2">
      <c r="A1864" s="53" t="s">
        <v>2165</v>
      </c>
      <c r="B1864" s="108" t="s">
        <v>247</v>
      </c>
      <c r="C1864" s="64" t="s">
        <v>34</v>
      </c>
      <c r="D1864" s="65">
        <v>28</v>
      </c>
      <c r="E1864" s="66"/>
      <c r="F1864" s="67"/>
      <c r="G1864" s="47">
        <f t="shared" ref="G1864:G1867" si="175">ROUND(PRODUCT(D1864,E1864),2)</f>
        <v>28</v>
      </c>
      <c r="H1864" s="127"/>
    </row>
    <row r="1865" spans="1:8" s="61" customFormat="1" ht="45" x14ac:dyDescent="0.2">
      <c r="A1865" s="53" t="s">
        <v>2166</v>
      </c>
      <c r="B1865" s="108" t="s">
        <v>248</v>
      </c>
      <c r="C1865" s="64" t="s">
        <v>34</v>
      </c>
      <c r="D1865" s="65">
        <v>3</v>
      </c>
      <c r="E1865" s="66"/>
      <c r="F1865" s="72"/>
      <c r="G1865" s="47">
        <f t="shared" si="175"/>
        <v>3</v>
      </c>
      <c r="H1865" s="127"/>
    </row>
    <row r="1866" spans="1:8" s="61" customFormat="1" ht="33.75" x14ac:dyDescent="0.2">
      <c r="A1866" s="53" t="s">
        <v>2167</v>
      </c>
      <c r="B1866" s="108" t="s">
        <v>38</v>
      </c>
      <c r="C1866" s="64" t="s">
        <v>33</v>
      </c>
      <c r="D1866" s="65">
        <v>25.71</v>
      </c>
      <c r="E1866" s="66"/>
      <c r="F1866" s="72"/>
      <c r="G1866" s="47">
        <f t="shared" si="175"/>
        <v>25.71</v>
      </c>
      <c r="H1866" s="127"/>
    </row>
    <row r="1867" spans="1:8" s="61" customFormat="1" ht="33.75" x14ac:dyDescent="0.2">
      <c r="A1867" s="53" t="s">
        <v>2168</v>
      </c>
      <c r="B1867" s="108" t="s">
        <v>36</v>
      </c>
      <c r="C1867" s="64" t="s">
        <v>37</v>
      </c>
      <c r="D1867" s="65">
        <v>565.62</v>
      </c>
      <c r="E1867" s="66"/>
      <c r="F1867" s="67"/>
      <c r="G1867" s="47">
        <f t="shared" si="175"/>
        <v>565.62</v>
      </c>
      <c r="H1867" s="127"/>
    </row>
    <row r="1868" spans="1:8" s="114" customFormat="1" x14ac:dyDescent="0.2">
      <c r="A1868" s="109" t="s">
        <v>2066</v>
      </c>
      <c r="B1868" s="110" t="s">
        <v>250</v>
      </c>
      <c r="C1868" s="111"/>
      <c r="D1868" s="112">
        <v>0</v>
      </c>
      <c r="E1868" s="92"/>
      <c r="F1868" s="113"/>
      <c r="G1868" s="92">
        <f>ROUND(SUM(G1869:G1883),2)</f>
        <v>3211.21</v>
      </c>
      <c r="H1868" s="127"/>
    </row>
    <row r="1869" spans="1:8" s="61" customFormat="1" ht="22.5" x14ac:dyDescent="0.2">
      <c r="A1869" s="53" t="s">
        <v>2169</v>
      </c>
      <c r="B1869" s="108" t="s">
        <v>226</v>
      </c>
      <c r="C1869" s="64" t="s">
        <v>40</v>
      </c>
      <c r="D1869" s="65">
        <v>133.65</v>
      </c>
      <c r="E1869" s="66"/>
      <c r="F1869" s="67"/>
      <c r="G1869" s="47">
        <f t="shared" ref="G1869:G1883" si="176">ROUND(PRODUCT(D1869,E1869),2)</f>
        <v>133.65</v>
      </c>
      <c r="H1869" s="127"/>
    </row>
    <row r="1870" spans="1:8" s="61" customFormat="1" ht="45" x14ac:dyDescent="0.2">
      <c r="A1870" s="53" t="s">
        <v>2170</v>
      </c>
      <c r="B1870" s="108" t="s">
        <v>227</v>
      </c>
      <c r="C1870" s="64" t="s">
        <v>33</v>
      </c>
      <c r="D1870" s="65">
        <v>149.69</v>
      </c>
      <c r="E1870" s="66"/>
      <c r="F1870" s="67"/>
      <c r="G1870" s="47">
        <f t="shared" si="176"/>
        <v>149.69</v>
      </c>
      <c r="H1870" s="127"/>
    </row>
    <row r="1871" spans="1:8" s="61" customFormat="1" ht="90" x14ac:dyDescent="0.2">
      <c r="A1871" s="53" t="s">
        <v>2171</v>
      </c>
      <c r="B1871" s="108" t="s">
        <v>251</v>
      </c>
      <c r="C1871" s="64" t="s">
        <v>34</v>
      </c>
      <c r="D1871" s="65">
        <v>3</v>
      </c>
      <c r="E1871" s="66"/>
      <c r="F1871" s="67"/>
      <c r="G1871" s="47">
        <f t="shared" si="176"/>
        <v>3</v>
      </c>
      <c r="H1871" s="127"/>
    </row>
    <row r="1872" spans="1:8" s="61" customFormat="1" ht="90" x14ac:dyDescent="0.2">
      <c r="A1872" s="53" t="s">
        <v>2172</v>
      </c>
      <c r="B1872" s="108" t="s">
        <v>252</v>
      </c>
      <c r="C1872" s="64" t="s">
        <v>34</v>
      </c>
      <c r="D1872" s="65">
        <v>16</v>
      </c>
      <c r="E1872" s="66"/>
      <c r="F1872" s="67"/>
      <c r="G1872" s="47">
        <f t="shared" si="176"/>
        <v>16</v>
      </c>
      <c r="H1872" s="127"/>
    </row>
    <row r="1873" spans="1:8" s="61" customFormat="1" ht="90" x14ac:dyDescent="0.2">
      <c r="A1873" s="53" t="s">
        <v>2173</v>
      </c>
      <c r="B1873" s="108" t="s">
        <v>253</v>
      </c>
      <c r="C1873" s="64" t="s">
        <v>34</v>
      </c>
      <c r="D1873" s="65">
        <v>8</v>
      </c>
      <c r="E1873" s="66"/>
      <c r="F1873" s="67"/>
      <c r="G1873" s="47">
        <f t="shared" si="176"/>
        <v>8</v>
      </c>
      <c r="H1873" s="127"/>
    </row>
    <row r="1874" spans="1:8" s="61" customFormat="1" ht="22.5" x14ac:dyDescent="0.2">
      <c r="A1874" s="53" t="s">
        <v>2174</v>
      </c>
      <c r="B1874" s="108" t="s">
        <v>254</v>
      </c>
      <c r="C1874" s="64" t="s">
        <v>40</v>
      </c>
      <c r="D1874" s="65">
        <v>133.65</v>
      </c>
      <c r="E1874" s="66"/>
      <c r="F1874" s="67"/>
      <c r="G1874" s="47">
        <f t="shared" si="176"/>
        <v>133.65</v>
      </c>
      <c r="H1874" s="127"/>
    </row>
    <row r="1875" spans="1:8" s="61" customFormat="1" ht="22.5" x14ac:dyDescent="0.2">
      <c r="A1875" s="53" t="s">
        <v>2175</v>
      </c>
      <c r="B1875" s="108" t="s">
        <v>230</v>
      </c>
      <c r="C1875" s="64" t="s">
        <v>33</v>
      </c>
      <c r="D1875" s="65">
        <v>9.36</v>
      </c>
      <c r="E1875" s="66"/>
      <c r="F1875" s="67"/>
      <c r="G1875" s="47">
        <f>ROUND(PRODUCT(D1875,E1875),2)</f>
        <v>9.36</v>
      </c>
      <c r="H1875" s="127"/>
    </row>
    <row r="1876" spans="1:8" s="61" customFormat="1" ht="22.5" x14ac:dyDescent="0.2">
      <c r="A1876" s="53" t="s">
        <v>2176</v>
      </c>
      <c r="B1876" s="108" t="s">
        <v>255</v>
      </c>
      <c r="C1876" s="64" t="s">
        <v>34</v>
      </c>
      <c r="D1876" s="65">
        <v>27</v>
      </c>
      <c r="E1876" s="66"/>
      <c r="F1876" s="67"/>
      <c r="G1876" s="47">
        <f t="shared" si="176"/>
        <v>27</v>
      </c>
      <c r="H1876" s="127"/>
    </row>
    <row r="1877" spans="1:8" s="61" customFormat="1" ht="22.5" x14ac:dyDescent="0.2">
      <c r="A1877" s="53" t="s">
        <v>2177</v>
      </c>
      <c r="B1877" s="108" t="s">
        <v>256</v>
      </c>
      <c r="C1877" s="64" t="s">
        <v>34</v>
      </c>
      <c r="D1877" s="65">
        <v>27</v>
      </c>
      <c r="E1877" s="66"/>
      <c r="F1877" s="67"/>
      <c r="G1877" s="47">
        <f t="shared" si="176"/>
        <v>27</v>
      </c>
      <c r="H1877" s="127"/>
    </row>
    <row r="1878" spans="1:8" s="61" customFormat="1" ht="22.5" x14ac:dyDescent="0.2">
      <c r="A1878" s="53" t="s">
        <v>2178</v>
      </c>
      <c r="B1878" s="108" t="s">
        <v>258</v>
      </c>
      <c r="C1878" s="64" t="s">
        <v>34</v>
      </c>
      <c r="D1878" s="65">
        <v>27</v>
      </c>
      <c r="E1878" s="66"/>
      <c r="F1878" s="67"/>
      <c r="G1878" s="47">
        <f t="shared" si="176"/>
        <v>27</v>
      </c>
      <c r="H1878" s="127"/>
    </row>
    <row r="1879" spans="1:8" s="61" customFormat="1" ht="33.75" x14ac:dyDescent="0.2">
      <c r="A1879" s="53" t="s">
        <v>2179</v>
      </c>
      <c r="B1879" s="108" t="s">
        <v>233</v>
      </c>
      <c r="C1879" s="64" t="s">
        <v>33</v>
      </c>
      <c r="D1879" s="65">
        <v>39.43</v>
      </c>
      <c r="E1879" s="66"/>
      <c r="F1879" s="67"/>
      <c r="G1879" s="47">
        <f t="shared" si="176"/>
        <v>39.43</v>
      </c>
      <c r="H1879" s="127"/>
    </row>
    <row r="1880" spans="1:8" s="61" customFormat="1" ht="45" x14ac:dyDescent="0.2">
      <c r="A1880" s="53" t="s">
        <v>2180</v>
      </c>
      <c r="B1880" s="108" t="s">
        <v>122</v>
      </c>
      <c r="C1880" s="64" t="s">
        <v>33</v>
      </c>
      <c r="D1880" s="65">
        <v>39.29</v>
      </c>
      <c r="E1880" s="66"/>
      <c r="F1880" s="67"/>
      <c r="G1880" s="47">
        <f t="shared" si="176"/>
        <v>39.29</v>
      </c>
      <c r="H1880" s="127"/>
    </row>
    <row r="1881" spans="1:8" s="61" customFormat="1" ht="45" x14ac:dyDescent="0.2">
      <c r="A1881" s="53" t="s">
        <v>2181</v>
      </c>
      <c r="B1881" s="108" t="s">
        <v>234</v>
      </c>
      <c r="C1881" s="64" t="s">
        <v>33</v>
      </c>
      <c r="D1881" s="65">
        <v>58.94</v>
      </c>
      <c r="E1881" s="66"/>
      <c r="F1881" s="67"/>
      <c r="G1881" s="47">
        <f t="shared" si="176"/>
        <v>58.94</v>
      </c>
      <c r="H1881" s="127"/>
    </row>
    <row r="1882" spans="1:8" s="61" customFormat="1" ht="33.75" x14ac:dyDescent="0.2">
      <c r="A1882" s="53" t="s">
        <v>2182</v>
      </c>
      <c r="B1882" s="108" t="s">
        <v>38</v>
      </c>
      <c r="C1882" s="64" t="s">
        <v>33</v>
      </c>
      <c r="D1882" s="65">
        <v>110.4</v>
      </c>
      <c r="E1882" s="66"/>
      <c r="F1882" s="72"/>
      <c r="G1882" s="47">
        <f t="shared" si="176"/>
        <v>110.4</v>
      </c>
      <c r="H1882" s="127"/>
    </row>
    <row r="1883" spans="1:8" s="61" customFormat="1" ht="33.75" x14ac:dyDescent="0.2">
      <c r="A1883" s="53" t="s">
        <v>2183</v>
      </c>
      <c r="B1883" s="108" t="s">
        <v>36</v>
      </c>
      <c r="C1883" s="64" t="s">
        <v>37</v>
      </c>
      <c r="D1883" s="65">
        <v>2428.8000000000002</v>
      </c>
      <c r="E1883" s="66"/>
      <c r="F1883" s="67"/>
      <c r="G1883" s="47">
        <f t="shared" si="176"/>
        <v>2428.8000000000002</v>
      </c>
      <c r="H1883" s="127"/>
    </row>
    <row r="1884" spans="1:8" s="114" customFormat="1" x14ac:dyDescent="0.2">
      <c r="A1884" s="109" t="s">
        <v>2067</v>
      </c>
      <c r="B1884" s="110" t="s">
        <v>260</v>
      </c>
      <c r="C1884" s="111"/>
      <c r="D1884" s="112">
        <v>0</v>
      </c>
      <c r="E1884" s="92"/>
      <c r="F1884" s="113"/>
      <c r="G1884" s="92">
        <f>ROUND(SUM(G1885:G1900),2)</f>
        <v>2462.02</v>
      </c>
      <c r="H1884" s="127"/>
    </row>
    <row r="1885" spans="1:8" s="61" customFormat="1" ht="45" x14ac:dyDescent="0.2">
      <c r="A1885" s="53" t="s">
        <v>2184</v>
      </c>
      <c r="B1885" s="108" t="s">
        <v>227</v>
      </c>
      <c r="C1885" s="64" t="s">
        <v>33</v>
      </c>
      <c r="D1885" s="65">
        <v>24.33</v>
      </c>
      <c r="E1885" s="66"/>
      <c r="F1885" s="67"/>
      <c r="G1885" s="47">
        <f t="shared" ref="G1885:G1894" si="177">ROUND(PRODUCT(D1885,E1885),2)</f>
        <v>24.33</v>
      </c>
      <c r="H1885" s="127"/>
    </row>
    <row r="1886" spans="1:8" s="61" customFormat="1" ht="45" x14ac:dyDescent="0.2">
      <c r="A1886" s="53" t="s">
        <v>2185</v>
      </c>
      <c r="B1886" s="108" t="s">
        <v>122</v>
      </c>
      <c r="C1886" s="64" t="s">
        <v>33</v>
      </c>
      <c r="D1886" s="65">
        <v>4.5</v>
      </c>
      <c r="E1886" s="66"/>
      <c r="F1886" s="67"/>
      <c r="G1886" s="47">
        <f t="shared" si="177"/>
        <v>4.5</v>
      </c>
      <c r="H1886" s="127"/>
    </row>
    <row r="1887" spans="1:8" s="61" customFormat="1" ht="33.75" x14ac:dyDescent="0.2">
      <c r="A1887" s="53" t="s">
        <v>2186</v>
      </c>
      <c r="B1887" s="108" t="s">
        <v>261</v>
      </c>
      <c r="C1887" s="64" t="s">
        <v>32</v>
      </c>
      <c r="D1887" s="65">
        <v>13.66</v>
      </c>
      <c r="E1887" s="66"/>
      <c r="F1887" s="67"/>
      <c r="G1887" s="47">
        <f t="shared" si="177"/>
        <v>13.66</v>
      </c>
      <c r="H1887" s="127"/>
    </row>
    <row r="1888" spans="1:8" s="61" customFormat="1" ht="33.75" x14ac:dyDescent="0.2">
      <c r="A1888" s="53" t="s">
        <v>2187</v>
      </c>
      <c r="B1888" s="108" t="s">
        <v>262</v>
      </c>
      <c r="C1888" s="64" t="s">
        <v>33</v>
      </c>
      <c r="D1888" s="65">
        <v>4.09</v>
      </c>
      <c r="E1888" s="66"/>
      <c r="F1888" s="67"/>
      <c r="G1888" s="47">
        <f t="shared" si="177"/>
        <v>4.09</v>
      </c>
      <c r="H1888" s="127"/>
    </row>
    <row r="1889" spans="1:8" s="61" customFormat="1" ht="45" x14ac:dyDescent="0.2">
      <c r="A1889" s="53" t="s">
        <v>2188</v>
      </c>
      <c r="B1889" s="108" t="s">
        <v>263</v>
      </c>
      <c r="C1889" s="64" t="s">
        <v>32</v>
      </c>
      <c r="D1889" s="65">
        <v>7.88</v>
      </c>
      <c r="E1889" s="66"/>
      <c r="F1889" s="67"/>
      <c r="G1889" s="47">
        <f t="shared" si="177"/>
        <v>7.88</v>
      </c>
      <c r="H1889" s="127"/>
    </row>
    <row r="1890" spans="1:8" s="61" customFormat="1" ht="33.75" x14ac:dyDescent="0.2">
      <c r="A1890" s="53" t="s">
        <v>2189</v>
      </c>
      <c r="B1890" s="108" t="s">
        <v>240</v>
      </c>
      <c r="C1890" s="64" t="s">
        <v>32</v>
      </c>
      <c r="D1890" s="65">
        <v>15.66</v>
      </c>
      <c r="E1890" s="66"/>
      <c r="F1890" s="67"/>
      <c r="G1890" s="47">
        <f t="shared" si="177"/>
        <v>15.66</v>
      </c>
      <c r="H1890" s="127"/>
    </row>
    <row r="1891" spans="1:8" s="61" customFormat="1" ht="33.75" x14ac:dyDescent="0.2">
      <c r="A1891" s="53" t="s">
        <v>2190</v>
      </c>
      <c r="B1891" s="108" t="s">
        <v>241</v>
      </c>
      <c r="C1891" s="64" t="s">
        <v>54</v>
      </c>
      <c r="D1891" s="65">
        <v>226.45</v>
      </c>
      <c r="E1891" s="66"/>
      <c r="F1891" s="67"/>
      <c r="G1891" s="47">
        <f t="shared" si="177"/>
        <v>226.45</v>
      </c>
      <c r="H1891" s="127"/>
    </row>
    <row r="1892" spans="1:8" s="61" customFormat="1" ht="22.5" x14ac:dyDescent="0.2">
      <c r="A1892" s="53" t="s">
        <v>2191</v>
      </c>
      <c r="B1892" s="108" t="s">
        <v>242</v>
      </c>
      <c r="C1892" s="64" t="s">
        <v>33</v>
      </c>
      <c r="D1892" s="65">
        <v>2.4300000000000002</v>
      </c>
      <c r="E1892" s="66"/>
      <c r="F1892" s="67"/>
      <c r="G1892" s="47">
        <f t="shared" si="177"/>
        <v>2.4300000000000002</v>
      </c>
      <c r="H1892" s="127"/>
    </row>
    <row r="1893" spans="1:8" s="61" customFormat="1" ht="22.5" x14ac:dyDescent="0.2">
      <c r="A1893" s="53" t="s">
        <v>2192</v>
      </c>
      <c r="B1893" s="108" t="s">
        <v>244</v>
      </c>
      <c r="C1893" s="64" t="s">
        <v>32</v>
      </c>
      <c r="D1893" s="65">
        <v>22.44</v>
      </c>
      <c r="E1893" s="66"/>
      <c r="F1893" s="67"/>
      <c r="G1893" s="47">
        <f t="shared" si="177"/>
        <v>22.44</v>
      </c>
      <c r="H1893" s="127"/>
    </row>
    <row r="1894" spans="1:8" s="61" customFormat="1" ht="45" x14ac:dyDescent="0.2">
      <c r="A1894" s="53" t="s">
        <v>2193</v>
      </c>
      <c r="B1894" s="108" t="s">
        <v>245</v>
      </c>
      <c r="C1894" s="64" t="s">
        <v>32</v>
      </c>
      <c r="D1894" s="65">
        <v>22.44</v>
      </c>
      <c r="E1894" s="66"/>
      <c r="F1894" s="67"/>
      <c r="G1894" s="47">
        <f t="shared" si="177"/>
        <v>22.44</v>
      </c>
      <c r="H1894" s="127"/>
    </row>
    <row r="1895" spans="1:8" s="61" customFormat="1" ht="33.75" x14ac:dyDescent="0.2">
      <c r="A1895" s="53" t="s">
        <v>2194</v>
      </c>
      <c r="B1895" s="108" t="s">
        <v>264</v>
      </c>
      <c r="C1895" s="64" t="s">
        <v>54</v>
      </c>
      <c r="D1895" s="65">
        <v>1047.4000000000001</v>
      </c>
      <c r="E1895" s="66"/>
      <c r="F1895" s="67"/>
      <c r="G1895" s="47">
        <f>ROUND(PRODUCT(D1895,E1895),2)</f>
        <v>1047.4000000000001</v>
      </c>
      <c r="H1895" s="127"/>
    </row>
    <row r="1896" spans="1:8" s="61" customFormat="1" ht="33.75" x14ac:dyDescent="0.2">
      <c r="A1896" s="53" t="s">
        <v>2195</v>
      </c>
      <c r="B1896" s="108" t="s">
        <v>265</v>
      </c>
      <c r="C1896" s="64" t="s">
        <v>54</v>
      </c>
      <c r="D1896" s="65">
        <v>99.99</v>
      </c>
      <c r="E1896" s="66"/>
      <c r="F1896" s="67"/>
      <c r="G1896" s="47">
        <f>ROUND(PRODUCT(D1896,E1896),2)</f>
        <v>99.99</v>
      </c>
      <c r="H1896" s="127"/>
    </row>
    <row r="1897" spans="1:8" s="61" customFormat="1" ht="33.75" x14ac:dyDescent="0.2">
      <c r="A1897" s="53" t="s">
        <v>2196</v>
      </c>
      <c r="B1897" s="108" t="s">
        <v>266</v>
      </c>
      <c r="C1897" s="64" t="s">
        <v>54</v>
      </c>
      <c r="D1897" s="65">
        <v>438.05</v>
      </c>
      <c r="E1897" s="66"/>
      <c r="F1897" s="67"/>
      <c r="G1897" s="47">
        <f>ROUND(PRODUCT(D1897,E1897),2)</f>
        <v>438.05</v>
      </c>
      <c r="H1897" s="127"/>
    </row>
    <row r="1898" spans="1:8" s="61" customFormat="1" ht="45" x14ac:dyDescent="0.2">
      <c r="A1898" s="53" t="s">
        <v>2197</v>
      </c>
      <c r="B1898" s="108" t="s">
        <v>267</v>
      </c>
      <c r="C1898" s="64" t="s">
        <v>54</v>
      </c>
      <c r="D1898" s="65">
        <v>76.61</v>
      </c>
      <c r="E1898" s="66"/>
      <c r="F1898" s="67"/>
      <c r="G1898" s="47">
        <f t="shared" ref="G1898:G1900" si="178">ROUND(PRODUCT(D1898,E1898),2)</f>
        <v>76.61</v>
      </c>
      <c r="H1898" s="127"/>
    </row>
    <row r="1899" spans="1:8" s="61" customFormat="1" ht="33.75" x14ac:dyDescent="0.2">
      <c r="A1899" s="53" t="s">
        <v>2198</v>
      </c>
      <c r="B1899" s="108" t="s">
        <v>38</v>
      </c>
      <c r="C1899" s="64" t="s">
        <v>33</v>
      </c>
      <c r="D1899" s="65">
        <v>19.829999999999998</v>
      </c>
      <c r="E1899" s="66"/>
      <c r="F1899" s="67"/>
      <c r="G1899" s="47">
        <f t="shared" si="178"/>
        <v>19.829999999999998</v>
      </c>
      <c r="H1899" s="127"/>
    </row>
    <row r="1900" spans="1:8" s="61" customFormat="1" ht="33.75" x14ac:dyDescent="0.2">
      <c r="A1900" s="53" t="s">
        <v>2199</v>
      </c>
      <c r="B1900" s="108" t="s">
        <v>36</v>
      </c>
      <c r="C1900" s="64" t="s">
        <v>37</v>
      </c>
      <c r="D1900" s="65">
        <v>436.26</v>
      </c>
      <c r="E1900" s="66"/>
      <c r="F1900" s="67"/>
      <c r="G1900" s="47">
        <f t="shared" si="178"/>
        <v>436.26</v>
      </c>
      <c r="H1900" s="127"/>
    </row>
    <row r="1901" spans="1:8" s="63" customFormat="1" x14ac:dyDescent="0.2">
      <c r="A1901" s="62" t="s">
        <v>2068</v>
      </c>
      <c r="B1901" s="68" t="s">
        <v>269</v>
      </c>
      <c r="C1901" s="68"/>
      <c r="D1901" s="68">
        <v>0</v>
      </c>
      <c r="E1901" s="68"/>
      <c r="F1901" s="68"/>
      <c r="G1901" s="50">
        <f>ROUND(SUM(G1902,G1912,G1925,G1937),2)</f>
        <v>4141.17</v>
      </c>
      <c r="H1901" s="127"/>
    </row>
    <row r="1902" spans="1:8" s="114" customFormat="1" x14ac:dyDescent="0.2">
      <c r="A1902" s="109" t="s">
        <v>2069</v>
      </c>
      <c r="B1902" s="110" t="s">
        <v>225</v>
      </c>
      <c r="C1902" s="111"/>
      <c r="D1902" s="112">
        <v>0</v>
      </c>
      <c r="E1902" s="92"/>
      <c r="F1902" s="113"/>
      <c r="G1902" s="92">
        <f>ROUND(SUM(G1903:G1911),2)</f>
        <v>2680.19</v>
      </c>
      <c r="H1902" s="127"/>
    </row>
    <row r="1903" spans="1:8" s="61" customFormat="1" ht="22.5" x14ac:dyDescent="0.2">
      <c r="A1903" s="53" t="s">
        <v>2200</v>
      </c>
      <c r="B1903" s="108" t="s">
        <v>226</v>
      </c>
      <c r="C1903" s="64" t="s">
        <v>40</v>
      </c>
      <c r="D1903" s="65">
        <v>188.34</v>
      </c>
      <c r="E1903" s="66"/>
      <c r="F1903" s="67"/>
      <c r="G1903" s="47">
        <f t="shared" ref="G1903:G1911" si="179">ROUND(PRODUCT(D1903,E1903),2)</f>
        <v>188.34</v>
      </c>
      <c r="H1903" s="127"/>
    </row>
    <row r="1904" spans="1:8" s="61" customFormat="1" ht="45" x14ac:dyDescent="0.2">
      <c r="A1904" s="53" t="s">
        <v>2201</v>
      </c>
      <c r="B1904" s="108" t="s">
        <v>227</v>
      </c>
      <c r="C1904" s="64" t="s">
        <v>33</v>
      </c>
      <c r="D1904" s="65">
        <v>113</v>
      </c>
      <c r="E1904" s="66"/>
      <c r="F1904" s="67"/>
      <c r="G1904" s="47">
        <f t="shared" si="179"/>
        <v>113</v>
      </c>
      <c r="H1904" s="127"/>
    </row>
    <row r="1905" spans="1:8" s="61" customFormat="1" ht="22.5" x14ac:dyDescent="0.2">
      <c r="A1905" s="53" t="s">
        <v>2202</v>
      </c>
      <c r="B1905" s="108" t="s">
        <v>230</v>
      </c>
      <c r="C1905" s="64" t="s">
        <v>33</v>
      </c>
      <c r="D1905" s="65">
        <v>11.3</v>
      </c>
      <c r="E1905" s="66"/>
      <c r="F1905" s="67"/>
      <c r="G1905" s="47">
        <f>ROUND(PRODUCT(D1905,E1905),2)</f>
        <v>11.3</v>
      </c>
      <c r="H1905" s="127"/>
    </row>
    <row r="1906" spans="1:8" s="61" customFormat="1" ht="33.75" x14ac:dyDescent="0.2">
      <c r="A1906" s="53" t="s">
        <v>2203</v>
      </c>
      <c r="B1906" s="108" t="s">
        <v>271</v>
      </c>
      <c r="C1906" s="64" t="s">
        <v>40</v>
      </c>
      <c r="D1906" s="65">
        <v>188.34</v>
      </c>
      <c r="E1906" s="66"/>
      <c r="F1906" s="67"/>
      <c r="G1906" s="47">
        <f t="shared" si="179"/>
        <v>188.34</v>
      </c>
      <c r="H1906" s="127"/>
    </row>
    <row r="1907" spans="1:8" s="61" customFormat="1" ht="33.75" x14ac:dyDescent="0.2">
      <c r="A1907" s="53" t="s">
        <v>2204</v>
      </c>
      <c r="B1907" s="108" t="s">
        <v>233</v>
      </c>
      <c r="C1907" s="64" t="s">
        <v>33</v>
      </c>
      <c r="D1907" s="65">
        <v>43.73</v>
      </c>
      <c r="E1907" s="66"/>
      <c r="F1907" s="67"/>
      <c r="G1907" s="47">
        <f t="shared" si="179"/>
        <v>43.73</v>
      </c>
      <c r="H1907" s="127"/>
    </row>
    <row r="1908" spans="1:8" s="61" customFormat="1" ht="45" x14ac:dyDescent="0.2">
      <c r="A1908" s="53" t="s">
        <v>2205</v>
      </c>
      <c r="B1908" s="108" t="s">
        <v>122</v>
      </c>
      <c r="C1908" s="64" t="s">
        <v>33</v>
      </c>
      <c r="D1908" s="65">
        <v>22.61</v>
      </c>
      <c r="E1908" s="66"/>
      <c r="F1908" s="67"/>
      <c r="G1908" s="47">
        <f t="shared" si="179"/>
        <v>22.61</v>
      </c>
      <c r="H1908" s="127"/>
    </row>
    <row r="1909" spans="1:8" s="61" customFormat="1" ht="45" x14ac:dyDescent="0.2">
      <c r="A1909" s="53" t="s">
        <v>2206</v>
      </c>
      <c r="B1909" s="108" t="s">
        <v>234</v>
      </c>
      <c r="C1909" s="64" t="s">
        <v>33</v>
      </c>
      <c r="D1909" s="65">
        <v>33.9</v>
      </c>
      <c r="E1909" s="66"/>
      <c r="F1909" s="67"/>
      <c r="G1909" s="47">
        <f t="shared" si="179"/>
        <v>33.9</v>
      </c>
      <c r="H1909" s="127"/>
    </row>
    <row r="1910" spans="1:8" s="61" customFormat="1" ht="33.75" x14ac:dyDescent="0.2">
      <c r="A1910" s="53" t="s">
        <v>2207</v>
      </c>
      <c r="B1910" s="108" t="s">
        <v>38</v>
      </c>
      <c r="C1910" s="64" t="s">
        <v>33</v>
      </c>
      <c r="D1910" s="65">
        <v>90.39</v>
      </c>
      <c r="E1910" s="66"/>
      <c r="F1910" s="72"/>
      <c r="G1910" s="47">
        <f t="shared" si="179"/>
        <v>90.39</v>
      </c>
      <c r="H1910" s="127"/>
    </row>
    <row r="1911" spans="1:8" s="61" customFormat="1" ht="33.75" x14ac:dyDescent="0.2">
      <c r="A1911" s="53" t="s">
        <v>2208</v>
      </c>
      <c r="B1911" s="108" t="s">
        <v>36</v>
      </c>
      <c r="C1911" s="64" t="s">
        <v>37</v>
      </c>
      <c r="D1911" s="65">
        <v>1988.58</v>
      </c>
      <c r="E1911" s="66"/>
      <c r="F1911" s="67"/>
      <c r="G1911" s="47">
        <f t="shared" si="179"/>
        <v>1988.58</v>
      </c>
      <c r="H1911" s="127"/>
    </row>
    <row r="1912" spans="1:8" s="114" customFormat="1" x14ac:dyDescent="0.2">
      <c r="A1912" s="109" t="s">
        <v>2070</v>
      </c>
      <c r="B1912" s="110" t="s">
        <v>273</v>
      </c>
      <c r="C1912" s="111"/>
      <c r="D1912" s="112">
        <v>0</v>
      </c>
      <c r="E1912" s="92"/>
      <c r="F1912" s="113"/>
      <c r="G1912" s="92">
        <f>ROUND(SUM(G1913:G1924),2)</f>
        <v>599.94000000000005</v>
      </c>
      <c r="H1912" s="127"/>
    </row>
    <row r="1913" spans="1:8" s="61" customFormat="1" ht="22.5" x14ac:dyDescent="0.2">
      <c r="A1913" s="53" t="s">
        <v>2209</v>
      </c>
      <c r="B1913" s="108" t="s">
        <v>226</v>
      </c>
      <c r="C1913" s="64" t="s">
        <v>40</v>
      </c>
      <c r="D1913" s="65">
        <v>133.65</v>
      </c>
      <c r="E1913" s="66"/>
      <c r="F1913" s="67"/>
      <c r="G1913" s="47">
        <f>ROUND(PRODUCT(D1913,E1913),2)</f>
        <v>133.65</v>
      </c>
      <c r="H1913" s="127"/>
    </row>
    <row r="1914" spans="1:8" s="61" customFormat="1" ht="45" x14ac:dyDescent="0.2">
      <c r="A1914" s="53" t="s">
        <v>2210</v>
      </c>
      <c r="B1914" s="108" t="s">
        <v>227</v>
      </c>
      <c r="C1914" s="64" t="s">
        <v>33</v>
      </c>
      <c r="D1914" s="65">
        <v>58.32</v>
      </c>
      <c r="E1914" s="66"/>
      <c r="F1914" s="67"/>
      <c r="G1914" s="47">
        <f t="shared" ref="G1914:G1924" si="180">ROUND(PRODUCT(D1914,E1914),2)</f>
        <v>58.32</v>
      </c>
      <c r="H1914" s="127"/>
    </row>
    <row r="1915" spans="1:8" s="61" customFormat="1" ht="45" x14ac:dyDescent="0.2">
      <c r="A1915" s="53" t="s">
        <v>2211</v>
      </c>
      <c r="B1915" s="108" t="s">
        <v>122</v>
      </c>
      <c r="C1915" s="64" t="s">
        <v>33</v>
      </c>
      <c r="D1915" s="65">
        <v>58.32</v>
      </c>
      <c r="E1915" s="66"/>
      <c r="F1915" s="67"/>
      <c r="G1915" s="47">
        <f t="shared" si="180"/>
        <v>58.32</v>
      </c>
      <c r="H1915" s="127"/>
    </row>
    <row r="1916" spans="1:8" s="61" customFormat="1" ht="22.5" x14ac:dyDescent="0.2">
      <c r="A1916" s="53" t="s">
        <v>2212</v>
      </c>
      <c r="B1916" s="108" t="s">
        <v>274</v>
      </c>
      <c r="C1916" s="64" t="s">
        <v>34</v>
      </c>
      <c r="D1916" s="65">
        <v>27</v>
      </c>
      <c r="E1916" s="66"/>
      <c r="F1916" s="67"/>
      <c r="G1916" s="47">
        <f t="shared" si="180"/>
        <v>27</v>
      </c>
      <c r="H1916" s="127"/>
    </row>
    <row r="1917" spans="1:8" s="61" customFormat="1" ht="22.5" x14ac:dyDescent="0.2">
      <c r="A1917" s="53" t="s">
        <v>2213</v>
      </c>
      <c r="B1917" s="108" t="s">
        <v>275</v>
      </c>
      <c r="C1917" s="64" t="s">
        <v>34</v>
      </c>
      <c r="D1917" s="65">
        <v>27</v>
      </c>
      <c r="E1917" s="66"/>
      <c r="F1917" s="67"/>
      <c r="G1917" s="47">
        <f t="shared" si="180"/>
        <v>27</v>
      </c>
      <c r="H1917" s="127"/>
    </row>
    <row r="1918" spans="1:8" s="61" customFormat="1" ht="22.5" x14ac:dyDescent="0.2">
      <c r="A1918" s="53" t="s">
        <v>2214</v>
      </c>
      <c r="B1918" s="108" t="s">
        <v>276</v>
      </c>
      <c r="C1918" s="64" t="s">
        <v>34</v>
      </c>
      <c r="D1918" s="65">
        <v>27</v>
      </c>
      <c r="E1918" s="66"/>
      <c r="F1918" s="67"/>
      <c r="G1918" s="47">
        <f t="shared" si="180"/>
        <v>27</v>
      </c>
      <c r="H1918" s="127"/>
    </row>
    <row r="1919" spans="1:8" s="61" customFormat="1" ht="22.5" x14ac:dyDescent="0.2">
      <c r="A1919" s="53" t="s">
        <v>2215</v>
      </c>
      <c r="B1919" s="108" t="s">
        <v>277</v>
      </c>
      <c r="C1919" s="64" t="s">
        <v>34</v>
      </c>
      <c r="D1919" s="65">
        <v>27</v>
      </c>
      <c r="E1919" s="66"/>
      <c r="F1919" s="67"/>
      <c r="G1919" s="47">
        <f t="shared" si="180"/>
        <v>27</v>
      </c>
      <c r="H1919" s="127"/>
    </row>
    <row r="1920" spans="1:8" s="61" customFormat="1" ht="22.5" x14ac:dyDescent="0.2">
      <c r="A1920" s="53" t="s">
        <v>2216</v>
      </c>
      <c r="B1920" s="108" t="s">
        <v>278</v>
      </c>
      <c r="C1920" s="64" t="s">
        <v>40</v>
      </c>
      <c r="D1920" s="65">
        <v>133.65</v>
      </c>
      <c r="E1920" s="66"/>
      <c r="F1920" s="67"/>
      <c r="G1920" s="47">
        <f t="shared" si="180"/>
        <v>133.65</v>
      </c>
      <c r="H1920" s="127"/>
    </row>
    <row r="1921" spans="1:8" s="61" customFormat="1" ht="22.5" x14ac:dyDescent="0.2">
      <c r="A1921" s="53" t="s">
        <v>2217</v>
      </c>
      <c r="B1921" s="54" t="s">
        <v>3027</v>
      </c>
      <c r="C1921" s="64" t="s">
        <v>34</v>
      </c>
      <c r="D1921" s="65">
        <v>27</v>
      </c>
      <c r="E1921" s="66"/>
      <c r="F1921" s="67"/>
      <c r="G1921" s="47">
        <f t="shared" si="180"/>
        <v>27</v>
      </c>
      <c r="H1921" s="127"/>
    </row>
    <row r="1922" spans="1:8" s="61" customFormat="1" ht="22.5" x14ac:dyDescent="0.2">
      <c r="A1922" s="53" t="s">
        <v>2218</v>
      </c>
      <c r="B1922" s="108" t="s">
        <v>279</v>
      </c>
      <c r="C1922" s="64" t="s">
        <v>34</v>
      </c>
      <c r="D1922" s="65">
        <v>27</v>
      </c>
      <c r="E1922" s="66"/>
      <c r="F1922" s="67"/>
      <c r="G1922" s="47">
        <f t="shared" si="180"/>
        <v>27</v>
      </c>
      <c r="H1922" s="127"/>
    </row>
    <row r="1923" spans="1:8" s="61" customFormat="1" ht="22.5" x14ac:dyDescent="0.2">
      <c r="A1923" s="53" t="s">
        <v>2219</v>
      </c>
      <c r="B1923" s="108" t="s">
        <v>280</v>
      </c>
      <c r="C1923" s="64" t="s">
        <v>34</v>
      </c>
      <c r="D1923" s="65">
        <v>27</v>
      </c>
      <c r="E1923" s="66"/>
      <c r="F1923" s="67"/>
      <c r="G1923" s="47">
        <f t="shared" si="180"/>
        <v>27</v>
      </c>
      <c r="H1923" s="127"/>
    </row>
    <row r="1924" spans="1:8" s="61" customFormat="1" ht="90" x14ac:dyDescent="0.2">
      <c r="A1924" s="53" t="s">
        <v>2220</v>
      </c>
      <c r="B1924" s="108" t="s">
        <v>281</v>
      </c>
      <c r="C1924" s="64" t="s">
        <v>34</v>
      </c>
      <c r="D1924" s="65">
        <v>27</v>
      </c>
      <c r="E1924" s="66"/>
      <c r="F1924" s="67"/>
      <c r="G1924" s="47">
        <f t="shared" si="180"/>
        <v>27</v>
      </c>
      <c r="H1924" s="127"/>
    </row>
    <row r="1925" spans="1:8" s="114" customFormat="1" x14ac:dyDescent="0.2">
      <c r="A1925" s="109" t="s">
        <v>2071</v>
      </c>
      <c r="B1925" s="110" t="s">
        <v>283</v>
      </c>
      <c r="C1925" s="111"/>
      <c r="D1925" s="112">
        <v>0</v>
      </c>
      <c r="E1925" s="92"/>
      <c r="F1925" s="113"/>
      <c r="G1925" s="92">
        <f>ROUND(SUM(G1926:G1936),2)</f>
        <v>830.54</v>
      </c>
      <c r="H1925" s="127"/>
    </row>
    <row r="1926" spans="1:8" s="61" customFormat="1" ht="45" x14ac:dyDescent="0.2">
      <c r="A1926" s="53" t="s">
        <v>2221</v>
      </c>
      <c r="B1926" s="108" t="s">
        <v>227</v>
      </c>
      <c r="C1926" s="64" t="s">
        <v>33</v>
      </c>
      <c r="D1926" s="65">
        <v>24.18</v>
      </c>
      <c r="E1926" s="66"/>
      <c r="F1926" s="67"/>
      <c r="G1926" s="47">
        <f t="shared" ref="G1926:G1936" si="181">ROUND(PRODUCT(D1926,E1926),2)</f>
        <v>24.18</v>
      </c>
      <c r="H1926" s="127"/>
    </row>
    <row r="1927" spans="1:8" s="61" customFormat="1" ht="45" x14ac:dyDescent="0.2">
      <c r="A1927" s="53" t="s">
        <v>2222</v>
      </c>
      <c r="B1927" s="108" t="s">
        <v>122</v>
      </c>
      <c r="C1927" s="64" t="s">
        <v>33</v>
      </c>
      <c r="D1927" s="65">
        <v>3.83</v>
      </c>
      <c r="E1927" s="66"/>
      <c r="F1927" s="67"/>
      <c r="G1927" s="47">
        <f t="shared" si="181"/>
        <v>3.83</v>
      </c>
      <c r="H1927" s="127"/>
    </row>
    <row r="1928" spans="1:8" s="61" customFormat="1" ht="33.75" x14ac:dyDescent="0.2">
      <c r="A1928" s="53" t="s">
        <v>2223</v>
      </c>
      <c r="B1928" s="108" t="s">
        <v>284</v>
      </c>
      <c r="C1928" s="64" t="s">
        <v>32</v>
      </c>
      <c r="D1928" s="65">
        <v>12.23</v>
      </c>
      <c r="E1928" s="66"/>
      <c r="F1928" s="67"/>
      <c r="G1928" s="47">
        <f t="shared" si="181"/>
        <v>12.23</v>
      </c>
      <c r="H1928" s="127"/>
    </row>
    <row r="1929" spans="1:8" s="61" customFormat="1" ht="33.75" x14ac:dyDescent="0.2">
      <c r="A1929" s="53" t="s">
        <v>2224</v>
      </c>
      <c r="B1929" s="108" t="s">
        <v>240</v>
      </c>
      <c r="C1929" s="64" t="s">
        <v>32</v>
      </c>
      <c r="D1929" s="65">
        <v>14.86</v>
      </c>
      <c r="E1929" s="66"/>
      <c r="F1929" s="67"/>
      <c r="G1929" s="47">
        <f t="shared" si="181"/>
        <v>14.86</v>
      </c>
      <c r="H1929" s="127"/>
    </row>
    <row r="1930" spans="1:8" s="61" customFormat="1" ht="33.75" x14ac:dyDescent="0.2">
      <c r="A1930" s="53" t="s">
        <v>2225</v>
      </c>
      <c r="B1930" s="108" t="s">
        <v>285</v>
      </c>
      <c r="C1930" s="64" t="s">
        <v>32</v>
      </c>
      <c r="D1930" s="65">
        <v>6.56</v>
      </c>
      <c r="E1930" s="66"/>
      <c r="F1930" s="67"/>
      <c r="G1930" s="47">
        <f t="shared" si="181"/>
        <v>6.56</v>
      </c>
      <c r="H1930" s="127"/>
    </row>
    <row r="1931" spans="1:8" s="61" customFormat="1" ht="33.75" x14ac:dyDescent="0.2">
      <c r="A1931" s="53" t="s">
        <v>2226</v>
      </c>
      <c r="B1931" s="108" t="s">
        <v>241</v>
      </c>
      <c r="C1931" s="64" t="s">
        <v>54</v>
      </c>
      <c r="D1931" s="65">
        <v>250.36</v>
      </c>
      <c r="E1931" s="66"/>
      <c r="F1931" s="67"/>
      <c r="G1931" s="47">
        <f t="shared" si="181"/>
        <v>250.36</v>
      </c>
      <c r="H1931" s="127"/>
    </row>
    <row r="1932" spans="1:8" s="61" customFormat="1" ht="22.5" x14ac:dyDescent="0.2">
      <c r="A1932" s="53" t="s">
        <v>2227</v>
      </c>
      <c r="B1932" s="108" t="s">
        <v>242</v>
      </c>
      <c r="C1932" s="64" t="s">
        <v>33</v>
      </c>
      <c r="D1932" s="65">
        <v>5.17</v>
      </c>
      <c r="E1932" s="66"/>
      <c r="F1932" s="67"/>
      <c r="G1932" s="47">
        <f t="shared" si="181"/>
        <v>5.17</v>
      </c>
      <c r="H1932" s="127"/>
    </row>
    <row r="1933" spans="1:8" s="61" customFormat="1" ht="22.5" x14ac:dyDescent="0.2">
      <c r="A1933" s="53" t="s">
        <v>2228</v>
      </c>
      <c r="B1933" s="108" t="s">
        <v>244</v>
      </c>
      <c r="C1933" s="64" t="s">
        <v>32</v>
      </c>
      <c r="D1933" s="65">
        <v>22.65</v>
      </c>
      <c r="E1933" s="66"/>
      <c r="F1933" s="67"/>
      <c r="G1933" s="47">
        <f t="shared" si="181"/>
        <v>22.65</v>
      </c>
      <c r="H1933" s="127"/>
    </row>
    <row r="1934" spans="1:8" s="61" customFormat="1" ht="33.75" x14ac:dyDescent="0.2">
      <c r="A1934" s="53" t="s">
        <v>2229</v>
      </c>
      <c r="B1934" s="108" t="s">
        <v>286</v>
      </c>
      <c r="C1934" s="64" t="s">
        <v>32</v>
      </c>
      <c r="D1934" s="65">
        <v>22.65</v>
      </c>
      <c r="E1934" s="66"/>
      <c r="F1934" s="67"/>
      <c r="G1934" s="47">
        <f t="shared" si="181"/>
        <v>22.65</v>
      </c>
      <c r="H1934" s="127"/>
    </row>
    <row r="1935" spans="1:8" s="61" customFormat="1" ht="33.75" x14ac:dyDescent="0.2">
      <c r="A1935" s="53" t="s">
        <v>2230</v>
      </c>
      <c r="B1935" s="108" t="s">
        <v>38</v>
      </c>
      <c r="C1935" s="64" t="s">
        <v>33</v>
      </c>
      <c r="D1935" s="65">
        <v>20.350000000000001</v>
      </c>
      <c r="E1935" s="66"/>
      <c r="F1935" s="72"/>
      <c r="G1935" s="47">
        <f t="shared" si="181"/>
        <v>20.350000000000001</v>
      </c>
      <c r="H1935" s="127"/>
    </row>
    <row r="1936" spans="1:8" s="61" customFormat="1" ht="33.75" x14ac:dyDescent="0.2">
      <c r="A1936" s="53" t="s">
        <v>2231</v>
      </c>
      <c r="B1936" s="108" t="s">
        <v>36</v>
      </c>
      <c r="C1936" s="64" t="s">
        <v>37</v>
      </c>
      <c r="D1936" s="65">
        <v>447.7</v>
      </c>
      <c r="E1936" s="66"/>
      <c r="F1936" s="67"/>
      <c r="G1936" s="47">
        <f t="shared" si="181"/>
        <v>447.7</v>
      </c>
      <c r="H1936" s="127"/>
    </row>
    <row r="1937" spans="1:8" s="114" customFormat="1" x14ac:dyDescent="0.2">
      <c r="A1937" s="109" t="s">
        <v>2072</v>
      </c>
      <c r="B1937" s="110" t="s">
        <v>288</v>
      </c>
      <c r="C1937" s="111"/>
      <c r="D1937" s="112">
        <v>0</v>
      </c>
      <c r="E1937" s="92"/>
      <c r="F1937" s="113"/>
      <c r="G1937" s="92">
        <f>ROUND(SUM(G1938:G1949),2)</f>
        <v>30.5</v>
      </c>
      <c r="H1937" s="127"/>
    </row>
    <row r="1938" spans="1:8" s="61" customFormat="1" ht="22.5" x14ac:dyDescent="0.2">
      <c r="A1938" s="53" t="s">
        <v>2232</v>
      </c>
      <c r="B1938" s="108" t="s">
        <v>289</v>
      </c>
      <c r="C1938" s="64" t="s">
        <v>34</v>
      </c>
      <c r="D1938" s="65">
        <v>7</v>
      </c>
      <c r="E1938" s="66"/>
      <c r="F1938" s="67"/>
      <c r="G1938" s="47">
        <f t="shared" ref="G1938:G1949" si="182">ROUND(PRODUCT(D1938,E1938),2)</f>
        <v>7</v>
      </c>
      <c r="H1938" s="127"/>
    </row>
    <row r="1939" spans="1:8" s="61" customFormat="1" ht="22.5" x14ac:dyDescent="0.2">
      <c r="A1939" s="53" t="s">
        <v>2233</v>
      </c>
      <c r="B1939" s="108" t="s">
        <v>291</v>
      </c>
      <c r="C1939" s="64" t="s">
        <v>34</v>
      </c>
      <c r="D1939" s="65">
        <v>7</v>
      </c>
      <c r="E1939" s="66"/>
      <c r="F1939" s="67"/>
      <c r="G1939" s="47">
        <f>ROUND(PRODUCT(D1939,E1939),2)</f>
        <v>7</v>
      </c>
      <c r="H1939" s="127"/>
    </row>
    <row r="1940" spans="1:8" s="61" customFormat="1" ht="33.75" x14ac:dyDescent="0.2">
      <c r="A1940" s="53" t="s">
        <v>2234</v>
      </c>
      <c r="B1940" s="108" t="s">
        <v>1773</v>
      </c>
      <c r="C1940" s="64" t="s">
        <v>34</v>
      </c>
      <c r="D1940" s="65">
        <v>1</v>
      </c>
      <c r="E1940" s="66"/>
      <c r="F1940" s="67"/>
      <c r="G1940" s="47">
        <f>ROUND(PRODUCT(D1940,E1940),2)</f>
        <v>1</v>
      </c>
      <c r="H1940" s="127"/>
    </row>
    <row r="1941" spans="1:8" s="61" customFormat="1" ht="22.5" x14ac:dyDescent="0.2">
      <c r="A1941" s="53" t="s">
        <v>2235</v>
      </c>
      <c r="B1941" s="108" t="s">
        <v>293</v>
      </c>
      <c r="C1941" s="64" t="s">
        <v>34</v>
      </c>
      <c r="D1941" s="65">
        <v>2</v>
      </c>
      <c r="E1941" s="66"/>
      <c r="F1941" s="67"/>
      <c r="G1941" s="47">
        <f t="shared" ref="G1941" si="183">ROUND(PRODUCT(D1941,E1941),2)</f>
        <v>2</v>
      </c>
      <c r="H1941" s="127"/>
    </row>
    <row r="1942" spans="1:8" s="61" customFormat="1" ht="33.75" x14ac:dyDescent="0.2">
      <c r="A1942" s="53" t="s">
        <v>2236</v>
      </c>
      <c r="B1942" s="108" t="s">
        <v>294</v>
      </c>
      <c r="C1942" s="64" t="s">
        <v>34</v>
      </c>
      <c r="D1942" s="65">
        <v>3</v>
      </c>
      <c r="E1942" s="66"/>
      <c r="F1942" s="67"/>
      <c r="G1942" s="47">
        <f t="shared" si="182"/>
        <v>3</v>
      </c>
      <c r="H1942" s="127"/>
    </row>
    <row r="1943" spans="1:8" s="61" customFormat="1" ht="45" x14ac:dyDescent="0.2">
      <c r="A1943" s="53" t="s">
        <v>2237</v>
      </c>
      <c r="B1943" s="108" t="s">
        <v>498</v>
      </c>
      <c r="C1943" s="64" t="s">
        <v>34</v>
      </c>
      <c r="D1943" s="65">
        <v>1</v>
      </c>
      <c r="E1943" s="66"/>
      <c r="F1943" s="67"/>
      <c r="G1943" s="47">
        <f>ROUND(PRODUCT(D1943,E1943),2)</f>
        <v>1</v>
      </c>
      <c r="H1943" s="127"/>
    </row>
    <row r="1944" spans="1:8" s="61" customFormat="1" ht="33.75" x14ac:dyDescent="0.2">
      <c r="A1944" s="53" t="s">
        <v>2238</v>
      </c>
      <c r="B1944" s="108" t="s">
        <v>499</v>
      </c>
      <c r="C1944" s="64" t="s">
        <v>34</v>
      </c>
      <c r="D1944" s="65">
        <v>1</v>
      </c>
      <c r="E1944" s="66"/>
      <c r="F1944" s="67"/>
      <c r="G1944" s="47">
        <f>ROUND(PRODUCT(D1944,E1944),2)</f>
        <v>1</v>
      </c>
      <c r="H1944" s="127"/>
    </row>
    <row r="1945" spans="1:8" s="61" customFormat="1" ht="22.5" x14ac:dyDescent="0.2">
      <c r="A1945" s="53" t="s">
        <v>2239</v>
      </c>
      <c r="B1945" s="108" t="s">
        <v>258</v>
      </c>
      <c r="C1945" s="64" t="s">
        <v>34</v>
      </c>
      <c r="D1945" s="65">
        <v>1</v>
      </c>
      <c r="E1945" s="66"/>
      <c r="F1945" s="67"/>
      <c r="G1945" s="47">
        <f t="shared" ref="G1945" si="184">ROUND(PRODUCT(D1945,E1945),2)</f>
        <v>1</v>
      </c>
      <c r="H1945" s="127"/>
    </row>
    <row r="1946" spans="1:8" s="61" customFormat="1" ht="33.75" x14ac:dyDescent="0.2">
      <c r="A1946" s="53" t="s">
        <v>2240</v>
      </c>
      <c r="B1946" s="108" t="s">
        <v>297</v>
      </c>
      <c r="C1946" s="64" t="s">
        <v>33</v>
      </c>
      <c r="D1946" s="65">
        <v>0.5</v>
      </c>
      <c r="E1946" s="66"/>
      <c r="F1946" s="67"/>
      <c r="G1946" s="47">
        <f t="shared" si="182"/>
        <v>0.5</v>
      </c>
      <c r="H1946" s="127"/>
    </row>
    <row r="1947" spans="1:8" s="61" customFormat="1" ht="33.75" x14ac:dyDescent="0.2">
      <c r="A1947" s="53" t="s">
        <v>2241</v>
      </c>
      <c r="B1947" s="108" t="s">
        <v>298</v>
      </c>
      <c r="C1947" s="64" t="s">
        <v>34</v>
      </c>
      <c r="D1947" s="65">
        <v>3</v>
      </c>
      <c r="E1947" s="66"/>
      <c r="F1947" s="67"/>
      <c r="G1947" s="47">
        <f t="shared" si="182"/>
        <v>3</v>
      </c>
      <c r="H1947" s="127"/>
    </row>
    <row r="1948" spans="1:8" s="61" customFormat="1" ht="22.5" x14ac:dyDescent="0.2">
      <c r="A1948" s="53" t="s">
        <v>2242</v>
      </c>
      <c r="B1948" s="108" t="s">
        <v>299</v>
      </c>
      <c r="C1948" s="64" t="s">
        <v>34</v>
      </c>
      <c r="D1948" s="65">
        <v>3</v>
      </c>
      <c r="E1948" s="66"/>
      <c r="F1948" s="67"/>
      <c r="G1948" s="47">
        <f t="shared" si="182"/>
        <v>3</v>
      </c>
      <c r="H1948" s="127"/>
    </row>
    <row r="1949" spans="1:8" s="61" customFormat="1" ht="22.5" x14ac:dyDescent="0.2">
      <c r="A1949" s="53" t="s">
        <v>2243</v>
      </c>
      <c r="B1949" s="108" t="s">
        <v>1273</v>
      </c>
      <c r="C1949" s="64" t="s">
        <v>34</v>
      </c>
      <c r="D1949" s="65">
        <v>1</v>
      </c>
      <c r="E1949" s="66"/>
      <c r="F1949" s="67"/>
      <c r="G1949" s="47">
        <f t="shared" si="182"/>
        <v>1</v>
      </c>
      <c r="H1949" s="127"/>
    </row>
    <row r="1950" spans="1:8" s="63" customFormat="1" x14ac:dyDescent="0.2">
      <c r="A1950" s="62" t="s">
        <v>2073</v>
      </c>
      <c r="B1950" s="68" t="s">
        <v>63</v>
      </c>
      <c r="C1950" s="68"/>
      <c r="D1950" s="68">
        <v>0</v>
      </c>
      <c r="E1950" s="68"/>
      <c r="F1950" s="68"/>
      <c r="G1950" s="50">
        <f>ROUND(SUM(G1951,G1962),2)</f>
        <v>560.29999999999995</v>
      </c>
      <c r="H1950" s="127"/>
    </row>
    <row r="1951" spans="1:8" s="114" customFormat="1" x14ac:dyDescent="0.2">
      <c r="A1951" s="109" t="s">
        <v>2074</v>
      </c>
      <c r="B1951" s="110" t="s">
        <v>64</v>
      </c>
      <c r="C1951" s="111"/>
      <c r="D1951" s="112">
        <v>0</v>
      </c>
      <c r="E1951" s="92"/>
      <c r="F1951" s="113"/>
      <c r="G1951" s="92">
        <f>ROUND(SUM(G1952:G1961),2)</f>
        <v>183</v>
      </c>
      <c r="H1951" s="127"/>
    </row>
    <row r="1952" spans="1:8" s="61" customFormat="1" ht="45" x14ac:dyDescent="0.2">
      <c r="A1952" s="53" t="s">
        <v>2244</v>
      </c>
      <c r="B1952" s="108" t="s">
        <v>58</v>
      </c>
      <c r="C1952" s="64" t="s">
        <v>34</v>
      </c>
      <c r="D1952" s="65">
        <v>5</v>
      </c>
      <c r="E1952" s="66"/>
      <c r="F1952" s="67"/>
      <c r="G1952" s="47">
        <f t="shared" ref="G1952:G1979" si="185">ROUND(PRODUCT(D1952,E1952),2)</f>
        <v>5</v>
      </c>
      <c r="H1952" s="127"/>
    </row>
    <row r="1953" spans="1:8" s="61" customFormat="1" ht="45" x14ac:dyDescent="0.2">
      <c r="A1953" s="53" t="s">
        <v>2245</v>
      </c>
      <c r="B1953" s="108" t="s">
        <v>59</v>
      </c>
      <c r="C1953" s="64" t="s">
        <v>34</v>
      </c>
      <c r="D1953" s="65">
        <v>1</v>
      </c>
      <c r="E1953" s="66"/>
      <c r="F1953" s="67"/>
      <c r="G1953" s="47">
        <f t="shared" si="185"/>
        <v>1</v>
      </c>
      <c r="H1953" s="127"/>
    </row>
    <row r="1954" spans="1:8" s="61" customFormat="1" ht="22.5" x14ac:dyDescent="0.2">
      <c r="A1954" s="53" t="s">
        <v>2246</v>
      </c>
      <c r="B1954" s="108" t="s">
        <v>93</v>
      </c>
      <c r="C1954" s="64" t="s">
        <v>33</v>
      </c>
      <c r="D1954" s="65">
        <v>0.2</v>
      </c>
      <c r="E1954" s="66"/>
      <c r="F1954" s="67"/>
      <c r="G1954" s="47">
        <f t="shared" si="185"/>
        <v>0.2</v>
      </c>
      <c r="H1954" s="127"/>
    </row>
    <row r="1955" spans="1:8" s="61" customFormat="1" ht="78.75" x14ac:dyDescent="0.2">
      <c r="A1955" s="53" t="s">
        <v>2247</v>
      </c>
      <c r="B1955" s="108" t="s">
        <v>76</v>
      </c>
      <c r="C1955" s="64" t="s">
        <v>34</v>
      </c>
      <c r="D1955" s="65">
        <v>4</v>
      </c>
      <c r="E1955" s="66"/>
      <c r="F1955" s="67"/>
      <c r="G1955" s="47">
        <f t="shared" si="185"/>
        <v>4</v>
      </c>
      <c r="H1955" s="127"/>
    </row>
    <row r="1956" spans="1:8" s="61" customFormat="1" ht="45" x14ac:dyDescent="0.2">
      <c r="A1956" s="53" t="s">
        <v>2248</v>
      </c>
      <c r="B1956" s="108" t="s">
        <v>110</v>
      </c>
      <c r="C1956" s="64" t="s">
        <v>33</v>
      </c>
      <c r="D1956" s="65">
        <v>17.649999999999999</v>
      </c>
      <c r="E1956" s="66"/>
      <c r="F1956" s="67"/>
      <c r="G1956" s="47">
        <f t="shared" si="185"/>
        <v>17.649999999999999</v>
      </c>
      <c r="H1956" s="127"/>
    </row>
    <row r="1957" spans="1:8" s="61" customFormat="1" ht="22.5" x14ac:dyDescent="0.2">
      <c r="A1957" s="53" t="s">
        <v>2249</v>
      </c>
      <c r="B1957" s="108" t="s">
        <v>60</v>
      </c>
      <c r="C1957" s="64" t="s">
        <v>40</v>
      </c>
      <c r="D1957" s="65">
        <v>125</v>
      </c>
      <c r="E1957" s="66"/>
      <c r="F1957" s="67"/>
      <c r="G1957" s="47">
        <f t="shared" si="185"/>
        <v>125</v>
      </c>
      <c r="H1957" s="127"/>
    </row>
    <row r="1958" spans="1:8" s="61" customFormat="1" ht="22.5" x14ac:dyDescent="0.2">
      <c r="A1958" s="53" t="s">
        <v>2250</v>
      </c>
      <c r="B1958" s="108" t="s">
        <v>61</v>
      </c>
      <c r="C1958" s="64" t="s">
        <v>40</v>
      </c>
      <c r="D1958" s="65">
        <v>4.5</v>
      </c>
      <c r="E1958" s="66"/>
      <c r="F1958" s="67"/>
      <c r="G1958" s="47">
        <f t="shared" si="185"/>
        <v>4.5</v>
      </c>
      <c r="H1958" s="127"/>
    </row>
    <row r="1959" spans="1:8" s="61" customFormat="1" ht="22.5" x14ac:dyDescent="0.2">
      <c r="A1959" s="53" t="s">
        <v>2251</v>
      </c>
      <c r="B1959" s="108" t="s">
        <v>503</v>
      </c>
      <c r="C1959" s="64" t="s">
        <v>40</v>
      </c>
      <c r="D1959" s="65">
        <v>4</v>
      </c>
      <c r="E1959" s="66"/>
      <c r="F1959" s="67"/>
      <c r="G1959" s="47">
        <f t="shared" si="185"/>
        <v>4</v>
      </c>
      <c r="H1959" s="127"/>
    </row>
    <row r="1960" spans="1:8" s="61" customFormat="1" ht="22.5" x14ac:dyDescent="0.2">
      <c r="A1960" s="53" t="s">
        <v>2252</v>
      </c>
      <c r="B1960" s="108" t="s">
        <v>62</v>
      </c>
      <c r="C1960" s="64" t="s">
        <v>34</v>
      </c>
      <c r="D1960" s="65">
        <v>4</v>
      </c>
      <c r="E1960" s="66"/>
      <c r="F1960" s="67"/>
      <c r="G1960" s="47">
        <f t="shared" si="185"/>
        <v>4</v>
      </c>
      <c r="H1960" s="127"/>
    </row>
    <row r="1961" spans="1:8" s="61" customFormat="1" ht="45" x14ac:dyDescent="0.2">
      <c r="A1961" s="53" t="s">
        <v>2253</v>
      </c>
      <c r="B1961" s="108" t="s">
        <v>122</v>
      </c>
      <c r="C1961" s="64" t="s">
        <v>33</v>
      </c>
      <c r="D1961" s="65">
        <v>17.649999999999999</v>
      </c>
      <c r="E1961" s="66"/>
      <c r="F1961" s="67"/>
      <c r="G1961" s="47">
        <f t="shared" si="185"/>
        <v>17.649999999999999</v>
      </c>
      <c r="H1961" s="127"/>
    </row>
    <row r="1962" spans="1:8" s="114" customFormat="1" x14ac:dyDescent="0.2">
      <c r="A1962" s="109" t="s">
        <v>2075</v>
      </c>
      <c r="B1962" s="110" t="s">
        <v>84</v>
      </c>
      <c r="C1962" s="111"/>
      <c r="D1962" s="112">
        <v>0</v>
      </c>
      <c r="E1962" s="92"/>
      <c r="F1962" s="113"/>
      <c r="G1962" s="92">
        <f>ROUND(SUM(G1963:G1982),2)</f>
        <v>377.3</v>
      </c>
      <c r="H1962" s="127"/>
    </row>
    <row r="1963" spans="1:8" s="61" customFormat="1" ht="135" x14ac:dyDescent="0.2">
      <c r="A1963" s="53" t="s">
        <v>2254</v>
      </c>
      <c r="B1963" s="108" t="s">
        <v>3018</v>
      </c>
      <c r="C1963" s="64" t="s">
        <v>34</v>
      </c>
      <c r="D1963" s="65">
        <v>4</v>
      </c>
      <c r="E1963" s="66"/>
      <c r="F1963" s="67"/>
      <c r="G1963" s="47">
        <f t="shared" si="185"/>
        <v>4</v>
      </c>
      <c r="H1963" s="127"/>
    </row>
    <row r="1964" spans="1:8" s="61" customFormat="1" ht="135" x14ac:dyDescent="0.2">
      <c r="A1964" s="53" t="s">
        <v>2255</v>
      </c>
      <c r="B1964" s="108" t="s">
        <v>504</v>
      </c>
      <c r="C1964" s="64" t="s">
        <v>34</v>
      </c>
      <c r="D1964" s="65">
        <v>4</v>
      </c>
      <c r="E1964" s="66"/>
      <c r="F1964" s="67"/>
      <c r="G1964" s="47">
        <f t="shared" si="185"/>
        <v>4</v>
      </c>
      <c r="H1964" s="127"/>
    </row>
    <row r="1965" spans="1:8" s="61" customFormat="1" ht="56.25" x14ac:dyDescent="0.2">
      <c r="A1965" s="53" t="s">
        <v>2256</v>
      </c>
      <c r="B1965" s="108" t="s">
        <v>123</v>
      </c>
      <c r="C1965" s="64" t="s">
        <v>34</v>
      </c>
      <c r="D1965" s="65">
        <v>4</v>
      </c>
      <c r="E1965" s="66"/>
      <c r="F1965" s="67"/>
      <c r="G1965" s="47">
        <f t="shared" si="185"/>
        <v>4</v>
      </c>
      <c r="H1965" s="127"/>
    </row>
    <row r="1966" spans="1:8" s="61" customFormat="1" ht="33.75" x14ac:dyDescent="0.2">
      <c r="A1966" s="53" t="s">
        <v>2257</v>
      </c>
      <c r="B1966" s="108" t="s">
        <v>66</v>
      </c>
      <c r="C1966" s="64" t="s">
        <v>40</v>
      </c>
      <c r="D1966" s="65">
        <v>125</v>
      </c>
      <c r="E1966" s="66"/>
      <c r="F1966" s="67"/>
      <c r="G1966" s="47">
        <f t="shared" si="185"/>
        <v>125</v>
      </c>
      <c r="H1966" s="127"/>
    </row>
    <row r="1967" spans="1:8" s="61" customFormat="1" ht="33.75" x14ac:dyDescent="0.2">
      <c r="A1967" s="53" t="s">
        <v>2258</v>
      </c>
      <c r="B1967" s="108" t="s">
        <v>67</v>
      </c>
      <c r="C1967" s="64" t="s">
        <v>40</v>
      </c>
      <c r="D1967" s="65">
        <v>160</v>
      </c>
      <c r="E1967" s="66"/>
      <c r="F1967" s="67"/>
      <c r="G1967" s="47">
        <f t="shared" si="185"/>
        <v>160</v>
      </c>
      <c r="H1967" s="127"/>
    </row>
    <row r="1968" spans="1:8" s="61" customFormat="1" ht="56.25" x14ac:dyDescent="0.2">
      <c r="A1968" s="53" t="s">
        <v>2259</v>
      </c>
      <c r="B1968" s="108" t="s">
        <v>99</v>
      </c>
      <c r="C1968" s="64" t="s">
        <v>40</v>
      </c>
      <c r="D1968" s="65">
        <v>16.8</v>
      </c>
      <c r="E1968" s="66"/>
      <c r="F1968" s="67"/>
      <c r="G1968" s="47">
        <f t="shared" si="185"/>
        <v>16.8</v>
      </c>
      <c r="H1968" s="127"/>
    </row>
    <row r="1969" spans="1:8" s="61" customFormat="1" ht="45" x14ac:dyDescent="0.2">
      <c r="A1969" s="53" t="s">
        <v>2260</v>
      </c>
      <c r="B1969" s="108" t="s">
        <v>100</v>
      </c>
      <c r="C1969" s="64" t="s">
        <v>34</v>
      </c>
      <c r="D1969" s="65">
        <v>1</v>
      </c>
      <c r="E1969" s="66"/>
      <c r="F1969" s="67"/>
      <c r="G1969" s="47">
        <f t="shared" si="185"/>
        <v>1</v>
      </c>
      <c r="H1969" s="127"/>
    </row>
    <row r="1970" spans="1:8" s="61" customFormat="1" ht="22.5" x14ac:dyDescent="0.2">
      <c r="A1970" s="53" t="s">
        <v>2261</v>
      </c>
      <c r="B1970" s="108" t="s">
        <v>68</v>
      </c>
      <c r="C1970" s="64" t="s">
        <v>34</v>
      </c>
      <c r="D1970" s="65">
        <v>4</v>
      </c>
      <c r="E1970" s="66"/>
      <c r="F1970" s="67"/>
      <c r="G1970" s="47">
        <f t="shared" si="185"/>
        <v>4</v>
      </c>
      <c r="H1970" s="127"/>
    </row>
    <row r="1971" spans="1:8" s="61" customFormat="1" ht="22.5" x14ac:dyDescent="0.2">
      <c r="A1971" s="53" t="s">
        <v>2262</v>
      </c>
      <c r="B1971" s="108" t="s">
        <v>69</v>
      </c>
      <c r="C1971" s="64" t="s">
        <v>34</v>
      </c>
      <c r="D1971" s="65">
        <v>1</v>
      </c>
      <c r="E1971" s="66"/>
      <c r="F1971" s="67"/>
      <c r="G1971" s="47">
        <f t="shared" si="185"/>
        <v>1</v>
      </c>
      <c r="H1971" s="127"/>
    </row>
    <row r="1972" spans="1:8" s="61" customFormat="1" ht="45" x14ac:dyDescent="0.2">
      <c r="A1972" s="53" t="s">
        <v>2263</v>
      </c>
      <c r="B1972" s="108" t="s">
        <v>70</v>
      </c>
      <c r="C1972" s="64" t="s">
        <v>34</v>
      </c>
      <c r="D1972" s="65">
        <v>18</v>
      </c>
      <c r="E1972" s="66"/>
      <c r="F1972" s="67"/>
      <c r="G1972" s="47">
        <f t="shared" si="185"/>
        <v>18</v>
      </c>
      <c r="H1972" s="127"/>
    </row>
    <row r="1973" spans="1:8" s="61" customFormat="1" ht="33.75" x14ac:dyDescent="0.2">
      <c r="A1973" s="53" t="s">
        <v>2264</v>
      </c>
      <c r="B1973" s="108" t="s">
        <v>101</v>
      </c>
      <c r="C1973" s="64" t="s">
        <v>34</v>
      </c>
      <c r="D1973" s="65">
        <v>3</v>
      </c>
      <c r="E1973" s="66"/>
      <c r="F1973" s="67"/>
      <c r="G1973" s="47">
        <f t="shared" si="185"/>
        <v>3</v>
      </c>
      <c r="H1973" s="127"/>
    </row>
    <row r="1974" spans="1:8" s="61" customFormat="1" ht="33.75" x14ac:dyDescent="0.2">
      <c r="A1974" s="53" t="s">
        <v>2265</v>
      </c>
      <c r="B1974" s="108" t="s">
        <v>71</v>
      </c>
      <c r="C1974" s="64" t="s">
        <v>72</v>
      </c>
      <c r="D1974" s="65">
        <v>4</v>
      </c>
      <c r="E1974" s="66"/>
      <c r="F1974" s="67"/>
      <c r="G1974" s="47">
        <f t="shared" si="185"/>
        <v>4</v>
      </c>
      <c r="H1974" s="127"/>
    </row>
    <row r="1975" spans="1:8" s="61" customFormat="1" ht="33.75" x14ac:dyDescent="0.2">
      <c r="A1975" s="53" t="s">
        <v>2266</v>
      </c>
      <c r="B1975" s="108" t="s">
        <v>75</v>
      </c>
      <c r="C1975" s="64" t="s">
        <v>72</v>
      </c>
      <c r="D1975" s="65">
        <v>2</v>
      </c>
      <c r="E1975" s="66"/>
      <c r="F1975" s="67"/>
      <c r="G1975" s="47">
        <f t="shared" si="185"/>
        <v>2</v>
      </c>
      <c r="H1975" s="127"/>
    </row>
    <row r="1976" spans="1:8" s="61" customFormat="1" ht="33.75" x14ac:dyDescent="0.2">
      <c r="A1976" s="53" t="s">
        <v>2267</v>
      </c>
      <c r="B1976" s="108" t="s">
        <v>3023</v>
      </c>
      <c r="C1976" s="64" t="s">
        <v>34</v>
      </c>
      <c r="D1976" s="65">
        <v>1</v>
      </c>
      <c r="E1976" s="66"/>
      <c r="F1976" s="67"/>
      <c r="G1976" s="47">
        <f t="shared" si="185"/>
        <v>1</v>
      </c>
      <c r="H1976" s="127"/>
    </row>
    <row r="1977" spans="1:8" s="61" customFormat="1" ht="33.75" x14ac:dyDescent="0.2">
      <c r="A1977" s="53" t="s">
        <v>2268</v>
      </c>
      <c r="B1977" s="108" t="s">
        <v>96</v>
      </c>
      <c r="C1977" s="64" t="s">
        <v>34</v>
      </c>
      <c r="D1977" s="65">
        <v>10</v>
      </c>
      <c r="E1977" s="66"/>
      <c r="F1977" s="67"/>
      <c r="G1977" s="47">
        <f t="shared" si="185"/>
        <v>10</v>
      </c>
      <c r="H1977" s="127"/>
    </row>
    <row r="1978" spans="1:8" s="61" customFormat="1" ht="33.75" x14ac:dyDescent="0.2">
      <c r="A1978" s="53" t="s">
        <v>2269</v>
      </c>
      <c r="B1978" s="108" t="s">
        <v>97</v>
      </c>
      <c r="C1978" s="64" t="s">
        <v>34</v>
      </c>
      <c r="D1978" s="65">
        <v>4</v>
      </c>
      <c r="E1978" s="66"/>
      <c r="F1978" s="67"/>
      <c r="G1978" s="47">
        <f t="shared" si="185"/>
        <v>4</v>
      </c>
      <c r="H1978" s="127"/>
    </row>
    <row r="1979" spans="1:8" s="61" customFormat="1" ht="56.25" x14ac:dyDescent="0.2">
      <c r="A1979" s="53" t="s">
        <v>2270</v>
      </c>
      <c r="B1979" s="108" t="s">
        <v>74</v>
      </c>
      <c r="C1979" s="64" t="s">
        <v>34</v>
      </c>
      <c r="D1979" s="65">
        <v>1</v>
      </c>
      <c r="E1979" s="66"/>
      <c r="F1979" s="67"/>
      <c r="G1979" s="47">
        <f t="shared" si="185"/>
        <v>1</v>
      </c>
      <c r="H1979" s="127"/>
    </row>
    <row r="1980" spans="1:8" s="61" customFormat="1" ht="33.75" x14ac:dyDescent="0.2">
      <c r="A1980" s="53" t="s">
        <v>2271</v>
      </c>
      <c r="B1980" s="108" t="s">
        <v>73</v>
      </c>
      <c r="C1980" s="64" t="s">
        <v>40</v>
      </c>
      <c r="D1980" s="65">
        <v>12.5</v>
      </c>
      <c r="E1980" s="66"/>
      <c r="F1980" s="67"/>
      <c r="G1980" s="47">
        <f>ROUND(PRODUCT(D1980,E1980),2)</f>
        <v>12.5</v>
      </c>
      <c r="H1980" s="127"/>
    </row>
    <row r="1981" spans="1:8" s="61" customFormat="1" ht="270" x14ac:dyDescent="0.2">
      <c r="A1981" s="53" t="s">
        <v>2272</v>
      </c>
      <c r="B1981" s="54" t="s">
        <v>3028</v>
      </c>
      <c r="C1981" s="64" t="s">
        <v>34</v>
      </c>
      <c r="D1981" s="65">
        <v>1</v>
      </c>
      <c r="E1981" s="66"/>
      <c r="F1981" s="67"/>
      <c r="G1981" s="47">
        <f>ROUND(PRODUCT(D1981,E1981),2)</f>
        <v>1</v>
      </c>
      <c r="H1981" s="127"/>
    </row>
    <row r="1982" spans="1:8" s="61" customFormat="1" ht="78.75" x14ac:dyDescent="0.2">
      <c r="A1982" s="53" t="s">
        <v>2273</v>
      </c>
      <c r="B1982" s="54" t="s">
        <v>3029</v>
      </c>
      <c r="C1982" s="64" t="s">
        <v>34</v>
      </c>
      <c r="D1982" s="65">
        <v>1</v>
      </c>
      <c r="E1982" s="66"/>
      <c r="F1982" s="67"/>
      <c r="G1982" s="47">
        <f>ROUND(PRODUCT(D1982,E1982),2)</f>
        <v>1</v>
      </c>
      <c r="H1982" s="127"/>
    </row>
    <row r="1983" spans="1:8" s="63" customFormat="1" x14ac:dyDescent="0.2">
      <c r="A1983" s="62" t="s">
        <v>2076</v>
      </c>
      <c r="B1983" s="68" t="s">
        <v>30</v>
      </c>
      <c r="C1983" s="68"/>
      <c r="D1983" s="68">
        <v>0</v>
      </c>
      <c r="E1983" s="68"/>
      <c r="F1983" s="68"/>
      <c r="G1983" s="50">
        <f>ROUND(SUM(G1984),2)</f>
        <v>1137.55</v>
      </c>
      <c r="H1983" s="127"/>
    </row>
    <row r="1984" spans="1:8" s="69" customFormat="1" ht="22.5" x14ac:dyDescent="0.2">
      <c r="A1984" s="53" t="s">
        <v>2274</v>
      </c>
      <c r="B1984" s="108" t="s">
        <v>48</v>
      </c>
      <c r="C1984" s="64" t="s">
        <v>32</v>
      </c>
      <c r="D1984" s="65">
        <v>1137.55</v>
      </c>
      <c r="E1984" s="66"/>
      <c r="F1984" s="67"/>
      <c r="G1984" s="47">
        <f t="shared" ref="G1984" si="186">ROUND(PRODUCT(D1984,E1984),2)</f>
        <v>1137.55</v>
      </c>
      <c r="H1984" s="127"/>
    </row>
    <row r="1985" spans="1:8" s="86" customFormat="1" x14ac:dyDescent="0.2">
      <c r="A1985" s="84" t="s">
        <v>2281</v>
      </c>
      <c r="B1985" s="133" t="s">
        <v>2525</v>
      </c>
      <c r="C1985" s="133"/>
      <c r="D1985" s="133"/>
      <c r="E1985" s="133"/>
      <c r="F1985" s="133"/>
      <c r="G1985" s="85">
        <f>+G1986+G2018+G2040+G2048+G2067+G2140+G2194+G2227</f>
        <v>102997.84999999999</v>
      </c>
      <c r="H1985" s="127"/>
    </row>
    <row r="1986" spans="1:8" s="63" customFormat="1" x14ac:dyDescent="0.2">
      <c r="A1986" s="62" t="s">
        <v>2282</v>
      </c>
      <c r="B1986" s="68" t="s">
        <v>77</v>
      </c>
      <c r="C1986" s="68"/>
      <c r="D1986" s="68"/>
      <c r="E1986" s="68"/>
      <c r="F1986" s="68"/>
      <c r="G1986" s="50">
        <f>ROUND(SUM(G1987,G2001,G2009),2)</f>
        <v>59499.93</v>
      </c>
      <c r="H1986" s="127"/>
    </row>
    <row r="1987" spans="1:8" s="114" customFormat="1" x14ac:dyDescent="0.2">
      <c r="A1987" s="109" t="s">
        <v>2283</v>
      </c>
      <c r="B1987" s="110" t="s">
        <v>26</v>
      </c>
      <c r="C1987" s="111"/>
      <c r="D1987" s="112"/>
      <c r="E1987" s="92"/>
      <c r="F1987" s="113"/>
      <c r="G1987" s="92">
        <f>ROUND(SUM(G1988:G2000),2)</f>
        <v>15926.04</v>
      </c>
      <c r="H1987" s="127"/>
    </row>
    <row r="1988" spans="1:8" s="61" customFormat="1" ht="33.75" x14ac:dyDescent="0.2">
      <c r="A1988" s="53" t="s">
        <v>2306</v>
      </c>
      <c r="B1988" s="108" t="s">
        <v>466</v>
      </c>
      <c r="C1988" s="64" t="s">
        <v>33</v>
      </c>
      <c r="D1988" s="65">
        <v>20.28</v>
      </c>
      <c r="E1988" s="66"/>
      <c r="F1988" s="67"/>
      <c r="G1988" s="47">
        <f>ROUND(PRODUCT(D1988,E1988),2)</f>
        <v>20.28</v>
      </c>
      <c r="H1988" s="127"/>
    </row>
    <row r="1989" spans="1:8" s="61" customFormat="1" ht="33.75" x14ac:dyDescent="0.2">
      <c r="A1989" s="53" t="s">
        <v>2307</v>
      </c>
      <c r="B1989" s="108" t="s">
        <v>467</v>
      </c>
      <c r="C1989" s="64" t="s">
        <v>33</v>
      </c>
      <c r="D1989" s="65">
        <v>288.97000000000003</v>
      </c>
      <c r="E1989" s="66"/>
      <c r="F1989" s="67"/>
      <c r="G1989" s="47">
        <f t="shared" ref="G1989:G2000" si="187">ROUND(PRODUCT(D1989,E1989),2)</f>
        <v>288.97000000000003</v>
      </c>
      <c r="H1989" s="127"/>
    </row>
    <row r="1990" spans="1:8" s="61" customFormat="1" ht="33.75" x14ac:dyDescent="0.2">
      <c r="A1990" s="53" t="s">
        <v>2308</v>
      </c>
      <c r="B1990" s="108" t="s">
        <v>763</v>
      </c>
      <c r="C1990" s="64" t="s">
        <v>32</v>
      </c>
      <c r="D1990" s="65">
        <v>776.37</v>
      </c>
      <c r="E1990" s="66"/>
      <c r="F1990" s="67"/>
      <c r="G1990" s="47">
        <f t="shared" si="187"/>
        <v>776.37</v>
      </c>
      <c r="H1990" s="127"/>
    </row>
    <row r="1991" spans="1:8" s="61" customFormat="1" ht="33.75" x14ac:dyDescent="0.2">
      <c r="A1991" s="53" t="s">
        <v>2309</v>
      </c>
      <c r="B1991" s="108" t="s">
        <v>109</v>
      </c>
      <c r="C1991" s="64" t="s">
        <v>33</v>
      </c>
      <c r="D1991" s="65">
        <v>4.4000000000000004</v>
      </c>
      <c r="E1991" s="66"/>
      <c r="F1991" s="67"/>
      <c r="G1991" s="47">
        <f t="shared" si="187"/>
        <v>4.4000000000000004</v>
      </c>
      <c r="H1991" s="127"/>
    </row>
    <row r="1992" spans="1:8" s="61" customFormat="1" ht="33.75" x14ac:dyDescent="0.2">
      <c r="A1992" s="53" t="s">
        <v>2310</v>
      </c>
      <c r="B1992" s="108" t="s">
        <v>56</v>
      </c>
      <c r="C1992" s="64" t="s">
        <v>33</v>
      </c>
      <c r="D1992" s="65">
        <v>82.41</v>
      </c>
      <c r="E1992" s="66"/>
      <c r="F1992" s="67"/>
      <c r="G1992" s="47">
        <f t="shared" si="187"/>
        <v>82.41</v>
      </c>
      <c r="H1992" s="127"/>
    </row>
    <row r="1993" spans="1:8" s="61" customFormat="1" ht="33.75" x14ac:dyDescent="0.2">
      <c r="A1993" s="53" t="s">
        <v>2311</v>
      </c>
      <c r="B1993" s="108" t="s">
        <v>35</v>
      </c>
      <c r="C1993" s="64" t="s">
        <v>33</v>
      </c>
      <c r="D1993" s="65">
        <v>127.59</v>
      </c>
      <c r="E1993" s="66"/>
      <c r="F1993" s="67"/>
      <c r="G1993" s="47">
        <f t="shared" si="187"/>
        <v>127.59</v>
      </c>
      <c r="H1993" s="127"/>
    </row>
    <row r="1994" spans="1:8" s="61" customFormat="1" ht="45" x14ac:dyDescent="0.2">
      <c r="A1994" s="53" t="s">
        <v>2312</v>
      </c>
      <c r="B1994" s="108" t="s">
        <v>92</v>
      </c>
      <c r="C1994" s="64" t="s">
        <v>33</v>
      </c>
      <c r="D1994" s="65">
        <v>3.86</v>
      </c>
      <c r="E1994" s="66"/>
      <c r="F1994" s="67"/>
      <c r="G1994" s="47">
        <f>ROUND(PRODUCT(D1994,E1994),2)</f>
        <v>3.86</v>
      </c>
      <c r="H1994" s="127"/>
    </row>
    <row r="1995" spans="1:8" s="61" customFormat="1" ht="33.75" x14ac:dyDescent="0.2">
      <c r="A1995" s="53" t="s">
        <v>2313</v>
      </c>
      <c r="B1995" s="108" t="s">
        <v>2275</v>
      </c>
      <c r="C1995" s="64" t="s">
        <v>40</v>
      </c>
      <c r="D1995" s="65">
        <v>68.06</v>
      </c>
      <c r="E1995" s="66"/>
      <c r="F1995" s="67"/>
      <c r="G1995" s="47">
        <f t="shared" ref="G1995:G1996" si="188">ROUND(PRODUCT(D1995,E1995),2)</f>
        <v>68.06</v>
      </c>
      <c r="H1995" s="127"/>
    </row>
    <row r="1996" spans="1:8" s="61" customFormat="1" ht="56.25" x14ac:dyDescent="0.2">
      <c r="A1996" s="53" t="s">
        <v>2314</v>
      </c>
      <c r="B1996" s="108" t="s">
        <v>2276</v>
      </c>
      <c r="C1996" s="64" t="s">
        <v>32</v>
      </c>
      <c r="D1996" s="65">
        <v>27.5</v>
      </c>
      <c r="E1996" s="66"/>
      <c r="F1996" s="67"/>
      <c r="G1996" s="47">
        <f t="shared" si="188"/>
        <v>27.5</v>
      </c>
      <c r="H1996" s="127"/>
    </row>
    <row r="1997" spans="1:8" s="61" customFormat="1" ht="45" x14ac:dyDescent="0.2">
      <c r="A1997" s="53" t="s">
        <v>2315</v>
      </c>
      <c r="B1997" s="108" t="s">
        <v>2277</v>
      </c>
      <c r="C1997" s="64" t="s">
        <v>34</v>
      </c>
      <c r="D1997" s="65">
        <v>2</v>
      </c>
      <c r="E1997" s="66"/>
      <c r="F1997" s="122"/>
      <c r="G1997" s="47">
        <f>ROUND(PRODUCT(D1997,E1997),2)</f>
        <v>2</v>
      </c>
      <c r="H1997" s="127"/>
    </row>
    <row r="1998" spans="1:8" s="61" customFormat="1" ht="56.25" x14ac:dyDescent="0.2">
      <c r="A1998" s="53" t="s">
        <v>2316</v>
      </c>
      <c r="B1998" s="108" t="s">
        <v>2278</v>
      </c>
      <c r="C1998" s="64" t="s">
        <v>34</v>
      </c>
      <c r="D1998" s="65">
        <v>1</v>
      </c>
      <c r="E1998" s="66"/>
      <c r="F1998" s="122"/>
      <c r="G1998" s="47">
        <f>ROUND(PRODUCT(D1998,E1998),2)</f>
        <v>1</v>
      </c>
      <c r="H1998" s="127"/>
    </row>
    <row r="1999" spans="1:8" s="61" customFormat="1" ht="33.75" x14ac:dyDescent="0.2">
      <c r="A1999" s="53" t="s">
        <v>2317</v>
      </c>
      <c r="B1999" s="108" t="s">
        <v>38</v>
      </c>
      <c r="C1999" s="64" t="s">
        <v>33</v>
      </c>
      <c r="D1999" s="65">
        <v>605.15</v>
      </c>
      <c r="E1999" s="66"/>
      <c r="F1999" s="67"/>
      <c r="G1999" s="47">
        <f t="shared" si="187"/>
        <v>605.15</v>
      </c>
      <c r="H1999" s="127"/>
    </row>
    <row r="2000" spans="1:8" s="61" customFormat="1" ht="33.75" x14ac:dyDescent="0.2">
      <c r="A2000" s="53" t="s">
        <v>2318</v>
      </c>
      <c r="B2000" s="108" t="s">
        <v>36</v>
      </c>
      <c r="C2000" s="64" t="s">
        <v>37</v>
      </c>
      <c r="D2000" s="65">
        <v>13918.45</v>
      </c>
      <c r="E2000" s="66"/>
      <c r="F2000" s="67"/>
      <c r="G2000" s="47">
        <f t="shared" si="187"/>
        <v>13918.45</v>
      </c>
      <c r="H2000" s="127"/>
    </row>
    <row r="2001" spans="1:8" s="114" customFormat="1" x14ac:dyDescent="0.2">
      <c r="A2001" s="109" t="s">
        <v>2284</v>
      </c>
      <c r="B2001" s="110" t="s">
        <v>51</v>
      </c>
      <c r="C2001" s="111"/>
      <c r="D2001" s="112">
        <v>0</v>
      </c>
      <c r="E2001" s="92"/>
      <c r="F2001" s="113"/>
      <c r="G2001" s="92">
        <f>ROUND(SUM(G2002:G2008),2)</f>
        <v>35431.75</v>
      </c>
      <c r="H2001" s="127"/>
    </row>
    <row r="2002" spans="1:8" s="61" customFormat="1" ht="33.75" x14ac:dyDescent="0.2">
      <c r="A2002" s="53" t="s">
        <v>2319</v>
      </c>
      <c r="B2002" s="108" t="s">
        <v>31</v>
      </c>
      <c r="C2002" s="64" t="s">
        <v>32</v>
      </c>
      <c r="D2002" s="65">
        <v>2684.22</v>
      </c>
      <c r="E2002" s="66"/>
      <c r="F2002" s="67"/>
      <c r="G2002" s="47">
        <f>ROUND(PRODUCT(D2002,E2002),2)</f>
        <v>2684.22</v>
      </c>
      <c r="H2002" s="127"/>
    </row>
    <row r="2003" spans="1:8" s="61" customFormat="1" ht="45" x14ac:dyDescent="0.2">
      <c r="A2003" s="53" t="s">
        <v>2320</v>
      </c>
      <c r="B2003" s="108" t="s">
        <v>108</v>
      </c>
      <c r="C2003" s="64" t="s">
        <v>33</v>
      </c>
      <c r="D2003" s="65">
        <v>1073.69</v>
      </c>
      <c r="E2003" s="66"/>
      <c r="F2003" s="67"/>
      <c r="G2003" s="47">
        <f t="shared" ref="G2003:G2007" si="189">ROUND(PRODUCT(D2003,E2003),2)</f>
        <v>1073.69</v>
      </c>
      <c r="H2003" s="127"/>
    </row>
    <row r="2004" spans="1:8" s="61" customFormat="1" ht="45" x14ac:dyDescent="0.2">
      <c r="A2004" s="53" t="s">
        <v>2321</v>
      </c>
      <c r="B2004" s="108" t="s">
        <v>124</v>
      </c>
      <c r="C2004" s="64" t="s">
        <v>32</v>
      </c>
      <c r="D2004" s="65">
        <v>2684.22</v>
      </c>
      <c r="E2004" s="66"/>
      <c r="F2004" s="67"/>
      <c r="G2004" s="47">
        <f t="shared" si="189"/>
        <v>2684.22</v>
      </c>
      <c r="H2004" s="127"/>
    </row>
    <row r="2005" spans="1:8" s="61" customFormat="1" ht="45" x14ac:dyDescent="0.2">
      <c r="A2005" s="53" t="s">
        <v>2322</v>
      </c>
      <c r="B2005" s="54" t="s">
        <v>3024</v>
      </c>
      <c r="C2005" s="64" t="s">
        <v>33</v>
      </c>
      <c r="D2005" s="65">
        <v>536.84</v>
      </c>
      <c r="E2005" s="66"/>
      <c r="F2005" s="67"/>
      <c r="G2005" s="47">
        <f t="shared" si="189"/>
        <v>536.84</v>
      </c>
      <c r="H2005" s="127"/>
    </row>
    <row r="2006" spans="1:8" s="61" customFormat="1" ht="33.75" x14ac:dyDescent="0.2">
      <c r="A2006" s="53" t="s">
        <v>2323</v>
      </c>
      <c r="B2006" s="108" t="s">
        <v>94</v>
      </c>
      <c r="C2006" s="64" t="s">
        <v>32</v>
      </c>
      <c r="D2006" s="65">
        <v>2684.22</v>
      </c>
      <c r="E2006" s="66"/>
      <c r="F2006" s="67"/>
      <c r="G2006" s="47">
        <f t="shared" si="189"/>
        <v>2684.22</v>
      </c>
      <c r="H2006" s="127"/>
    </row>
    <row r="2007" spans="1:8" s="61" customFormat="1" ht="33.75" x14ac:dyDescent="0.2">
      <c r="A2007" s="53" t="s">
        <v>2324</v>
      </c>
      <c r="B2007" s="108" t="s">
        <v>38</v>
      </c>
      <c r="C2007" s="64" t="s">
        <v>33</v>
      </c>
      <c r="D2007" s="65">
        <v>1073.69</v>
      </c>
      <c r="E2007" s="66"/>
      <c r="F2007" s="67"/>
      <c r="G2007" s="47">
        <f t="shared" si="189"/>
        <v>1073.69</v>
      </c>
      <c r="H2007" s="127"/>
    </row>
    <row r="2008" spans="1:8" s="61" customFormat="1" ht="33.75" x14ac:dyDescent="0.2">
      <c r="A2008" s="53" t="s">
        <v>2325</v>
      </c>
      <c r="B2008" s="108" t="s">
        <v>36</v>
      </c>
      <c r="C2008" s="64" t="s">
        <v>37</v>
      </c>
      <c r="D2008" s="65">
        <v>24694.87</v>
      </c>
      <c r="E2008" s="66"/>
      <c r="F2008" s="67"/>
      <c r="G2008" s="47">
        <f>ROUND(PRODUCT(D2008,E2008),2)</f>
        <v>24694.87</v>
      </c>
      <c r="H2008" s="127"/>
    </row>
    <row r="2009" spans="1:8" s="114" customFormat="1" x14ac:dyDescent="0.2">
      <c r="A2009" s="109" t="s">
        <v>2285</v>
      </c>
      <c r="B2009" s="110" t="s">
        <v>52</v>
      </c>
      <c r="C2009" s="111"/>
      <c r="D2009" s="112">
        <v>0</v>
      </c>
      <c r="E2009" s="92"/>
      <c r="F2009" s="113"/>
      <c r="G2009" s="92">
        <f>ROUND(SUM(G2010:G2017),2)</f>
        <v>8142.14</v>
      </c>
      <c r="H2009" s="127"/>
    </row>
    <row r="2010" spans="1:8" s="61" customFormat="1" ht="45" x14ac:dyDescent="0.2">
      <c r="A2010" s="53" t="s">
        <v>2326</v>
      </c>
      <c r="B2010" s="108" t="s">
        <v>88</v>
      </c>
      <c r="C2010" s="64" t="s">
        <v>32</v>
      </c>
      <c r="D2010" s="65">
        <v>320.88</v>
      </c>
      <c r="E2010" s="66"/>
      <c r="F2010" s="67"/>
      <c r="G2010" s="47">
        <f>ROUND(PRODUCT(D2010,E2010),2)</f>
        <v>320.88</v>
      </c>
      <c r="H2010" s="127"/>
    </row>
    <row r="2011" spans="1:8" s="61" customFormat="1" ht="45" x14ac:dyDescent="0.2">
      <c r="A2011" s="53" t="s">
        <v>2327</v>
      </c>
      <c r="B2011" s="108" t="s">
        <v>89</v>
      </c>
      <c r="C2011" s="64" t="s">
        <v>32</v>
      </c>
      <c r="D2011" s="65">
        <v>427.83</v>
      </c>
      <c r="E2011" s="66"/>
      <c r="F2011" s="67"/>
      <c r="G2011" s="47">
        <f t="shared" ref="G2011:G2017" si="190">ROUND(PRODUCT(D2011,E2011),2)</f>
        <v>427.83</v>
      </c>
      <c r="H2011" s="127"/>
    </row>
    <row r="2012" spans="1:8" s="61" customFormat="1" ht="45" x14ac:dyDescent="0.2">
      <c r="A2012" s="53" t="s">
        <v>2328</v>
      </c>
      <c r="B2012" s="108" t="s">
        <v>90</v>
      </c>
      <c r="C2012" s="64" t="s">
        <v>32</v>
      </c>
      <c r="D2012" s="65">
        <v>1283.5</v>
      </c>
      <c r="E2012" s="66"/>
      <c r="F2012" s="67"/>
      <c r="G2012" s="47">
        <f t="shared" si="190"/>
        <v>1283.5</v>
      </c>
      <c r="H2012" s="127"/>
    </row>
    <row r="2013" spans="1:8" s="61" customFormat="1" ht="45" x14ac:dyDescent="0.2">
      <c r="A2013" s="53" t="s">
        <v>2329</v>
      </c>
      <c r="B2013" s="108" t="s">
        <v>91</v>
      </c>
      <c r="C2013" s="64" t="s">
        <v>32</v>
      </c>
      <c r="D2013" s="65">
        <v>106.96</v>
      </c>
      <c r="E2013" s="66"/>
      <c r="F2013" s="67"/>
      <c r="G2013" s="47">
        <f t="shared" si="190"/>
        <v>106.96</v>
      </c>
      <c r="H2013" s="127"/>
    </row>
    <row r="2014" spans="1:8" s="61" customFormat="1" ht="22.5" x14ac:dyDescent="0.2">
      <c r="A2014" s="53" t="s">
        <v>2330</v>
      </c>
      <c r="B2014" s="108" t="s">
        <v>39</v>
      </c>
      <c r="C2014" s="64" t="s">
        <v>40</v>
      </c>
      <c r="D2014" s="65">
        <v>1988.8</v>
      </c>
      <c r="E2014" s="66"/>
      <c r="F2014" s="67"/>
      <c r="G2014" s="47">
        <f t="shared" si="190"/>
        <v>1988.8</v>
      </c>
      <c r="H2014" s="127"/>
    </row>
    <row r="2015" spans="1:8" s="61" customFormat="1" ht="45" x14ac:dyDescent="0.2">
      <c r="A2015" s="53" t="s">
        <v>2331</v>
      </c>
      <c r="B2015" s="108" t="s">
        <v>53</v>
      </c>
      <c r="C2015" s="64" t="s">
        <v>40</v>
      </c>
      <c r="D2015" s="65">
        <v>1988.8</v>
      </c>
      <c r="E2015" s="66"/>
      <c r="F2015" s="67"/>
      <c r="G2015" s="47">
        <f t="shared" si="190"/>
        <v>1988.8</v>
      </c>
      <c r="H2015" s="127"/>
    </row>
    <row r="2016" spans="1:8" s="61" customFormat="1" ht="33.75" x14ac:dyDescent="0.2">
      <c r="A2016" s="53" t="s">
        <v>2332</v>
      </c>
      <c r="B2016" s="108" t="s">
        <v>82</v>
      </c>
      <c r="C2016" s="64" t="s">
        <v>54</v>
      </c>
      <c r="D2016" s="65">
        <v>1558.37</v>
      </c>
      <c r="E2016" s="66"/>
      <c r="F2016" s="67"/>
      <c r="G2016" s="47">
        <f t="shared" si="190"/>
        <v>1558.37</v>
      </c>
      <c r="H2016" s="127"/>
    </row>
    <row r="2017" spans="1:8" s="61" customFormat="1" ht="78.75" x14ac:dyDescent="0.2">
      <c r="A2017" s="53" t="s">
        <v>2333</v>
      </c>
      <c r="B2017" s="108" t="s">
        <v>81</v>
      </c>
      <c r="C2017" s="64" t="s">
        <v>34</v>
      </c>
      <c r="D2017" s="65">
        <v>467</v>
      </c>
      <c r="E2017" s="66"/>
      <c r="F2017" s="67"/>
      <c r="G2017" s="47">
        <f t="shared" si="190"/>
        <v>467</v>
      </c>
      <c r="H2017" s="127"/>
    </row>
    <row r="2018" spans="1:8" s="61" customFormat="1" x14ac:dyDescent="0.2">
      <c r="A2018" s="62" t="s">
        <v>2286</v>
      </c>
      <c r="B2018" s="68" t="s">
        <v>86</v>
      </c>
      <c r="C2018" s="68"/>
      <c r="D2018" s="68">
        <v>0</v>
      </c>
      <c r="E2018" s="68"/>
      <c r="F2018" s="68"/>
      <c r="G2018" s="50">
        <f>ROUND(SUM(G2019:G2039),2)</f>
        <v>7802.4</v>
      </c>
      <c r="H2018" s="127"/>
    </row>
    <row r="2019" spans="1:8" s="61" customFormat="1" ht="33.75" x14ac:dyDescent="0.2">
      <c r="A2019" s="53" t="s">
        <v>2334</v>
      </c>
      <c r="B2019" s="108" t="s">
        <v>31</v>
      </c>
      <c r="C2019" s="64" t="s">
        <v>32</v>
      </c>
      <c r="D2019" s="65">
        <v>1395.87</v>
      </c>
      <c r="E2019" s="66"/>
      <c r="F2019" s="67"/>
      <c r="G2019" s="47">
        <f>ROUND(PRODUCT(D2019,E2019),2)</f>
        <v>1395.87</v>
      </c>
      <c r="H2019" s="127"/>
    </row>
    <row r="2020" spans="1:8" s="61" customFormat="1" ht="45" x14ac:dyDescent="0.2">
      <c r="A2020" s="53" t="s">
        <v>2335</v>
      </c>
      <c r="B2020" s="108" t="s">
        <v>110</v>
      </c>
      <c r="C2020" s="64" t="s">
        <v>33</v>
      </c>
      <c r="D2020" s="65">
        <v>62.81</v>
      </c>
      <c r="E2020" s="66"/>
      <c r="F2020" s="67"/>
      <c r="G2020" s="47">
        <f t="shared" ref="G2020:G2039" si="191">ROUND(PRODUCT(D2020,E2020),2)</f>
        <v>62.81</v>
      </c>
      <c r="H2020" s="127"/>
    </row>
    <row r="2021" spans="1:8" s="61" customFormat="1" ht="45" x14ac:dyDescent="0.2">
      <c r="A2021" s="53" t="s">
        <v>2336</v>
      </c>
      <c r="B2021" s="108" t="s">
        <v>85</v>
      </c>
      <c r="C2021" s="64" t="s">
        <v>32</v>
      </c>
      <c r="D2021" s="65">
        <v>418.76</v>
      </c>
      <c r="E2021" s="66"/>
      <c r="F2021" s="67"/>
      <c r="G2021" s="47">
        <f t="shared" si="191"/>
        <v>418.76</v>
      </c>
      <c r="H2021" s="127"/>
    </row>
    <row r="2022" spans="1:8" s="61" customFormat="1" ht="45" x14ac:dyDescent="0.2">
      <c r="A2022" s="53" t="s">
        <v>2337</v>
      </c>
      <c r="B2022" s="108" t="s">
        <v>115</v>
      </c>
      <c r="C2022" s="64" t="s">
        <v>32</v>
      </c>
      <c r="D2022" s="65">
        <v>977.11</v>
      </c>
      <c r="E2022" s="66"/>
      <c r="F2022" s="67"/>
      <c r="G2022" s="47">
        <f t="shared" si="191"/>
        <v>977.11</v>
      </c>
      <c r="H2022" s="127"/>
    </row>
    <row r="2023" spans="1:8" s="61" customFormat="1" ht="45" x14ac:dyDescent="0.2">
      <c r="A2023" s="53" t="s">
        <v>2338</v>
      </c>
      <c r="B2023" s="108" t="s">
        <v>98</v>
      </c>
      <c r="C2023" s="64" t="s">
        <v>33</v>
      </c>
      <c r="D2023" s="65">
        <v>25.12</v>
      </c>
      <c r="E2023" s="66"/>
      <c r="F2023" s="67"/>
      <c r="G2023" s="47">
        <f t="shared" si="191"/>
        <v>25.12</v>
      </c>
      <c r="H2023" s="127"/>
    </row>
    <row r="2024" spans="1:8" s="61" customFormat="1" ht="45" x14ac:dyDescent="0.2">
      <c r="A2024" s="53" t="s">
        <v>2339</v>
      </c>
      <c r="B2024" s="108" t="s">
        <v>111</v>
      </c>
      <c r="C2024" s="64" t="s">
        <v>33</v>
      </c>
      <c r="D2024" s="65">
        <v>37.69</v>
      </c>
      <c r="E2024" s="66"/>
      <c r="F2024" s="67"/>
      <c r="G2024" s="47">
        <f t="shared" si="191"/>
        <v>37.69</v>
      </c>
      <c r="H2024" s="127"/>
    </row>
    <row r="2025" spans="1:8" s="61" customFormat="1" ht="33.75" x14ac:dyDescent="0.2">
      <c r="A2025" s="53" t="s">
        <v>2340</v>
      </c>
      <c r="B2025" s="108" t="s">
        <v>117</v>
      </c>
      <c r="C2025" s="64" t="s">
        <v>40</v>
      </c>
      <c r="D2025" s="65">
        <v>599.34</v>
      </c>
      <c r="E2025" s="66"/>
      <c r="F2025" s="67"/>
      <c r="G2025" s="47">
        <f t="shared" si="191"/>
        <v>599.34</v>
      </c>
      <c r="H2025" s="127"/>
    </row>
    <row r="2026" spans="1:8" s="61" customFormat="1" ht="33.75" x14ac:dyDescent="0.2">
      <c r="A2026" s="53" t="s">
        <v>2341</v>
      </c>
      <c r="B2026" s="108" t="s">
        <v>118</v>
      </c>
      <c r="C2026" s="64" t="s">
        <v>40</v>
      </c>
      <c r="D2026" s="65">
        <v>149.83000000000001</v>
      </c>
      <c r="E2026" s="66"/>
      <c r="F2026" s="67"/>
      <c r="G2026" s="47">
        <f t="shared" si="191"/>
        <v>149.83000000000001</v>
      </c>
      <c r="H2026" s="127"/>
    </row>
    <row r="2027" spans="1:8" s="61" customFormat="1" ht="33.75" x14ac:dyDescent="0.2">
      <c r="A2027" s="53" t="s">
        <v>2342</v>
      </c>
      <c r="B2027" s="108" t="s">
        <v>119</v>
      </c>
      <c r="C2027" s="64" t="s">
        <v>40</v>
      </c>
      <c r="D2027" s="65">
        <v>37.46</v>
      </c>
      <c r="E2027" s="66"/>
      <c r="F2027" s="67"/>
      <c r="G2027" s="47">
        <f t="shared" si="191"/>
        <v>37.46</v>
      </c>
      <c r="H2027" s="127"/>
    </row>
    <row r="2028" spans="1:8" s="61" customFormat="1" ht="45" x14ac:dyDescent="0.2">
      <c r="A2028" s="53" t="s">
        <v>2343</v>
      </c>
      <c r="B2028" s="108" t="s">
        <v>42</v>
      </c>
      <c r="C2028" s="64" t="s">
        <v>32</v>
      </c>
      <c r="D2028" s="65">
        <v>374.59</v>
      </c>
      <c r="E2028" s="66"/>
      <c r="F2028" s="67"/>
      <c r="G2028" s="47">
        <f t="shared" si="191"/>
        <v>374.59</v>
      </c>
      <c r="H2028" s="127"/>
    </row>
    <row r="2029" spans="1:8" s="61" customFormat="1" ht="33.75" x14ac:dyDescent="0.2">
      <c r="A2029" s="53" t="s">
        <v>2344</v>
      </c>
      <c r="B2029" s="108" t="s">
        <v>41</v>
      </c>
      <c r="C2029" s="64" t="s">
        <v>32</v>
      </c>
      <c r="D2029" s="65">
        <v>1021.28</v>
      </c>
      <c r="E2029" s="66"/>
      <c r="F2029" s="67"/>
      <c r="G2029" s="47">
        <f t="shared" si="191"/>
        <v>1021.28</v>
      </c>
      <c r="H2029" s="127"/>
    </row>
    <row r="2030" spans="1:8" s="61" customFormat="1" ht="33.75" x14ac:dyDescent="0.2">
      <c r="A2030" s="53" t="s">
        <v>2345</v>
      </c>
      <c r="B2030" s="108" t="s">
        <v>43</v>
      </c>
      <c r="C2030" s="64" t="s">
        <v>32</v>
      </c>
      <c r="D2030" s="65">
        <v>279.17</v>
      </c>
      <c r="E2030" s="66"/>
      <c r="F2030" s="67"/>
      <c r="G2030" s="47">
        <f t="shared" si="191"/>
        <v>279.17</v>
      </c>
      <c r="H2030" s="127"/>
    </row>
    <row r="2031" spans="1:8" s="61" customFormat="1" ht="22.5" x14ac:dyDescent="0.2">
      <c r="A2031" s="53" t="s">
        <v>2346</v>
      </c>
      <c r="B2031" s="108" t="s">
        <v>39</v>
      </c>
      <c r="C2031" s="64" t="s">
        <v>40</v>
      </c>
      <c r="D2031" s="65">
        <v>922.61</v>
      </c>
      <c r="E2031" s="66"/>
      <c r="F2031" s="67"/>
      <c r="G2031" s="47">
        <f t="shared" si="191"/>
        <v>922.61</v>
      </c>
      <c r="H2031" s="127"/>
    </row>
    <row r="2032" spans="1:8" s="61" customFormat="1" ht="45" x14ac:dyDescent="0.2">
      <c r="A2032" s="53" t="s">
        <v>2347</v>
      </c>
      <c r="B2032" s="108" t="s">
        <v>49</v>
      </c>
      <c r="C2032" s="64" t="s">
        <v>40</v>
      </c>
      <c r="D2032" s="65">
        <v>11.5</v>
      </c>
      <c r="E2032" s="66"/>
      <c r="F2032" s="67"/>
      <c r="G2032" s="47">
        <f>ROUND(PRODUCT(D2032,E2032),2)</f>
        <v>11.5</v>
      </c>
      <c r="H2032" s="127"/>
    </row>
    <row r="2033" spans="1:8" s="61" customFormat="1" ht="33.75" x14ac:dyDescent="0.2">
      <c r="A2033" s="53" t="s">
        <v>2348</v>
      </c>
      <c r="B2033" s="108" t="s">
        <v>83</v>
      </c>
      <c r="C2033" s="64" t="s">
        <v>40</v>
      </c>
      <c r="D2033" s="65">
        <v>11.5</v>
      </c>
      <c r="E2033" s="66"/>
      <c r="F2033" s="67"/>
      <c r="G2033" s="47">
        <f t="shared" ref="G2033:G2034" si="192">ROUND(PRODUCT(D2033,E2033),2)</f>
        <v>11.5</v>
      </c>
      <c r="H2033" s="127"/>
    </row>
    <row r="2034" spans="1:8" s="61" customFormat="1" ht="33.75" x14ac:dyDescent="0.2">
      <c r="A2034" s="53" t="s">
        <v>2349</v>
      </c>
      <c r="B2034" s="108" t="s">
        <v>107</v>
      </c>
      <c r="C2034" s="64" t="s">
        <v>32</v>
      </c>
      <c r="D2034" s="65">
        <v>3.6</v>
      </c>
      <c r="E2034" s="66"/>
      <c r="F2034" s="67"/>
      <c r="G2034" s="47">
        <f t="shared" si="192"/>
        <v>3.6</v>
      </c>
      <c r="H2034" s="127"/>
    </row>
    <row r="2035" spans="1:8" s="61" customFormat="1" ht="33.75" x14ac:dyDescent="0.2">
      <c r="A2035" s="53" t="s">
        <v>2350</v>
      </c>
      <c r="B2035" s="108" t="s">
        <v>102</v>
      </c>
      <c r="C2035" s="64" t="s">
        <v>32</v>
      </c>
      <c r="D2035" s="65">
        <v>3.6</v>
      </c>
      <c r="E2035" s="66"/>
      <c r="F2035" s="67"/>
      <c r="G2035" s="47">
        <f t="shared" si="191"/>
        <v>3.6</v>
      </c>
      <c r="H2035" s="127"/>
    </row>
    <row r="2036" spans="1:8" s="61" customFormat="1" ht="67.5" x14ac:dyDescent="0.2">
      <c r="A2036" s="53" t="s">
        <v>2351</v>
      </c>
      <c r="B2036" s="108" t="s">
        <v>116</v>
      </c>
      <c r="C2036" s="64" t="s">
        <v>34</v>
      </c>
      <c r="D2036" s="65">
        <v>64</v>
      </c>
      <c r="E2036" s="66"/>
      <c r="F2036" s="67"/>
      <c r="G2036" s="47">
        <f t="shared" si="191"/>
        <v>64</v>
      </c>
      <c r="H2036" s="127"/>
    </row>
    <row r="2037" spans="1:8" s="61" customFormat="1" ht="90" x14ac:dyDescent="0.2">
      <c r="A2037" s="53" t="s">
        <v>2352</v>
      </c>
      <c r="B2037" s="108" t="s">
        <v>95</v>
      </c>
      <c r="C2037" s="64" t="s">
        <v>34</v>
      </c>
      <c r="D2037" s="65">
        <v>502</v>
      </c>
      <c r="E2037" s="66"/>
      <c r="F2037" s="67"/>
      <c r="G2037" s="47">
        <f t="shared" si="191"/>
        <v>502</v>
      </c>
      <c r="H2037" s="127"/>
    </row>
    <row r="2038" spans="1:8" s="61" customFormat="1" ht="33.75" x14ac:dyDescent="0.2">
      <c r="A2038" s="53" t="s">
        <v>2353</v>
      </c>
      <c r="B2038" s="108" t="s">
        <v>38</v>
      </c>
      <c r="C2038" s="64" t="s">
        <v>33</v>
      </c>
      <c r="D2038" s="65">
        <v>37.69</v>
      </c>
      <c r="E2038" s="66"/>
      <c r="F2038" s="67"/>
      <c r="G2038" s="47">
        <f t="shared" si="191"/>
        <v>37.69</v>
      </c>
      <c r="H2038" s="127"/>
    </row>
    <row r="2039" spans="1:8" s="61" customFormat="1" ht="33.75" x14ac:dyDescent="0.2">
      <c r="A2039" s="53" t="s">
        <v>2354</v>
      </c>
      <c r="B2039" s="108" t="s">
        <v>36</v>
      </c>
      <c r="C2039" s="64" t="s">
        <v>37</v>
      </c>
      <c r="D2039" s="65">
        <v>866.87</v>
      </c>
      <c r="E2039" s="66"/>
      <c r="F2039" s="67"/>
      <c r="G2039" s="47">
        <f t="shared" si="191"/>
        <v>866.87</v>
      </c>
      <c r="H2039" s="127"/>
    </row>
    <row r="2040" spans="1:8" s="63" customFormat="1" x14ac:dyDescent="0.2">
      <c r="A2040" s="62" t="s">
        <v>2287</v>
      </c>
      <c r="B2040" s="68" t="s">
        <v>78</v>
      </c>
      <c r="C2040" s="68"/>
      <c r="D2040" s="68">
        <v>0</v>
      </c>
      <c r="E2040" s="68"/>
      <c r="F2040" s="68"/>
      <c r="G2040" s="50">
        <f>ROUND(SUM(G2041:G2047),2)</f>
        <v>156.80000000000001</v>
      </c>
      <c r="H2040" s="127"/>
    </row>
    <row r="2041" spans="1:8" s="61" customFormat="1" ht="33.75" x14ac:dyDescent="0.2">
      <c r="A2041" s="53" t="s">
        <v>2355</v>
      </c>
      <c r="B2041" s="108" t="s">
        <v>468</v>
      </c>
      <c r="C2041" s="64" t="s">
        <v>34</v>
      </c>
      <c r="D2041" s="65">
        <v>11</v>
      </c>
      <c r="E2041" s="66"/>
      <c r="F2041" s="67"/>
      <c r="G2041" s="47">
        <f t="shared" ref="G2041:G2047" si="193">ROUND(PRODUCT(D2041,E2041),2)</f>
        <v>11</v>
      </c>
      <c r="H2041" s="127"/>
    </row>
    <row r="2042" spans="1:8" s="61" customFormat="1" ht="33.75" x14ac:dyDescent="0.2">
      <c r="A2042" s="53" t="s">
        <v>2356</v>
      </c>
      <c r="B2042" s="108" t="s">
        <v>469</v>
      </c>
      <c r="C2042" s="64" t="s">
        <v>34</v>
      </c>
      <c r="D2042" s="65">
        <v>14</v>
      </c>
      <c r="E2042" s="66"/>
      <c r="F2042" s="67"/>
      <c r="G2042" s="47">
        <f t="shared" si="193"/>
        <v>14</v>
      </c>
      <c r="H2042" s="127"/>
    </row>
    <row r="2043" spans="1:8" s="61" customFormat="1" ht="33.75" x14ac:dyDescent="0.2">
      <c r="A2043" s="53" t="s">
        <v>2357</v>
      </c>
      <c r="B2043" s="108" t="s">
        <v>470</v>
      </c>
      <c r="C2043" s="64" t="s">
        <v>34</v>
      </c>
      <c r="D2043" s="65">
        <v>7</v>
      </c>
      <c r="E2043" s="66"/>
      <c r="F2043" s="67"/>
      <c r="G2043" s="47">
        <f t="shared" si="193"/>
        <v>7</v>
      </c>
      <c r="H2043" s="127"/>
    </row>
    <row r="2044" spans="1:8" s="61" customFormat="1" ht="33.75" x14ac:dyDescent="0.2">
      <c r="A2044" s="53" t="s">
        <v>2358</v>
      </c>
      <c r="B2044" s="108" t="s">
        <v>471</v>
      </c>
      <c r="C2044" s="64" t="s">
        <v>34</v>
      </c>
      <c r="D2044" s="65">
        <v>15</v>
      </c>
      <c r="E2044" s="66"/>
      <c r="F2044" s="67"/>
      <c r="G2044" s="47">
        <f t="shared" si="193"/>
        <v>15</v>
      </c>
      <c r="H2044" s="127"/>
    </row>
    <row r="2045" spans="1:8" s="61" customFormat="1" ht="33.75" x14ac:dyDescent="0.2">
      <c r="A2045" s="53" t="s">
        <v>2359</v>
      </c>
      <c r="B2045" s="108" t="s">
        <v>472</v>
      </c>
      <c r="C2045" s="64" t="s">
        <v>34</v>
      </c>
      <c r="D2045" s="65">
        <v>9</v>
      </c>
      <c r="E2045" s="66"/>
      <c r="F2045" s="67"/>
      <c r="G2045" s="47">
        <f t="shared" si="193"/>
        <v>9</v>
      </c>
      <c r="H2045" s="127"/>
    </row>
    <row r="2046" spans="1:8" s="61" customFormat="1" ht="33.75" x14ac:dyDescent="0.2">
      <c r="A2046" s="53" t="s">
        <v>2360</v>
      </c>
      <c r="B2046" s="108" t="s">
        <v>55</v>
      </c>
      <c r="C2046" s="64" t="s">
        <v>32</v>
      </c>
      <c r="D2046" s="65">
        <v>84</v>
      </c>
      <c r="E2046" s="66"/>
      <c r="F2046" s="67"/>
      <c r="G2046" s="47">
        <f t="shared" si="193"/>
        <v>84</v>
      </c>
      <c r="H2046" s="127"/>
    </row>
    <row r="2047" spans="1:8" s="61" customFormat="1" ht="22.5" x14ac:dyDescent="0.2">
      <c r="A2047" s="53" t="s">
        <v>2361</v>
      </c>
      <c r="B2047" s="108" t="s">
        <v>112</v>
      </c>
      <c r="C2047" s="64" t="s">
        <v>33</v>
      </c>
      <c r="D2047" s="65">
        <v>16.8</v>
      </c>
      <c r="E2047" s="66"/>
      <c r="F2047" s="67"/>
      <c r="G2047" s="47">
        <f t="shared" si="193"/>
        <v>16.8</v>
      </c>
      <c r="H2047" s="127"/>
    </row>
    <row r="2048" spans="1:8" s="61" customFormat="1" x14ac:dyDescent="0.2">
      <c r="A2048" s="62" t="s">
        <v>2288</v>
      </c>
      <c r="B2048" s="68" t="s">
        <v>44</v>
      </c>
      <c r="C2048" s="68"/>
      <c r="D2048" s="68">
        <v>0</v>
      </c>
      <c r="E2048" s="68"/>
      <c r="F2048" s="68"/>
      <c r="G2048" s="50">
        <f>ROUND(SUM(G2049,G2062),2)</f>
        <v>1360.2</v>
      </c>
      <c r="H2048" s="127"/>
    </row>
    <row r="2049" spans="1:8" s="114" customFormat="1" x14ac:dyDescent="0.2">
      <c r="A2049" s="109" t="s">
        <v>2289</v>
      </c>
      <c r="B2049" s="110" t="s">
        <v>46</v>
      </c>
      <c r="C2049" s="111"/>
      <c r="D2049" s="112">
        <v>0</v>
      </c>
      <c r="E2049" s="92"/>
      <c r="F2049" s="113"/>
      <c r="G2049" s="92">
        <f>ROUND(SUM(G2050:G2061),2)</f>
        <v>1345.2</v>
      </c>
      <c r="H2049" s="127"/>
    </row>
    <row r="2050" spans="1:8" s="61" customFormat="1" ht="56.25" x14ac:dyDescent="0.2">
      <c r="A2050" s="53" t="s">
        <v>2362</v>
      </c>
      <c r="B2050" s="108" t="s">
        <v>113</v>
      </c>
      <c r="C2050" s="64" t="s">
        <v>32</v>
      </c>
      <c r="D2050" s="65">
        <v>2.44</v>
      </c>
      <c r="E2050" s="66"/>
      <c r="F2050" s="67"/>
      <c r="G2050" s="47">
        <f t="shared" ref="G2050:G2061" si="194">ROUND(PRODUCT(D2050,E2050),2)</f>
        <v>2.44</v>
      </c>
      <c r="H2050" s="127"/>
    </row>
    <row r="2051" spans="1:8" s="61" customFormat="1" ht="67.5" x14ac:dyDescent="0.2">
      <c r="A2051" s="53" t="s">
        <v>2363</v>
      </c>
      <c r="B2051" s="108" t="s">
        <v>114</v>
      </c>
      <c r="C2051" s="64" t="s">
        <v>32</v>
      </c>
      <c r="D2051" s="65">
        <v>5.5</v>
      </c>
      <c r="E2051" s="66"/>
      <c r="F2051" s="67"/>
      <c r="G2051" s="47">
        <f t="shared" si="194"/>
        <v>5.5</v>
      </c>
      <c r="H2051" s="127"/>
    </row>
    <row r="2052" spans="1:8" s="61" customFormat="1" ht="56.25" x14ac:dyDescent="0.2">
      <c r="A2052" s="53" t="s">
        <v>2364</v>
      </c>
      <c r="B2052" s="108" t="s">
        <v>103</v>
      </c>
      <c r="C2052" s="64" t="s">
        <v>40</v>
      </c>
      <c r="D2052" s="65">
        <v>996.03</v>
      </c>
      <c r="E2052" s="66"/>
      <c r="F2052" s="67"/>
      <c r="G2052" s="47">
        <f t="shared" si="194"/>
        <v>996.03</v>
      </c>
      <c r="H2052" s="127"/>
    </row>
    <row r="2053" spans="1:8" s="61" customFormat="1" ht="56.25" x14ac:dyDescent="0.2">
      <c r="A2053" s="53" t="s">
        <v>2365</v>
      </c>
      <c r="B2053" s="108" t="s">
        <v>473</v>
      </c>
      <c r="C2053" s="64" t="s">
        <v>40</v>
      </c>
      <c r="D2053" s="65">
        <v>90</v>
      </c>
      <c r="E2053" s="66"/>
      <c r="F2053" s="67"/>
      <c r="G2053" s="47">
        <f t="shared" si="194"/>
        <v>90</v>
      </c>
      <c r="H2053" s="127"/>
    </row>
    <row r="2054" spans="1:8" s="61" customFormat="1" ht="56.25" x14ac:dyDescent="0.2">
      <c r="A2054" s="53" t="s">
        <v>2366</v>
      </c>
      <c r="B2054" s="108" t="s">
        <v>474</v>
      </c>
      <c r="C2054" s="64" t="s">
        <v>40</v>
      </c>
      <c r="D2054" s="65">
        <v>142.72999999999999</v>
      </c>
      <c r="E2054" s="66"/>
      <c r="F2054" s="67"/>
      <c r="G2054" s="47">
        <f t="shared" si="194"/>
        <v>142.72999999999999</v>
      </c>
      <c r="H2054" s="127"/>
    </row>
    <row r="2055" spans="1:8" s="61" customFormat="1" ht="56.25" x14ac:dyDescent="0.2">
      <c r="A2055" s="53" t="s">
        <v>2367</v>
      </c>
      <c r="B2055" s="108" t="s">
        <v>104</v>
      </c>
      <c r="C2055" s="64" t="s">
        <v>34</v>
      </c>
      <c r="D2055" s="65">
        <v>7</v>
      </c>
      <c r="E2055" s="66"/>
      <c r="F2055" s="67"/>
      <c r="G2055" s="47">
        <f t="shared" si="194"/>
        <v>7</v>
      </c>
      <c r="H2055" s="127"/>
    </row>
    <row r="2056" spans="1:8" s="61" customFormat="1" ht="56.25" x14ac:dyDescent="0.2">
      <c r="A2056" s="53" t="s">
        <v>2368</v>
      </c>
      <c r="B2056" s="108" t="s">
        <v>105</v>
      </c>
      <c r="C2056" s="64" t="s">
        <v>34</v>
      </c>
      <c r="D2056" s="65">
        <v>2</v>
      </c>
      <c r="E2056" s="66"/>
      <c r="F2056" s="67"/>
      <c r="G2056" s="47">
        <f t="shared" si="194"/>
        <v>2</v>
      </c>
      <c r="H2056" s="127"/>
    </row>
    <row r="2057" spans="1:8" s="61" customFormat="1" ht="45" x14ac:dyDescent="0.2">
      <c r="A2057" s="53" t="s">
        <v>2369</v>
      </c>
      <c r="B2057" s="108" t="s">
        <v>219</v>
      </c>
      <c r="C2057" s="64" t="s">
        <v>34</v>
      </c>
      <c r="D2057" s="65">
        <v>1</v>
      </c>
      <c r="E2057" s="66"/>
      <c r="F2057" s="67"/>
      <c r="G2057" s="47">
        <f t="shared" si="194"/>
        <v>1</v>
      </c>
      <c r="H2057" s="127"/>
    </row>
    <row r="2058" spans="1:8" s="61" customFormat="1" ht="45" x14ac:dyDescent="0.2">
      <c r="A2058" s="53" t="s">
        <v>2370</v>
      </c>
      <c r="B2058" s="108" t="s">
        <v>475</v>
      </c>
      <c r="C2058" s="64" t="s">
        <v>34</v>
      </c>
      <c r="D2058" s="65">
        <v>2</v>
      </c>
      <c r="E2058" s="66"/>
      <c r="F2058" s="67"/>
      <c r="G2058" s="47">
        <f t="shared" si="194"/>
        <v>2</v>
      </c>
      <c r="H2058" s="127"/>
    </row>
    <row r="2059" spans="1:8" s="61" customFormat="1" ht="56.25" x14ac:dyDescent="0.2">
      <c r="A2059" s="53" t="s">
        <v>2371</v>
      </c>
      <c r="B2059" s="108" t="s">
        <v>220</v>
      </c>
      <c r="C2059" s="64" t="s">
        <v>32</v>
      </c>
      <c r="D2059" s="65">
        <v>20.25</v>
      </c>
      <c r="E2059" s="66"/>
      <c r="F2059" s="67"/>
      <c r="G2059" s="47">
        <f t="shared" si="194"/>
        <v>20.25</v>
      </c>
      <c r="H2059" s="127"/>
    </row>
    <row r="2060" spans="1:8" s="61" customFormat="1" ht="56.25" x14ac:dyDescent="0.2">
      <c r="A2060" s="53" t="s">
        <v>2372</v>
      </c>
      <c r="B2060" s="108" t="s">
        <v>221</v>
      </c>
      <c r="C2060" s="64" t="s">
        <v>32</v>
      </c>
      <c r="D2060" s="65">
        <v>20.25</v>
      </c>
      <c r="E2060" s="66"/>
      <c r="F2060" s="67"/>
      <c r="G2060" s="47">
        <f t="shared" si="194"/>
        <v>20.25</v>
      </c>
      <c r="H2060" s="127"/>
    </row>
    <row r="2061" spans="1:8" s="61" customFormat="1" ht="22.5" x14ac:dyDescent="0.2">
      <c r="A2061" s="53" t="s">
        <v>2373</v>
      </c>
      <c r="B2061" s="108" t="s">
        <v>478</v>
      </c>
      <c r="C2061" s="64" t="s">
        <v>34</v>
      </c>
      <c r="D2061" s="65">
        <v>56</v>
      </c>
      <c r="E2061" s="66"/>
      <c r="F2061" s="67"/>
      <c r="G2061" s="47">
        <f t="shared" si="194"/>
        <v>56</v>
      </c>
      <c r="H2061" s="127"/>
    </row>
    <row r="2062" spans="1:8" s="114" customFormat="1" x14ac:dyDescent="0.2">
      <c r="A2062" s="109" t="s">
        <v>2290</v>
      </c>
      <c r="B2062" s="110" t="s">
        <v>79</v>
      </c>
      <c r="C2062" s="111"/>
      <c r="D2062" s="112">
        <v>0</v>
      </c>
      <c r="E2062" s="92"/>
      <c r="F2062" s="113"/>
      <c r="G2062" s="92">
        <f>ROUND(SUM(G2063:G2066),2)</f>
        <v>15</v>
      </c>
      <c r="H2062" s="127"/>
    </row>
    <row r="2063" spans="1:8" s="61" customFormat="1" ht="67.5" x14ac:dyDescent="0.2">
      <c r="A2063" s="53" t="s">
        <v>2374</v>
      </c>
      <c r="B2063" s="108" t="s">
        <v>120</v>
      </c>
      <c r="C2063" s="64" t="s">
        <v>34</v>
      </c>
      <c r="D2063" s="65">
        <v>8</v>
      </c>
      <c r="E2063" s="66"/>
      <c r="F2063" s="67"/>
      <c r="G2063" s="47">
        <f t="shared" ref="G2063:G2066" si="195">ROUND(PRODUCT(D2063,E2063),2)</f>
        <v>8</v>
      </c>
      <c r="H2063" s="127"/>
    </row>
    <row r="2064" spans="1:8" s="61" customFormat="1" ht="90" x14ac:dyDescent="0.2">
      <c r="A2064" s="53" t="s">
        <v>2375</v>
      </c>
      <c r="B2064" s="108" t="s">
        <v>222</v>
      </c>
      <c r="C2064" s="64" t="s">
        <v>34</v>
      </c>
      <c r="D2064" s="65">
        <v>1</v>
      </c>
      <c r="E2064" s="66"/>
      <c r="F2064" s="67"/>
      <c r="G2064" s="47">
        <f t="shared" si="195"/>
        <v>1</v>
      </c>
      <c r="H2064" s="127"/>
    </row>
    <row r="2065" spans="1:8" s="61" customFormat="1" ht="78.75" x14ac:dyDescent="0.2">
      <c r="A2065" s="53" t="s">
        <v>2376</v>
      </c>
      <c r="B2065" s="108" t="s">
        <v>479</v>
      </c>
      <c r="C2065" s="64" t="s">
        <v>34</v>
      </c>
      <c r="D2065" s="65">
        <v>1</v>
      </c>
      <c r="E2065" s="66"/>
      <c r="F2065" s="67"/>
      <c r="G2065" s="47">
        <f t="shared" si="195"/>
        <v>1</v>
      </c>
      <c r="H2065" s="127"/>
    </row>
    <row r="2066" spans="1:8" s="61" customFormat="1" ht="45" x14ac:dyDescent="0.2">
      <c r="A2066" s="53" t="s">
        <v>2377</v>
      </c>
      <c r="B2066" s="108" t="s">
        <v>121</v>
      </c>
      <c r="C2066" s="64" t="s">
        <v>34</v>
      </c>
      <c r="D2066" s="65">
        <v>5</v>
      </c>
      <c r="E2066" s="66"/>
      <c r="F2066" s="67"/>
      <c r="G2066" s="47">
        <f t="shared" si="195"/>
        <v>5</v>
      </c>
      <c r="H2066" s="127"/>
    </row>
    <row r="2067" spans="1:8" s="63" customFormat="1" x14ac:dyDescent="0.2">
      <c r="A2067" s="62" t="s">
        <v>2291</v>
      </c>
      <c r="B2067" s="68" t="s">
        <v>224</v>
      </c>
      <c r="C2067" s="68"/>
      <c r="D2067" s="68">
        <v>0</v>
      </c>
      <c r="E2067" s="68"/>
      <c r="F2067" s="68"/>
      <c r="G2067" s="50">
        <f>ROUND(SUM(G2068,G2081,G2097,G2111,G2123),2)</f>
        <v>19613.2</v>
      </c>
      <c r="H2067" s="127"/>
    </row>
    <row r="2068" spans="1:8" s="114" customFormat="1" x14ac:dyDescent="0.2">
      <c r="A2068" s="109" t="s">
        <v>2292</v>
      </c>
      <c r="B2068" s="110" t="s">
        <v>225</v>
      </c>
      <c r="C2068" s="111"/>
      <c r="D2068" s="112">
        <v>0</v>
      </c>
      <c r="E2068" s="92"/>
      <c r="F2068" s="113"/>
      <c r="G2068" s="92">
        <f>ROUND(SUM(G2069:G2080),2)</f>
        <v>11036.7</v>
      </c>
      <c r="H2068" s="127"/>
    </row>
    <row r="2069" spans="1:8" s="61" customFormat="1" ht="22.5" x14ac:dyDescent="0.2">
      <c r="A2069" s="53" t="s">
        <v>2378</v>
      </c>
      <c r="B2069" s="108" t="s">
        <v>226</v>
      </c>
      <c r="C2069" s="64" t="s">
        <v>40</v>
      </c>
      <c r="D2069" s="65">
        <v>381.3</v>
      </c>
      <c r="E2069" s="66"/>
      <c r="F2069" s="67"/>
      <c r="G2069" s="47">
        <f t="shared" ref="G2069:G2080" si="196">ROUND(PRODUCT(D2069,E2069),2)</f>
        <v>381.3</v>
      </c>
      <c r="H2069" s="127"/>
    </row>
    <row r="2070" spans="1:8" s="61" customFormat="1" ht="45" x14ac:dyDescent="0.2">
      <c r="A2070" s="53" t="s">
        <v>2379</v>
      </c>
      <c r="B2070" s="108" t="s">
        <v>227</v>
      </c>
      <c r="C2070" s="64" t="s">
        <v>33</v>
      </c>
      <c r="D2070" s="65">
        <v>596.29</v>
      </c>
      <c r="E2070" s="66"/>
      <c r="F2070" s="67"/>
      <c r="G2070" s="47">
        <f t="shared" si="196"/>
        <v>596.29</v>
      </c>
      <c r="H2070" s="127"/>
    </row>
    <row r="2071" spans="1:8" s="61" customFormat="1" ht="45" x14ac:dyDescent="0.2">
      <c r="A2071" s="53" t="s">
        <v>2380</v>
      </c>
      <c r="B2071" s="108" t="s">
        <v>228</v>
      </c>
      <c r="C2071" s="64" t="s">
        <v>33</v>
      </c>
      <c r="D2071" s="65">
        <v>16.48</v>
      </c>
      <c r="E2071" s="66"/>
      <c r="F2071" s="67"/>
      <c r="G2071" s="47">
        <f t="shared" si="196"/>
        <v>16.48</v>
      </c>
      <c r="H2071" s="127"/>
    </row>
    <row r="2072" spans="1:8" s="61" customFormat="1" ht="22.5" x14ac:dyDescent="0.2">
      <c r="A2072" s="53" t="s">
        <v>2381</v>
      </c>
      <c r="B2072" s="108" t="s">
        <v>230</v>
      </c>
      <c r="C2072" s="64" t="s">
        <v>33</v>
      </c>
      <c r="D2072" s="65">
        <v>33.549999999999997</v>
      </c>
      <c r="E2072" s="66"/>
      <c r="F2072" s="67"/>
      <c r="G2072" s="47">
        <f t="shared" si="196"/>
        <v>33.549999999999997</v>
      </c>
      <c r="H2072" s="127"/>
    </row>
    <row r="2073" spans="1:8" s="61" customFormat="1" ht="22.5" x14ac:dyDescent="0.2">
      <c r="A2073" s="53" t="s">
        <v>2382</v>
      </c>
      <c r="B2073" s="108" t="s">
        <v>231</v>
      </c>
      <c r="C2073" s="64" t="s">
        <v>40</v>
      </c>
      <c r="D2073" s="65">
        <v>381.3</v>
      </c>
      <c r="E2073" s="66"/>
      <c r="F2073" s="67"/>
      <c r="G2073" s="47">
        <f t="shared" si="196"/>
        <v>381.3</v>
      </c>
      <c r="H2073" s="127"/>
    </row>
    <row r="2074" spans="1:8" s="61" customFormat="1" ht="33.75" x14ac:dyDescent="0.2">
      <c r="A2074" s="53" t="s">
        <v>2383</v>
      </c>
      <c r="B2074" s="108" t="s">
        <v>233</v>
      </c>
      <c r="C2074" s="64" t="s">
        <v>33</v>
      </c>
      <c r="D2074" s="65">
        <v>165.83</v>
      </c>
      <c r="E2074" s="66"/>
      <c r="F2074" s="67"/>
      <c r="G2074" s="47">
        <f t="shared" si="196"/>
        <v>165.83</v>
      </c>
      <c r="H2074" s="127"/>
    </row>
    <row r="2075" spans="1:8" s="61" customFormat="1" ht="45" x14ac:dyDescent="0.2">
      <c r="A2075" s="53" t="s">
        <v>2384</v>
      </c>
      <c r="B2075" s="108" t="s">
        <v>122</v>
      </c>
      <c r="C2075" s="64" t="s">
        <v>33</v>
      </c>
      <c r="D2075" s="65">
        <v>236.8</v>
      </c>
      <c r="E2075" s="66"/>
      <c r="F2075" s="67"/>
      <c r="G2075" s="47">
        <f t="shared" si="196"/>
        <v>236.8</v>
      </c>
      <c r="H2075" s="127"/>
    </row>
    <row r="2076" spans="1:8" s="61" customFormat="1" ht="45" x14ac:dyDescent="0.2">
      <c r="A2076" s="53" t="s">
        <v>2385</v>
      </c>
      <c r="B2076" s="108" t="s">
        <v>234</v>
      </c>
      <c r="C2076" s="64" t="s">
        <v>33</v>
      </c>
      <c r="D2076" s="65">
        <v>157.87</v>
      </c>
      <c r="E2076" s="66"/>
      <c r="F2076" s="67"/>
      <c r="G2076" s="47">
        <f t="shared" si="196"/>
        <v>157.87</v>
      </c>
      <c r="H2076" s="127"/>
    </row>
    <row r="2077" spans="1:8" s="61" customFormat="1" ht="135" x14ac:dyDescent="0.2">
      <c r="A2077" s="53" t="s">
        <v>2386</v>
      </c>
      <c r="B2077" s="108" t="s">
        <v>235</v>
      </c>
      <c r="C2077" s="64" t="s">
        <v>34</v>
      </c>
      <c r="D2077" s="65">
        <v>10</v>
      </c>
      <c r="E2077" s="66"/>
      <c r="F2077" s="67"/>
      <c r="G2077" s="47">
        <f t="shared" si="196"/>
        <v>10</v>
      </c>
      <c r="H2077" s="127"/>
    </row>
    <row r="2078" spans="1:8" s="61" customFormat="1" ht="22.5" x14ac:dyDescent="0.2">
      <c r="A2078" s="53" t="s">
        <v>2387</v>
      </c>
      <c r="B2078" s="54" t="s">
        <v>3025</v>
      </c>
      <c r="C2078" s="64" t="s">
        <v>34</v>
      </c>
      <c r="D2078" s="65">
        <v>34</v>
      </c>
      <c r="E2078" s="66"/>
      <c r="F2078" s="67"/>
      <c r="G2078" s="47">
        <f t="shared" si="196"/>
        <v>34</v>
      </c>
      <c r="H2078" s="127"/>
    </row>
    <row r="2079" spans="1:8" s="61" customFormat="1" ht="33.75" x14ac:dyDescent="0.2">
      <c r="A2079" s="53" t="s">
        <v>2388</v>
      </c>
      <c r="B2079" s="108" t="s">
        <v>38</v>
      </c>
      <c r="C2079" s="64" t="s">
        <v>33</v>
      </c>
      <c r="D2079" s="65">
        <v>375.97</v>
      </c>
      <c r="E2079" s="66"/>
      <c r="F2079" s="67"/>
      <c r="G2079" s="47">
        <f t="shared" si="196"/>
        <v>375.97</v>
      </c>
      <c r="H2079" s="127"/>
    </row>
    <row r="2080" spans="1:8" s="61" customFormat="1" ht="33.75" x14ac:dyDescent="0.2">
      <c r="A2080" s="53" t="s">
        <v>2389</v>
      </c>
      <c r="B2080" s="108" t="s">
        <v>36</v>
      </c>
      <c r="C2080" s="64" t="s">
        <v>37</v>
      </c>
      <c r="D2080" s="65">
        <v>8647.31</v>
      </c>
      <c r="E2080" s="66"/>
      <c r="F2080" s="67"/>
      <c r="G2080" s="47">
        <f t="shared" si="196"/>
        <v>8647.31</v>
      </c>
      <c r="H2080" s="127"/>
    </row>
    <row r="2081" spans="1:8" s="114" customFormat="1" x14ac:dyDescent="0.2">
      <c r="A2081" s="109" t="s">
        <v>2293</v>
      </c>
      <c r="B2081" s="110" t="s">
        <v>238</v>
      </c>
      <c r="C2081" s="111"/>
      <c r="D2081" s="112">
        <v>0</v>
      </c>
      <c r="E2081" s="92"/>
      <c r="F2081" s="113"/>
      <c r="G2081" s="92">
        <f>ROUND(SUM(G2082:G2096),2)</f>
        <v>2144.63</v>
      </c>
      <c r="H2081" s="127"/>
    </row>
    <row r="2082" spans="1:8" s="61" customFormat="1" ht="45" x14ac:dyDescent="0.2">
      <c r="A2082" s="53" t="s">
        <v>2390</v>
      </c>
      <c r="B2082" s="108" t="s">
        <v>227</v>
      </c>
      <c r="C2082" s="64" t="s">
        <v>33</v>
      </c>
      <c r="D2082" s="65">
        <v>62.46</v>
      </c>
      <c r="E2082" s="66"/>
      <c r="F2082" s="67"/>
      <c r="G2082" s="47">
        <f t="shared" ref="G2082:G2088" si="197">ROUND(PRODUCT(D2082,E2082),2)</f>
        <v>62.46</v>
      </c>
      <c r="H2082" s="127"/>
    </row>
    <row r="2083" spans="1:8" s="61" customFormat="1" ht="45" x14ac:dyDescent="0.2">
      <c r="A2083" s="53" t="s">
        <v>2391</v>
      </c>
      <c r="B2083" s="108" t="s">
        <v>228</v>
      </c>
      <c r="C2083" s="64" t="s">
        <v>33</v>
      </c>
      <c r="D2083" s="65">
        <v>1.93</v>
      </c>
      <c r="E2083" s="66"/>
      <c r="F2083" s="67"/>
      <c r="G2083" s="47">
        <f t="shared" si="197"/>
        <v>1.93</v>
      </c>
      <c r="H2083" s="127"/>
    </row>
    <row r="2084" spans="1:8" s="61" customFormat="1" ht="22.5" x14ac:dyDescent="0.2">
      <c r="A2084" s="53" t="s">
        <v>2392</v>
      </c>
      <c r="B2084" s="108" t="s">
        <v>239</v>
      </c>
      <c r="C2084" s="64" t="s">
        <v>33</v>
      </c>
      <c r="D2084" s="65">
        <v>10.7</v>
      </c>
      <c r="E2084" s="66"/>
      <c r="F2084" s="67"/>
      <c r="G2084" s="47">
        <f t="shared" si="197"/>
        <v>10.7</v>
      </c>
      <c r="H2084" s="127"/>
    </row>
    <row r="2085" spans="1:8" s="61" customFormat="1" ht="33.75" x14ac:dyDescent="0.2">
      <c r="A2085" s="53" t="s">
        <v>2393</v>
      </c>
      <c r="B2085" s="108" t="s">
        <v>240</v>
      </c>
      <c r="C2085" s="64" t="s">
        <v>32</v>
      </c>
      <c r="D2085" s="65">
        <v>22.12</v>
      </c>
      <c r="E2085" s="66"/>
      <c r="F2085" s="67"/>
      <c r="G2085" s="47">
        <f t="shared" si="197"/>
        <v>22.12</v>
      </c>
      <c r="H2085" s="127"/>
    </row>
    <row r="2086" spans="1:8" s="61" customFormat="1" ht="33.75" x14ac:dyDescent="0.2">
      <c r="A2086" s="53" t="s">
        <v>2394</v>
      </c>
      <c r="B2086" s="108" t="s">
        <v>241</v>
      </c>
      <c r="C2086" s="64" t="s">
        <v>54</v>
      </c>
      <c r="D2086" s="65">
        <v>625.07000000000005</v>
      </c>
      <c r="E2086" s="66"/>
      <c r="F2086" s="67"/>
      <c r="G2086" s="47">
        <f t="shared" si="197"/>
        <v>625.07000000000005</v>
      </c>
      <c r="H2086" s="127"/>
    </row>
    <row r="2087" spans="1:8" s="61" customFormat="1" ht="22.5" x14ac:dyDescent="0.2">
      <c r="A2087" s="53" t="s">
        <v>2395</v>
      </c>
      <c r="B2087" s="108" t="s">
        <v>242</v>
      </c>
      <c r="C2087" s="64" t="s">
        <v>33</v>
      </c>
      <c r="D2087" s="65">
        <v>5.18</v>
      </c>
      <c r="E2087" s="66"/>
      <c r="F2087" s="67"/>
      <c r="G2087" s="47">
        <f t="shared" si="197"/>
        <v>5.18</v>
      </c>
      <c r="H2087" s="127"/>
    </row>
    <row r="2088" spans="1:8" s="61" customFormat="1" ht="33.75" x14ac:dyDescent="0.2">
      <c r="A2088" s="53" t="s">
        <v>2396</v>
      </c>
      <c r="B2088" s="108" t="s">
        <v>243</v>
      </c>
      <c r="C2088" s="64" t="s">
        <v>32</v>
      </c>
      <c r="D2088" s="65">
        <v>11.52</v>
      </c>
      <c r="E2088" s="66"/>
      <c r="F2088" s="67"/>
      <c r="G2088" s="47">
        <f t="shared" si="197"/>
        <v>11.52</v>
      </c>
      <c r="H2088" s="127"/>
    </row>
    <row r="2089" spans="1:8" s="61" customFormat="1" ht="22.5" x14ac:dyDescent="0.2">
      <c r="A2089" s="53" t="s">
        <v>2397</v>
      </c>
      <c r="B2089" s="108" t="s">
        <v>244</v>
      </c>
      <c r="C2089" s="64" t="s">
        <v>32</v>
      </c>
      <c r="D2089" s="65">
        <v>59.31</v>
      </c>
      <c r="E2089" s="66"/>
      <c r="F2089" s="67"/>
      <c r="G2089" s="47">
        <f>ROUND(PRODUCT(D2089,E2089),2)</f>
        <v>59.31</v>
      </c>
      <c r="H2089" s="127"/>
    </row>
    <row r="2090" spans="1:8" s="61" customFormat="1" ht="45" x14ac:dyDescent="0.2">
      <c r="A2090" s="53" t="s">
        <v>2398</v>
      </c>
      <c r="B2090" s="108" t="s">
        <v>245</v>
      </c>
      <c r="C2090" s="64" t="s">
        <v>32</v>
      </c>
      <c r="D2090" s="65">
        <v>45.24</v>
      </c>
      <c r="E2090" s="66"/>
      <c r="F2090" s="67"/>
      <c r="G2090" s="47">
        <f>ROUND(PRODUCT(D2090,E2090),2)</f>
        <v>45.24</v>
      </c>
      <c r="H2090" s="127"/>
    </row>
    <row r="2091" spans="1:8" s="61" customFormat="1" ht="45" x14ac:dyDescent="0.2">
      <c r="A2091" s="53" t="s">
        <v>2399</v>
      </c>
      <c r="B2091" s="108" t="s">
        <v>246</v>
      </c>
      <c r="C2091" s="64" t="s">
        <v>32</v>
      </c>
      <c r="D2091" s="65">
        <v>73.39</v>
      </c>
      <c r="E2091" s="66"/>
      <c r="F2091" s="67"/>
      <c r="G2091" s="47">
        <f>ROUND(PRODUCT(D2091,E2091),2)</f>
        <v>73.39</v>
      </c>
      <c r="H2091" s="127"/>
    </row>
    <row r="2092" spans="1:8" s="61" customFormat="1" ht="45" x14ac:dyDescent="0.2">
      <c r="A2092" s="53" t="s">
        <v>2400</v>
      </c>
      <c r="B2092" s="108" t="s">
        <v>122</v>
      </c>
      <c r="C2092" s="64" t="s">
        <v>33</v>
      </c>
      <c r="D2092" s="65">
        <v>15.55</v>
      </c>
      <c r="E2092" s="66"/>
      <c r="F2092" s="67"/>
      <c r="G2092" s="47">
        <f>ROUND(PRODUCT(D2092,E2092),2)</f>
        <v>15.55</v>
      </c>
      <c r="H2092" s="127"/>
    </row>
    <row r="2093" spans="1:8" s="61" customFormat="1" ht="45" x14ac:dyDescent="0.2">
      <c r="A2093" s="53" t="s">
        <v>2401</v>
      </c>
      <c r="B2093" s="108" t="s">
        <v>247</v>
      </c>
      <c r="C2093" s="64" t="s">
        <v>34</v>
      </c>
      <c r="D2093" s="65">
        <v>32</v>
      </c>
      <c r="E2093" s="66"/>
      <c r="F2093" s="67"/>
      <c r="G2093" s="47">
        <f t="shared" ref="G2093:G2096" si="198">ROUND(PRODUCT(D2093,E2093),2)</f>
        <v>32</v>
      </c>
      <c r="H2093" s="127"/>
    </row>
    <row r="2094" spans="1:8" s="61" customFormat="1" ht="45" x14ac:dyDescent="0.2">
      <c r="A2094" s="53" t="s">
        <v>2402</v>
      </c>
      <c r="B2094" s="108" t="s">
        <v>248</v>
      </c>
      <c r="C2094" s="64" t="s">
        <v>34</v>
      </c>
      <c r="D2094" s="65">
        <v>8</v>
      </c>
      <c r="E2094" s="66"/>
      <c r="F2094" s="67"/>
      <c r="G2094" s="47">
        <f t="shared" si="198"/>
        <v>8</v>
      </c>
      <c r="H2094" s="127"/>
    </row>
    <row r="2095" spans="1:8" s="61" customFormat="1" ht="33.75" x14ac:dyDescent="0.2">
      <c r="A2095" s="53" t="s">
        <v>2403</v>
      </c>
      <c r="B2095" s="108" t="s">
        <v>38</v>
      </c>
      <c r="C2095" s="64" t="s">
        <v>33</v>
      </c>
      <c r="D2095" s="65">
        <v>48.84</v>
      </c>
      <c r="E2095" s="66"/>
      <c r="F2095" s="67"/>
      <c r="G2095" s="47">
        <f t="shared" si="198"/>
        <v>48.84</v>
      </c>
      <c r="H2095" s="127"/>
    </row>
    <row r="2096" spans="1:8" s="61" customFormat="1" ht="33.75" x14ac:dyDescent="0.2">
      <c r="A2096" s="53" t="s">
        <v>2404</v>
      </c>
      <c r="B2096" s="108" t="s">
        <v>36</v>
      </c>
      <c r="C2096" s="64" t="s">
        <v>37</v>
      </c>
      <c r="D2096" s="65">
        <v>1123.32</v>
      </c>
      <c r="E2096" s="66"/>
      <c r="F2096" s="67"/>
      <c r="G2096" s="47">
        <f t="shared" si="198"/>
        <v>1123.32</v>
      </c>
      <c r="H2096" s="127"/>
    </row>
    <row r="2097" spans="1:8" s="114" customFormat="1" x14ac:dyDescent="0.2">
      <c r="A2097" s="109" t="s">
        <v>2294</v>
      </c>
      <c r="B2097" s="110" t="s">
        <v>250</v>
      </c>
      <c r="C2097" s="111"/>
      <c r="D2097" s="112">
        <v>0</v>
      </c>
      <c r="E2097" s="92"/>
      <c r="F2097" s="113"/>
      <c r="G2097" s="92">
        <f>ROUND(SUM(G2098:G2110),2)</f>
        <v>4001.46</v>
      </c>
      <c r="H2097" s="127"/>
    </row>
    <row r="2098" spans="1:8" s="61" customFormat="1" ht="22.5" x14ac:dyDescent="0.2">
      <c r="A2098" s="53" t="s">
        <v>2405</v>
      </c>
      <c r="B2098" s="108" t="s">
        <v>226</v>
      </c>
      <c r="C2098" s="64" t="s">
        <v>40</v>
      </c>
      <c r="D2098" s="65">
        <v>259.60000000000002</v>
      </c>
      <c r="E2098" s="66"/>
      <c r="F2098" s="67"/>
      <c r="G2098" s="47">
        <f t="shared" ref="G2098:G2110" si="199">ROUND(PRODUCT(D2098,E2098),2)</f>
        <v>259.60000000000002</v>
      </c>
      <c r="H2098" s="127"/>
    </row>
    <row r="2099" spans="1:8" s="61" customFormat="1" ht="45" x14ac:dyDescent="0.2">
      <c r="A2099" s="53" t="s">
        <v>2406</v>
      </c>
      <c r="B2099" s="108" t="s">
        <v>227</v>
      </c>
      <c r="C2099" s="64" t="s">
        <v>33</v>
      </c>
      <c r="D2099" s="65">
        <v>279.85000000000002</v>
      </c>
      <c r="E2099" s="66"/>
      <c r="F2099" s="67"/>
      <c r="G2099" s="47">
        <f t="shared" si="199"/>
        <v>279.85000000000002</v>
      </c>
      <c r="H2099" s="127"/>
    </row>
    <row r="2100" spans="1:8" s="61" customFormat="1" ht="90" x14ac:dyDescent="0.2">
      <c r="A2100" s="53" t="s">
        <v>2407</v>
      </c>
      <c r="B2100" s="108" t="s">
        <v>251</v>
      </c>
      <c r="C2100" s="64" t="s">
        <v>34</v>
      </c>
      <c r="D2100" s="65">
        <v>18</v>
      </c>
      <c r="E2100" s="66"/>
      <c r="F2100" s="67"/>
      <c r="G2100" s="47">
        <f t="shared" si="199"/>
        <v>18</v>
      </c>
      <c r="H2100" s="127"/>
    </row>
    <row r="2101" spans="1:8" s="61" customFormat="1" ht="90" x14ac:dyDescent="0.2">
      <c r="A2101" s="53" t="s">
        <v>2408</v>
      </c>
      <c r="B2101" s="108" t="s">
        <v>252</v>
      </c>
      <c r="C2101" s="64" t="s">
        <v>34</v>
      </c>
      <c r="D2101" s="65">
        <v>31</v>
      </c>
      <c r="E2101" s="66"/>
      <c r="F2101" s="67"/>
      <c r="G2101" s="47">
        <f t="shared" si="199"/>
        <v>31</v>
      </c>
      <c r="H2101" s="127"/>
    </row>
    <row r="2102" spans="1:8" s="61" customFormat="1" ht="90" x14ac:dyDescent="0.2">
      <c r="A2102" s="53" t="s">
        <v>2409</v>
      </c>
      <c r="B2102" s="108" t="s">
        <v>253</v>
      </c>
      <c r="C2102" s="64" t="s">
        <v>34</v>
      </c>
      <c r="D2102" s="65">
        <v>10</v>
      </c>
      <c r="E2102" s="66"/>
      <c r="F2102" s="67"/>
      <c r="G2102" s="47">
        <f t="shared" si="199"/>
        <v>10</v>
      </c>
      <c r="H2102" s="127"/>
    </row>
    <row r="2103" spans="1:8" s="61" customFormat="1" ht="22.5" x14ac:dyDescent="0.2">
      <c r="A2103" s="53" t="s">
        <v>2410</v>
      </c>
      <c r="B2103" s="108" t="s">
        <v>254</v>
      </c>
      <c r="C2103" s="64" t="s">
        <v>40</v>
      </c>
      <c r="D2103" s="65">
        <v>259.60000000000002</v>
      </c>
      <c r="E2103" s="66"/>
      <c r="F2103" s="67"/>
      <c r="G2103" s="47">
        <f t="shared" si="199"/>
        <v>259.60000000000002</v>
      </c>
      <c r="H2103" s="127"/>
    </row>
    <row r="2104" spans="1:8" s="61" customFormat="1" ht="22.5" x14ac:dyDescent="0.2">
      <c r="A2104" s="53" t="s">
        <v>2411</v>
      </c>
      <c r="B2104" s="108" t="s">
        <v>255</v>
      </c>
      <c r="C2104" s="64" t="s">
        <v>34</v>
      </c>
      <c r="D2104" s="65">
        <v>59</v>
      </c>
      <c r="E2104" s="66"/>
      <c r="F2104" s="67"/>
      <c r="G2104" s="47">
        <f t="shared" si="199"/>
        <v>59</v>
      </c>
      <c r="H2104" s="127"/>
    </row>
    <row r="2105" spans="1:8" s="61" customFormat="1" ht="22.5" x14ac:dyDescent="0.2">
      <c r="A2105" s="53" t="s">
        <v>2412</v>
      </c>
      <c r="B2105" s="108" t="s">
        <v>256</v>
      </c>
      <c r="C2105" s="64" t="s">
        <v>34</v>
      </c>
      <c r="D2105" s="65">
        <v>59</v>
      </c>
      <c r="E2105" s="66"/>
      <c r="F2105" s="67"/>
      <c r="G2105" s="47">
        <f t="shared" si="199"/>
        <v>59</v>
      </c>
      <c r="H2105" s="127"/>
    </row>
    <row r="2106" spans="1:8" s="61" customFormat="1" ht="22.5" x14ac:dyDescent="0.2">
      <c r="A2106" s="53" t="s">
        <v>2413</v>
      </c>
      <c r="B2106" s="108" t="s">
        <v>258</v>
      </c>
      <c r="C2106" s="64" t="s">
        <v>34</v>
      </c>
      <c r="D2106" s="65">
        <v>59</v>
      </c>
      <c r="E2106" s="66"/>
      <c r="F2106" s="67"/>
      <c r="G2106" s="47">
        <f t="shared" si="199"/>
        <v>59</v>
      </c>
      <c r="H2106" s="127"/>
    </row>
    <row r="2107" spans="1:8" s="61" customFormat="1" ht="45" x14ac:dyDescent="0.2">
      <c r="A2107" s="53" t="s">
        <v>2414</v>
      </c>
      <c r="B2107" s="108" t="s">
        <v>122</v>
      </c>
      <c r="C2107" s="64" t="s">
        <v>33</v>
      </c>
      <c r="D2107" s="65">
        <v>167.91</v>
      </c>
      <c r="E2107" s="66"/>
      <c r="F2107" s="67"/>
      <c r="G2107" s="47">
        <f t="shared" si="199"/>
        <v>167.91</v>
      </c>
      <c r="H2107" s="127"/>
    </row>
    <row r="2108" spans="1:8" s="61" customFormat="1" ht="45" x14ac:dyDescent="0.2">
      <c r="A2108" s="53" t="s">
        <v>2415</v>
      </c>
      <c r="B2108" s="108" t="s">
        <v>234</v>
      </c>
      <c r="C2108" s="64" t="s">
        <v>33</v>
      </c>
      <c r="D2108" s="65">
        <v>111.94</v>
      </c>
      <c r="E2108" s="66"/>
      <c r="F2108" s="67"/>
      <c r="G2108" s="47">
        <f t="shared" si="199"/>
        <v>111.94</v>
      </c>
      <c r="H2108" s="127"/>
    </row>
    <row r="2109" spans="1:8" s="61" customFormat="1" ht="33.75" x14ac:dyDescent="0.2">
      <c r="A2109" s="53" t="s">
        <v>2416</v>
      </c>
      <c r="B2109" s="108" t="s">
        <v>38</v>
      </c>
      <c r="C2109" s="64" t="s">
        <v>33</v>
      </c>
      <c r="D2109" s="65">
        <v>111.94</v>
      </c>
      <c r="E2109" s="66"/>
      <c r="F2109" s="67"/>
      <c r="G2109" s="47">
        <f t="shared" si="199"/>
        <v>111.94</v>
      </c>
      <c r="H2109" s="127"/>
    </row>
    <row r="2110" spans="1:8" s="61" customFormat="1" ht="33.75" x14ac:dyDescent="0.2">
      <c r="A2110" s="53" t="s">
        <v>2417</v>
      </c>
      <c r="B2110" s="108" t="s">
        <v>36</v>
      </c>
      <c r="C2110" s="64" t="s">
        <v>37</v>
      </c>
      <c r="D2110" s="65">
        <v>2574.62</v>
      </c>
      <c r="E2110" s="66"/>
      <c r="F2110" s="67"/>
      <c r="G2110" s="47">
        <f t="shared" si="199"/>
        <v>2574.62</v>
      </c>
      <c r="H2110" s="127"/>
    </row>
    <row r="2111" spans="1:8" s="114" customFormat="1" x14ac:dyDescent="0.2">
      <c r="A2111" s="109" t="s">
        <v>2295</v>
      </c>
      <c r="B2111" s="110" t="s">
        <v>488</v>
      </c>
      <c r="C2111" s="111"/>
      <c r="D2111" s="112">
        <v>0</v>
      </c>
      <c r="E2111" s="92"/>
      <c r="F2111" s="113"/>
      <c r="G2111" s="92">
        <f>ROUND(SUM(G2112:G2122),2)</f>
        <v>263.55</v>
      </c>
      <c r="H2111" s="127"/>
    </row>
    <row r="2112" spans="1:8" s="61" customFormat="1" ht="22.5" x14ac:dyDescent="0.2">
      <c r="A2112" s="53" t="s">
        <v>2418</v>
      </c>
      <c r="B2112" s="108" t="s">
        <v>226</v>
      </c>
      <c r="C2112" s="64" t="s">
        <v>40</v>
      </c>
      <c r="D2112" s="65">
        <v>10</v>
      </c>
      <c r="E2112" s="66"/>
      <c r="F2112" s="67"/>
      <c r="G2112" s="47">
        <f t="shared" ref="G2112:G2122" si="200">ROUND(PRODUCT(D2112,E2112),2)</f>
        <v>10</v>
      </c>
      <c r="H2112" s="127"/>
    </row>
    <row r="2113" spans="1:8" s="61" customFormat="1" ht="45" x14ac:dyDescent="0.2">
      <c r="A2113" s="53" t="s">
        <v>2419</v>
      </c>
      <c r="B2113" s="108" t="s">
        <v>227</v>
      </c>
      <c r="C2113" s="64" t="s">
        <v>33</v>
      </c>
      <c r="D2113" s="65">
        <v>13.42</v>
      </c>
      <c r="E2113" s="66"/>
      <c r="F2113" s="67"/>
      <c r="G2113" s="47">
        <f t="shared" si="200"/>
        <v>13.42</v>
      </c>
      <c r="H2113" s="127"/>
    </row>
    <row r="2114" spans="1:8" s="61" customFormat="1" ht="22.5" x14ac:dyDescent="0.2">
      <c r="A2114" s="53" t="s">
        <v>2420</v>
      </c>
      <c r="B2114" s="108" t="s">
        <v>230</v>
      </c>
      <c r="C2114" s="64" t="s">
        <v>33</v>
      </c>
      <c r="D2114" s="65">
        <v>0.88</v>
      </c>
      <c r="E2114" s="66"/>
      <c r="F2114" s="67"/>
      <c r="G2114" s="47">
        <f t="shared" si="200"/>
        <v>0.88</v>
      </c>
      <c r="H2114" s="127"/>
    </row>
    <row r="2115" spans="1:8" s="61" customFormat="1" ht="22.5" x14ac:dyDescent="0.2">
      <c r="A2115" s="53" t="s">
        <v>2421</v>
      </c>
      <c r="B2115" s="108" t="s">
        <v>231</v>
      </c>
      <c r="C2115" s="64" t="s">
        <v>40</v>
      </c>
      <c r="D2115" s="65">
        <v>10</v>
      </c>
      <c r="E2115" s="66"/>
      <c r="F2115" s="67"/>
      <c r="G2115" s="47">
        <f t="shared" si="200"/>
        <v>10</v>
      </c>
      <c r="H2115" s="127"/>
    </row>
    <row r="2116" spans="1:8" s="61" customFormat="1" ht="33.75" x14ac:dyDescent="0.2">
      <c r="A2116" s="53" t="s">
        <v>2422</v>
      </c>
      <c r="B2116" s="108" t="s">
        <v>233</v>
      </c>
      <c r="C2116" s="64" t="s">
        <v>33</v>
      </c>
      <c r="D2116" s="65">
        <v>4.3499999999999996</v>
      </c>
      <c r="E2116" s="66"/>
      <c r="F2116" s="67"/>
      <c r="G2116" s="47">
        <f t="shared" si="200"/>
        <v>4.3499999999999996</v>
      </c>
      <c r="H2116" s="127"/>
    </row>
    <row r="2117" spans="1:8" s="61" customFormat="1" ht="45" x14ac:dyDescent="0.2">
      <c r="A2117" s="53" t="s">
        <v>2423</v>
      </c>
      <c r="B2117" s="108" t="s">
        <v>122</v>
      </c>
      <c r="C2117" s="64" t="s">
        <v>33</v>
      </c>
      <c r="D2117" s="65">
        <v>4.62</v>
      </c>
      <c r="E2117" s="66"/>
      <c r="F2117" s="67"/>
      <c r="G2117" s="47">
        <f t="shared" si="200"/>
        <v>4.62</v>
      </c>
      <c r="H2117" s="127"/>
    </row>
    <row r="2118" spans="1:8" s="61" customFormat="1" ht="45" x14ac:dyDescent="0.2">
      <c r="A2118" s="53" t="s">
        <v>2424</v>
      </c>
      <c r="B2118" s="108" t="s">
        <v>234</v>
      </c>
      <c r="C2118" s="64" t="s">
        <v>33</v>
      </c>
      <c r="D2118" s="65">
        <v>3.08</v>
      </c>
      <c r="E2118" s="66"/>
      <c r="F2118" s="67"/>
      <c r="G2118" s="47">
        <f t="shared" si="200"/>
        <v>3.08</v>
      </c>
      <c r="H2118" s="127"/>
    </row>
    <row r="2119" spans="1:8" s="61" customFormat="1" ht="123.75" x14ac:dyDescent="0.2">
      <c r="A2119" s="53" t="s">
        <v>2425</v>
      </c>
      <c r="B2119" s="108" t="s">
        <v>2279</v>
      </c>
      <c r="C2119" s="64" t="s">
        <v>34</v>
      </c>
      <c r="D2119" s="65">
        <v>2</v>
      </c>
      <c r="E2119" s="66"/>
      <c r="F2119" s="67"/>
      <c r="G2119" s="47">
        <f t="shared" si="200"/>
        <v>2</v>
      </c>
      <c r="H2119" s="127"/>
    </row>
    <row r="2120" spans="1:8" s="61" customFormat="1" ht="22.5" x14ac:dyDescent="0.2">
      <c r="A2120" s="53" t="s">
        <v>2426</v>
      </c>
      <c r="B2120" s="54" t="s">
        <v>3025</v>
      </c>
      <c r="C2120" s="64" t="s">
        <v>34</v>
      </c>
      <c r="D2120" s="65">
        <v>4</v>
      </c>
      <c r="E2120" s="66"/>
      <c r="F2120" s="67"/>
      <c r="G2120" s="47">
        <f t="shared" si="200"/>
        <v>4</v>
      </c>
      <c r="H2120" s="127"/>
    </row>
    <row r="2121" spans="1:8" s="61" customFormat="1" ht="33.75" x14ac:dyDescent="0.2">
      <c r="A2121" s="53" t="s">
        <v>2427</v>
      </c>
      <c r="B2121" s="108" t="s">
        <v>38</v>
      </c>
      <c r="C2121" s="64" t="s">
        <v>33</v>
      </c>
      <c r="D2121" s="65">
        <v>8.8000000000000007</v>
      </c>
      <c r="E2121" s="66"/>
      <c r="F2121" s="67"/>
      <c r="G2121" s="47">
        <f t="shared" si="200"/>
        <v>8.8000000000000007</v>
      </c>
      <c r="H2121" s="127"/>
    </row>
    <row r="2122" spans="1:8" s="61" customFormat="1" ht="33.75" x14ac:dyDescent="0.2">
      <c r="A2122" s="53" t="s">
        <v>2428</v>
      </c>
      <c r="B2122" s="108" t="s">
        <v>36</v>
      </c>
      <c r="C2122" s="64" t="s">
        <v>37</v>
      </c>
      <c r="D2122" s="65">
        <v>202.4</v>
      </c>
      <c r="E2122" s="66"/>
      <c r="F2122" s="67"/>
      <c r="G2122" s="47">
        <f t="shared" si="200"/>
        <v>202.4</v>
      </c>
      <c r="H2122" s="127"/>
    </row>
    <row r="2123" spans="1:8" s="114" customFormat="1" x14ac:dyDescent="0.2">
      <c r="A2123" s="109" t="s">
        <v>2296</v>
      </c>
      <c r="B2123" s="110" t="s">
        <v>260</v>
      </c>
      <c r="C2123" s="111"/>
      <c r="D2123" s="112">
        <v>0</v>
      </c>
      <c r="E2123" s="92"/>
      <c r="F2123" s="113"/>
      <c r="G2123" s="92">
        <f>ROUND(SUM(G2124:G2139),2)</f>
        <v>2166.86</v>
      </c>
      <c r="H2123" s="127"/>
    </row>
    <row r="2124" spans="1:8" s="61" customFormat="1" ht="45" x14ac:dyDescent="0.2">
      <c r="A2124" s="53" t="s">
        <v>2429</v>
      </c>
      <c r="B2124" s="108" t="s">
        <v>227</v>
      </c>
      <c r="C2124" s="64" t="s">
        <v>33</v>
      </c>
      <c r="D2124" s="65">
        <v>20.74</v>
      </c>
      <c r="E2124" s="66"/>
      <c r="F2124" s="67"/>
      <c r="G2124" s="47">
        <f t="shared" ref="G2124:G2133" si="201">ROUND(PRODUCT(D2124,E2124),2)</f>
        <v>20.74</v>
      </c>
      <c r="H2124" s="127"/>
    </row>
    <row r="2125" spans="1:8" s="61" customFormat="1" ht="45" x14ac:dyDescent="0.2">
      <c r="A2125" s="53" t="s">
        <v>2430</v>
      </c>
      <c r="B2125" s="108" t="s">
        <v>122</v>
      </c>
      <c r="C2125" s="64" t="s">
        <v>33</v>
      </c>
      <c r="D2125" s="65">
        <v>3.84</v>
      </c>
      <c r="E2125" s="66"/>
      <c r="F2125" s="67"/>
      <c r="G2125" s="47">
        <f t="shared" si="201"/>
        <v>3.84</v>
      </c>
      <c r="H2125" s="127"/>
    </row>
    <row r="2126" spans="1:8" s="61" customFormat="1" ht="33.75" x14ac:dyDescent="0.2">
      <c r="A2126" s="53" t="s">
        <v>2431</v>
      </c>
      <c r="B2126" s="108" t="s">
        <v>261</v>
      </c>
      <c r="C2126" s="64" t="s">
        <v>32</v>
      </c>
      <c r="D2126" s="65">
        <v>12</v>
      </c>
      <c r="E2126" s="66"/>
      <c r="F2126" s="67"/>
      <c r="G2126" s="47">
        <f t="shared" si="201"/>
        <v>12</v>
      </c>
      <c r="H2126" s="127"/>
    </row>
    <row r="2127" spans="1:8" s="61" customFormat="1" ht="33.75" x14ac:dyDescent="0.2">
      <c r="A2127" s="53" t="s">
        <v>2432</v>
      </c>
      <c r="B2127" s="108" t="s">
        <v>262</v>
      </c>
      <c r="C2127" s="64" t="s">
        <v>33</v>
      </c>
      <c r="D2127" s="65">
        <v>3.6</v>
      </c>
      <c r="E2127" s="66"/>
      <c r="F2127" s="67"/>
      <c r="G2127" s="47">
        <f t="shared" si="201"/>
        <v>3.6</v>
      </c>
      <c r="H2127" s="127"/>
    </row>
    <row r="2128" spans="1:8" s="61" customFormat="1" ht="45" x14ac:dyDescent="0.2">
      <c r="A2128" s="53" t="s">
        <v>2433</v>
      </c>
      <c r="B2128" s="108" t="s">
        <v>263</v>
      </c>
      <c r="C2128" s="64" t="s">
        <v>32</v>
      </c>
      <c r="D2128" s="65">
        <v>6.9</v>
      </c>
      <c r="E2128" s="66"/>
      <c r="F2128" s="67"/>
      <c r="G2128" s="47">
        <f t="shared" si="201"/>
        <v>6.9</v>
      </c>
      <c r="H2128" s="127"/>
    </row>
    <row r="2129" spans="1:8" s="61" customFormat="1" ht="33.75" x14ac:dyDescent="0.2">
      <c r="A2129" s="53" t="s">
        <v>2434</v>
      </c>
      <c r="B2129" s="108" t="s">
        <v>240</v>
      </c>
      <c r="C2129" s="64" t="s">
        <v>32</v>
      </c>
      <c r="D2129" s="65">
        <v>13.8</v>
      </c>
      <c r="E2129" s="66"/>
      <c r="F2129" s="67"/>
      <c r="G2129" s="47">
        <f t="shared" si="201"/>
        <v>13.8</v>
      </c>
      <c r="H2129" s="127"/>
    </row>
    <row r="2130" spans="1:8" s="61" customFormat="1" ht="33.75" x14ac:dyDescent="0.2">
      <c r="A2130" s="53" t="s">
        <v>2435</v>
      </c>
      <c r="B2130" s="108" t="s">
        <v>241</v>
      </c>
      <c r="C2130" s="64" t="s">
        <v>54</v>
      </c>
      <c r="D2130" s="65">
        <v>199.37</v>
      </c>
      <c r="E2130" s="66"/>
      <c r="F2130" s="67"/>
      <c r="G2130" s="47">
        <f t="shared" si="201"/>
        <v>199.37</v>
      </c>
      <c r="H2130" s="127"/>
    </row>
    <row r="2131" spans="1:8" s="61" customFormat="1" ht="22.5" x14ac:dyDescent="0.2">
      <c r="A2131" s="53" t="s">
        <v>2436</v>
      </c>
      <c r="B2131" s="108" t="s">
        <v>242</v>
      </c>
      <c r="C2131" s="64" t="s">
        <v>33</v>
      </c>
      <c r="D2131" s="65">
        <v>2.14</v>
      </c>
      <c r="E2131" s="66"/>
      <c r="F2131" s="67"/>
      <c r="G2131" s="47">
        <f t="shared" si="201"/>
        <v>2.14</v>
      </c>
      <c r="H2131" s="127"/>
    </row>
    <row r="2132" spans="1:8" s="61" customFormat="1" ht="22.5" x14ac:dyDescent="0.2">
      <c r="A2132" s="53" t="s">
        <v>2437</v>
      </c>
      <c r="B2132" s="108" t="s">
        <v>244</v>
      </c>
      <c r="C2132" s="64" t="s">
        <v>32</v>
      </c>
      <c r="D2132" s="65">
        <v>18.96</v>
      </c>
      <c r="E2132" s="66"/>
      <c r="F2132" s="67"/>
      <c r="G2132" s="47">
        <f t="shared" si="201"/>
        <v>18.96</v>
      </c>
      <c r="H2132" s="127"/>
    </row>
    <row r="2133" spans="1:8" s="61" customFormat="1" ht="45" x14ac:dyDescent="0.2">
      <c r="A2133" s="53" t="s">
        <v>2438</v>
      </c>
      <c r="B2133" s="108" t="s">
        <v>245</v>
      </c>
      <c r="C2133" s="64" t="s">
        <v>32</v>
      </c>
      <c r="D2133" s="65">
        <v>18.96</v>
      </c>
      <c r="E2133" s="66"/>
      <c r="F2133" s="67"/>
      <c r="G2133" s="47">
        <f t="shared" si="201"/>
        <v>18.96</v>
      </c>
      <c r="H2133" s="127"/>
    </row>
    <row r="2134" spans="1:8" s="61" customFormat="1" ht="33.75" x14ac:dyDescent="0.2">
      <c r="A2134" s="53" t="s">
        <v>2439</v>
      </c>
      <c r="B2134" s="108" t="s">
        <v>264</v>
      </c>
      <c r="C2134" s="64" t="s">
        <v>54</v>
      </c>
      <c r="D2134" s="65">
        <v>918.99</v>
      </c>
      <c r="E2134" s="66"/>
      <c r="F2134" s="67"/>
      <c r="G2134" s="47">
        <f>ROUND(PRODUCT(D2134,E2134),2)</f>
        <v>918.99</v>
      </c>
      <c r="H2134" s="127"/>
    </row>
    <row r="2135" spans="1:8" s="61" customFormat="1" ht="33.75" x14ac:dyDescent="0.2">
      <c r="A2135" s="53" t="s">
        <v>2440</v>
      </c>
      <c r="B2135" s="108" t="s">
        <v>265</v>
      </c>
      <c r="C2135" s="64" t="s">
        <v>54</v>
      </c>
      <c r="D2135" s="65">
        <v>87.67</v>
      </c>
      <c r="E2135" s="66"/>
      <c r="F2135" s="67"/>
      <c r="G2135" s="47">
        <f>ROUND(PRODUCT(D2135,E2135),2)</f>
        <v>87.67</v>
      </c>
      <c r="H2135" s="127"/>
    </row>
    <row r="2136" spans="1:8" s="61" customFormat="1" ht="33.75" x14ac:dyDescent="0.2">
      <c r="A2136" s="53" t="s">
        <v>2441</v>
      </c>
      <c r="B2136" s="108" t="s">
        <v>266</v>
      </c>
      <c r="C2136" s="64" t="s">
        <v>54</v>
      </c>
      <c r="D2136" s="65">
        <v>387.17</v>
      </c>
      <c r="E2136" s="66"/>
      <c r="F2136" s="67"/>
      <c r="G2136" s="47">
        <f>ROUND(PRODUCT(D2136,E2136),2)</f>
        <v>387.17</v>
      </c>
      <c r="H2136" s="127"/>
    </row>
    <row r="2137" spans="1:8" s="61" customFormat="1" ht="45" x14ac:dyDescent="0.2">
      <c r="A2137" s="53" t="s">
        <v>2442</v>
      </c>
      <c r="B2137" s="108" t="s">
        <v>267</v>
      </c>
      <c r="C2137" s="64" t="s">
        <v>54</v>
      </c>
      <c r="D2137" s="65">
        <v>67.12</v>
      </c>
      <c r="E2137" s="66"/>
      <c r="F2137" s="67"/>
      <c r="G2137" s="47">
        <f t="shared" ref="G2137:G2139" si="202">ROUND(PRODUCT(D2137,E2137),2)</f>
        <v>67.12</v>
      </c>
      <c r="H2137" s="127"/>
    </row>
    <row r="2138" spans="1:8" s="61" customFormat="1" ht="33.75" x14ac:dyDescent="0.2">
      <c r="A2138" s="53" t="s">
        <v>2443</v>
      </c>
      <c r="B2138" s="108" t="s">
        <v>38</v>
      </c>
      <c r="C2138" s="64" t="s">
        <v>33</v>
      </c>
      <c r="D2138" s="65">
        <v>16.899999999999999</v>
      </c>
      <c r="E2138" s="66"/>
      <c r="F2138" s="67"/>
      <c r="G2138" s="47">
        <f t="shared" si="202"/>
        <v>16.899999999999999</v>
      </c>
      <c r="H2138" s="127"/>
    </row>
    <row r="2139" spans="1:8" s="61" customFormat="1" ht="33.75" x14ac:dyDescent="0.2">
      <c r="A2139" s="53" t="s">
        <v>2444</v>
      </c>
      <c r="B2139" s="108" t="s">
        <v>36</v>
      </c>
      <c r="C2139" s="64" t="s">
        <v>37</v>
      </c>
      <c r="D2139" s="65">
        <v>388.7</v>
      </c>
      <c r="E2139" s="66"/>
      <c r="F2139" s="67"/>
      <c r="G2139" s="47">
        <f t="shared" si="202"/>
        <v>388.7</v>
      </c>
      <c r="H2139" s="127"/>
    </row>
    <row r="2140" spans="1:8" s="63" customFormat="1" x14ac:dyDescent="0.2">
      <c r="A2140" s="62" t="s">
        <v>2297</v>
      </c>
      <c r="B2140" s="68" t="s">
        <v>269</v>
      </c>
      <c r="C2140" s="68"/>
      <c r="D2140" s="68">
        <v>0</v>
      </c>
      <c r="E2140" s="68"/>
      <c r="F2140" s="68"/>
      <c r="G2140" s="50">
        <f>ROUND(SUM(G2141,G2151,G2164,G2176),2)</f>
        <v>9077.2800000000007</v>
      </c>
      <c r="H2140" s="127"/>
    </row>
    <row r="2141" spans="1:8" s="114" customFormat="1" x14ac:dyDescent="0.2">
      <c r="A2141" s="109" t="s">
        <v>2298</v>
      </c>
      <c r="B2141" s="110" t="s">
        <v>225</v>
      </c>
      <c r="C2141" s="111"/>
      <c r="D2141" s="112">
        <v>0</v>
      </c>
      <c r="E2141" s="92"/>
      <c r="F2141" s="113"/>
      <c r="G2141" s="92">
        <f>ROUND(SUM(G2142:G2150),2)</f>
        <v>5969.08</v>
      </c>
      <c r="H2141" s="127"/>
    </row>
    <row r="2142" spans="1:8" s="61" customFormat="1" ht="22.5" x14ac:dyDescent="0.2">
      <c r="A2142" s="53" t="s">
        <v>2445</v>
      </c>
      <c r="B2142" s="108" t="s">
        <v>226</v>
      </c>
      <c r="C2142" s="64" t="s">
        <v>40</v>
      </c>
      <c r="D2142" s="65">
        <v>393.58</v>
      </c>
      <c r="E2142" s="66"/>
      <c r="F2142" s="67"/>
      <c r="G2142" s="47">
        <f t="shared" ref="G2142:G2150" si="203">ROUND(PRODUCT(D2142,E2142),2)</f>
        <v>393.58</v>
      </c>
      <c r="H2142" s="127"/>
    </row>
    <row r="2143" spans="1:8" s="61" customFormat="1" ht="45" x14ac:dyDescent="0.2">
      <c r="A2143" s="53" t="s">
        <v>2446</v>
      </c>
      <c r="B2143" s="108" t="s">
        <v>227</v>
      </c>
      <c r="C2143" s="64" t="s">
        <v>33</v>
      </c>
      <c r="D2143" s="65">
        <v>285.74</v>
      </c>
      <c r="E2143" s="66"/>
      <c r="F2143" s="67"/>
      <c r="G2143" s="47">
        <f t="shared" si="203"/>
        <v>285.74</v>
      </c>
      <c r="H2143" s="127"/>
    </row>
    <row r="2144" spans="1:8" s="61" customFormat="1" ht="33.75" x14ac:dyDescent="0.2">
      <c r="A2144" s="53" t="s">
        <v>2447</v>
      </c>
      <c r="B2144" s="108" t="s">
        <v>271</v>
      </c>
      <c r="C2144" s="64" t="s">
        <v>40</v>
      </c>
      <c r="D2144" s="65">
        <v>393.58</v>
      </c>
      <c r="E2144" s="66"/>
      <c r="F2144" s="67"/>
      <c r="G2144" s="47">
        <f t="shared" si="203"/>
        <v>393.58</v>
      </c>
      <c r="H2144" s="127"/>
    </row>
    <row r="2145" spans="1:8" s="61" customFormat="1" ht="22.5" x14ac:dyDescent="0.2">
      <c r="A2145" s="53" t="s">
        <v>2448</v>
      </c>
      <c r="B2145" s="108" t="s">
        <v>230</v>
      </c>
      <c r="C2145" s="64" t="s">
        <v>33</v>
      </c>
      <c r="D2145" s="65">
        <v>25.98</v>
      </c>
      <c r="E2145" s="66"/>
      <c r="F2145" s="67"/>
      <c r="G2145" s="47">
        <f t="shared" si="203"/>
        <v>25.98</v>
      </c>
      <c r="H2145" s="127"/>
    </row>
    <row r="2146" spans="1:8" s="61" customFormat="1" ht="33.75" x14ac:dyDescent="0.2">
      <c r="A2146" s="53" t="s">
        <v>2449</v>
      </c>
      <c r="B2146" s="108" t="s">
        <v>233</v>
      </c>
      <c r="C2146" s="64" t="s">
        <v>33</v>
      </c>
      <c r="D2146" s="65">
        <v>100.82</v>
      </c>
      <c r="E2146" s="66"/>
      <c r="F2146" s="67"/>
      <c r="G2146" s="47">
        <f t="shared" si="203"/>
        <v>100.82</v>
      </c>
      <c r="H2146" s="127"/>
    </row>
    <row r="2147" spans="1:8" s="61" customFormat="1" ht="45" x14ac:dyDescent="0.2">
      <c r="A2147" s="53" t="s">
        <v>2450</v>
      </c>
      <c r="B2147" s="108" t="s">
        <v>122</v>
      </c>
      <c r="C2147" s="64" t="s">
        <v>33</v>
      </c>
      <c r="D2147" s="65">
        <v>93.52</v>
      </c>
      <c r="E2147" s="66"/>
      <c r="F2147" s="67"/>
      <c r="G2147" s="47">
        <f t="shared" si="203"/>
        <v>93.52</v>
      </c>
      <c r="H2147" s="127"/>
    </row>
    <row r="2148" spans="1:8" s="61" customFormat="1" ht="45" x14ac:dyDescent="0.2">
      <c r="A2148" s="53" t="s">
        <v>2451</v>
      </c>
      <c r="B2148" s="108" t="s">
        <v>234</v>
      </c>
      <c r="C2148" s="64" t="s">
        <v>33</v>
      </c>
      <c r="D2148" s="65">
        <v>62.34</v>
      </c>
      <c r="E2148" s="66"/>
      <c r="F2148" s="67"/>
      <c r="G2148" s="47">
        <f t="shared" si="203"/>
        <v>62.34</v>
      </c>
      <c r="H2148" s="127"/>
    </row>
    <row r="2149" spans="1:8" s="61" customFormat="1" ht="33.75" x14ac:dyDescent="0.2">
      <c r="A2149" s="53" t="s">
        <v>2452</v>
      </c>
      <c r="B2149" s="108" t="s">
        <v>38</v>
      </c>
      <c r="C2149" s="64" t="s">
        <v>33</v>
      </c>
      <c r="D2149" s="65">
        <v>192.23</v>
      </c>
      <c r="E2149" s="66"/>
      <c r="F2149" s="67"/>
      <c r="G2149" s="47">
        <f t="shared" si="203"/>
        <v>192.23</v>
      </c>
      <c r="H2149" s="127"/>
    </row>
    <row r="2150" spans="1:8" s="61" customFormat="1" ht="33.75" x14ac:dyDescent="0.2">
      <c r="A2150" s="53" t="s">
        <v>2453</v>
      </c>
      <c r="B2150" s="108" t="s">
        <v>36</v>
      </c>
      <c r="C2150" s="64" t="s">
        <v>37</v>
      </c>
      <c r="D2150" s="65">
        <v>4421.29</v>
      </c>
      <c r="E2150" s="66"/>
      <c r="F2150" s="67"/>
      <c r="G2150" s="47">
        <f t="shared" si="203"/>
        <v>4421.29</v>
      </c>
      <c r="H2150" s="127"/>
    </row>
    <row r="2151" spans="1:8" s="114" customFormat="1" x14ac:dyDescent="0.2">
      <c r="A2151" s="109" t="s">
        <v>2299</v>
      </c>
      <c r="B2151" s="110" t="s">
        <v>273</v>
      </c>
      <c r="C2151" s="111"/>
      <c r="D2151" s="112">
        <v>0</v>
      </c>
      <c r="E2151" s="92"/>
      <c r="F2151" s="113"/>
      <c r="G2151" s="92">
        <f>ROUND(SUM(G2152:G2163),2)</f>
        <v>1327.74</v>
      </c>
      <c r="H2151" s="127"/>
    </row>
    <row r="2152" spans="1:8" s="61" customFormat="1" ht="22.5" x14ac:dyDescent="0.2">
      <c r="A2152" s="53" t="s">
        <v>2454</v>
      </c>
      <c r="B2152" s="108" t="s">
        <v>226</v>
      </c>
      <c r="C2152" s="64" t="s">
        <v>40</v>
      </c>
      <c r="D2152" s="65">
        <v>289.10000000000002</v>
      </c>
      <c r="E2152" s="66"/>
      <c r="F2152" s="67"/>
      <c r="G2152" s="47">
        <f>ROUND(PRODUCT(D2152,E2152),2)</f>
        <v>289.10000000000002</v>
      </c>
      <c r="H2152" s="127"/>
    </row>
    <row r="2153" spans="1:8" s="61" customFormat="1" ht="45" x14ac:dyDescent="0.2">
      <c r="A2153" s="53" t="s">
        <v>2455</v>
      </c>
      <c r="B2153" s="108" t="s">
        <v>227</v>
      </c>
      <c r="C2153" s="64" t="s">
        <v>33</v>
      </c>
      <c r="D2153" s="65">
        <v>138.77000000000001</v>
      </c>
      <c r="E2153" s="66"/>
      <c r="F2153" s="67"/>
      <c r="G2153" s="47">
        <f t="shared" ref="G2153:G2163" si="204">ROUND(PRODUCT(D2153,E2153),2)</f>
        <v>138.77000000000001</v>
      </c>
      <c r="H2153" s="127"/>
    </row>
    <row r="2154" spans="1:8" s="61" customFormat="1" ht="45" x14ac:dyDescent="0.2">
      <c r="A2154" s="53" t="s">
        <v>2456</v>
      </c>
      <c r="B2154" s="108" t="s">
        <v>122</v>
      </c>
      <c r="C2154" s="64" t="s">
        <v>33</v>
      </c>
      <c r="D2154" s="65">
        <v>138.77000000000001</v>
      </c>
      <c r="E2154" s="66"/>
      <c r="F2154" s="67"/>
      <c r="G2154" s="47">
        <f t="shared" si="204"/>
        <v>138.77000000000001</v>
      </c>
      <c r="H2154" s="127"/>
    </row>
    <row r="2155" spans="1:8" s="61" customFormat="1" ht="22.5" x14ac:dyDescent="0.2">
      <c r="A2155" s="53" t="s">
        <v>2457</v>
      </c>
      <c r="B2155" s="108" t="s">
        <v>274</v>
      </c>
      <c r="C2155" s="64" t="s">
        <v>34</v>
      </c>
      <c r="D2155" s="65">
        <v>59</v>
      </c>
      <c r="E2155" s="66"/>
      <c r="F2155" s="67"/>
      <c r="G2155" s="47">
        <f t="shared" si="204"/>
        <v>59</v>
      </c>
      <c r="H2155" s="127"/>
    </row>
    <row r="2156" spans="1:8" s="61" customFormat="1" ht="22.5" x14ac:dyDescent="0.2">
      <c r="A2156" s="53" t="s">
        <v>2458</v>
      </c>
      <c r="B2156" s="108" t="s">
        <v>275</v>
      </c>
      <c r="C2156" s="64" t="s">
        <v>34</v>
      </c>
      <c r="D2156" s="65">
        <v>59</v>
      </c>
      <c r="E2156" s="66"/>
      <c r="F2156" s="67"/>
      <c r="G2156" s="47">
        <f t="shared" si="204"/>
        <v>59</v>
      </c>
      <c r="H2156" s="127"/>
    </row>
    <row r="2157" spans="1:8" s="61" customFormat="1" ht="22.5" x14ac:dyDescent="0.2">
      <c r="A2157" s="53" t="s">
        <v>2459</v>
      </c>
      <c r="B2157" s="108" t="s">
        <v>276</v>
      </c>
      <c r="C2157" s="64" t="s">
        <v>34</v>
      </c>
      <c r="D2157" s="65">
        <v>59</v>
      </c>
      <c r="E2157" s="66"/>
      <c r="F2157" s="67"/>
      <c r="G2157" s="47">
        <f t="shared" si="204"/>
        <v>59</v>
      </c>
      <c r="H2157" s="127"/>
    </row>
    <row r="2158" spans="1:8" s="61" customFormat="1" ht="22.5" x14ac:dyDescent="0.2">
      <c r="A2158" s="53" t="s">
        <v>2460</v>
      </c>
      <c r="B2158" s="108" t="s">
        <v>277</v>
      </c>
      <c r="C2158" s="64" t="s">
        <v>34</v>
      </c>
      <c r="D2158" s="65">
        <v>59</v>
      </c>
      <c r="E2158" s="66"/>
      <c r="F2158" s="67"/>
      <c r="G2158" s="47">
        <f t="shared" si="204"/>
        <v>59</v>
      </c>
      <c r="H2158" s="127"/>
    </row>
    <row r="2159" spans="1:8" s="61" customFormat="1" ht="22.5" x14ac:dyDescent="0.2">
      <c r="A2159" s="53" t="s">
        <v>2461</v>
      </c>
      <c r="B2159" s="108" t="s">
        <v>278</v>
      </c>
      <c r="C2159" s="64" t="s">
        <v>40</v>
      </c>
      <c r="D2159" s="65">
        <v>289.10000000000002</v>
      </c>
      <c r="E2159" s="66"/>
      <c r="F2159" s="67"/>
      <c r="G2159" s="47">
        <f t="shared" si="204"/>
        <v>289.10000000000002</v>
      </c>
      <c r="H2159" s="127"/>
    </row>
    <row r="2160" spans="1:8" s="61" customFormat="1" ht="22.5" x14ac:dyDescent="0.2">
      <c r="A2160" s="53" t="s">
        <v>2462</v>
      </c>
      <c r="B2160" s="54" t="s">
        <v>3027</v>
      </c>
      <c r="C2160" s="64" t="s">
        <v>34</v>
      </c>
      <c r="D2160" s="65">
        <v>59</v>
      </c>
      <c r="E2160" s="66"/>
      <c r="F2160" s="67"/>
      <c r="G2160" s="47">
        <f t="shared" si="204"/>
        <v>59</v>
      </c>
      <c r="H2160" s="127"/>
    </row>
    <row r="2161" spans="1:8" s="61" customFormat="1" ht="22.5" x14ac:dyDescent="0.2">
      <c r="A2161" s="53" t="s">
        <v>2463</v>
      </c>
      <c r="B2161" s="108" t="s">
        <v>279</v>
      </c>
      <c r="C2161" s="64" t="s">
        <v>34</v>
      </c>
      <c r="D2161" s="65">
        <v>59</v>
      </c>
      <c r="E2161" s="66"/>
      <c r="F2161" s="67"/>
      <c r="G2161" s="47">
        <f t="shared" si="204"/>
        <v>59</v>
      </c>
      <c r="H2161" s="127"/>
    </row>
    <row r="2162" spans="1:8" s="61" customFormat="1" ht="22.5" x14ac:dyDescent="0.2">
      <c r="A2162" s="53" t="s">
        <v>2464</v>
      </c>
      <c r="B2162" s="108" t="s">
        <v>280</v>
      </c>
      <c r="C2162" s="64" t="s">
        <v>34</v>
      </c>
      <c r="D2162" s="65">
        <v>59</v>
      </c>
      <c r="E2162" s="66"/>
      <c r="F2162" s="67"/>
      <c r="G2162" s="47">
        <f t="shared" si="204"/>
        <v>59</v>
      </c>
      <c r="H2162" s="127"/>
    </row>
    <row r="2163" spans="1:8" s="61" customFormat="1" ht="90" x14ac:dyDescent="0.2">
      <c r="A2163" s="53" t="s">
        <v>2465</v>
      </c>
      <c r="B2163" s="108" t="s">
        <v>281</v>
      </c>
      <c r="C2163" s="64" t="s">
        <v>34</v>
      </c>
      <c r="D2163" s="65">
        <v>59</v>
      </c>
      <c r="E2163" s="66"/>
      <c r="F2163" s="67"/>
      <c r="G2163" s="47">
        <f t="shared" si="204"/>
        <v>59</v>
      </c>
      <c r="H2163" s="127"/>
    </row>
    <row r="2164" spans="1:8" s="114" customFormat="1" x14ac:dyDescent="0.2">
      <c r="A2164" s="109" t="s">
        <v>2300</v>
      </c>
      <c r="B2164" s="110" t="s">
        <v>283</v>
      </c>
      <c r="C2164" s="111"/>
      <c r="D2164" s="112">
        <v>0</v>
      </c>
      <c r="E2164" s="92"/>
      <c r="F2164" s="113"/>
      <c r="G2164" s="92">
        <f>ROUND(SUM(G2165:G2175),2)</f>
        <v>1690.33</v>
      </c>
      <c r="H2164" s="127"/>
    </row>
    <row r="2165" spans="1:8" s="61" customFormat="1" ht="45" x14ac:dyDescent="0.2">
      <c r="A2165" s="53" t="s">
        <v>2466</v>
      </c>
      <c r="B2165" s="108" t="s">
        <v>227</v>
      </c>
      <c r="C2165" s="64" t="s">
        <v>33</v>
      </c>
      <c r="D2165" s="65">
        <v>48.86</v>
      </c>
      <c r="E2165" s="66"/>
      <c r="F2165" s="67"/>
      <c r="G2165" s="47">
        <f t="shared" ref="G2165:G2175" si="205">ROUND(PRODUCT(D2165,E2165),2)</f>
        <v>48.86</v>
      </c>
      <c r="H2165" s="127"/>
    </row>
    <row r="2166" spans="1:8" s="61" customFormat="1" ht="45" x14ac:dyDescent="0.2">
      <c r="A2166" s="53" t="s">
        <v>2467</v>
      </c>
      <c r="B2166" s="108" t="s">
        <v>122</v>
      </c>
      <c r="C2166" s="64" t="s">
        <v>33</v>
      </c>
      <c r="D2166" s="65">
        <v>7.97</v>
      </c>
      <c r="E2166" s="66"/>
      <c r="F2166" s="67"/>
      <c r="G2166" s="47">
        <f t="shared" si="205"/>
        <v>7.97</v>
      </c>
      <c r="H2166" s="127"/>
    </row>
    <row r="2167" spans="1:8" s="61" customFormat="1" ht="33.75" x14ac:dyDescent="0.2">
      <c r="A2167" s="53" t="s">
        <v>2468</v>
      </c>
      <c r="B2167" s="108" t="s">
        <v>284</v>
      </c>
      <c r="C2167" s="64" t="s">
        <v>32</v>
      </c>
      <c r="D2167" s="65">
        <v>24.72</v>
      </c>
      <c r="E2167" s="66"/>
      <c r="F2167" s="67"/>
      <c r="G2167" s="47">
        <f t="shared" si="205"/>
        <v>24.72</v>
      </c>
      <c r="H2167" s="127"/>
    </row>
    <row r="2168" spans="1:8" s="61" customFormat="1" ht="33.75" x14ac:dyDescent="0.2">
      <c r="A2168" s="53" t="s">
        <v>2469</v>
      </c>
      <c r="B2168" s="108" t="s">
        <v>240</v>
      </c>
      <c r="C2168" s="64" t="s">
        <v>32</v>
      </c>
      <c r="D2168" s="65">
        <v>27.86</v>
      </c>
      <c r="E2168" s="66"/>
      <c r="F2168" s="67"/>
      <c r="G2168" s="47">
        <f t="shared" si="205"/>
        <v>27.86</v>
      </c>
      <c r="H2168" s="127"/>
    </row>
    <row r="2169" spans="1:8" s="61" customFormat="1" ht="33.75" x14ac:dyDescent="0.2">
      <c r="A2169" s="53" t="s">
        <v>2470</v>
      </c>
      <c r="B2169" s="108" t="s">
        <v>285</v>
      </c>
      <c r="C2169" s="64" t="s">
        <v>32</v>
      </c>
      <c r="D2169" s="65">
        <v>13.82</v>
      </c>
      <c r="E2169" s="66"/>
      <c r="F2169" s="67"/>
      <c r="G2169" s="47">
        <f t="shared" si="205"/>
        <v>13.82</v>
      </c>
      <c r="H2169" s="127"/>
    </row>
    <row r="2170" spans="1:8" s="61" customFormat="1" ht="33.75" x14ac:dyDescent="0.2">
      <c r="A2170" s="53" t="s">
        <v>2471</v>
      </c>
      <c r="B2170" s="108" t="s">
        <v>241</v>
      </c>
      <c r="C2170" s="64" t="s">
        <v>54</v>
      </c>
      <c r="D2170" s="65">
        <v>487.16</v>
      </c>
      <c r="E2170" s="66"/>
      <c r="F2170" s="67"/>
      <c r="G2170" s="47">
        <f t="shared" si="205"/>
        <v>487.16</v>
      </c>
      <c r="H2170" s="127"/>
    </row>
    <row r="2171" spans="1:8" s="61" customFormat="1" ht="22.5" x14ac:dyDescent="0.2">
      <c r="A2171" s="53" t="s">
        <v>2472</v>
      </c>
      <c r="B2171" s="108" t="s">
        <v>242</v>
      </c>
      <c r="C2171" s="64" t="s">
        <v>33</v>
      </c>
      <c r="D2171" s="65">
        <v>10.199999999999999</v>
      </c>
      <c r="E2171" s="66"/>
      <c r="F2171" s="67"/>
      <c r="G2171" s="47">
        <f t="shared" si="205"/>
        <v>10.199999999999999</v>
      </c>
      <c r="H2171" s="127"/>
    </row>
    <row r="2172" spans="1:8" s="61" customFormat="1" ht="22.5" x14ac:dyDescent="0.2">
      <c r="A2172" s="53" t="s">
        <v>2473</v>
      </c>
      <c r="B2172" s="108" t="s">
        <v>244</v>
      </c>
      <c r="C2172" s="64" t="s">
        <v>32</v>
      </c>
      <c r="D2172" s="65">
        <v>44.19</v>
      </c>
      <c r="E2172" s="66"/>
      <c r="F2172" s="67"/>
      <c r="G2172" s="47">
        <f t="shared" si="205"/>
        <v>44.19</v>
      </c>
      <c r="H2172" s="127"/>
    </row>
    <row r="2173" spans="1:8" s="61" customFormat="1" ht="33.75" x14ac:dyDescent="0.2">
      <c r="A2173" s="53" t="s">
        <v>2474</v>
      </c>
      <c r="B2173" s="108" t="s">
        <v>286</v>
      </c>
      <c r="C2173" s="64" t="s">
        <v>32</v>
      </c>
      <c r="D2173" s="65">
        <v>44.19</v>
      </c>
      <c r="E2173" s="66"/>
      <c r="F2173" s="67"/>
      <c r="G2173" s="47">
        <f t="shared" si="205"/>
        <v>44.19</v>
      </c>
      <c r="H2173" s="127"/>
    </row>
    <row r="2174" spans="1:8" s="61" customFormat="1" ht="33.75" x14ac:dyDescent="0.2">
      <c r="A2174" s="53" t="s">
        <v>2475</v>
      </c>
      <c r="B2174" s="108" t="s">
        <v>38</v>
      </c>
      <c r="C2174" s="64" t="s">
        <v>33</v>
      </c>
      <c r="D2174" s="65">
        <v>40.89</v>
      </c>
      <c r="E2174" s="66"/>
      <c r="F2174" s="67"/>
      <c r="G2174" s="47">
        <f t="shared" si="205"/>
        <v>40.89</v>
      </c>
      <c r="H2174" s="127"/>
    </row>
    <row r="2175" spans="1:8" s="61" customFormat="1" ht="33.75" x14ac:dyDescent="0.2">
      <c r="A2175" s="53" t="s">
        <v>2476</v>
      </c>
      <c r="B2175" s="108" t="s">
        <v>36</v>
      </c>
      <c r="C2175" s="64" t="s">
        <v>37</v>
      </c>
      <c r="D2175" s="65">
        <v>940.47</v>
      </c>
      <c r="E2175" s="66"/>
      <c r="F2175" s="67"/>
      <c r="G2175" s="47">
        <f t="shared" si="205"/>
        <v>940.47</v>
      </c>
      <c r="H2175" s="127"/>
    </row>
    <row r="2176" spans="1:8" s="114" customFormat="1" x14ac:dyDescent="0.2">
      <c r="A2176" s="109" t="s">
        <v>2301</v>
      </c>
      <c r="B2176" s="110" t="s">
        <v>288</v>
      </c>
      <c r="C2176" s="111"/>
      <c r="D2176" s="112">
        <v>0</v>
      </c>
      <c r="E2176" s="92"/>
      <c r="F2176" s="113"/>
      <c r="G2176" s="92">
        <f>ROUND(SUM(G2177:G2193),2)</f>
        <v>90.13</v>
      </c>
      <c r="H2176" s="127"/>
    </row>
    <row r="2177" spans="1:8" s="61" customFormat="1" ht="22.5" x14ac:dyDescent="0.2">
      <c r="A2177" s="53" t="s">
        <v>2477</v>
      </c>
      <c r="B2177" s="108" t="s">
        <v>289</v>
      </c>
      <c r="C2177" s="64" t="s">
        <v>34</v>
      </c>
      <c r="D2177" s="65">
        <v>17</v>
      </c>
      <c r="E2177" s="66"/>
      <c r="F2177" s="67"/>
      <c r="G2177" s="47">
        <f t="shared" ref="G2177:G2193" si="206">ROUND(PRODUCT(D2177,E2177),2)</f>
        <v>17</v>
      </c>
      <c r="H2177" s="127"/>
    </row>
    <row r="2178" spans="1:8" s="61" customFormat="1" ht="22.5" x14ac:dyDescent="0.2">
      <c r="A2178" s="53" t="s">
        <v>2478</v>
      </c>
      <c r="B2178" s="108" t="s">
        <v>291</v>
      </c>
      <c r="C2178" s="64" t="s">
        <v>34</v>
      </c>
      <c r="D2178" s="65">
        <v>26</v>
      </c>
      <c r="E2178" s="66"/>
      <c r="F2178" s="67"/>
      <c r="G2178" s="47">
        <f>ROUND(PRODUCT(D2178,E2178),2)</f>
        <v>26</v>
      </c>
      <c r="H2178" s="127"/>
    </row>
    <row r="2179" spans="1:8" s="61" customFormat="1" ht="33.75" x14ac:dyDescent="0.2">
      <c r="A2179" s="53" t="s">
        <v>2479</v>
      </c>
      <c r="B2179" s="108" t="s">
        <v>1773</v>
      </c>
      <c r="C2179" s="64" t="s">
        <v>34</v>
      </c>
      <c r="D2179" s="65">
        <v>1</v>
      </c>
      <c r="E2179" s="66"/>
      <c r="F2179" s="67"/>
      <c r="G2179" s="47">
        <f>ROUND(PRODUCT(D2179,E2179),2)</f>
        <v>1</v>
      </c>
      <c r="H2179" s="127"/>
    </row>
    <row r="2180" spans="1:8" s="61" customFormat="1" ht="22.5" x14ac:dyDescent="0.2">
      <c r="A2180" s="53" t="s">
        <v>2480</v>
      </c>
      <c r="B2180" s="108" t="s">
        <v>783</v>
      </c>
      <c r="C2180" s="64" t="s">
        <v>34</v>
      </c>
      <c r="D2180" s="65">
        <v>1</v>
      </c>
      <c r="E2180" s="66"/>
      <c r="F2180" s="67"/>
      <c r="G2180" s="47">
        <f t="shared" ref="G2180:G2183" si="207">ROUND(PRODUCT(D2180,E2180),2)</f>
        <v>1</v>
      </c>
      <c r="H2180" s="127"/>
    </row>
    <row r="2181" spans="1:8" s="61" customFormat="1" ht="22.5" x14ac:dyDescent="0.2">
      <c r="A2181" s="53" t="s">
        <v>2481</v>
      </c>
      <c r="B2181" s="108" t="s">
        <v>293</v>
      </c>
      <c r="C2181" s="64" t="s">
        <v>34</v>
      </c>
      <c r="D2181" s="65">
        <v>2</v>
      </c>
      <c r="E2181" s="66"/>
      <c r="F2181" s="67"/>
      <c r="G2181" s="47">
        <f t="shared" si="207"/>
        <v>2</v>
      </c>
      <c r="H2181" s="127"/>
    </row>
    <row r="2182" spans="1:8" s="61" customFormat="1" ht="22.5" x14ac:dyDescent="0.2">
      <c r="A2182" s="53" t="s">
        <v>2482</v>
      </c>
      <c r="B2182" s="108" t="s">
        <v>2280</v>
      </c>
      <c r="C2182" s="64" t="s">
        <v>34</v>
      </c>
      <c r="D2182" s="65">
        <v>3</v>
      </c>
      <c r="E2182" s="66"/>
      <c r="F2182" s="67"/>
      <c r="G2182" s="47">
        <f t="shared" si="207"/>
        <v>3</v>
      </c>
      <c r="H2182" s="127"/>
    </row>
    <row r="2183" spans="1:8" s="61" customFormat="1" ht="33.75" x14ac:dyDescent="0.2">
      <c r="A2183" s="53" t="s">
        <v>2483</v>
      </c>
      <c r="B2183" s="108" t="s">
        <v>784</v>
      </c>
      <c r="C2183" s="64" t="s">
        <v>34</v>
      </c>
      <c r="D2183" s="65">
        <v>1</v>
      </c>
      <c r="E2183" s="66"/>
      <c r="F2183" s="67"/>
      <c r="G2183" s="47">
        <f t="shared" si="207"/>
        <v>1</v>
      </c>
      <c r="H2183" s="127"/>
    </row>
    <row r="2184" spans="1:8" s="61" customFormat="1" ht="33.75" x14ac:dyDescent="0.2">
      <c r="A2184" s="53" t="s">
        <v>2484</v>
      </c>
      <c r="B2184" s="108" t="s">
        <v>294</v>
      </c>
      <c r="C2184" s="64" t="s">
        <v>34</v>
      </c>
      <c r="D2184" s="65">
        <v>9</v>
      </c>
      <c r="E2184" s="66"/>
      <c r="F2184" s="67"/>
      <c r="G2184" s="47">
        <f t="shared" si="206"/>
        <v>9</v>
      </c>
      <c r="H2184" s="127"/>
    </row>
    <row r="2185" spans="1:8" s="61" customFormat="1" ht="22.5" x14ac:dyDescent="0.2">
      <c r="A2185" s="53" t="s">
        <v>2485</v>
      </c>
      <c r="B2185" s="108" t="s">
        <v>785</v>
      </c>
      <c r="C2185" s="64" t="s">
        <v>34</v>
      </c>
      <c r="D2185" s="65">
        <v>1</v>
      </c>
      <c r="E2185" s="66"/>
      <c r="F2185" s="67"/>
      <c r="G2185" s="47">
        <f t="shared" si="206"/>
        <v>1</v>
      </c>
      <c r="H2185" s="127"/>
    </row>
    <row r="2186" spans="1:8" s="61" customFormat="1" ht="45" x14ac:dyDescent="0.2">
      <c r="A2186" s="53" t="s">
        <v>2486</v>
      </c>
      <c r="B2186" s="108" t="s">
        <v>498</v>
      </c>
      <c r="C2186" s="64" t="s">
        <v>34</v>
      </c>
      <c r="D2186" s="65">
        <v>1</v>
      </c>
      <c r="E2186" s="66"/>
      <c r="F2186" s="67"/>
      <c r="G2186" s="47">
        <f>ROUND(PRODUCT(D2186,E2186),2)</f>
        <v>1</v>
      </c>
      <c r="H2186" s="127"/>
    </row>
    <row r="2187" spans="1:8" s="61" customFormat="1" ht="33.75" x14ac:dyDescent="0.2">
      <c r="A2187" s="53" t="s">
        <v>2487</v>
      </c>
      <c r="B2187" s="108" t="s">
        <v>499</v>
      </c>
      <c r="C2187" s="64" t="s">
        <v>34</v>
      </c>
      <c r="D2187" s="65">
        <v>1</v>
      </c>
      <c r="E2187" s="66"/>
      <c r="F2187" s="67"/>
      <c r="G2187" s="47">
        <f>ROUND(PRODUCT(D2187,E2187),2)</f>
        <v>1</v>
      </c>
      <c r="H2187" s="127"/>
    </row>
    <row r="2188" spans="1:8" s="61" customFormat="1" ht="22.5" x14ac:dyDescent="0.2">
      <c r="A2188" s="53" t="s">
        <v>2488</v>
      </c>
      <c r="B2188" s="108" t="s">
        <v>254</v>
      </c>
      <c r="C2188" s="64" t="s">
        <v>40</v>
      </c>
      <c r="D2188" s="65">
        <v>6</v>
      </c>
      <c r="E2188" s="66"/>
      <c r="F2188" s="67"/>
      <c r="G2188" s="47">
        <f t="shared" ref="G2188:G2189" si="208">ROUND(PRODUCT(D2188,E2188),2)</f>
        <v>6</v>
      </c>
      <c r="H2188" s="127"/>
    </row>
    <row r="2189" spans="1:8" s="61" customFormat="1" ht="22.5" x14ac:dyDescent="0.2">
      <c r="A2189" s="53" t="s">
        <v>2489</v>
      </c>
      <c r="B2189" s="108" t="s">
        <v>258</v>
      </c>
      <c r="C2189" s="64" t="s">
        <v>34</v>
      </c>
      <c r="D2189" s="65">
        <v>1</v>
      </c>
      <c r="E2189" s="66"/>
      <c r="F2189" s="67"/>
      <c r="G2189" s="47">
        <f t="shared" si="208"/>
        <v>1</v>
      </c>
      <c r="H2189" s="127"/>
    </row>
    <row r="2190" spans="1:8" s="61" customFormat="1" ht="33.75" x14ac:dyDescent="0.2">
      <c r="A2190" s="53" t="s">
        <v>2490</v>
      </c>
      <c r="B2190" s="108" t="s">
        <v>297</v>
      </c>
      <c r="C2190" s="64" t="s">
        <v>33</v>
      </c>
      <c r="D2190" s="65">
        <v>0.13</v>
      </c>
      <c r="E2190" s="66"/>
      <c r="F2190" s="67"/>
      <c r="G2190" s="47">
        <f t="shared" si="206"/>
        <v>0.13</v>
      </c>
      <c r="H2190" s="127"/>
    </row>
    <row r="2191" spans="1:8" s="61" customFormat="1" ht="33.75" x14ac:dyDescent="0.2">
      <c r="A2191" s="53" t="s">
        <v>2491</v>
      </c>
      <c r="B2191" s="108" t="s">
        <v>298</v>
      </c>
      <c r="C2191" s="64" t="s">
        <v>34</v>
      </c>
      <c r="D2191" s="65">
        <v>10</v>
      </c>
      <c r="E2191" s="66"/>
      <c r="F2191" s="67"/>
      <c r="G2191" s="47">
        <f t="shared" si="206"/>
        <v>10</v>
      </c>
      <c r="H2191" s="127"/>
    </row>
    <row r="2192" spans="1:8" s="61" customFormat="1" ht="22.5" x14ac:dyDescent="0.2">
      <c r="A2192" s="53" t="s">
        <v>2492</v>
      </c>
      <c r="B2192" s="108" t="s">
        <v>299</v>
      </c>
      <c r="C2192" s="64" t="s">
        <v>34</v>
      </c>
      <c r="D2192" s="65">
        <v>2</v>
      </c>
      <c r="E2192" s="66"/>
      <c r="F2192" s="67"/>
      <c r="G2192" s="47">
        <f t="shared" si="206"/>
        <v>2</v>
      </c>
      <c r="H2192" s="127"/>
    </row>
    <row r="2193" spans="1:8" s="61" customFormat="1" ht="22.5" x14ac:dyDescent="0.2">
      <c r="A2193" s="53" t="s">
        <v>2493</v>
      </c>
      <c r="B2193" s="108" t="s">
        <v>500</v>
      </c>
      <c r="C2193" s="64" t="s">
        <v>34</v>
      </c>
      <c r="D2193" s="65">
        <v>8</v>
      </c>
      <c r="E2193" s="66"/>
      <c r="F2193" s="67"/>
      <c r="G2193" s="47">
        <f t="shared" si="206"/>
        <v>8</v>
      </c>
      <c r="H2193" s="127"/>
    </row>
    <row r="2194" spans="1:8" s="63" customFormat="1" x14ac:dyDescent="0.2">
      <c r="A2194" s="62" t="s">
        <v>2302</v>
      </c>
      <c r="B2194" s="68" t="s">
        <v>63</v>
      </c>
      <c r="C2194" s="68"/>
      <c r="D2194" s="68">
        <v>0</v>
      </c>
      <c r="E2194" s="68"/>
      <c r="F2194" s="68"/>
      <c r="G2194" s="50">
        <f>ROUND(SUM(G2195,G2207),2)</f>
        <v>1407.95</v>
      </c>
      <c r="H2194" s="127"/>
    </row>
    <row r="2195" spans="1:8" s="114" customFormat="1" x14ac:dyDescent="0.2">
      <c r="A2195" s="109" t="s">
        <v>2303</v>
      </c>
      <c r="B2195" s="110" t="s">
        <v>64</v>
      </c>
      <c r="C2195" s="111"/>
      <c r="D2195" s="112">
        <v>0</v>
      </c>
      <c r="E2195" s="92"/>
      <c r="F2195" s="113"/>
      <c r="G2195" s="92">
        <f>ROUND(SUM(G2196:G2206),2)</f>
        <v>518.70000000000005</v>
      </c>
      <c r="H2195" s="127"/>
    </row>
    <row r="2196" spans="1:8" s="61" customFormat="1" ht="45" x14ac:dyDescent="0.2">
      <c r="A2196" s="53" t="s">
        <v>2494</v>
      </c>
      <c r="B2196" s="108" t="s">
        <v>58</v>
      </c>
      <c r="C2196" s="64" t="s">
        <v>34</v>
      </c>
      <c r="D2196" s="65">
        <v>10</v>
      </c>
      <c r="E2196" s="66"/>
      <c r="F2196" s="67"/>
      <c r="G2196" s="47">
        <f t="shared" ref="G2196:G2223" si="209">ROUND(PRODUCT(D2196,E2196),2)</f>
        <v>10</v>
      </c>
      <c r="H2196" s="127"/>
    </row>
    <row r="2197" spans="1:8" s="61" customFormat="1" ht="45" x14ac:dyDescent="0.2">
      <c r="A2197" s="53" t="s">
        <v>2495</v>
      </c>
      <c r="B2197" s="108" t="s">
        <v>59</v>
      </c>
      <c r="C2197" s="64" t="s">
        <v>34</v>
      </c>
      <c r="D2197" s="65">
        <v>4</v>
      </c>
      <c r="E2197" s="66"/>
      <c r="F2197" s="67"/>
      <c r="G2197" s="47">
        <f t="shared" si="209"/>
        <v>4</v>
      </c>
      <c r="H2197" s="127"/>
    </row>
    <row r="2198" spans="1:8" s="61" customFormat="1" ht="22.5" x14ac:dyDescent="0.2">
      <c r="A2198" s="53" t="s">
        <v>2496</v>
      </c>
      <c r="B2198" s="108" t="s">
        <v>93</v>
      </c>
      <c r="C2198" s="64" t="s">
        <v>33</v>
      </c>
      <c r="D2198" s="65">
        <v>0.5</v>
      </c>
      <c r="E2198" s="66"/>
      <c r="F2198" s="67"/>
      <c r="G2198" s="47">
        <f t="shared" si="209"/>
        <v>0.5</v>
      </c>
      <c r="H2198" s="127"/>
    </row>
    <row r="2199" spans="1:8" s="61" customFormat="1" ht="78.75" x14ac:dyDescent="0.2">
      <c r="A2199" s="53" t="s">
        <v>2497</v>
      </c>
      <c r="B2199" s="108" t="s">
        <v>76</v>
      </c>
      <c r="C2199" s="64" t="s">
        <v>34</v>
      </c>
      <c r="D2199" s="65">
        <v>9</v>
      </c>
      <c r="E2199" s="66"/>
      <c r="F2199" s="67"/>
      <c r="G2199" s="47">
        <f t="shared" si="209"/>
        <v>9</v>
      </c>
      <c r="H2199" s="127"/>
    </row>
    <row r="2200" spans="1:8" s="61" customFormat="1" ht="45" x14ac:dyDescent="0.2">
      <c r="A2200" s="53" t="s">
        <v>2498</v>
      </c>
      <c r="B2200" s="108" t="s">
        <v>110</v>
      </c>
      <c r="C2200" s="64" t="s">
        <v>33</v>
      </c>
      <c r="D2200" s="65">
        <v>54.1</v>
      </c>
      <c r="E2200" s="66"/>
      <c r="F2200" s="67"/>
      <c r="G2200" s="47">
        <f t="shared" si="209"/>
        <v>54.1</v>
      </c>
      <c r="H2200" s="127"/>
    </row>
    <row r="2201" spans="1:8" s="61" customFormat="1" ht="22.5" x14ac:dyDescent="0.2">
      <c r="A2201" s="53" t="s">
        <v>2499</v>
      </c>
      <c r="B2201" s="108" t="s">
        <v>60</v>
      </c>
      <c r="C2201" s="64" t="s">
        <v>40</v>
      </c>
      <c r="D2201" s="65">
        <v>360</v>
      </c>
      <c r="E2201" s="66"/>
      <c r="F2201" s="67"/>
      <c r="G2201" s="47">
        <f t="shared" si="209"/>
        <v>360</v>
      </c>
      <c r="H2201" s="127"/>
    </row>
    <row r="2202" spans="1:8" s="61" customFormat="1" ht="22.5" x14ac:dyDescent="0.2">
      <c r="A2202" s="53" t="s">
        <v>2500</v>
      </c>
      <c r="B2202" s="108" t="s">
        <v>61</v>
      </c>
      <c r="C2202" s="64" t="s">
        <v>40</v>
      </c>
      <c r="D2202" s="65">
        <v>7.5</v>
      </c>
      <c r="E2202" s="66"/>
      <c r="F2202" s="67"/>
      <c r="G2202" s="47">
        <f t="shared" si="209"/>
        <v>7.5</v>
      </c>
      <c r="H2202" s="127"/>
    </row>
    <row r="2203" spans="1:8" s="61" customFormat="1" ht="22.5" x14ac:dyDescent="0.2">
      <c r="A2203" s="53" t="s">
        <v>2501</v>
      </c>
      <c r="B2203" s="108" t="s">
        <v>502</v>
      </c>
      <c r="C2203" s="64" t="s">
        <v>40</v>
      </c>
      <c r="D2203" s="65">
        <v>9</v>
      </c>
      <c r="E2203" s="66"/>
      <c r="F2203" s="67"/>
      <c r="G2203" s="47">
        <f t="shared" si="209"/>
        <v>9</v>
      </c>
      <c r="H2203" s="127"/>
    </row>
    <row r="2204" spans="1:8" s="61" customFormat="1" ht="22.5" x14ac:dyDescent="0.2">
      <c r="A2204" s="53" t="s">
        <v>2502</v>
      </c>
      <c r="B2204" s="108" t="s">
        <v>503</v>
      </c>
      <c r="C2204" s="64" t="s">
        <v>40</v>
      </c>
      <c r="D2204" s="65">
        <v>5.5</v>
      </c>
      <c r="E2204" s="66"/>
      <c r="F2204" s="67"/>
      <c r="G2204" s="47">
        <f t="shared" si="209"/>
        <v>5.5</v>
      </c>
      <c r="H2204" s="127"/>
    </row>
    <row r="2205" spans="1:8" s="61" customFormat="1" ht="22.5" x14ac:dyDescent="0.2">
      <c r="A2205" s="53" t="s">
        <v>2503</v>
      </c>
      <c r="B2205" s="108" t="s">
        <v>62</v>
      </c>
      <c r="C2205" s="64" t="s">
        <v>34</v>
      </c>
      <c r="D2205" s="65">
        <v>5</v>
      </c>
      <c r="E2205" s="66"/>
      <c r="F2205" s="67"/>
      <c r="G2205" s="47">
        <f t="shared" si="209"/>
        <v>5</v>
      </c>
      <c r="H2205" s="127"/>
    </row>
    <row r="2206" spans="1:8" s="61" customFormat="1" ht="45" x14ac:dyDescent="0.2">
      <c r="A2206" s="53" t="s">
        <v>2504</v>
      </c>
      <c r="B2206" s="108" t="s">
        <v>122</v>
      </c>
      <c r="C2206" s="64" t="s">
        <v>33</v>
      </c>
      <c r="D2206" s="65">
        <v>54.1</v>
      </c>
      <c r="E2206" s="66"/>
      <c r="F2206" s="67"/>
      <c r="G2206" s="47">
        <f t="shared" si="209"/>
        <v>54.1</v>
      </c>
      <c r="H2206" s="127"/>
    </row>
    <row r="2207" spans="1:8" s="114" customFormat="1" x14ac:dyDescent="0.2">
      <c r="A2207" s="109" t="s">
        <v>2304</v>
      </c>
      <c r="B2207" s="110" t="s">
        <v>84</v>
      </c>
      <c r="C2207" s="111"/>
      <c r="D2207" s="112">
        <v>0</v>
      </c>
      <c r="E2207" s="92"/>
      <c r="F2207" s="113"/>
      <c r="G2207" s="92">
        <f>ROUND(SUM(G2208:G2226),2)</f>
        <v>889.25</v>
      </c>
      <c r="H2207" s="127"/>
    </row>
    <row r="2208" spans="1:8" s="61" customFormat="1" ht="135" x14ac:dyDescent="0.2">
      <c r="A2208" s="53" t="s">
        <v>2505</v>
      </c>
      <c r="B2208" s="108" t="s">
        <v>3021</v>
      </c>
      <c r="C2208" s="64" t="s">
        <v>34</v>
      </c>
      <c r="D2208" s="65">
        <v>9</v>
      </c>
      <c r="E2208" s="66"/>
      <c r="F2208" s="67"/>
      <c r="G2208" s="47">
        <f t="shared" si="209"/>
        <v>9</v>
      </c>
      <c r="H2208" s="127"/>
    </row>
    <row r="2209" spans="1:8" s="61" customFormat="1" ht="135" x14ac:dyDescent="0.2">
      <c r="A2209" s="53" t="s">
        <v>2506</v>
      </c>
      <c r="B2209" s="108" t="s">
        <v>504</v>
      </c>
      <c r="C2209" s="64" t="s">
        <v>34</v>
      </c>
      <c r="D2209" s="65">
        <v>9</v>
      </c>
      <c r="E2209" s="66"/>
      <c r="F2209" s="67"/>
      <c r="G2209" s="47">
        <f t="shared" si="209"/>
        <v>9</v>
      </c>
      <c r="H2209" s="127"/>
    </row>
    <row r="2210" spans="1:8" s="61" customFormat="1" ht="56.25" x14ac:dyDescent="0.2">
      <c r="A2210" s="53" t="s">
        <v>2507</v>
      </c>
      <c r="B2210" s="108" t="s">
        <v>123</v>
      </c>
      <c r="C2210" s="64" t="s">
        <v>34</v>
      </c>
      <c r="D2210" s="65">
        <v>9</v>
      </c>
      <c r="E2210" s="66"/>
      <c r="F2210" s="67"/>
      <c r="G2210" s="47">
        <f t="shared" si="209"/>
        <v>9</v>
      </c>
      <c r="H2210" s="127"/>
    </row>
    <row r="2211" spans="1:8" s="61" customFormat="1" ht="33.75" x14ac:dyDescent="0.2">
      <c r="A2211" s="53" t="s">
        <v>2508</v>
      </c>
      <c r="B2211" s="108" t="s">
        <v>66</v>
      </c>
      <c r="C2211" s="64" t="s">
        <v>40</v>
      </c>
      <c r="D2211" s="65">
        <v>360</v>
      </c>
      <c r="E2211" s="66"/>
      <c r="F2211" s="67"/>
      <c r="G2211" s="47">
        <f t="shared" si="209"/>
        <v>360</v>
      </c>
      <c r="H2211" s="127"/>
    </row>
    <row r="2212" spans="1:8" s="61" customFormat="1" ht="33.75" x14ac:dyDescent="0.2">
      <c r="A2212" s="53" t="s">
        <v>2509</v>
      </c>
      <c r="B2212" s="108" t="s">
        <v>67</v>
      </c>
      <c r="C2212" s="64" t="s">
        <v>40</v>
      </c>
      <c r="D2212" s="65">
        <v>351</v>
      </c>
      <c r="E2212" s="66"/>
      <c r="F2212" s="67"/>
      <c r="G2212" s="47">
        <f t="shared" si="209"/>
        <v>351</v>
      </c>
      <c r="H2212" s="127"/>
    </row>
    <row r="2213" spans="1:8" s="61" customFormat="1" ht="56.25" x14ac:dyDescent="0.2">
      <c r="A2213" s="53" t="s">
        <v>2510</v>
      </c>
      <c r="B2213" s="108" t="s">
        <v>99</v>
      </c>
      <c r="C2213" s="64" t="s">
        <v>40</v>
      </c>
      <c r="D2213" s="65">
        <v>10.85</v>
      </c>
      <c r="E2213" s="66"/>
      <c r="F2213" s="67"/>
      <c r="G2213" s="47">
        <f t="shared" si="209"/>
        <v>10.85</v>
      </c>
      <c r="H2213" s="127"/>
    </row>
    <row r="2214" spans="1:8" s="61" customFormat="1" ht="22.5" x14ac:dyDescent="0.2">
      <c r="A2214" s="53" t="s">
        <v>2511</v>
      </c>
      <c r="B2214" s="108" t="s">
        <v>68</v>
      </c>
      <c r="C2214" s="64" t="s">
        <v>34</v>
      </c>
      <c r="D2214" s="65">
        <v>33</v>
      </c>
      <c r="E2214" s="66"/>
      <c r="F2214" s="67"/>
      <c r="G2214" s="47">
        <f t="shared" si="209"/>
        <v>33</v>
      </c>
      <c r="H2214" s="127"/>
    </row>
    <row r="2215" spans="1:8" s="61" customFormat="1" ht="22.5" x14ac:dyDescent="0.2">
      <c r="A2215" s="53" t="s">
        <v>2512</v>
      </c>
      <c r="B2215" s="108" t="s">
        <v>69</v>
      </c>
      <c r="C2215" s="64" t="s">
        <v>34</v>
      </c>
      <c r="D2215" s="65">
        <v>7</v>
      </c>
      <c r="E2215" s="66"/>
      <c r="F2215" s="67"/>
      <c r="G2215" s="47">
        <f t="shared" si="209"/>
        <v>7</v>
      </c>
      <c r="H2215" s="127"/>
    </row>
    <row r="2216" spans="1:8" s="61" customFormat="1" ht="45" x14ac:dyDescent="0.2">
      <c r="A2216" s="53" t="s">
        <v>2513</v>
      </c>
      <c r="B2216" s="108" t="s">
        <v>70</v>
      </c>
      <c r="C2216" s="64" t="s">
        <v>34</v>
      </c>
      <c r="D2216" s="65">
        <v>33</v>
      </c>
      <c r="E2216" s="66"/>
      <c r="F2216" s="67"/>
      <c r="G2216" s="47">
        <f t="shared" si="209"/>
        <v>33</v>
      </c>
      <c r="H2216" s="127"/>
    </row>
    <row r="2217" spans="1:8" s="61" customFormat="1" ht="33.75" x14ac:dyDescent="0.2">
      <c r="A2217" s="53" t="s">
        <v>2514</v>
      </c>
      <c r="B2217" s="108" t="s">
        <v>101</v>
      </c>
      <c r="C2217" s="64" t="s">
        <v>34</v>
      </c>
      <c r="D2217" s="65">
        <v>3</v>
      </c>
      <c r="E2217" s="66"/>
      <c r="F2217" s="67"/>
      <c r="G2217" s="47">
        <f t="shared" si="209"/>
        <v>3</v>
      </c>
      <c r="H2217" s="127"/>
    </row>
    <row r="2218" spans="1:8" s="61" customFormat="1" ht="33.75" x14ac:dyDescent="0.2">
      <c r="A2218" s="53" t="s">
        <v>2515</v>
      </c>
      <c r="B2218" s="108" t="s">
        <v>71</v>
      </c>
      <c r="C2218" s="64" t="s">
        <v>72</v>
      </c>
      <c r="D2218" s="65">
        <v>5</v>
      </c>
      <c r="E2218" s="66"/>
      <c r="F2218" s="67"/>
      <c r="G2218" s="47">
        <f t="shared" si="209"/>
        <v>5</v>
      </c>
      <c r="H2218" s="127"/>
    </row>
    <row r="2219" spans="1:8" s="61" customFormat="1" ht="33.75" x14ac:dyDescent="0.2">
      <c r="A2219" s="53" t="s">
        <v>2516</v>
      </c>
      <c r="B2219" s="108" t="s">
        <v>75</v>
      </c>
      <c r="C2219" s="64" t="s">
        <v>72</v>
      </c>
      <c r="D2219" s="65">
        <v>9</v>
      </c>
      <c r="E2219" s="66"/>
      <c r="F2219" s="67"/>
      <c r="G2219" s="47">
        <f t="shared" si="209"/>
        <v>9</v>
      </c>
      <c r="H2219" s="127"/>
    </row>
    <row r="2220" spans="1:8" s="61" customFormat="1" ht="33.75" x14ac:dyDescent="0.2">
      <c r="A2220" s="53" t="s">
        <v>2517</v>
      </c>
      <c r="B2220" s="108" t="s">
        <v>3023</v>
      </c>
      <c r="C2220" s="64" t="s">
        <v>34</v>
      </c>
      <c r="D2220" s="65">
        <v>3</v>
      </c>
      <c r="E2220" s="66"/>
      <c r="F2220" s="67"/>
      <c r="G2220" s="47">
        <f t="shared" si="209"/>
        <v>3</v>
      </c>
      <c r="H2220" s="127"/>
    </row>
    <row r="2221" spans="1:8" s="61" customFormat="1" ht="33.75" x14ac:dyDescent="0.2">
      <c r="A2221" s="53" t="s">
        <v>2518</v>
      </c>
      <c r="B2221" s="108" t="s">
        <v>96</v>
      </c>
      <c r="C2221" s="64" t="s">
        <v>34</v>
      </c>
      <c r="D2221" s="65">
        <v>27</v>
      </c>
      <c r="E2221" s="66"/>
      <c r="F2221" s="67"/>
      <c r="G2221" s="47">
        <f t="shared" si="209"/>
        <v>27</v>
      </c>
      <c r="H2221" s="127"/>
    </row>
    <row r="2222" spans="1:8" s="61" customFormat="1" ht="33.75" x14ac:dyDescent="0.2">
      <c r="A2222" s="53" t="s">
        <v>2519</v>
      </c>
      <c r="B2222" s="108" t="s">
        <v>97</v>
      </c>
      <c r="C2222" s="64" t="s">
        <v>34</v>
      </c>
      <c r="D2222" s="65">
        <v>9</v>
      </c>
      <c r="E2222" s="66"/>
      <c r="F2222" s="67"/>
      <c r="G2222" s="47">
        <f t="shared" si="209"/>
        <v>9</v>
      </c>
      <c r="H2222" s="127"/>
    </row>
    <row r="2223" spans="1:8" s="61" customFormat="1" ht="56.25" x14ac:dyDescent="0.2">
      <c r="A2223" s="53" t="s">
        <v>2520</v>
      </c>
      <c r="B2223" s="108" t="s">
        <v>74</v>
      </c>
      <c r="C2223" s="64" t="s">
        <v>34</v>
      </c>
      <c r="D2223" s="65">
        <v>1</v>
      </c>
      <c r="E2223" s="66"/>
      <c r="F2223" s="67"/>
      <c r="G2223" s="47">
        <f t="shared" si="209"/>
        <v>1</v>
      </c>
      <c r="H2223" s="127"/>
    </row>
    <row r="2224" spans="1:8" s="61" customFormat="1" ht="33.75" x14ac:dyDescent="0.2">
      <c r="A2224" s="53" t="s">
        <v>2521</v>
      </c>
      <c r="B2224" s="108" t="s">
        <v>73</v>
      </c>
      <c r="C2224" s="64" t="s">
        <v>40</v>
      </c>
      <c r="D2224" s="65">
        <v>8.4</v>
      </c>
      <c r="E2224" s="66"/>
      <c r="F2224" s="67"/>
      <c r="G2224" s="47">
        <f>ROUND(PRODUCT(D2224,E2224),2)</f>
        <v>8.4</v>
      </c>
      <c r="H2224" s="127"/>
    </row>
    <row r="2225" spans="1:8" s="61" customFormat="1" ht="270" x14ac:dyDescent="0.2">
      <c r="A2225" s="53" t="s">
        <v>2522</v>
      </c>
      <c r="B2225" s="54" t="s">
        <v>3028</v>
      </c>
      <c r="C2225" s="64" t="s">
        <v>34</v>
      </c>
      <c r="D2225" s="65">
        <v>1</v>
      </c>
      <c r="E2225" s="66"/>
      <c r="F2225" s="67"/>
      <c r="G2225" s="47">
        <f>ROUND(PRODUCT(D2225,E2225),2)</f>
        <v>1</v>
      </c>
      <c r="H2225" s="127"/>
    </row>
    <row r="2226" spans="1:8" s="61" customFormat="1" ht="78.75" x14ac:dyDescent="0.2">
      <c r="A2226" s="53" t="s">
        <v>2523</v>
      </c>
      <c r="B2226" s="54" t="s">
        <v>3029</v>
      </c>
      <c r="C2226" s="64" t="s">
        <v>34</v>
      </c>
      <c r="D2226" s="65">
        <v>1</v>
      </c>
      <c r="E2226" s="66"/>
      <c r="F2226" s="67"/>
      <c r="G2226" s="47">
        <f>ROUND(PRODUCT(D2226,E2226),2)</f>
        <v>1</v>
      </c>
      <c r="H2226" s="127"/>
    </row>
    <row r="2227" spans="1:8" s="59" customFormat="1" x14ac:dyDescent="0.2">
      <c r="A2227" s="62" t="s">
        <v>2305</v>
      </c>
      <c r="B2227" s="68" t="s">
        <v>30</v>
      </c>
      <c r="C2227" s="68"/>
      <c r="D2227" s="68">
        <v>0</v>
      </c>
      <c r="E2227" s="68"/>
      <c r="F2227" s="68"/>
      <c r="G2227" s="50">
        <f>ROUND(SUM(G2228),2)</f>
        <v>4080.09</v>
      </c>
      <c r="H2227" s="127"/>
    </row>
    <row r="2228" spans="1:8" s="69" customFormat="1" ht="22.5" x14ac:dyDescent="0.2">
      <c r="A2228" s="53" t="s">
        <v>2524</v>
      </c>
      <c r="B2228" s="108" t="s">
        <v>48</v>
      </c>
      <c r="C2228" s="64" t="s">
        <v>32</v>
      </c>
      <c r="D2228" s="65">
        <v>4080.09</v>
      </c>
      <c r="E2228" s="66"/>
      <c r="F2228" s="67"/>
      <c r="G2228" s="47">
        <f t="shared" ref="G2228" si="210">ROUND(PRODUCT(D2228,E2228),2)</f>
        <v>4080.09</v>
      </c>
      <c r="H2228" s="127"/>
    </row>
    <row r="2229" spans="1:8" s="86" customFormat="1" x14ac:dyDescent="0.2">
      <c r="A2229" s="84" t="s">
        <v>2536</v>
      </c>
      <c r="B2229" s="133" t="s">
        <v>2537</v>
      </c>
      <c r="C2229" s="133"/>
      <c r="D2229" s="133"/>
      <c r="E2229" s="133"/>
      <c r="F2229" s="133"/>
      <c r="G2229" s="85">
        <f>+G2230+G2260+G2282+G2290+G2312+G2393+G2447+G2480</f>
        <v>70928.61</v>
      </c>
      <c r="H2229" s="127"/>
    </row>
    <row r="2230" spans="1:8" s="63" customFormat="1" x14ac:dyDescent="0.2">
      <c r="A2230" s="62" t="s">
        <v>2538</v>
      </c>
      <c r="B2230" s="68" t="s">
        <v>77</v>
      </c>
      <c r="C2230" s="68"/>
      <c r="D2230" s="68"/>
      <c r="E2230" s="68"/>
      <c r="F2230" s="68"/>
      <c r="G2230" s="50">
        <f>ROUND(SUM(G2231,G2243,G2251),2)</f>
        <v>39942.11</v>
      </c>
      <c r="H2230" s="127"/>
    </row>
    <row r="2231" spans="1:8" s="114" customFormat="1" x14ac:dyDescent="0.2">
      <c r="A2231" s="109" t="s">
        <v>2539</v>
      </c>
      <c r="B2231" s="110" t="s">
        <v>26</v>
      </c>
      <c r="C2231" s="111"/>
      <c r="D2231" s="112"/>
      <c r="E2231" s="92"/>
      <c r="F2231" s="113"/>
      <c r="G2231" s="92">
        <f>ROUND(SUM(G2232:G2242),2)</f>
        <v>3210.87</v>
      </c>
      <c r="H2231" s="127"/>
    </row>
    <row r="2232" spans="1:8" s="61" customFormat="1" ht="33.75" x14ac:dyDescent="0.2">
      <c r="A2232" s="53" t="s">
        <v>2562</v>
      </c>
      <c r="B2232" s="108" t="s">
        <v>466</v>
      </c>
      <c r="C2232" s="64" t="s">
        <v>33</v>
      </c>
      <c r="D2232" s="65">
        <v>10.32</v>
      </c>
      <c r="E2232" s="66"/>
      <c r="F2232" s="67"/>
      <c r="G2232" s="47">
        <f>ROUND(PRODUCT(D2232,E2232),2)</f>
        <v>10.32</v>
      </c>
      <c r="H2232" s="127"/>
    </row>
    <row r="2233" spans="1:8" s="61" customFormat="1" ht="33.75" x14ac:dyDescent="0.2">
      <c r="A2233" s="53" t="s">
        <v>2563</v>
      </c>
      <c r="B2233" s="108" t="s">
        <v>467</v>
      </c>
      <c r="C2233" s="64" t="s">
        <v>33</v>
      </c>
      <c r="D2233" s="65">
        <v>66.34</v>
      </c>
      <c r="E2233" s="66"/>
      <c r="F2233" s="67"/>
      <c r="G2233" s="47">
        <f t="shared" ref="G2233:G2242" si="211">ROUND(PRODUCT(D2233,E2233),2)</f>
        <v>66.34</v>
      </c>
      <c r="H2233" s="127"/>
    </row>
    <row r="2234" spans="1:8" s="61" customFormat="1" ht="22.5" x14ac:dyDescent="0.2">
      <c r="A2234" s="53" t="s">
        <v>2564</v>
      </c>
      <c r="B2234" s="108" t="s">
        <v>218</v>
      </c>
      <c r="C2234" s="64" t="s">
        <v>33</v>
      </c>
      <c r="D2234" s="65">
        <v>1.66</v>
      </c>
      <c r="E2234" s="66"/>
      <c r="F2234" s="67"/>
      <c r="G2234" s="47">
        <f t="shared" si="211"/>
        <v>1.66</v>
      </c>
      <c r="H2234" s="127"/>
    </row>
    <row r="2235" spans="1:8" s="61" customFormat="1" ht="33.75" x14ac:dyDescent="0.2">
      <c r="A2235" s="53" t="s">
        <v>2565</v>
      </c>
      <c r="B2235" s="108" t="s">
        <v>763</v>
      </c>
      <c r="C2235" s="64" t="s">
        <v>32</v>
      </c>
      <c r="D2235" s="65">
        <v>80.3</v>
      </c>
      <c r="E2235" s="66"/>
      <c r="F2235" s="67"/>
      <c r="G2235" s="47">
        <f t="shared" si="211"/>
        <v>80.3</v>
      </c>
      <c r="H2235" s="127"/>
    </row>
    <row r="2236" spans="1:8" s="61" customFormat="1" ht="45" x14ac:dyDescent="0.2">
      <c r="A2236" s="53" t="s">
        <v>2566</v>
      </c>
      <c r="B2236" s="108" t="s">
        <v>92</v>
      </c>
      <c r="C2236" s="64" t="s">
        <v>33</v>
      </c>
      <c r="D2236" s="65">
        <v>3.78</v>
      </c>
      <c r="E2236" s="66"/>
      <c r="F2236" s="67"/>
      <c r="G2236" s="47">
        <f>ROUND(PRODUCT(D2236,E2236),2)</f>
        <v>3.78</v>
      </c>
      <c r="H2236" s="127"/>
    </row>
    <row r="2237" spans="1:8" s="61" customFormat="1" ht="33.75" x14ac:dyDescent="0.2">
      <c r="A2237" s="53" t="s">
        <v>2567</v>
      </c>
      <c r="B2237" s="108" t="s">
        <v>109</v>
      </c>
      <c r="C2237" s="64" t="s">
        <v>33</v>
      </c>
      <c r="D2237" s="65">
        <v>4.8099999999999996</v>
      </c>
      <c r="E2237" s="66"/>
      <c r="F2237" s="67"/>
      <c r="G2237" s="47">
        <f t="shared" ref="G2237:G2240" si="212">ROUND(PRODUCT(D2237,E2237),2)</f>
        <v>4.8099999999999996</v>
      </c>
      <c r="H2237" s="127"/>
    </row>
    <row r="2238" spans="1:8" s="61" customFormat="1" ht="33.75" x14ac:dyDescent="0.2">
      <c r="A2238" s="53" t="s">
        <v>2568</v>
      </c>
      <c r="B2238" s="108" t="s">
        <v>56</v>
      </c>
      <c r="C2238" s="64" t="s">
        <v>33</v>
      </c>
      <c r="D2238" s="65">
        <v>6.44</v>
      </c>
      <c r="E2238" s="66"/>
      <c r="F2238" s="67"/>
      <c r="G2238" s="47">
        <f t="shared" si="212"/>
        <v>6.44</v>
      </c>
      <c r="H2238" s="127"/>
    </row>
    <row r="2239" spans="1:8" s="61" customFormat="1" ht="33.75" x14ac:dyDescent="0.2">
      <c r="A2239" s="53" t="s">
        <v>2569</v>
      </c>
      <c r="B2239" s="108" t="s">
        <v>35</v>
      </c>
      <c r="C2239" s="64" t="s">
        <v>33</v>
      </c>
      <c r="D2239" s="65">
        <v>94.72</v>
      </c>
      <c r="E2239" s="66"/>
      <c r="F2239" s="67"/>
      <c r="G2239" s="47">
        <f t="shared" si="212"/>
        <v>94.72</v>
      </c>
      <c r="H2239" s="127"/>
    </row>
    <row r="2240" spans="1:8" s="61" customFormat="1" ht="67.5" x14ac:dyDescent="0.2">
      <c r="A2240" s="53" t="s">
        <v>2570</v>
      </c>
      <c r="B2240" s="108" t="s">
        <v>2526</v>
      </c>
      <c r="C2240" s="64" t="s">
        <v>34</v>
      </c>
      <c r="D2240" s="65">
        <v>1</v>
      </c>
      <c r="E2240" s="66"/>
      <c r="F2240" s="67"/>
      <c r="G2240" s="47">
        <f t="shared" si="212"/>
        <v>1</v>
      </c>
      <c r="H2240" s="127"/>
    </row>
    <row r="2241" spans="1:8" s="61" customFormat="1" ht="33.75" x14ac:dyDescent="0.2">
      <c r="A2241" s="53" t="s">
        <v>2571</v>
      </c>
      <c r="B2241" s="108" t="s">
        <v>38</v>
      </c>
      <c r="C2241" s="64" t="s">
        <v>33</v>
      </c>
      <c r="D2241" s="65">
        <v>196.1</v>
      </c>
      <c r="E2241" s="66"/>
      <c r="F2241" s="67"/>
      <c r="G2241" s="47">
        <f t="shared" si="211"/>
        <v>196.1</v>
      </c>
      <c r="H2241" s="127"/>
    </row>
    <row r="2242" spans="1:8" s="61" customFormat="1" ht="33.75" x14ac:dyDescent="0.2">
      <c r="A2242" s="53" t="s">
        <v>2572</v>
      </c>
      <c r="B2242" s="108" t="s">
        <v>36</v>
      </c>
      <c r="C2242" s="64" t="s">
        <v>37</v>
      </c>
      <c r="D2242" s="65">
        <v>2745.4</v>
      </c>
      <c r="E2242" s="66"/>
      <c r="F2242" s="67"/>
      <c r="G2242" s="47">
        <f t="shared" si="211"/>
        <v>2745.4</v>
      </c>
      <c r="H2242" s="127"/>
    </row>
    <row r="2243" spans="1:8" s="114" customFormat="1" x14ac:dyDescent="0.2">
      <c r="A2243" s="109" t="s">
        <v>2540</v>
      </c>
      <c r="B2243" s="110" t="s">
        <v>51</v>
      </c>
      <c r="C2243" s="111"/>
      <c r="D2243" s="112">
        <v>0</v>
      </c>
      <c r="E2243" s="92"/>
      <c r="F2243" s="113"/>
      <c r="G2243" s="92">
        <f>ROUND(SUM(G2244:G2250),2)</f>
        <v>28565.15</v>
      </c>
      <c r="H2243" s="127"/>
    </row>
    <row r="2244" spans="1:8" s="61" customFormat="1" ht="33.75" x14ac:dyDescent="0.2">
      <c r="A2244" s="53" t="s">
        <v>2573</v>
      </c>
      <c r="B2244" s="108" t="s">
        <v>31</v>
      </c>
      <c r="C2244" s="64" t="s">
        <v>32</v>
      </c>
      <c r="D2244" s="65">
        <v>2550.46</v>
      </c>
      <c r="E2244" s="66"/>
      <c r="F2244" s="67"/>
      <c r="G2244" s="47">
        <f>ROUND(PRODUCT(D2244,E2244),2)</f>
        <v>2550.46</v>
      </c>
      <c r="H2244" s="127"/>
    </row>
    <row r="2245" spans="1:8" s="61" customFormat="1" ht="45" x14ac:dyDescent="0.2">
      <c r="A2245" s="53" t="s">
        <v>2574</v>
      </c>
      <c r="B2245" s="108" t="s">
        <v>108</v>
      </c>
      <c r="C2245" s="64" t="s">
        <v>33</v>
      </c>
      <c r="D2245" s="65">
        <v>1275.23</v>
      </c>
      <c r="E2245" s="66"/>
      <c r="F2245" s="67"/>
      <c r="G2245" s="47">
        <f t="shared" ref="G2245:G2249" si="213">ROUND(PRODUCT(D2245,E2245),2)</f>
        <v>1275.23</v>
      </c>
      <c r="H2245" s="127"/>
    </row>
    <row r="2246" spans="1:8" s="61" customFormat="1" ht="45" x14ac:dyDescent="0.2">
      <c r="A2246" s="53" t="s">
        <v>2575</v>
      </c>
      <c r="B2246" s="108" t="s">
        <v>124</v>
      </c>
      <c r="C2246" s="64" t="s">
        <v>32</v>
      </c>
      <c r="D2246" s="65">
        <v>2550.46</v>
      </c>
      <c r="E2246" s="66"/>
      <c r="F2246" s="67"/>
      <c r="G2246" s="47">
        <f t="shared" si="213"/>
        <v>2550.46</v>
      </c>
      <c r="H2246" s="127"/>
    </row>
    <row r="2247" spans="1:8" s="61" customFormat="1" ht="45" x14ac:dyDescent="0.2">
      <c r="A2247" s="53" t="s">
        <v>2576</v>
      </c>
      <c r="B2247" s="54" t="s">
        <v>3024</v>
      </c>
      <c r="C2247" s="64" t="s">
        <v>33</v>
      </c>
      <c r="D2247" s="65">
        <v>510.09</v>
      </c>
      <c r="E2247" s="66"/>
      <c r="F2247" s="67"/>
      <c r="G2247" s="47">
        <f t="shared" si="213"/>
        <v>510.09</v>
      </c>
      <c r="H2247" s="127"/>
    </row>
    <row r="2248" spans="1:8" s="61" customFormat="1" ht="33.75" x14ac:dyDescent="0.2">
      <c r="A2248" s="53" t="s">
        <v>2577</v>
      </c>
      <c r="B2248" s="108" t="s">
        <v>94</v>
      </c>
      <c r="C2248" s="64" t="s">
        <v>32</v>
      </c>
      <c r="D2248" s="65">
        <v>2550.46</v>
      </c>
      <c r="E2248" s="66"/>
      <c r="F2248" s="67"/>
      <c r="G2248" s="47">
        <f t="shared" si="213"/>
        <v>2550.46</v>
      </c>
      <c r="H2248" s="127"/>
    </row>
    <row r="2249" spans="1:8" s="61" customFormat="1" ht="33.75" x14ac:dyDescent="0.2">
      <c r="A2249" s="53" t="s">
        <v>2578</v>
      </c>
      <c r="B2249" s="108" t="s">
        <v>38</v>
      </c>
      <c r="C2249" s="64" t="s">
        <v>33</v>
      </c>
      <c r="D2249" s="65">
        <v>1275.23</v>
      </c>
      <c r="E2249" s="66"/>
      <c r="F2249" s="67"/>
      <c r="G2249" s="47">
        <f t="shared" si="213"/>
        <v>1275.23</v>
      </c>
      <c r="H2249" s="127"/>
    </row>
    <row r="2250" spans="1:8" s="61" customFormat="1" ht="33.75" x14ac:dyDescent="0.2">
      <c r="A2250" s="53" t="s">
        <v>2579</v>
      </c>
      <c r="B2250" s="108" t="s">
        <v>36</v>
      </c>
      <c r="C2250" s="64" t="s">
        <v>37</v>
      </c>
      <c r="D2250" s="65">
        <v>17853.22</v>
      </c>
      <c r="E2250" s="66"/>
      <c r="F2250" s="67"/>
      <c r="G2250" s="47">
        <f>ROUND(PRODUCT(D2250,E2250),2)</f>
        <v>17853.22</v>
      </c>
      <c r="H2250" s="127"/>
    </row>
    <row r="2251" spans="1:8" s="114" customFormat="1" x14ac:dyDescent="0.2">
      <c r="A2251" s="109" t="s">
        <v>2541</v>
      </c>
      <c r="B2251" s="110" t="s">
        <v>52</v>
      </c>
      <c r="C2251" s="111"/>
      <c r="D2251" s="112">
        <v>0</v>
      </c>
      <c r="E2251" s="92"/>
      <c r="F2251" s="113"/>
      <c r="G2251" s="92">
        <f>ROUND(SUM(G2252:G2259),2)</f>
        <v>8166.09</v>
      </c>
      <c r="H2251" s="127"/>
    </row>
    <row r="2252" spans="1:8" s="61" customFormat="1" ht="45" x14ac:dyDescent="0.2">
      <c r="A2252" s="53" t="s">
        <v>2580</v>
      </c>
      <c r="B2252" s="108" t="s">
        <v>88</v>
      </c>
      <c r="C2252" s="64" t="s">
        <v>32</v>
      </c>
      <c r="D2252" s="65">
        <v>329.67</v>
      </c>
      <c r="E2252" s="66"/>
      <c r="F2252" s="67"/>
      <c r="G2252" s="47">
        <f>ROUND(PRODUCT(D2252,E2252),2)</f>
        <v>329.67</v>
      </c>
      <c r="H2252" s="127"/>
    </row>
    <row r="2253" spans="1:8" s="61" customFormat="1" ht="45" x14ac:dyDescent="0.2">
      <c r="A2253" s="53" t="s">
        <v>2581</v>
      </c>
      <c r="B2253" s="108" t="s">
        <v>89</v>
      </c>
      <c r="C2253" s="64" t="s">
        <v>32</v>
      </c>
      <c r="D2253" s="65">
        <v>439.56</v>
      </c>
      <c r="E2253" s="66"/>
      <c r="F2253" s="67"/>
      <c r="G2253" s="47">
        <f t="shared" ref="G2253:G2259" si="214">ROUND(PRODUCT(D2253,E2253),2)</f>
        <v>439.56</v>
      </c>
      <c r="H2253" s="127"/>
    </row>
    <row r="2254" spans="1:8" s="61" customFormat="1" ht="45" x14ac:dyDescent="0.2">
      <c r="A2254" s="53" t="s">
        <v>2582</v>
      </c>
      <c r="B2254" s="108" t="s">
        <v>90</v>
      </c>
      <c r="C2254" s="64" t="s">
        <v>32</v>
      </c>
      <c r="D2254" s="65">
        <v>1318.68</v>
      </c>
      <c r="E2254" s="66"/>
      <c r="F2254" s="67"/>
      <c r="G2254" s="47">
        <f t="shared" si="214"/>
        <v>1318.68</v>
      </c>
      <c r="H2254" s="127"/>
    </row>
    <row r="2255" spans="1:8" s="61" customFormat="1" ht="45" x14ac:dyDescent="0.2">
      <c r="A2255" s="53" t="s">
        <v>2583</v>
      </c>
      <c r="B2255" s="108" t="s">
        <v>91</v>
      </c>
      <c r="C2255" s="64" t="s">
        <v>32</v>
      </c>
      <c r="D2255" s="65">
        <v>109.89</v>
      </c>
      <c r="E2255" s="66"/>
      <c r="F2255" s="67"/>
      <c r="G2255" s="47">
        <f t="shared" si="214"/>
        <v>109.89</v>
      </c>
      <c r="H2255" s="127"/>
    </row>
    <row r="2256" spans="1:8" s="61" customFormat="1" ht="22.5" x14ac:dyDescent="0.2">
      <c r="A2256" s="53" t="s">
        <v>2584</v>
      </c>
      <c r="B2256" s="108" t="s">
        <v>39</v>
      </c>
      <c r="C2256" s="64" t="s">
        <v>40</v>
      </c>
      <c r="D2256" s="65">
        <v>1957.9</v>
      </c>
      <c r="E2256" s="66"/>
      <c r="F2256" s="67"/>
      <c r="G2256" s="47">
        <f t="shared" si="214"/>
        <v>1957.9</v>
      </c>
      <c r="H2256" s="127"/>
    </row>
    <row r="2257" spans="1:8" s="61" customFormat="1" ht="45" x14ac:dyDescent="0.2">
      <c r="A2257" s="53" t="s">
        <v>2585</v>
      </c>
      <c r="B2257" s="108" t="s">
        <v>53</v>
      </c>
      <c r="C2257" s="64" t="s">
        <v>40</v>
      </c>
      <c r="D2257" s="65">
        <v>1957.9</v>
      </c>
      <c r="E2257" s="66"/>
      <c r="F2257" s="67"/>
      <c r="G2257" s="47">
        <f t="shared" si="214"/>
        <v>1957.9</v>
      </c>
      <c r="H2257" s="127"/>
    </row>
    <row r="2258" spans="1:8" s="61" customFormat="1" ht="33.75" x14ac:dyDescent="0.2">
      <c r="A2258" s="53" t="s">
        <v>2586</v>
      </c>
      <c r="B2258" s="108" t="s">
        <v>82</v>
      </c>
      <c r="C2258" s="64" t="s">
        <v>54</v>
      </c>
      <c r="D2258" s="65">
        <v>1561.49</v>
      </c>
      <c r="E2258" s="66"/>
      <c r="F2258" s="67"/>
      <c r="G2258" s="47">
        <f t="shared" si="214"/>
        <v>1561.49</v>
      </c>
      <c r="H2258" s="127"/>
    </row>
    <row r="2259" spans="1:8" s="61" customFormat="1" ht="78.75" x14ac:dyDescent="0.2">
      <c r="A2259" s="53" t="s">
        <v>2587</v>
      </c>
      <c r="B2259" s="108" t="s">
        <v>81</v>
      </c>
      <c r="C2259" s="64" t="s">
        <v>34</v>
      </c>
      <c r="D2259" s="65">
        <v>491</v>
      </c>
      <c r="E2259" s="66"/>
      <c r="F2259" s="67"/>
      <c r="G2259" s="47">
        <f t="shared" si="214"/>
        <v>491</v>
      </c>
      <c r="H2259" s="127"/>
    </row>
    <row r="2260" spans="1:8" s="61" customFormat="1" x14ac:dyDescent="0.2">
      <c r="A2260" s="62" t="s">
        <v>2542</v>
      </c>
      <c r="B2260" s="68" t="s">
        <v>86</v>
      </c>
      <c r="C2260" s="68"/>
      <c r="D2260" s="68">
        <v>0</v>
      </c>
      <c r="E2260" s="68"/>
      <c r="F2260" s="68"/>
      <c r="G2260" s="50">
        <f>ROUND(SUM(G2261:G2281),2)</f>
        <v>6353.13</v>
      </c>
      <c r="H2260" s="127"/>
    </row>
    <row r="2261" spans="1:8" s="61" customFormat="1" ht="33.75" x14ac:dyDescent="0.2">
      <c r="A2261" s="53" t="s">
        <v>2588</v>
      </c>
      <c r="B2261" s="108" t="s">
        <v>31</v>
      </c>
      <c r="C2261" s="64" t="s">
        <v>32</v>
      </c>
      <c r="D2261" s="65">
        <v>1184.04</v>
      </c>
      <c r="E2261" s="66"/>
      <c r="F2261" s="67"/>
      <c r="G2261" s="47">
        <f>ROUND(PRODUCT(D2261,E2261),2)</f>
        <v>1184.04</v>
      </c>
      <c r="H2261" s="127"/>
    </row>
    <row r="2262" spans="1:8" s="61" customFormat="1" ht="45" x14ac:dyDescent="0.2">
      <c r="A2262" s="53" t="s">
        <v>2589</v>
      </c>
      <c r="B2262" s="108" t="s">
        <v>110</v>
      </c>
      <c r="C2262" s="64" t="s">
        <v>33</v>
      </c>
      <c r="D2262" s="65">
        <v>53.28</v>
      </c>
      <c r="E2262" s="66"/>
      <c r="F2262" s="67"/>
      <c r="G2262" s="47">
        <f t="shared" ref="G2262:G2281" si="215">ROUND(PRODUCT(D2262,E2262),2)</f>
        <v>53.28</v>
      </c>
      <c r="H2262" s="127"/>
    </row>
    <row r="2263" spans="1:8" s="61" customFormat="1" ht="45" x14ac:dyDescent="0.2">
      <c r="A2263" s="53" t="s">
        <v>2590</v>
      </c>
      <c r="B2263" s="108" t="s">
        <v>85</v>
      </c>
      <c r="C2263" s="64" t="s">
        <v>32</v>
      </c>
      <c r="D2263" s="65">
        <v>355.21</v>
      </c>
      <c r="E2263" s="66"/>
      <c r="F2263" s="67"/>
      <c r="G2263" s="47">
        <f t="shared" si="215"/>
        <v>355.21</v>
      </c>
      <c r="H2263" s="127"/>
    </row>
    <row r="2264" spans="1:8" s="61" customFormat="1" ht="45" x14ac:dyDescent="0.2">
      <c r="A2264" s="53" t="s">
        <v>2591</v>
      </c>
      <c r="B2264" s="108" t="s">
        <v>115</v>
      </c>
      <c r="C2264" s="64" t="s">
        <v>32</v>
      </c>
      <c r="D2264" s="65">
        <v>828.83</v>
      </c>
      <c r="E2264" s="66"/>
      <c r="F2264" s="67"/>
      <c r="G2264" s="47">
        <f t="shared" si="215"/>
        <v>828.83</v>
      </c>
      <c r="H2264" s="127"/>
    </row>
    <row r="2265" spans="1:8" s="61" customFormat="1" ht="45" x14ac:dyDescent="0.2">
      <c r="A2265" s="53" t="s">
        <v>2592</v>
      </c>
      <c r="B2265" s="108" t="s">
        <v>98</v>
      </c>
      <c r="C2265" s="64" t="s">
        <v>33</v>
      </c>
      <c r="D2265" s="65">
        <v>21.31</v>
      </c>
      <c r="E2265" s="66"/>
      <c r="F2265" s="67"/>
      <c r="G2265" s="47">
        <f t="shared" si="215"/>
        <v>21.31</v>
      </c>
      <c r="H2265" s="127"/>
    </row>
    <row r="2266" spans="1:8" s="61" customFormat="1" ht="45" x14ac:dyDescent="0.2">
      <c r="A2266" s="53" t="s">
        <v>2593</v>
      </c>
      <c r="B2266" s="108" t="s">
        <v>111</v>
      </c>
      <c r="C2266" s="64" t="s">
        <v>33</v>
      </c>
      <c r="D2266" s="65">
        <v>31.97</v>
      </c>
      <c r="E2266" s="66"/>
      <c r="F2266" s="67"/>
      <c r="G2266" s="47">
        <f t="shared" si="215"/>
        <v>31.97</v>
      </c>
      <c r="H2266" s="127"/>
    </row>
    <row r="2267" spans="1:8" s="61" customFormat="1" ht="33.75" x14ac:dyDescent="0.2">
      <c r="A2267" s="53" t="s">
        <v>2594</v>
      </c>
      <c r="B2267" s="108" t="s">
        <v>117</v>
      </c>
      <c r="C2267" s="64" t="s">
        <v>40</v>
      </c>
      <c r="D2267" s="65">
        <v>468.25</v>
      </c>
      <c r="E2267" s="66"/>
      <c r="F2267" s="67"/>
      <c r="G2267" s="47">
        <f t="shared" si="215"/>
        <v>468.25</v>
      </c>
      <c r="H2267" s="127"/>
    </row>
    <row r="2268" spans="1:8" s="61" customFormat="1" ht="33.75" x14ac:dyDescent="0.2">
      <c r="A2268" s="53" t="s">
        <v>2595</v>
      </c>
      <c r="B2268" s="108" t="s">
        <v>118</v>
      </c>
      <c r="C2268" s="64" t="s">
        <v>40</v>
      </c>
      <c r="D2268" s="65">
        <v>117.06</v>
      </c>
      <c r="E2268" s="66"/>
      <c r="F2268" s="67"/>
      <c r="G2268" s="47">
        <f t="shared" si="215"/>
        <v>117.06</v>
      </c>
      <c r="H2268" s="127"/>
    </row>
    <row r="2269" spans="1:8" s="61" customFormat="1" ht="33.75" x14ac:dyDescent="0.2">
      <c r="A2269" s="53" t="s">
        <v>2596</v>
      </c>
      <c r="B2269" s="108" t="s">
        <v>119</v>
      </c>
      <c r="C2269" s="64" t="s">
        <v>40</v>
      </c>
      <c r="D2269" s="65">
        <v>29.27</v>
      </c>
      <c r="E2269" s="66"/>
      <c r="F2269" s="67"/>
      <c r="G2269" s="47">
        <f t="shared" si="215"/>
        <v>29.27</v>
      </c>
      <c r="H2269" s="127"/>
    </row>
    <row r="2270" spans="1:8" s="61" customFormat="1" ht="45" x14ac:dyDescent="0.2">
      <c r="A2270" s="53" t="s">
        <v>2597</v>
      </c>
      <c r="B2270" s="108" t="s">
        <v>42</v>
      </c>
      <c r="C2270" s="64" t="s">
        <v>32</v>
      </c>
      <c r="D2270" s="65">
        <v>292.66000000000003</v>
      </c>
      <c r="E2270" s="66"/>
      <c r="F2270" s="67"/>
      <c r="G2270" s="47">
        <f t="shared" si="215"/>
        <v>292.66000000000003</v>
      </c>
      <c r="H2270" s="127"/>
    </row>
    <row r="2271" spans="1:8" s="61" customFormat="1" ht="33.75" x14ac:dyDescent="0.2">
      <c r="A2271" s="53" t="s">
        <v>2598</v>
      </c>
      <c r="B2271" s="108" t="s">
        <v>41</v>
      </c>
      <c r="C2271" s="64" t="s">
        <v>32</v>
      </c>
      <c r="D2271" s="65">
        <v>891.38</v>
      </c>
      <c r="E2271" s="66"/>
      <c r="F2271" s="67"/>
      <c r="G2271" s="47">
        <f t="shared" si="215"/>
        <v>891.38</v>
      </c>
      <c r="H2271" s="127"/>
    </row>
    <row r="2272" spans="1:8" s="61" customFormat="1" ht="33.75" x14ac:dyDescent="0.2">
      <c r="A2272" s="53" t="s">
        <v>2599</v>
      </c>
      <c r="B2272" s="108" t="s">
        <v>43</v>
      </c>
      <c r="C2272" s="64" t="s">
        <v>32</v>
      </c>
      <c r="D2272" s="65">
        <v>236.81</v>
      </c>
      <c r="E2272" s="66"/>
      <c r="F2272" s="67"/>
      <c r="G2272" s="47">
        <f t="shared" si="215"/>
        <v>236.81</v>
      </c>
      <c r="H2272" s="127"/>
    </row>
    <row r="2273" spans="1:8" s="61" customFormat="1" ht="22.5" x14ac:dyDescent="0.2">
      <c r="A2273" s="53" t="s">
        <v>2600</v>
      </c>
      <c r="B2273" s="108" t="s">
        <v>39</v>
      </c>
      <c r="C2273" s="64" t="s">
        <v>40</v>
      </c>
      <c r="D2273" s="65">
        <v>799.81</v>
      </c>
      <c r="E2273" s="66"/>
      <c r="F2273" s="67"/>
      <c r="G2273" s="47">
        <f t="shared" si="215"/>
        <v>799.81</v>
      </c>
      <c r="H2273" s="127"/>
    </row>
    <row r="2274" spans="1:8" s="61" customFormat="1" ht="45" x14ac:dyDescent="0.2">
      <c r="A2274" s="53" t="s">
        <v>2601</v>
      </c>
      <c r="B2274" s="108" t="s">
        <v>49</v>
      </c>
      <c r="C2274" s="64" t="s">
        <v>40</v>
      </c>
      <c r="D2274" s="65">
        <v>23.1</v>
      </c>
      <c r="E2274" s="66"/>
      <c r="F2274" s="67"/>
      <c r="G2274" s="47">
        <f>ROUND(PRODUCT(D2274,E2274),2)</f>
        <v>23.1</v>
      </c>
      <c r="H2274" s="127"/>
    </row>
    <row r="2275" spans="1:8" s="61" customFormat="1" ht="33.75" x14ac:dyDescent="0.2">
      <c r="A2275" s="53" t="s">
        <v>2602</v>
      </c>
      <c r="B2275" s="108" t="s">
        <v>83</v>
      </c>
      <c r="C2275" s="64" t="s">
        <v>40</v>
      </c>
      <c r="D2275" s="65">
        <v>23.1</v>
      </c>
      <c r="E2275" s="66"/>
      <c r="F2275" s="67"/>
      <c r="G2275" s="47">
        <f t="shared" ref="G2275:G2276" si="216">ROUND(PRODUCT(D2275,E2275),2)</f>
        <v>23.1</v>
      </c>
      <c r="H2275" s="127"/>
    </row>
    <row r="2276" spans="1:8" s="61" customFormat="1" ht="33.75" x14ac:dyDescent="0.2">
      <c r="A2276" s="53" t="s">
        <v>2603</v>
      </c>
      <c r="B2276" s="108" t="s">
        <v>107</v>
      </c>
      <c r="C2276" s="64" t="s">
        <v>32</v>
      </c>
      <c r="D2276" s="65">
        <v>7.75</v>
      </c>
      <c r="E2276" s="66"/>
      <c r="F2276" s="67"/>
      <c r="G2276" s="47">
        <f t="shared" si="216"/>
        <v>7.75</v>
      </c>
      <c r="H2276" s="127"/>
    </row>
    <row r="2277" spans="1:8" s="61" customFormat="1" ht="33.75" x14ac:dyDescent="0.2">
      <c r="A2277" s="53" t="s">
        <v>2604</v>
      </c>
      <c r="B2277" s="108" t="s">
        <v>102</v>
      </c>
      <c r="C2277" s="64" t="s">
        <v>32</v>
      </c>
      <c r="D2277" s="65">
        <v>7.75</v>
      </c>
      <c r="E2277" s="66"/>
      <c r="F2277" s="67"/>
      <c r="G2277" s="47">
        <f t="shared" si="215"/>
        <v>7.75</v>
      </c>
      <c r="H2277" s="127"/>
    </row>
    <row r="2278" spans="1:8" s="61" customFormat="1" ht="67.5" x14ac:dyDescent="0.2">
      <c r="A2278" s="53" t="s">
        <v>2605</v>
      </c>
      <c r="B2278" s="108" t="s">
        <v>116</v>
      </c>
      <c r="C2278" s="64" t="s">
        <v>34</v>
      </c>
      <c r="D2278" s="65">
        <v>68</v>
      </c>
      <c r="E2278" s="66"/>
      <c r="F2278" s="67"/>
      <c r="G2278" s="47">
        <f t="shared" si="215"/>
        <v>68</v>
      </c>
      <c r="H2278" s="127"/>
    </row>
    <row r="2279" spans="1:8" s="61" customFormat="1" ht="90" x14ac:dyDescent="0.2">
      <c r="A2279" s="53" t="s">
        <v>2606</v>
      </c>
      <c r="B2279" s="108" t="s">
        <v>95</v>
      </c>
      <c r="C2279" s="64" t="s">
        <v>34</v>
      </c>
      <c r="D2279" s="65">
        <v>434</v>
      </c>
      <c r="E2279" s="66"/>
      <c r="F2279" s="67"/>
      <c r="G2279" s="47">
        <f t="shared" si="215"/>
        <v>434</v>
      </c>
      <c r="H2279" s="127"/>
    </row>
    <row r="2280" spans="1:8" s="61" customFormat="1" ht="33.75" x14ac:dyDescent="0.2">
      <c r="A2280" s="53" t="s">
        <v>2607</v>
      </c>
      <c r="B2280" s="108" t="s">
        <v>38</v>
      </c>
      <c r="C2280" s="64" t="s">
        <v>33</v>
      </c>
      <c r="D2280" s="65">
        <v>31.97</v>
      </c>
      <c r="E2280" s="66"/>
      <c r="F2280" s="67"/>
      <c r="G2280" s="47">
        <f t="shared" si="215"/>
        <v>31.97</v>
      </c>
      <c r="H2280" s="127"/>
    </row>
    <row r="2281" spans="1:8" s="61" customFormat="1" ht="33.75" x14ac:dyDescent="0.2">
      <c r="A2281" s="53" t="s">
        <v>2608</v>
      </c>
      <c r="B2281" s="108" t="s">
        <v>36</v>
      </c>
      <c r="C2281" s="64" t="s">
        <v>37</v>
      </c>
      <c r="D2281" s="65">
        <v>447.58</v>
      </c>
      <c r="E2281" s="66"/>
      <c r="F2281" s="67"/>
      <c r="G2281" s="47">
        <f t="shared" si="215"/>
        <v>447.58</v>
      </c>
      <c r="H2281" s="127"/>
    </row>
    <row r="2282" spans="1:8" s="63" customFormat="1" x14ac:dyDescent="0.2">
      <c r="A2282" s="62" t="s">
        <v>2543</v>
      </c>
      <c r="B2282" s="68" t="s">
        <v>78</v>
      </c>
      <c r="C2282" s="68"/>
      <c r="D2282" s="68">
        <v>0</v>
      </c>
      <c r="E2282" s="68"/>
      <c r="F2282" s="68"/>
      <c r="G2282" s="50">
        <f>ROUND(SUM(G2283:G2289),2)</f>
        <v>123.2</v>
      </c>
      <c r="H2282" s="127"/>
    </row>
    <row r="2283" spans="1:8" s="61" customFormat="1" ht="33.75" x14ac:dyDescent="0.2">
      <c r="A2283" s="53" t="s">
        <v>2609</v>
      </c>
      <c r="B2283" s="108" t="s">
        <v>468</v>
      </c>
      <c r="C2283" s="64" t="s">
        <v>34</v>
      </c>
      <c r="D2283" s="65">
        <v>6</v>
      </c>
      <c r="E2283" s="66"/>
      <c r="F2283" s="67"/>
      <c r="G2283" s="47">
        <f t="shared" ref="G2283:G2289" si="217">ROUND(PRODUCT(D2283,E2283),2)</f>
        <v>6</v>
      </c>
      <c r="H2283" s="127"/>
    </row>
    <row r="2284" spans="1:8" s="61" customFormat="1" ht="33.75" x14ac:dyDescent="0.2">
      <c r="A2284" s="53" t="s">
        <v>2610</v>
      </c>
      <c r="B2284" s="108" t="s">
        <v>469</v>
      </c>
      <c r="C2284" s="64" t="s">
        <v>34</v>
      </c>
      <c r="D2284" s="65">
        <v>11</v>
      </c>
      <c r="E2284" s="66"/>
      <c r="F2284" s="67"/>
      <c r="G2284" s="47">
        <f t="shared" si="217"/>
        <v>11</v>
      </c>
      <c r="H2284" s="127"/>
    </row>
    <row r="2285" spans="1:8" s="61" customFormat="1" ht="33.75" x14ac:dyDescent="0.2">
      <c r="A2285" s="53" t="s">
        <v>2611</v>
      </c>
      <c r="B2285" s="108" t="s">
        <v>470</v>
      </c>
      <c r="C2285" s="64" t="s">
        <v>34</v>
      </c>
      <c r="D2285" s="65">
        <v>4</v>
      </c>
      <c r="E2285" s="66"/>
      <c r="F2285" s="67"/>
      <c r="G2285" s="47">
        <f t="shared" si="217"/>
        <v>4</v>
      </c>
      <c r="H2285" s="127"/>
    </row>
    <row r="2286" spans="1:8" s="61" customFormat="1" ht="33.75" x14ac:dyDescent="0.2">
      <c r="A2286" s="53" t="s">
        <v>2612</v>
      </c>
      <c r="B2286" s="108" t="s">
        <v>471</v>
      </c>
      <c r="C2286" s="64" t="s">
        <v>34</v>
      </c>
      <c r="D2286" s="65">
        <v>10</v>
      </c>
      <c r="E2286" s="66"/>
      <c r="F2286" s="67"/>
      <c r="G2286" s="47">
        <f t="shared" si="217"/>
        <v>10</v>
      </c>
      <c r="H2286" s="127"/>
    </row>
    <row r="2287" spans="1:8" s="61" customFormat="1" ht="33.75" x14ac:dyDescent="0.2">
      <c r="A2287" s="53" t="s">
        <v>2613</v>
      </c>
      <c r="B2287" s="108" t="s">
        <v>472</v>
      </c>
      <c r="C2287" s="64" t="s">
        <v>34</v>
      </c>
      <c r="D2287" s="65">
        <v>13</v>
      </c>
      <c r="E2287" s="66"/>
      <c r="F2287" s="67"/>
      <c r="G2287" s="47">
        <f t="shared" si="217"/>
        <v>13</v>
      </c>
      <c r="H2287" s="127"/>
    </row>
    <row r="2288" spans="1:8" s="61" customFormat="1" ht="33.75" x14ac:dyDescent="0.2">
      <c r="A2288" s="53" t="s">
        <v>2614</v>
      </c>
      <c r="B2288" s="108" t="s">
        <v>55</v>
      </c>
      <c r="C2288" s="64" t="s">
        <v>32</v>
      </c>
      <c r="D2288" s="65">
        <v>66</v>
      </c>
      <c r="E2288" s="66"/>
      <c r="F2288" s="67"/>
      <c r="G2288" s="47">
        <f t="shared" si="217"/>
        <v>66</v>
      </c>
      <c r="H2288" s="127"/>
    </row>
    <row r="2289" spans="1:8" s="61" customFormat="1" ht="22.5" x14ac:dyDescent="0.2">
      <c r="A2289" s="53" t="s">
        <v>2615</v>
      </c>
      <c r="B2289" s="108" t="s">
        <v>112</v>
      </c>
      <c r="C2289" s="64" t="s">
        <v>33</v>
      </c>
      <c r="D2289" s="65">
        <v>13.2</v>
      </c>
      <c r="E2289" s="66"/>
      <c r="F2289" s="67"/>
      <c r="G2289" s="47">
        <f t="shared" si="217"/>
        <v>13.2</v>
      </c>
      <c r="H2289" s="127"/>
    </row>
    <row r="2290" spans="1:8" s="61" customFormat="1" x14ac:dyDescent="0.2">
      <c r="A2290" s="62" t="s">
        <v>2544</v>
      </c>
      <c r="B2290" s="68" t="s">
        <v>44</v>
      </c>
      <c r="C2290" s="68"/>
      <c r="D2290" s="68">
        <v>0</v>
      </c>
      <c r="E2290" s="68"/>
      <c r="F2290" s="68"/>
      <c r="G2290" s="50">
        <f>ROUND(SUM(G2291,G2307),2)</f>
        <v>1254.69</v>
      </c>
      <c r="H2290" s="127"/>
    </row>
    <row r="2291" spans="1:8" s="114" customFormat="1" x14ac:dyDescent="0.2">
      <c r="A2291" s="109" t="s">
        <v>2545</v>
      </c>
      <c r="B2291" s="110" t="s">
        <v>46</v>
      </c>
      <c r="C2291" s="111"/>
      <c r="D2291" s="112">
        <v>0</v>
      </c>
      <c r="E2291" s="92"/>
      <c r="F2291" s="113"/>
      <c r="G2291" s="92">
        <f>ROUND(SUM(G2292:G2306),2)</f>
        <v>1233.69</v>
      </c>
      <c r="H2291" s="127"/>
    </row>
    <row r="2292" spans="1:8" s="61" customFormat="1" ht="56.25" x14ac:dyDescent="0.2">
      <c r="A2292" s="53" t="s">
        <v>2616</v>
      </c>
      <c r="B2292" s="108" t="s">
        <v>113</v>
      </c>
      <c r="C2292" s="64" t="s">
        <v>32</v>
      </c>
      <c r="D2292" s="65">
        <v>1.45</v>
      </c>
      <c r="E2292" s="66"/>
      <c r="F2292" s="67"/>
      <c r="G2292" s="47">
        <f t="shared" ref="G2292:G2306" si="218">ROUND(PRODUCT(D2292,E2292),2)</f>
        <v>1.45</v>
      </c>
      <c r="H2292" s="127"/>
    </row>
    <row r="2293" spans="1:8" s="61" customFormat="1" ht="67.5" x14ac:dyDescent="0.2">
      <c r="A2293" s="53" t="s">
        <v>2617</v>
      </c>
      <c r="B2293" s="108" t="s">
        <v>114</v>
      </c>
      <c r="C2293" s="64" t="s">
        <v>32</v>
      </c>
      <c r="D2293" s="65">
        <v>12.6</v>
      </c>
      <c r="E2293" s="66"/>
      <c r="F2293" s="67"/>
      <c r="G2293" s="47">
        <f t="shared" si="218"/>
        <v>12.6</v>
      </c>
      <c r="H2293" s="127"/>
    </row>
    <row r="2294" spans="1:8" s="61" customFormat="1" ht="56.25" x14ac:dyDescent="0.2">
      <c r="A2294" s="53" t="s">
        <v>2618</v>
      </c>
      <c r="B2294" s="108" t="s">
        <v>103</v>
      </c>
      <c r="C2294" s="64" t="s">
        <v>40</v>
      </c>
      <c r="D2294" s="65">
        <v>791.78</v>
      </c>
      <c r="E2294" s="66"/>
      <c r="F2294" s="67"/>
      <c r="G2294" s="47">
        <f t="shared" si="218"/>
        <v>791.78</v>
      </c>
      <c r="H2294" s="127"/>
    </row>
    <row r="2295" spans="1:8" s="61" customFormat="1" ht="56.25" x14ac:dyDescent="0.2">
      <c r="A2295" s="53" t="s">
        <v>2619</v>
      </c>
      <c r="B2295" s="108" t="s">
        <v>473</v>
      </c>
      <c r="C2295" s="64" t="s">
        <v>40</v>
      </c>
      <c r="D2295" s="65">
        <v>85.25</v>
      </c>
      <c r="E2295" s="66"/>
      <c r="F2295" s="67"/>
      <c r="G2295" s="47">
        <f t="shared" si="218"/>
        <v>85.25</v>
      </c>
      <c r="H2295" s="127"/>
    </row>
    <row r="2296" spans="1:8" s="61" customFormat="1" ht="56.25" x14ac:dyDescent="0.2">
      <c r="A2296" s="53" t="s">
        <v>2620</v>
      </c>
      <c r="B2296" s="108" t="s">
        <v>474</v>
      </c>
      <c r="C2296" s="64" t="s">
        <v>40</v>
      </c>
      <c r="D2296" s="65">
        <v>212.41</v>
      </c>
      <c r="E2296" s="66"/>
      <c r="F2296" s="67"/>
      <c r="G2296" s="47">
        <f t="shared" si="218"/>
        <v>212.41</v>
      </c>
      <c r="H2296" s="127"/>
    </row>
    <row r="2297" spans="1:8" s="61" customFormat="1" ht="56.25" x14ac:dyDescent="0.2">
      <c r="A2297" s="53" t="s">
        <v>2621</v>
      </c>
      <c r="B2297" s="108" t="s">
        <v>104</v>
      </c>
      <c r="C2297" s="64" t="s">
        <v>34</v>
      </c>
      <c r="D2297" s="65">
        <v>7</v>
      </c>
      <c r="E2297" s="66"/>
      <c r="F2297" s="67"/>
      <c r="G2297" s="47">
        <f t="shared" si="218"/>
        <v>7</v>
      </c>
      <c r="H2297" s="127"/>
    </row>
    <row r="2298" spans="1:8" s="61" customFormat="1" ht="56.25" x14ac:dyDescent="0.2">
      <c r="A2298" s="53" t="s">
        <v>2622</v>
      </c>
      <c r="B2298" s="108" t="s">
        <v>105</v>
      </c>
      <c r="C2298" s="64" t="s">
        <v>34</v>
      </c>
      <c r="D2298" s="65">
        <v>5</v>
      </c>
      <c r="E2298" s="66"/>
      <c r="F2298" s="67"/>
      <c r="G2298" s="47">
        <f t="shared" si="218"/>
        <v>5</v>
      </c>
      <c r="H2298" s="127"/>
    </row>
    <row r="2299" spans="1:8" s="61" customFormat="1" ht="45" x14ac:dyDescent="0.2">
      <c r="A2299" s="53" t="s">
        <v>2623</v>
      </c>
      <c r="B2299" s="108" t="s">
        <v>219</v>
      </c>
      <c r="C2299" s="64" t="s">
        <v>34</v>
      </c>
      <c r="D2299" s="65">
        <v>1</v>
      </c>
      <c r="E2299" s="66"/>
      <c r="F2299" s="67"/>
      <c r="G2299" s="47">
        <f t="shared" si="218"/>
        <v>1</v>
      </c>
      <c r="H2299" s="127"/>
    </row>
    <row r="2300" spans="1:8" s="61" customFormat="1" ht="45" x14ac:dyDescent="0.2">
      <c r="A2300" s="53" t="s">
        <v>2624</v>
      </c>
      <c r="B2300" s="108" t="s">
        <v>475</v>
      </c>
      <c r="C2300" s="64" t="s">
        <v>34</v>
      </c>
      <c r="D2300" s="65">
        <v>1</v>
      </c>
      <c r="E2300" s="66"/>
      <c r="F2300" s="67"/>
      <c r="G2300" s="47">
        <f t="shared" si="218"/>
        <v>1</v>
      </c>
      <c r="H2300" s="127"/>
    </row>
    <row r="2301" spans="1:8" s="61" customFormat="1" ht="56.25" x14ac:dyDescent="0.2">
      <c r="A2301" s="53" t="s">
        <v>2625</v>
      </c>
      <c r="B2301" s="108" t="s">
        <v>106</v>
      </c>
      <c r="C2301" s="64" t="s">
        <v>34</v>
      </c>
      <c r="D2301" s="65">
        <v>2</v>
      </c>
      <c r="E2301" s="66"/>
      <c r="F2301" s="67"/>
      <c r="G2301" s="47">
        <f t="shared" si="218"/>
        <v>2</v>
      </c>
      <c r="H2301" s="127"/>
    </row>
    <row r="2302" spans="1:8" s="61" customFormat="1" ht="56.25" x14ac:dyDescent="0.2">
      <c r="A2302" s="53" t="s">
        <v>2626</v>
      </c>
      <c r="B2302" s="108" t="s">
        <v>777</v>
      </c>
      <c r="C2302" s="64" t="s">
        <v>34</v>
      </c>
      <c r="D2302" s="65">
        <v>2</v>
      </c>
      <c r="E2302" s="66"/>
      <c r="F2302" s="67"/>
      <c r="G2302" s="47">
        <f t="shared" si="218"/>
        <v>2</v>
      </c>
      <c r="H2302" s="127"/>
    </row>
    <row r="2303" spans="1:8" s="61" customFormat="1" ht="56.25" x14ac:dyDescent="0.2">
      <c r="A2303" s="53" t="s">
        <v>2627</v>
      </c>
      <c r="B2303" s="108" t="s">
        <v>476</v>
      </c>
      <c r="C2303" s="64" t="s">
        <v>32</v>
      </c>
      <c r="D2303" s="65">
        <v>10.4</v>
      </c>
      <c r="E2303" s="66"/>
      <c r="F2303" s="67"/>
      <c r="G2303" s="47">
        <f t="shared" si="218"/>
        <v>10.4</v>
      </c>
      <c r="H2303" s="127"/>
    </row>
    <row r="2304" spans="1:8" s="61" customFormat="1" ht="56.25" x14ac:dyDescent="0.2">
      <c r="A2304" s="53" t="s">
        <v>2628</v>
      </c>
      <c r="B2304" s="108" t="s">
        <v>220</v>
      </c>
      <c r="C2304" s="64" t="s">
        <v>32</v>
      </c>
      <c r="D2304" s="65">
        <v>32.4</v>
      </c>
      <c r="E2304" s="66"/>
      <c r="F2304" s="67"/>
      <c r="G2304" s="47">
        <f t="shared" si="218"/>
        <v>32.4</v>
      </c>
      <c r="H2304" s="127"/>
    </row>
    <row r="2305" spans="1:8" s="61" customFormat="1" ht="56.25" x14ac:dyDescent="0.2">
      <c r="A2305" s="53" t="s">
        <v>2629</v>
      </c>
      <c r="B2305" s="108" t="s">
        <v>221</v>
      </c>
      <c r="C2305" s="64" t="s">
        <v>32</v>
      </c>
      <c r="D2305" s="65">
        <v>32.4</v>
      </c>
      <c r="E2305" s="66"/>
      <c r="F2305" s="67"/>
      <c r="G2305" s="47">
        <f t="shared" si="218"/>
        <v>32.4</v>
      </c>
      <c r="H2305" s="127"/>
    </row>
    <row r="2306" spans="1:8" s="61" customFormat="1" ht="22.5" x14ac:dyDescent="0.2">
      <c r="A2306" s="53" t="s">
        <v>2630</v>
      </c>
      <c r="B2306" s="108" t="s">
        <v>478</v>
      </c>
      <c r="C2306" s="64" t="s">
        <v>34</v>
      </c>
      <c r="D2306" s="65">
        <v>37</v>
      </c>
      <c r="E2306" s="66"/>
      <c r="F2306" s="67"/>
      <c r="G2306" s="47">
        <f t="shared" si="218"/>
        <v>37</v>
      </c>
      <c r="H2306" s="127"/>
    </row>
    <row r="2307" spans="1:8" s="114" customFormat="1" x14ac:dyDescent="0.2">
      <c r="A2307" s="109" t="s">
        <v>2546</v>
      </c>
      <c r="B2307" s="110" t="s">
        <v>79</v>
      </c>
      <c r="C2307" s="111"/>
      <c r="D2307" s="112">
        <v>0</v>
      </c>
      <c r="E2307" s="92"/>
      <c r="F2307" s="113"/>
      <c r="G2307" s="92">
        <f>ROUND(SUM(G2308:G2311),2)</f>
        <v>21</v>
      </c>
      <c r="H2307" s="127"/>
    </row>
    <row r="2308" spans="1:8" s="61" customFormat="1" ht="67.5" x14ac:dyDescent="0.2">
      <c r="A2308" s="53" t="s">
        <v>2631</v>
      </c>
      <c r="B2308" s="108" t="s">
        <v>120</v>
      </c>
      <c r="C2308" s="64" t="s">
        <v>34</v>
      </c>
      <c r="D2308" s="65">
        <v>10</v>
      </c>
      <c r="E2308" s="66"/>
      <c r="F2308" s="67"/>
      <c r="G2308" s="47">
        <f t="shared" ref="G2308:G2311" si="219">ROUND(PRODUCT(D2308,E2308),2)</f>
        <v>10</v>
      </c>
      <c r="H2308" s="127"/>
    </row>
    <row r="2309" spans="1:8" s="61" customFormat="1" ht="90" x14ac:dyDescent="0.2">
      <c r="A2309" s="53" t="s">
        <v>2632</v>
      </c>
      <c r="B2309" s="108" t="s">
        <v>222</v>
      </c>
      <c r="C2309" s="64" t="s">
        <v>34</v>
      </c>
      <c r="D2309" s="65">
        <v>1</v>
      </c>
      <c r="E2309" s="66"/>
      <c r="F2309" s="67"/>
      <c r="G2309" s="47">
        <f t="shared" si="219"/>
        <v>1</v>
      </c>
      <c r="H2309" s="127"/>
    </row>
    <row r="2310" spans="1:8" s="61" customFormat="1" ht="78.75" x14ac:dyDescent="0.2">
      <c r="A2310" s="53" t="s">
        <v>2633</v>
      </c>
      <c r="B2310" s="108" t="s">
        <v>479</v>
      </c>
      <c r="C2310" s="64" t="s">
        <v>34</v>
      </c>
      <c r="D2310" s="65">
        <v>1</v>
      </c>
      <c r="E2310" s="66"/>
      <c r="F2310" s="67"/>
      <c r="G2310" s="47">
        <f t="shared" si="219"/>
        <v>1</v>
      </c>
      <c r="H2310" s="127"/>
    </row>
    <row r="2311" spans="1:8" s="61" customFormat="1" ht="45" x14ac:dyDescent="0.2">
      <c r="A2311" s="53" t="s">
        <v>2634</v>
      </c>
      <c r="B2311" s="108" t="s">
        <v>121</v>
      </c>
      <c r="C2311" s="64" t="s">
        <v>34</v>
      </c>
      <c r="D2311" s="65">
        <v>9</v>
      </c>
      <c r="E2311" s="66"/>
      <c r="F2311" s="67"/>
      <c r="G2311" s="47">
        <f t="shared" si="219"/>
        <v>9</v>
      </c>
      <c r="H2311" s="127"/>
    </row>
    <row r="2312" spans="1:8" s="63" customFormat="1" x14ac:dyDescent="0.2">
      <c r="A2312" s="62" t="s">
        <v>2547</v>
      </c>
      <c r="B2312" s="68" t="s">
        <v>224</v>
      </c>
      <c r="C2312" s="68"/>
      <c r="D2312" s="68">
        <v>0</v>
      </c>
      <c r="E2312" s="68"/>
      <c r="F2312" s="68"/>
      <c r="G2312" s="50">
        <f>ROUND(SUM(G2313,G2331,G2346,G2362,G2374),2)</f>
        <v>12544.79</v>
      </c>
      <c r="H2312" s="127"/>
    </row>
    <row r="2313" spans="1:8" s="114" customFormat="1" x14ac:dyDescent="0.2">
      <c r="A2313" s="109" t="s">
        <v>2548</v>
      </c>
      <c r="B2313" s="110" t="s">
        <v>225</v>
      </c>
      <c r="C2313" s="111"/>
      <c r="D2313" s="112">
        <v>0</v>
      </c>
      <c r="E2313" s="92"/>
      <c r="F2313" s="113"/>
      <c r="G2313" s="92">
        <f>ROUND(SUM(G2314:G2330),2)</f>
        <v>7302.67</v>
      </c>
      <c r="H2313" s="127"/>
    </row>
    <row r="2314" spans="1:8" s="61" customFormat="1" ht="22.5" x14ac:dyDescent="0.2">
      <c r="A2314" s="53" t="s">
        <v>2635</v>
      </c>
      <c r="B2314" s="108" t="s">
        <v>226</v>
      </c>
      <c r="C2314" s="64" t="s">
        <v>40</v>
      </c>
      <c r="D2314" s="65">
        <v>313.89</v>
      </c>
      <c r="E2314" s="66"/>
      <c r="F2314" s="67"/>
      <c r="G2314" s="47">
        <f t="shared" ref="G2314:G2330" si="220">ROUND(PRODUCT(D2314,E2314),2)</f>
        <v>313.89</v>
      </c>
      <c r="H2314" s="127"/>
    </row>
    <row r="2315" spans="1:8" s="61" customFormat="1" ht="45" x14ac:dyDescent="0.2">
      <c r="A2315" s="53" t="s">
        <v>2636</v>
      </c>
      <c r="B2315" s="108" t="s">
        <v>227</v>
      </c>
      <c r="C2315" s="64" t="s">
        <v>33</v>
      </c>
      <c r="D2315" s="65">
        <v>545.29</v>
      </c>
      <c r="E2315" s="66"/>
      <c r="F2315" s="67"/>
      <c r="G2315" s="47">
        <f t="shared" si="220"/>
        <v>545.29</v>
      </c>
      <c r="H2315" s="127"/>
    </row>
    <row r="2316" spans="1:8" s="61" customFormat="1" ht="22.5" x14ac:dyDescent="0.2">
      <c r="A2316" s="53" t="s">
        <v>2637</v>
      </c>
      <c r="B2316" s="108" t="s">
        <v>230</v>
      </c>
      <c r="C2316" s="64" t="s">
        <v>33</v>
      </c>
      <c r="D2316" s="65">
        <v>33.229999999999997</v>
      </c>
      <c r="E2316" s="66"/>
      <c r="F2316" s="67"/>
      <c r="G2316" s="47">
        <f t="shared" si="220"/>
        <v>33.229999999999997</v>
      </c>
      <c r="H2316" s="127"/>
    </row>
    <row r="2317" spans="1:8" s="61" customFormat="1" ht="22.5" x14ac:dyDescent="0.2">
      <c r="A2317" s="53" t="s">
        <v>2638</v>
      </c>
      <c r="B2317" s="108" t="s">
        <v>231</v>
      </c>
      <c r="C2317" s="64" t="s">
        <v>40</v>
      </c>
      <c r="D2317" s="65">
        <v>49.5</v>
      </c>
      <c r="E2317" s="66"/>
      <c r="F2317" s="67"/>
      <c r="G2317" s="47">
        <f t="shared" si="220"/>
        <v>49.5</v>
      </c>
      <c r="H2317" s="127"/>
    </row>
    <row r="2318" spans="1:8" s="61" customFormat="1" ht="22.5" x14ac:dyDescent="0.2">
      <c r="A2318" s="53" t="s">
        <v>2639</v>
      </c>
      <c r="B2318" s="108" t="s">
        <v>232</v>
      </c>
      <c r="C2318" s="64" t="s">
        <v>40</v>
      </c>
      <c r="D2318" s="65">
        <v>13</v>
      </c>
      <c r="E2318" s="66"/>
      <c r="F2318" s="67"/>
      <c r="G2318" s="47">
        <f t="shared" si="220"/>
        <v>13</v>
      </c>
      <c r="H2318" s="127"/>
    </row>
    <row r="2319" spans="1:8" s="61" customFormat="1" ht="22.5" x14ac:dyDescent="0.2">
      <c r="A2319" s="53" t="s">
        <v>2640</v>
      </c>
      <c r="B2319" s="108" t="s">
        <v>480</v>
      </c>
      <c r="C2319" s="64" t="s">
        <v>40</v>
      </c>
      <c r="D2319" s="65">
        <v>251.39</v>
      </c>
      <c r="E2319" s="66"/>
      <c r="F2319" s="67"/>
      <c r="G2319" s="47">
        <f t="shared" si="220"/>
        <v>251.39</v>
      </c>
      <c r="H2319" s="127"/>
    </row>
    <row r="2320" spans="1:8" s="61" customFormat="1" ht="33.75" x14ac:dyDescent="0.2">
      <c r="A2320" s="53" t="s">
        <v>2641</v>
      </c>
      <c r="B2320" s="108" t="s">
        <v>233</v>
      </c>
      <c r="C2320" s="64" t="s">
        <v>33</v>
      </c>
      <c r="D2320" s="65">
        <v>189.88</v>
      </c>
      <c r="E2320" s="66"/>
      <c r="F2320" s="67"/>
      <c r="G2320" s="47">
        <f t="shared" si="220"/>
        <v>189.88</v>
      </c>
      <c r="H2320" s="127"/>
    </row>
    <row r="2321" spans="1:8" s="61" customFormat="1" ht="45" x14ac:dyDescent="0.2">
      <c r="A2321" s="53" t="s">
        <v>2642</v>
      </c>
      <c r="B2321" s="108" t="s">
        <v>122</v>
      </c>
      <c r="C2321" s="64" t="s">
        <v>33</v>
      </c>
      <c r="D2321" s="65">
        <v>172.34</v>
      </c>
      <c r="E2321" s="66"/>
      <c r="F2321" s="67"/>
      <c r="G2321" s="47">
        <f t="shared" si="220"/>
        <v>172.34</v>
      </c>
      <c r="H2321" s="127"/>
    </row>
    <row r="2322" spans="1:8" s="61" customFormat="1" ht="45" x14ac:dyDescent="0.2">
      <c r="A2322" s="53" t="s">
        <v>2643</v>
      </c>
      <c r="B2322" s="108" t="s">
        <v>234</v>
      </c>
      <c r="C2322" s="64" t="s">
        <v>33</v>
      </c>
      <c r="D2322" s="65">
        <v>114.9</v>
      </c>
      <c r="E2322" s="66"/>
      <c r="F2322" s="67"/>
      <c r="G2322" s="47">
        <f t="shared" si="220"/>
        <v>114.9</v>
      </c>
      <c r="H2322" s="127"/>
    </row>
    <row r="2323" spans="1:8" s="61" customFormat="1" ht="135" x14ac:dyDescent="0.2">
      <c r="A2323" s="53" t="s">
        <v>2644</v>
      </c>
      <c r="B2323" s="108" t="s">
        <v>235</v>
      </c>
      <c r="C2323" s="64" t="s">
        <v>34</v>
      </c>
      <c r="D2323" s="65">
        <v>3</v>
      </c>
      <c r="E2323" s="66"/>
      <c r="F2323" s="67"/>
      <c r="G2323" s="47">
        <f t="shared" si="220"/>
        <v>3</v>
      </c>
      <c r="H2323" s="127"/>
    </row>
    <row r="2324" spans="1:8" s="61" customFormat="1" ht="135" x14ac:dyDescent="0.2">
      <c r="A2324" s="53" t="s">
        <v>2645</v>
      </c>
      <c r="B2324" s="108" t="s">
        <v>236</v>
      </c>
      <c r="C2324" s="64" t="s">
        <v>34</v>
      </c>
      <c r="D2324" s="65">
        <v>1</v>
      </c>
      <c r="E2324" s="66"/>
      <c r="F2324" s="67"/>
      <c r="G2324" s="47">
        <f t="shared" si="220"/>
        <v>1</v>
      </c>
      <c r="H2324" s="127"/>
    </row>
    <row r="2325" spans="1:8" s="61" customFormat="1" ht="135" x14ac:dyDescent="0.2">
      <c r="A2325" s="53" t="s">
        <v>2646</v>
      </c>
      <c r="B2325" s="108" t="s">
        <v>482</v>
      </c>
      <c r="C2325" s="64" t="s">
        <v>34</v>
      </c>
      <c r="D2325" s="65">
        <v>1</v>
      </c>
      <c r="E2325" s="66"/>
      <c r="F2325" s="67"/>
      <c r="G2325" s="47">
        <f t="shared" si="220"/>
        <v>1</v>
      </c>
      <c r="H2325" s="127"/>
    </row>
    <row r="2326" spans="1:8" s="61" customFormat="1" ht="22.5" x14ac:dyDescent="0.2">
      <c r="A2326" s="53" t="s">
        <v>2647</v>
      </c>
      <c r="B2326" s="54" t="s">
        <v>3025</v>
      </c>
      <c r="C2326" s="64" t="s">
        <v>34</v>
      </c>
      <c r="D2326" s="65">
        <v>6</v>
      </c>
      <c r="E2326" s="66"/>
      <c r="F2326" s="67"/>
      <c r="G2326" s="47">
        <f t="shared" si="220"/>
        <v>6</v>
      </c>
      <c r="H2326" s="127"/>
    </row>
    <row r="2327" spans="1:8" s="61" customFormat="1" ht="22.5" x14ac:dyDescent="0.2">
      <c r="A2327" s="53" t="s">
        <v>2648</v>
      </c>
      <c r="B2327" s="108" t="s">
        <v>237</v>
      </c>
      <c r="C2327" s="64" t="s">
        <v>34</v>
      </c>
      <c r="D2327" s="65">
        <v>2</v>
      </c>
      <c r="E2327" s="66"/>
      <c r="F2327" s="67"/>
      <c r="G2327" s="47">
        <f t="shared" si="220"/>
        <v>2</v>
      </c>
      <c r="H2327" s="127"/>
    </row>
    <row r="2328" spans="1:8" s="61" customFormat="1" ht="22.5" x14ac:dyDescent="0.2">
      <c r="A2328" s="53" t="s">
        <v>2649</v>
      </c>
      <c r="B2328" s="108" t="s">
        <v>484</v>
      </c>
      <c r="C2328" s="64" t="s">
        <v>34</v>
      </c>
      <c r="D2328" s="65">
        <v>12</v>
      </c>
      <c r="E2328" s="66"/>
      <c r="F2328" s="67"/>
      <c r="G2328" s="47">
        <f t="shared" si="220"/>
        <v>12</v>
      </c>
      <c r="H2328" s="127"/>
    </row>
    <row r="2329" spans="1:8" s="61" customFormat="1" ht="33.75" x14ac:dyDescent="0.2">
      <c r="A2329" s="53" t="s">
        <v>2650</v>
      </c>
      <c r="B2329" s="108" t="s">
        <v>38</v>
      </c>
      <c r="C2329" s="64" t="s">
        <v>33</v>
      </c>
      <c r="D2329" s="65">
        <v>372.95</v>
      </c>
      <c r="E2329" s="66"/>
      <c r="F2329" s="67"/>
      <c r="G2329" s="47">
        <f t="shared" si="220"/>
        <v>372.95</v>
      </c>
      <c r="H2329" s="127"/>
    </row>
    <row r="2330" spans="1:8" s="61" customFormat="1" ht="33.75" x14ac:dyDescent="0.2">
      <c r="A2330" s="53" t="s">
        <v>2651</v>
      </c>
      <c r="B2330" s="108" t="s">
        <v>36</v>
      </c>
      <c r="C2330" s="64" t="s">
        <v>37</v>
      </c>
      <c r="D2330" s="65">
        <v>5221.3</v>
      </c>
      <c r="E2330" s="66"/>
      <c r="F2330" s="67"/>
      <c r="G2330" s="47">
        <f t="shared" si="220"/>
        <v>5221.3</v>
      </c>
      <c r="H2330" s="127"/>
    </row>
    <row r="2331" spans="1:8" s="114" customFormat="1" x14ac:dyDescent="0.2">
      <c r="A2331" s="109" t="s">
        <v>2549</v>
      </c>
      <c r="B2331" s="110" t="s">
        <v>238</v>
      </c>
      <c r="C2331" s="111"/>
      <c r="D2331" s="112">
        <v>0</v>
      </c>
      <c r="E2331" s="92"/>
      <c r="F2331" s="113"/>
      <c r="G2331" s="92">
        <f>ROUND(SUM(G2332:G2345),2)</f>
        <v>1166.73</v>
      </c>
      <c r="H2331" s="127"/>
    </row>
    <row r="2332" spans="1:8" s="61" customFormat="1" ht="45" x14ac:dyDescent="0.2">
      <c r="A2332" s="53" t="s">
        <v>2652</v>
      </c>
      <c r="B2332" s="108" t="s">
        <v>227</v>
      </c>
      <c r="C2332" s="64" t="s">
        <v>33</v>
      </c>
      <c r="D2332" s="65">
        <v>41.29</v>
      </c>
      <c r="E2332" s="66"/>
      <c r="F2332" s="67"/>
      <c r="G2332" s="47">
        <f t="shared" ref="G2332:G2337" si="221">ROUND(PRODUCT(D2332,E2332),2)</f>
        <v>41.29</v>
      </c>
      <c r="H2332" s="127"/>
    </row>
    <row r="2333" spans="1:8" s="61" customFormat="1" ht="22.5" x14ac:dyDescent="0.2">
      <c r="A2333" s="53" t="s">
        <v>2653</v>
      </c>
      <c r="B2333" s="108" t="s">
        <v>239</v>
      </c>
      <c r="C2333" s="64" t="s">
        <v>33</v>
      </c>
      <c r="D2333" s="65">
        <v>8.0299999999999994</v>
      </c>
      <c r="E2333" s="66"/>
      <c r="F2333" s="67"/>
      <c r="G2333" s="47">
        <f t="shared" si="221"/>
        <v>8.0299999999999994</v>
      </c>
      <c r="H2333" s="127"/>
    </row>
    <row r="2334" spans="1:8" s="61" customFormat="1" ht="33.75" x14ac:dyDescent="0.2">
      <c r="A2334" s="53" t="s">
        <v>2654</v>
      </c>
      <c r="B2334" s="108" t="s">
        <v>240</v>
      </c>
      <c r="C2334" s="64" t="s">
        <v>32</v>
      </c>
      <c r="D2334" s="65">
        <v>16.59</v>
      </c>
      <c r="E2334" s="66"/>
      <c r="F2334" s="67"/>
      <c r="G2334" s="47">
        <f t="shared" si="221"/>
        <v>16.59</v>
      </c>
      <c r="H2334" s="127"/>
    </row>
    <row r="2335" spans="1:8" s="61" customFormat="1" ht="33.75" x14ac:dyDescent="0.2">
      <c r="A2335" s="53" t="s">
        <v>2655</v>
      </c>
      <c r="B2335" s="108" t="s">
        <v>241</v>
      </c>
      <c r="C2335" s="64" t="s">
        <v>54</v>
      </c>
      <c r="D2335" s="65">
        <v>468.81</v>
      </c>
      <c r="E2335" s="66"/>
      <c r="F2335" s="67"/>
      <c r="G2335" s="47">
        <f t="shared" si="221"/>
        <v>468.81</v>
      </c>
      <c r="H2335" s="127"/>
    </row>
    <row r="2336" spans="1:8" s="61" customFormat="1" ht="22.5" x14ac:dyDescent="0.2">
      <c r="A2336" s="53" t="s">
        <v>2656</v>
      </c>
      <c r="B2336" s="108" t="s">
        <v>242</v>
      </c>
      <c r="C2336" s="64" t="s">
        <v>33</v>
      </c>
      <c r="D2336" s="65">
        <v>3.89</v>
      </c>
      <c r="E2336" s="66"/>
      <c r="F2336" s="67"/>
      <c r="G2336" s="47">
        <f t="shared" si="221"/>
        <v>3.89</v>
      </c>
      <c r="H2336" s="127"/>
    </row>
    <row r="2337" spans="1:8" s="61" customFormat="1" ht="33.75" x14ac:dyDescent="0.2">
      <c r="A2337" s="53" t="s">
        <v>2657</v>
      </c>
      <c r="B2337" s="108" t="s">
        <v>243</v>
      </c>
      <c r="C2337" s="64" t="s">
        <v>32</v>
      </c>
      <c r="D2337" s="65">
        <v>8.64</v>
      </c>
      <c r="E2337" s="66"/>
      <c r="F2337" s="67"/>
      <c r="G2337" s="47">
        <f t="shared" si="221"/>
        <v>8.64</v>
      </c>
      <c r="H2337" s="127"/>
    </row>
    <row r="2338" spans="1:8" s="61" customFormat="1" ht="22.5" x14ac:dyDescent="0.2">
      <c r="A2338" s="53" t="s">
        <v>2658</v>
      </c>
      <c r="B2338" s="108" t="s">
        <v>244</v>
      </c>
      <c r="C2338" s="64" t="s">
        <v>32</v>
      </c>
      <c r="D2338" s="65">
        <v>37.07</v>
      </c>
      <c r="E2338" s="66"/>
      <c r="F2338" s="67"/>
      <c r="G2338" s="47">
        <f>ROUND(PRODUCT(D2338,E2338),2)</f>
        <v>37.07</v>
      </c>
      <c r="H2338" s="127"/>
    </row>
    <row r="2339" spans="1:8" s="61" customFormat="1" ht="45" x14ac:dyDescent="0.2">
      <c r="A2339" s="53" t="s">
        <v>2659</v>
      </c>
      <c r="B2339" s="108" t="s">
        <v>245</v>
      </c>
      <c r="C2339" s="64" t="s">
        <v>32</v>
      </c>
      <c r="D2339" s="65">
        <v>28.27</v>
      </c>
      <c r="E2339" s="66"/>
      <c r="F2339" s="67"/>
      <c r="G2339" s="47">
        <f>ROUND(PRODUCT(D2339,E2339),2)</f>
        <v>28.27</v>
      </c>
      <c r="H2339" s="127"/>
    </row>
    <row r="2340" spans="1:8" s="61" customFormat="1" ht="45" x14ac:dyDescent="0.2">
      <c r="A2340" s="53" t="s">
        <v>2660</v>
      </c>
      <c r="B2340" s="108" t="s">
        <v>246</v>
      </c>
      <c r="C2340" s="64" t="s">
        <v>32</v>
      </c>
      <c r="D2340" s="65">
        <v>45.87</v>
      </c>
      <c r="E2340" s="66"/>
      <c r="F2340" s="67"/>
      <c r="G2340" s="47">
        <f>ROUND(PRODUCT(D2340,E2340),2)</f>
        <v>45.87</v>
      </c>
      <c r="H2340" s="127"/>
    </row>
    <row r="2341" spans="1:8" s="61" customFormat="1" ht="45" x14ac:dyDescent="0.2">
      <c r="A2341" s="53" t="s">
        <v>2661</v>
      </c>
      <c r="B2341" s="108" t="s">
        <v>122</v>
      </c>
      <c r="C2341" s="64" t="s">
        <v>33</v>
      </c>
      <c r="D2341" s="65">
        <v>9.7200000000000006</v>
      </c>
      <c r="E2341" s="66"/>
      <c r="F2341" s="67"/>
      <c r="G2341" s="47">
        <f>ROUND(PRODUCT(D2341,E2341),2)</f>
        <v>9.7200000000000006</v>
      </c>
      <c r="H2341" s="127"/>
    </row>
    <row r="2342" spans="1:8" s="61" customFormat="1" ht="45" x14ac:dyDescent="0.2">
      <c r="A2342" s="53" t="s">
        <v>2662</v>
      </c>
      <c r="B2342" s="108" t="s">
        <v>247</v>
      </c>
      <c r="C2342" s="64" t="s">
        <v>34</v>
      </c>
      <c r="D2342" s="65">
        <v>19</v>
      </c>
      <c r="E2342" s="66"/>
      <c r="F2342" s="67"/>
      <c r="G2342" s="47">
        <f t="shared" ref="G2342:G2345" si="222">ROUND(PRODUCT(D2342,E2342),2)</f>
        <v>19</v>
      </c>
      <c r="H2342" s="127"/>
    </row>
    <row r="2343" spans="1:8" s="61" customFormat="1" ht="45" x14ac:dyDescent="0.2">
      <c r="A2343" s="53" t="s">
        <v>2663</v>
      </c>
      <c r="B2343" s="108" t="s">
        <v>248</v>
      </c>
      <c r="C2343" s="64" t="s">
        <v>34</v>
      </c>
      <c r="D2343" s="65">
        <v>6</v>
      </c>
      <c r="E2343" s="66"/>
      <c r="F2343" s="67"/>
      <c r="G2343" s="47">
        <f t="shared" si="222"/>
        <v>6</v>
      </c>
      <c r="H2343" s="127"/>
    </row>
    <row r="2344" spans="1:8" s="61" customFormat="1" ht="33.75" x14ac:dyDescent="0.2">
      <c r="A2344" s="53" t="s">
        <v>2664</v>
      </c>
      <c r="B2344" s="108" t="s">
        <v>38</v>
      </c>
      <c r="C2344" s="64" t="s">
        <v>33</v>
      </c>
      <c r="D2344" s="65">
        <v>31.57</v>
      </c>
      <c r="E2344" s="66"/>
      <c r="F2344" s="67"/>
      <c r="G2344" s="47">
        <f t="shared" si="222"/>
        <v>31.57</v>
      </c>
      <c r="H2344" s="127"/>
    </row>
    <row r="2345" spans="1:8" s="61" customFormat="1" ht="33.75" x14ac:dyDescent="0.2">
      <c r="A2345" s="53" t="s">
        <v>2665</v>
      </c>
      <c r="B2345" s="108" t="s">
        <v>36</v>
      </c>
      <c r="C2345" s="64" t="s">
        <v>37</v>
      </c>
      <c r="D2345" s="65">
        <v>441.98</v>
      </c>
      <c r="E2345" s="66"/>
      <c r="F2345" s="67"/>
      <c r="G2345" s="47">
        <f t="shared" si="222"/>
        <v>441.98</v>
      </c>
      <c r="H2345" s="127"/>
    </row>
    <row r="2346" spans="1:8" s="114" customFormat="1" x14ac:dyDescent="0.2">
      <c r="A2346" s="109" t="s">
        <v>2550</v>
      </c>
      <c r="B2346" s="110" t="s">
        <v>250</v>
      </c>
      <c r="C2346" s="111"/>
      <c r="D2346" s="112">
        <v>0</v>
      </c>
      <c r="E2346" s="92"/>
      <c r="F2346" s="113"/>
      <c r="G2346" s="92">
        <f>ROUND(SUM(G2347:G2361),2)</f>
        <v>2183.21</v>
      </c>
      <c r="H2346" s="127"/>
    </row>
    <row r="2347" spans="1:8" s="61" customFormat="1" ht="22.5" x14ac:dyDescent="0.2">
      <c r="A2347" s="53" t="s">
        <v>2666</v>
      </c>
      <c r="B2347" s="108" t="s">
        <v>226</v>
      </c>
      <c r="C2347" s="64" t="s">
        <v>40</v>
      </c>
      <c r="D2347" s="65">
        <v>208.8</v>
      </c>
      <c r="E2347" s="66"/>
      <c r="F2347" s="67"/>
      <c r="G2347" s="47">
        <f t="shared" ref="G2347:G2361" si="223">ROUND(PRODUCT(D2347,E2347),2)</f>
        <v>208.8</v>
      </c>
      <c r="H2347" s="127"/>
    </row>
    <row r="2348" spans="1:8" s="61" customFormat="1" ht="45" x14ac:dyDescent="0.2">
      <c r="A2348" s="53" t="s">
        <v>2667</v>
      </c>
      <c r="B2348" s="108" t="s">
        <v>227</v>
      </c>
      <c r="C2348" s="64" t="s">
        <v>33</v>
      </c>
      <c r="D2348" s="65">
        <v>202.58</v>
      </c>
      <c r="E2348" s="66"/>
      <c r="F2348" s="67"/>
      <c r="G2348" s="47">
        <f t="shared" si="223"/>
        <v>202.58</v>
      </c>
      <c r="H2348" s="127"/>
    </row>
    <row r="2349" spans="1:8" s="61" customFormat="1" ht="90" x14ac:dyDescent="0.2">
      <c r="A2349" s="53" t="s">
        <v>2668</v>
      </c>
      <c r="B2349" s="108" t="s">
        <v>251</v>
      </c>
      <c r="C2349" s="64" t="s">
        <v>34</v>
      </c>
      <c r="D2349" s="65">
        <v>12</v>
      </c>
      <c r="E2349" s="66"/>
      <c r="F2349" s="67"/>
      <c r="G2349" s="47">
        <f t="shared" si="223"/>
        <v>12</v>
      </c>
      <c r="H2349" s="127"/>
    </row>
    <row r="2350" spans="1:8" s="61" customFormat="1" ht="90" x14ac:dyDescent="0.2">
      <c r="A2350" s="53" t="s">
        <v>2669</v>
      </c>
      <c r="B2350" s="108" t="s">
        <v>252</v>
      </c>
      <c r="C2350" s="64" t="s">
        <v>34</v>
      </c>
      <c r="D2350" s="65">
        <v>17</v>
      </c>
      <c r="E2350" s="66"/>
      <c r="F2350" s="67"/>
      <c r="G2350" s="47">
        <f t="shared" si="223"/>
        <v>17</v>
      </c>
      <c r="H2350" s="127"/>
    </row>
    <row r="2351" spans="1:8" s="61" customFormat="1" ht="90" x14ac:dyDescent="0.2">
      <c r="A2351" s="53" t="s">
        <v>2670</v>
      </c>
      <c r="B2351" s="108" t="s">
        <v>253</v>
      </c>
      <c r="C2351" s="64" t="s">
        <v>34</v>
      </c>
      <c r="D2351" s="65">
        <v>7</v>
      </c>
      <c r="E2351" s="66"/>
      <c r="F2351" s="67"/>
      <c r="G2351" s="47">
        <f t="shared" si="223"/>
        <v>7</v>
      </c>
      <c r="H2351" s="127"/>
    </row>
    <row r="2352" spans="1:8" s="61" customFormat="1" ht="22.5" x14ac:dyDescent="0.2">
      <c r="A2352" s="53" t="s">
        <v>2671</v>
      </c>
      <c r="B2352" s="108" t="s">
        <v>254</v>
      </c>
      <c r="C2352" s="64" t="s">
        <v>40</v>
      </c>
      <c r="D2352" s="65">
        <v>208.8</v>
      </c>
      <c r="E2352" s="66"/>
      <c r="F2352" s="67"/>
      <c r="G2352" s="47">
        <f t="shared" si="223"/>
        <v>208.8</v>
      </c>
      <c r="H2352" s="127"/>
    </row>
    <row r="2353" spans="1:8" s="61" customFormat="1" ht="22.5" x14ac:dyDescent="0.2">
      <c r="A2353" s="53" t="s">
        <v>2672</v>
      </c>
      <c r="B2353" s="108" t="s">
        <v>255</v>
      </c>
      <c r="C2353" s="64" t="s">
        <v>34</v>
      </c>
      <c r="D2353" s="65">
        <v>36</v>
      </c>
      <c r="E2353" s="66"/>
      <c r="F2353" s="67"/>
      <c r="G2353" s="47">
        <f t="shared" si="223"/>
        <v>36</v>
      </c>
      <c r="H2353" s="127"/>
    </row>
    <row r="2354" spans="1:8" s="61" customFormat="1" ht="22.5" x14ac:dyDescent="0.2">
      <c r="A2354" s="53" t="s">
        <v>2673</v>
      </c>
      <c r="B2354" s="108" t="s">
        <v>256</v>
      </c>
      <c r="C2354" s="64" t="s">
        <v>34</v>
      </c>
      <c r="D2354" s="65">
        <v>1</v>
      </c>
      <c r="E2354" s="66"/>
      <c r="F2354" s="67"/>
      <c r="G2354" s="47">
        <f t="shared" si="223"/>
        <v>1</v>
      </c>
      <c r="H2354" s="127"/>
    </row>
    <row r="2355" spans="1:8" s="61" customFormat="1" ht="22.5" x14ac:dyDescent="0.2">
      <c r="A2355" s="53" t="s">
        <v>2674</v>
      </c>
      <c r="B2355" s="108" t="s">
        <v>257</v>
      </c>
      <c r="C2355" s="64" t="s">
        <v>34</v>
      </c>
      <c r="D2355" s="65">
        <v>3</v>
      </c>
      <c r="E2355" s="66"/>
      <c r="F2355" s="67"/>
      <c r="G2355" s="47">
        <f t="shared" si="223"/>
        <v>3</v>
      </c>
      <c r="H2355" s="127"/>
    </row>
    <row r="2356" spans="1:8" s="61" customFormat="1" ht="22.5" x14ac:dyDescent="0.2">
      <c r="A2356" s="53" t="s">
        <v>2675</v>
      </c>
      <c r="B2356" s="108" t="s">
        <v>486</v>
      </c>
      <c r="C2356" s="64" t="s">
        <v>34</v>
      </c>
      <c r="D2356" s="65">
        <v>33</v>
      </c>
      <c r="E2356" s="66"/>
      <c r="F2356" s="67"/>
      <c r="G2356" s="47">
        <f t="shared" si="223"/>
        <v>33</v>
      </c>
      <c r="H2356" s="127"/>
    </row>
    <row r="2357" spans="1:8" s="61" customFormat="1" ht="22.5" x14ac:dyDescent="0.2">
      <c r="A2357" s="53" t="s">
        <v>2676</v>
      </c>
      <c r="B2357" s="108" t="s">
        <v>258</v>
      </c>
      <c r="C2357" s="64" t="s">
        <v>34</v>
      </c>
      <c r="D2357" s="65">
        <v>36</v>
      </c>
      <c r="E2357" s="66"/>
      <c r="F2357" s="67"/>
      <c r="G2357" s="47">
        <f t="shared" si="223"/>
        <v>36</v>
      </c>
      <c r="H2357" s="127"/>
    </row>
    <row r="2358" spans="1:8" s="61" customFormat="1" ht="45" x14ac:dyDescent="0.2">
      <c r="A2358" s="53" t="s">
        <v>2677</v>
      </c>
      <c r="B2358" s="108" t="s">
        <v>122</v>
      </c>
      <c r="C2358" s="64" t="s">
        <v>33</v>
      </c>
      <c r="D2358" s="65">
        <v>121.55</v>
      </c>
      <c r="E2358" s="66"/>
      <c r="F2358" s="67"/>
      <c r="G2358" s="47">
        <f t="shared" si="223"/>
        <v>121.55</v>
      </c>
      <c r="H2358" s="127"/>
    </row>
    <row r="2359" spans="1:8" s="61" customFormat="1" ht="45" x14ac:dyDescent="0.2">
      <c r="A2359" s="53" t="s">
        <v>2678</v>
      </c>
      <c r="B2359" s="108" t="s">
        <v>234</v>
      </c>
      <c r="C2359" s="64" t="s">
        <v>33</v>
      </c>
      <c r="D2359" s="65">
        <v>81.03</v>
      </c>
      <c r="E2359" s="66"/>
      <c r="F2359" s="67"/>
      <c r="G2359" s="47">
        <f t="shared" si="223"/>
        <v>81.03</v>
      </c>
      <c r="H2359" s="127"/>
    </row>
    <row r="2360" spans="1:8" s="61" customFormat="1" ht="33.75" x14ac:dyDescent="0.2">
      <c r="A2360" s="53" t="s">
        <v>2679</v>
      </c>
      <c r="B2360" s="108" t="s">
        <v>38</v>
      </c>
      <c r="C2360" s="64" t="s">
        <v>33</v>
      </c>
      <c r="D2360" s="65">
        <v>81.03</v>
      </c>
      <c r="E2360" s="66"/>
      <c r="F2360" s="67"/>
      <c r="G2360" s="47">
        <f t="shared" si="223"/>
        <v>81.03</v>
      </c>
      <c r="H2360" s="127"/>
    </row>
    <row r="2361" spans="1:8" s="61" customFormat="1" ht="33.75" x14ac:dyDescent="0.2">
      <c r="A2361" s="53" t="s">
        <v>2680</v>
      </c>
      <c r="B2361" s="108" t="s">
        <v>36</v>
      </c>
      <c r="C2361" s="64" t="s">
        <v>37</v>
      </c>
      <c r="D2361" s="65">
        <v>1134.42</v>
      </c>
      <c r="E2361" s="66"/>
      <c r="F2361" s="67"/>
      <c r="G2361" s="47">
        <f t="shared" si="223"/>
        <v>1134.42</v>
      </c>
      <c r="H2361" s="127"/>
    </row>
    <row r="2362" spans="1:8" s="114" customFormat="1" x14ac:dyDescent="0.2">
      <c r="A2362" s="109" t="s">
        <v>2551</v>
      </c>
      <c r="B2362" s="110" t="s">
        <v>488</v>
      </c>
      <c r="C2362" s="111"/>
      <c r="D2362" s="112">
        <v>0</v>
      </c>
      <c r="E2362" s="92"/>
      <c r="F2362" s="113"/>
      <c r="G2362" s="92">
        <f>ROUND(SUM(G2363:G2373),2)</f>
        <v>673.12</v>
      </c>
      <c r="H2362" s="127"/>
    </row>
    <row r="2363" spans="1:8" s="61" customFormat="1" ht="22.5" x14ac:dyDescent="0.2">
      <c r="A2363" s="53" t="s">
        <v>2681</v>
      </c>
      <c r="B2363" s="108" t="s">
        <v>226</v>
      </c>
      <c r="C2363" s="64" t="s">
        <v>40</v>
      </c>
      <c r="D2363" s="65">
        <v>37.1</v>
      </c>
      <c r="E2363" s="66"/>
      <c r="F2363" s="67"/>
      <c r="G2363" s="47">
        <f t="shared" ref="G2363:G2373" si="224">ROUND(PRODUCT(D2363,E2363),2)</f>
        <v>37.1</v>
      </c>
      <c r="H2363" s="127"/>
    </row>
    <row r="2364" spans="1:8" s="61" customFormat="1" ht="45" x14ac:dyDescent="0.2">
      <c r="A2364" s="53" t="s">
        <v>2682</v>
      </c>
      <c r="B2364" s="108" t="s">
        <v>227</v>
      </c>
      <c r="C2364" s="64" t="s">
        <v>33</v>
      </c>
      <c r="D2364" s="65">
        <v>48.97</v>
      </c>
      <c r="E2364" s="66"/>
      <c r="F2364" s="67"/>
      <c r="G2364" s="47">
        <f t="shared" si="224"/>
        <v>48.97</v>
      </c>
      <c r="H2364" s="127"/>
    </row>
    <row r="2365" spans="1:8" s="61" customFormat="1" ht="22.5" x14ac:dyDescent="0.2">
      <c r="A2365" s="53" t="s">
        <v>2683</v>
      </c>
      <c r="B2365" s="108" t="s">
        <v>230</v>
      </c>
      <c r="C2365" s="64" t="s">
        <v>33</v>
      </c>
      <c r="D2365" s="65">
        <v>3.26</v>
      </c>
      <c r="E2365" s="66"/>
      <c r="F2365" s="67"/>
      <c r="G2365" s="47">
        <f t="shared" si="224"/>
        <v>3.26</v>
      </c>
      <c r="H2365" s="127"/>
    </row>
    <row r="2366" spans="1:8" s="61" customFormat="1" ht="22.5" x14ac:dyDescent="0.2">
      <c r="A2366" s="53" t="s">
        <v>2684</v>
      </c>
      <c r="B2366" s="108" t="s">
        <v>231</v>
      </c>
      <c r="C2366" s="64" t="s">
        <v>40</v>
      </c>
      <c r="D2366" s="65">
        <v>37.1</v>
      </c>
      <c r="E2366" s="66"/>
      <c r="F2366" s="67"/>
      <c r="G2366" s="47">
        <f t="shared" si="224"/>
        <v>37.1</v>
      </c>
      <c r="H2366" s="127"/>
    </row>
    <row r="2367" spans="1:8" s="61" customFormat="1" ht="33.75" x14ac:dyDescent="0.2">
      <c r="A2367" s="53" t="s">
        <v>2685</v>
      </c>
      <c r="B2367" s="108" t="s">
        <v>233</v>
      </c>
      <c r="C2367" s="64" t="s">
        <v>33</v>
      </c>
      <c r="D2367" s="65">
        <v>16.14</v>
      </c>
      <c r="E2367" s="66"/>
      <c r="F2367" s="67"/>
      <c r="G2367" s="47">
        <f t="shared" si="224"/>
        <v>16.14</v>
      </c>
      <c r="H2367" s="127"/>
    </row>
    <row r="2368" spans="1:8" s="61" customFormat="1" ht="45" x14ac:dyDescent="0.2">
      <c r="A2368" s="53" t="s">
        <v>2686</v>
      </c>
      <c r="B2368" s="108" t="s">
        <v>122</v>
      </c>
      <c r="C2368" s="64" t="s">
        <v>33</v>
      </c>
      <c r="D2368" s="65">
        <v>16.649999999999999</v>
      </c>
      <c r="E2368" s="66"/>
      <c r="F2368" s="67"/>
      <c r="G2368" s="47">
        <f t="shared" si="224"/>
        <v>16.649999999999999</v>
      </c>
      <c r="H2368" s="127"/>
    </row>
    <row r="2369" spans="1:8" s="61" customFormat="1" ht="45" x14ac:dyDescent="0.2">
      <c r="A2369" s="53" t="s">
        <v>2687</v>
      </c>
      <c r="B2369" s="108" t="s">
        <v>234</v>
      </c>
      <c r="C2369" s="64" t="s">
        <v>33</v>
      </c>
      <c r="D2369" s="65">
        <v>11.1</v>
      </c>
      <c r="E2369" s="66"/>
      <c r="F2369" s="67"/>
      <c r="G2369" s="47">
        <f t="shared" si="224"/>
        <v>11.1</v>
      </c>
      <c r="H2369" s="127"/>
    </row>
    <row r="2370" spans="1:8" s="61" customFormat="1" ht="123.75" x14ac:dyDescent="0.2">
      <c r="A2370" s="53" t="s">
        <v>2688</v>
      </c>
      <c r="B2370" s="108" t="s">
        <v>2527</v>
      </c>
      <c r="C2370" s="64" t="s">
        <v>34</v>
      </c>
      <c r="D2370" s="65">
        <v>6</v>
      </c>
      <c r="E2370" s="66"/>
      <c r="F2370" s="67"/>
      <c r="G2370" s="47">
        <f t="shared" si="224"/>
        <v>6</v>
      </c>
      <c r="H2370" s="127"/>
    </row>
    <row r="2371" spans="1:8" s="61" customFormat="1" ht="22.5" x14ac:dyDescent="0.2">
      <c r="A2371" s="53" t="s">
        <v>2689</v>
      </c>
      <c r="B2371" s="54" t="s">
        <v>3025</v>
      </c>
      <c r="C2371" s="64" t="s">
        <v>34</v>
      </c>
      <c r="D2371" s="65">
        <v>12</v>
      </c>
      <c r="E2371" s="66"/>
      <c r="F2371" s="67"/>
      <c r="G2371" s="47">
        <f t="shared" si="224"/>
        <v>12</v>
      </c>
      <c r="H2371" s="127"/>
    </row>
    <row r="2372" spans="1:8" s="61" customFormat="1" ht="33.75" x14ac:dyDescent="0.2">
      <c r="A2372" s="53" t="s">
        <v>2690</v>
      </c>
      <c r="B2372" s="108" t="s">
        <v>38</v>
      </c>
      <c r="C2372" s="64" t="s">
        <v>33</v>
      </c>
      <c r="D2372" s="65">
        <v>32.32</v>
      </c>
      <c r="E2372" s="66"/>
      <c r="F2372" s="67"/>
      <c r="G2372" s="47">
        <f t="shared" si="224"/>
        <v>32.32</v>
      </c>
      <c r="H2372" s="127"/>
    </row>
    <row r="2373" spans="1:8" s="61" customFormat="1" ht="33.75" x14ac:dyDescent="0.2">
      <c r="A2373" s="53" t="s">
        <v>2691</v>
      </c>
      <c r="B2373" s="108" t="s">
        <v>36</v>
      </c>
      <c r="C2373" s="64" t="s">
        <v>37</v>
      </c>
      <c r="D2373" s="65">
        <v>452.48</v>
      </c>
      <c r="E2373" s="66"/>
      <c r="F2373" s="67"/>
      <c r="G2373" s="47">
        <f t="shared" si="224"/>
        <v>452.48</v>
      </c>
      <c r="H2373" s="127"/>
    </row>
    <row r="2374" spans="1:8" s="114" customFormat="1" x14ac:dyDescent="0.2">
      <c r="A2374" s="109" t="s">
        <v>2552</v>
      </c>
      <c r="B2374" s="110" t="s">
        <v>2528</v>
      </c>
      <c r="C2374" s="111"/>
      <c r="D2374" s="112">
        <v>0</v>
      </c>
      <c r="E2374" s="92"/>
      <c r="F2374" s="113"/>
      <c r="G2374" s="92">
        <f>ROUND(SUM(G2375:G2392),2)</f>
        <v>1219.06</v>
      </c>
      <c r="H2374" s="127"/>
    </row>
    <row r="2375" spans="1:8" s="61" customFormat="1" ht="45" x14ac:dyDescent="0.2">
      <c r="A2375" s="53" t="s">
        <v>2692</v>
      </c>
      <c r="B2375" s="108" t="s">
        <v>227</v>
      </c>
      <c r="C2375" s="64" t="s">
        <v>33</v>
      </c>
      <c r="D2375" s="65">
        <v>25.7</v>
      </c>
      <c r="E2375" s="66"/>
      <c r="F2375" s="67"/>
      <c r="G2375" s="47">
        <f t="shared" ref="G2375:G2379" si="225">ROUND(PRODUCT(D2375,E2375),2)</f>
        <v>25.7</v>
      </c>
      <c r="H2375" s="127"/>
    </row>
    <row r="2376" spans="1:8" s="61" customFormat="1" ht="45" x14ac:dyDescent="0.2">
      <c r="A2376" s="53" t="s">
        <v>2693</v>
      </c>
      <c r="B2376" s="108" t="s">
        <v>122</v>
      </c>
      <c r="C2376" s="64" t="s">
        <v>33</v>
      </c>
      <c r="D2376" s="65">
        <v>5.45</v>
      </c>
      <c r="E2376" s="66"/>
      <c r="F2376" s="67"/>
      <c r="G2376" s="47">
        <f t="shared" si="225"/>
        <v>5.45</v>
      </c>
      <c r="H2376" s="127"/>
    </row>
    <row r="2377" spans="1:8" s="61" customFormat="1" ht="33.75" x14ac:dyDescent="0.2">
      <c r="A2377" s="53" t="s">
        <v>2694</v>
      </c>
      <c r="B2377" s="108" t="s">
        <v>261</v>
      </c>
      <c r="C2377" s="64" t="s">
        <v>32</v>
      </c>
      <c r="D2377" s="65">
        <v>11.29</v>
      </c>
      <c r="E2377" s="66"/>
      <c r="F2377" s="67"/>
      <c r="G2377" s="47">
        <f t="shared" si="225"/>
        <v>11.29</v>
      </c>
      <c r="H2377" s="127"/>
    </row>
    <row r="2378" spans="1:8" s="61" customFormat="1" ht="33.75" x14ac:dyDescent="0.2">
      <c r="A2378" s="53" t="s">
        <v>2695</v>
      </c>
      <c r="B2378" s="108" t="s">
        <v>262</v>
      </c>
      <c r="C2378" s="64" t="s">
        <v>33</v>
      </c>
      <c r="D2378" s="65">
        <v>4.74</v>
      </c>
      <c r="E2378" s="66"/>
      <c r="F2378" s="67"/>
      <c r="G2378" s="47">
        <f t="shared" si="225"/>
        <v>4.74</v>
      </c>
      <c r="H2378" s="127"/>
    </row>
    <row r="2379" spans="1:8" s="61" customFormat="1" ht="45" x14ac:dyDescent="0.2">
      <c r="A2379" s="53" t="s">
        <v>2696</v>
      </c>
      <c r="B2379" s="108" t="s">
        <v>2529</v>
      </c>
      <c r="C2379" s="64" t="s">
        <v>32</v>
      </c>
      <c r="D2379" s="65">
        <v>16.940000000000001</v>
      </c>
      <c r="E2379" s="66"/>
      <c r="F2379" s="67"/>
      <c r="G2379" s="47">
        <f t="shared" si="225"/>
        <v>16.940000000000001</v>
      </c>
      <c r="H2379" s="127"/>
    </row>
    <row r="2380" spans="1:8" s="61" customFormat="1" ht="22.5" x14ac:dyDescent="0.2">
      <c r="A2380" s="53" t="s">
        <v>2697</v>
      </c>
      <c r="B2380" s="108" t="s">
        <v>244</v>
      </c>
      <c r="C2380" s="64" t="s">
        <v>32</v>
      </c>
      <c r="D2380" s="65">
        <v>21.45</v>
      </c>
      <c r="E2380" s="66"/>
      <c r="F2380" s="67"/>
      <c r="G2380" s="47">
        <f>ROUND(PRODUCT(D2380,E2380),2)</f>
        <v>21.45</v>
      </c>
      <c r="H2380" s="127"/>
    </row>
    <row r="2381" spans="1:8" s="61" customFormat="1" ht="45" x14ac:dyDescent="0.2">
      <c r="A2381" s="53" t="s">
        <v>2698</v>
      </c>
      <c r="B2381" s="108" t="s">
        <v>245</v>
      </c>
      <c r="C2381" s="64" t="s">
        <v>32</v>
      </c>
      <c r="D2381" s="65">
        <v>26.4</v>
      </c>
      <c r="E2381" s="66"/>
      <c r="F2381" s="67"/>
      <c r="G2381" s="47">
        <f>ROUND(PRODUCT(D2381,E2381),2)</f>
        <v>26.4</v>
      </c>
      <c r="H2381" s="127"/>
    </row>
    <row r="2382" spans="1:8" s="61" customFormat="1" ht="33.75" x14ac:dyDescent="0.2">
      <c r="A2382" s="53" t="s">
        <v>2699</v>
      </c>
      <c r="B2382" s="108" t="s">
        <v>240</v>
      </c>
      <c r="C2382" s="64" t="s">
        <v>32</v>
      </c>
      <c r="D2382" s="65">
        <v>10.48</v>
      </c>
      <c r="E2382" s="66"/>
      <c r="F2382" s="67"/>
      <c r="G2382" s="47">
        <f t="shared" ref="G2382:G2383" si="226">ROUND(PRODUCT(D2382,E2382),2)</f>
        <v>10.48</v>
      </c>
      <c r="H2382" s="127"/>
    </row>
    <row r="2383" spans="1:8" s="61" customFormat="1" ht="33.75" x14ac:dyDescent="0.2">
      <c r="A2383" s="53" t="s">
        <v>2700</v>
      </c>
      <c r="B2383" s="108" t="s">
        <v>241</v>
      </c>
      <c r="C2383" s="64" t="s">
        <v>54</v>
      </c>
      <c r="D2383" s="65">
        <v>527.44000000000005</v>
      </c>
      <c r="E2383" s="66"/>
      <c r="F2383" s="67"/>
      <c r="G2383" s="47">
        <f t="shared" si="226"/>
        <v>527.44000000000005</v>
      </c>
      <c r="H2383" s="127"/>
    </row>
    <row r="2384" spans="1:8" s="61" customFormat="1" ht="22.5" x14ac:dyDescent="0.2">
      <c r="A2384" s="53" t="s">
        <v>2701</v>
      </c>
      <c r="B2384" s="108" t="s">
        <v>242</v>
      </c>
      <c r="C2384" s="64" t="s">
        <v>33</v>
      </c>
      <c r="D2384" s="65">
        <v>3.98</v>
      </c>
      <c r="E2384" s="66"/>
      <c r="F2384" s="67"/>
      <c r="G2384" s="47">
        <f>ROUND(PRODUCT(D2384,E2384),2)</f>
        <v>3.98</v>
      </c>
      <c r="H2384" s="127"/>
    </row>
    <row r="2385" spans="1:8" s="61" customFormat="1" ht="33.75" x14ac:dyDescent="0.2">
      <c r="A2385" s="53" t="s">
        <v>2702</v>
      </c>
      <c r="B2385" s="108" t="s">
        <v>285</v>
      </c>
      <c r="C2385" s="64" t="s">
        <v>32</v>
      </c>
      <c r="D2385" s="65">
        <v>5.04</v>
      </c>
      <c r="E2385" s="66"/>
      <c r="F2385" s="67"/>
      <c r="G2385" s="47">
        <f>ROUND(PRODUCT(D2385,E2385),2)</f>
        <v>5.04</v>
      </c>
      <c r="H2385" s="127"/>
    </row>
    <row r="2386" spans="1:8" s="61" customFormat="1" ht="33.75" x14ac:dyDescent="0.2">
      <c r="A2386" s="53" t="s">
        <v>2703</v>
      </c>
      <c r="B2386" s="108" t="s">
        <v>43</v>
      </c>
      <c r="C2386" s="64" t="s">
        <v>32</v>
      </c>
      <c r="D2386" s="65">
        <v>1.21</v>
      </c>
      <c r="E2386" s="66"/>
      <c r="F2386" s="67"/>
      <c r="G2386" s="47">
        <f>ROUND(PRODUCT(D2386,E2386),2)</f>
        <v>1.21</v>
      </c>
      <c r="H2386" s="127"/>
    </row>
    <row r="2387" spans="1:8" s="61" customFormat="1" ht="33.75" x14ac:dyDescent="0.2">
      <c r="A2387" s="53" t="s">
        <v>2704</v>
      </c>
      <c r="B2387" s="108" t="s">
        <v>2530</v>
      </c>
      <c r="C2387" s="64" t="s">
        <v>32</v>
      </c>
      <c r="D2387" s="65">
        <v>11.29</v>
      </c>
      <c r="E2387" s="66"/>
      <c r="F2387" s="67"/>
      <c r="G2387" s="47">
        <f t="shared" ref="G2387" si="227">ROUND(PRODUCT(D2387,E2387),2)</f>
        <v>11.29</v>
      </c>
      <c r="H2387" s="127"/>
    </row>
    <row r="2388" spans="1:8" s="61" customFormat="1" ht="33.75" x14ac:dyDescent="0.2">
      <c r="A2388" s="53" t="s">
        <v>2705</v>
      </c>
      <c r="B2388" s="108" t="s">
        <v>2531</v>
      </c>
      <c r="C2388" s="64" t="s">
        <v>54</v>
      </c>
      <c r="D2388" s="65">
        <v>109.94</v>
      </c>
      <c r="E2388" s="66"/>
      <c r="F2388" s="67"/>
      <c r="G2388" s="47">
        <f>ROUND(PRODUCT(D2388,E2388),2)</f>
        <v>109.94</v>
      </c>
      <c r="H2388" s="127"/>
    </row>
    <row r="2389" spans="1:8" s="61" customFormat="1" ht="33.75" x14ac:dyDescent="0.2">
      <c r="A2389" s="53" t="s">
        <v>2706</v>
      </c>
      <c r="B2389" s="108" t="s">
        <v>2532</v>
      </c>
      <c r="C2389" s="64" t="s">
        <v>54</v>
      </c>
      <c r="D2389" s="65">
        <v>70.930000000000007</v>
      </c>
      <c r="E2389" s="66"/>
      <c r="F2389" s="67"/>
      <c r="G2389" s="47">
        <f>ROUND(PRODUCT(D2389,E2389),2)</f>
        <v>70.930000000000007</v>
      </c>
      <c r="H2389" s="127"/>
    </row>
    <row r="2390" spans="1:8" s="61" customFormat="1" ht="45" x14ac:dyDescent="0.2">
      <c r="A2390" s="53" t="s">
        <v>2707</v>
      </c>
      <c r="B2390" s="108" t="s">
        <v>2533</v>
      </c>
      <c r="C2390" s="64" t="s">
        <v>54</v>
      </c>
      <c r="D2390" s="65">
        <v>63.03</v>
      </c>
      <c r="E2390" s="66"/>
      <c r="F2390" s="67"/>
      <c r="G2390" s="47">
        <f t="shared" ref="G2390:G2392" si="228">ROUND(PRODUCT(D2390,E2390),2)</f>
        <v>63.03</v>
      </c>
      <c r="H2390" s="127"/>
    </row>
    <row r="2391" spans="1:8" s="61" customFormat="1" ht="33.75" x14ac:dyDescent="0.2">
      <c r="A2391" s="53" t="s">
        <v>2708</v>
      </c>
      <c r="B2391" s="108" t="s">
        <v>38</v>
      </c>
      <c r="C2391" s="64" t="s">
        <v>33</v>
      </c>
      <c r="D2391" s="65">
        <v>20.25</v>
      </c>
      <c r="E2391" s="66"/>
      <c r="F2391" s="67"/>
      <c r="G2391" s="47">
        <f t="shared" si="228"/>
        <v>20.25</v>
      </c>
      <c r="H2391" s="127"/>
    </row>
    <row r="2392" spans="1:8" s="61" customFormat="1" ht="33.75" x14ac:dyDescent="0.2">
      <c r="A2392" s="53" t="s">
        <v>2709</v>
      </c>
      <c r="B2392" s="108" t="s">
        <v>36</v>
      </c>
      <c r="C2392" s="64" t="s">
        <v>37</v>
      </c>
      <c r="D2392" s="65">
        <v>283.5</v>
      </c>
      <c r="E2392" s="66"/>
      <c r="F2392" s="67"/>
      <c r="G2392" s="47">
        <f t="shared" si="228"/>
        <v>283.5</v>
      </c>
      <c r="H2392" s="127"/>
    </row>
    <row r="2393" spans="1:8" s="63" customFormat="1" x14ac:dyDescent="0.2">
      <c r="A2393" s="62" t="s">
        <v>2553</v>
      </c>
      <c r="B2393" s="68" t="s">
        <v>269</v>
      </c>
      <c r="C2393" s="68"/>
      <c r="D2393" s="68">
        <v>0</v>
      </c>
      <c r="E2393" s="68"/>
      <c r="F2393" s="68"/>
      <c r="G2393" s="50">
        <f>ROUND(SUM(G2394,G2404,G2417,G2429),2)</f>
        <v>5851.35</v>
      </c>
      <c r="H2393" s="127"/>
    </row>
    <row r="2394" spans="1:8" s="114" customFormat="1" x14ac:dyDescent="0.2">
      <c r="A2394" s="109" t="s">
        <v>2554</v>
      </c>
      <c r="B2394" s="110" t="s">
        <v>225</v>
      </c>
      <c r="C2394" s="111"/>
      <c r="D2394" s="112">
        <v>0</v>
      </c>
      <c r="E2394" s="92"/>
      <c r="F2394" s="113"/>
      <c r="G2394" s="92">
        <f>ROUND(SUM(G2395:G2403),2)</f>
        <v>3353.17</v>
      </c>
      <c r="H2394" s="127"/>
    </row>
    <row r="2395" spans="1:8" s="61" customFormat="1" ht="22.5" x14ac:dyDescent="0.2">
      <c r="A2395" s="53" t="s">
        <v>2710</v>
      </c>
      <c r="B2395" s="108" t="s">
        <v>226</v>
      </c>
      <c r="C2395" s="64" t="s">
        <v>40</v>
      </c>
      <c r="D2395" s="65">
        <v>311.33</v>
      </c>
      <c r="E2395" s="66"/>
      <c r="F2395" s="67"/>
      <c r="G2395" s="47">
        <f t="shared" ref="G2395:G2403" si="229">ROUND(PRODUCT(D2395,E2395),2)</f>
        <v>311.33</v>
      </c>
      <c r="H2395" s="127"/>
    </row>
    <row r="2396" spans="1:8" s="61" customFormat="1" ht="45" x14ac:dyDescent="0.2">
      <c r="A2396" s="53" t="s">
        <v>2711</v>
      </c>
      <c r="B2396" s="108" t="s">
        <v>227</v>
      </c>
      <c r="C2396" s="64" t="s">
        <v>33</v>
      </c>
      <c r="D2396" s="65">
        <v>226.03</v>
      </c>
      <c r="E2396" s="66"/>
      <c r="F2396" s="67"/>
      <c r="G2396" s="47">
        <f t="shared" si="229"/>
        <v>226.03</v>
      </c>
      <c r="H2396" s="127"/>
    </row>
    <row r="2397" spans="1:8" s="61" customFormat="1" ht="33.75" x14ac:dyDescent="0.2">
      <c r="A2397" s="53" t="s">
        <v>2712</v>
      </c>
      <c r="B2397" s="108" t="s">
        <v>271</v>
      </c>
      <c r="C2397" s="64" t="s">
        <v>40</v>
      </c>
      <c r="D2397" s="65">
        <v>311.33</v>
      </c>
      <c r="E2397" s="66"/>
      <c r="F2397" s="67"/>
      <c r="G2397" s="47">
        <f t="shared" si="229"/>
        <v>311.33</v>
      </c>
      <c r="H2397" s="127"/>
    </row>
    <row r="2398" spans="1:8" s="61" customFormat="1" ht="22.5" x14ac:dyDescent="0.2">
      <c r="A2398" s="53" t="s">
        <v>2713</v>
      </c>
      <c r="B2398" s="108" t="s">
        <v>230</v>
      </c>
      <c r="C2398" s="64" t="s">
        <v>33</v>
      </c>
      <c r="D2398" s="65">
        <v>20.55</v>
      </c>
      <c r="E2398" s="66"/>
      <c r="F2398" s="67"/>
      <c r="G2398" s="47">
        <f t="shared" si="229"/>
        <v>20.55</v>
      </c>
      <c r="H2398" s="127"/>
    </row>
    <row r="2399" spans="1:8" s="61" customFormat="1" ht="33.75" x14ac:dyDescent="0.2">
      <c r="A2399" s="53" t="s">
        <v>2714</v>
      </c>
      <c r="B2399" s="108" t="s">
        <v>233</v>
      </c>
      <c r="C2399" s="64" t="s">
        <v>33</v>
      </c>
      <c r="D2399" s="65">
        <v>79.739999999999995</v>
      </c>
      <c r="E2399" s="66"/>
      <c r="F2399" s="67"/>
      <c r="G2399" s="47">
        <f t="shared" si="229"/>
        <v>79.739999999999995</v>
      </c>
      <c r="H2399" s="127"/>
    </row>
    <row r="2400" spans="1:8" s="61" customFormat="1" ht="45" x14ac:dyDescent="0.2">
      <c r="A2400" s="53" t="s">
        <v>2715</v>
      </c>
      <c r="B2400" s="108" t="s">
        <v>122</v>
      </c>
      <c r="C2400" s="64" t="s">
        <v>33</v>
      </c>
      <c r="D2400" s="65">
        <v>73.97</v>
      </c>
      <c r="E2400" s="66"/>
      <c r="F2400" s="67"/>
      <c r="G2400" s="47">
        <f t="shared" si="229"/>
        <v>73.97</v>
      </c>
      <c r="H2400" s="127"/>
    </row>
    <row r="2401" spans="1:8" s="61" customFormat="1" ht="45" x14ac:dyDescent="0.2">
      <c r="A2401" s="53" t="s">
        <v>2716</v>
      </c>
      <c r="B2401" s="108" t="s">
        <v>234</v>
      </c>
      <c r="C2401" s="64" t="s">
        <v>33</v>
      </c>
      <c r="D2401" s="65">
        <v>49.32</v>
      </c>
      <c r="E2401" s="66"/>
      <c r="F2401" s="67"/>
      <c r="G2401" s="47">
        <f t="shared" si="229"/>
        <v>49.32</v>
      </c>
      <c r="H2401" s="127"/>
    </row>
    <row r="2402" spans="1:8" s="61" customFormat="1" ht="33.75" x14ac:dyDescent="0.2">
      <c r="A2402" s="53" t="s">
        <v>2717</v>
      </c>
      <c r="B2402" s="108" t="s">
        <v>38</v>
      </c>
      <c r="C2402" s="64" t="s">
        <v>33</v>
      </c>
      <c r="D2402" s="65">
        <v>152.06</v>
      </c>
      <c r="E2402" s="66"/>
      <c r="F2402" s="67"/>
      <c r="G2402" s="47">
        <f t="shared" si="229"/>
        <v>152.06</v>
      </c>
      <c r="H2402" s="127"/>
    </row>
    <row r="2403" spans="1:8" s="61" customFormat="1" ht="33.75" x14ac:dyDescent="0.2">
      <c r="A2403" s="53" t="s">
        <v>2718</v>
      </c>
      <c r="B2403" s="108" t="s">
        <v>36</v>
      </c>
      <c r="C2403" s="64" t="s">
        <v>37</v>
      </c>
      <c r="D2403" s="65">
        <v>2128.84</v>
      </c>
      <c r="E2403" s="66"/>
      <c r="F2403" s="67"/>
      <c r="G2403" s="47">
        <f t="shared" si="229"/>
        <v>2128.84</v>
      </c>
      <c r="H2403" s="127"/>
    </row>
    <row r="2404" spans="1:8" s="114" customFormat="1" x14ac:dyDescent="0.2">
      <c r="A2404" s="109" t="s">
        <v>2555</v>
      </c>
      <c r="B2404" s="110" t="s">
        <v>273</v>
      </c>
      <c r="C2404" s="111"/>
      <c r="D2404" s="112">
        <v>0</v>
      </c>
      <c r="E2404" s="92"/>
      <c r="F2404" s="113"/>
      <c r="G2404" s="92">
        <f>ROUND(SUM(G2405:G2416),2)</f>
        <v>959.32</v>
      </c>
      <c r="H2404" s="127"/>
    </row>
    <row r="2405" spans="1:8" s="61" customFormat="1" ht="22.5" x14ac:dyDescent="0.2">
      <c r="A2405" s="53" t="s">
        <v>2719</v>
      </c>
      <c r="B2405" s="108" t="s">
        <v>226</v>
      </c>
      <c r="C2405" s="64" t="s">
        <v>40</v>
      </c>
      <c r="D2405" s="65">
        <v>226.8</v>
      </c>
      <c r="E2405" s="66"/>
      <c r="F2405" s="67"/>
      <c r="G2405" s="47">
        <f>ROUND(PRODUCT(D2405,E2405),2)</f>
        <v>226.8</v>
      </c>
      <c r="H2405" s="127"/>
    </row>
    <row r="2406" spans="1:8" s="61" customFormat="1" ht="45" x14ac:dyDescent="0.2">
      <c r="A2406" s="53" t="s">
        <v>2720</v>
      </c>
      <c r="B2406" s="108" t="s">
        <v>227</v>
      </c>
      <c r="C2406" s="64" t="s">
        <v>33</v>
      </c>
      <c r="D2406" s="65">
        <v>108.86</v>
      </c>
      <c r="E2406" s="66"/>
      <c r="F2406" s="67"/>
      <c r="G2406" s="47">
        <f t="shared" ref="G2406:G2416" si="230">ROUND(PRODUCT(D2406,E2406),2)</f>
        <v>108.86</v>
      </c>
      <c r="H2406" s="127"/>
    </row>
    <row r="2407" spans="1:8" s="61" customFormat="1" ht="45" x14ac:dyDescent="0.2">
      <c r="A2407" s="53" t="s">
        <v>2721</v>
      </c>
      <c r="B2407" s="108" t="s">
        <v>122</v>
      </c>
      <c r="C2407" s="64" t="s">
        <v>33</v>
      </c>
      <c r="D2407" s="65">
        <v>108.86</v>
      </c>
      <c r="E2407" s="66"/>
      <c r="F2407" s="67"/>
      <c r="G2407" s="47">
        <f t="shared" si="230"/>
        <v>108.86</v>
      </c>
      <c r="H2407" s="127"/>
    </row>
    <row r="2408" spans="1:8" s="61" customFormat="1" ht="22.5" x14ac:dyDescent="0.2">
      <c r="A2408" s="53" t="s">
        <v>2722</v>
      </c>
      <c r="B2408" s="108" t="s">
        <v>274</v>
      </c>
      <c r="C2408" s="64" t="s">
        <v>34</v>
      </c>
      <c r="D2408" s="65">
        <v>36</v>
      </c>
      <c r="E2408" s="66"/>
      <c r="F2408" s="67"/>
      <c r="G2408" s="47">
        <f t="shared" si="230"/>
        <v>36</v>
      </c>
      <c r="H2408" s="127"/>
    </row>
    <row r="2409" spans="1:8" s="61" customFormat="1" ht="22.5" x14ac:dyDescent="0.2">
      <c r="A2409" s="53" t="s">
        <v>2723</v>
      </c>
      <c r="B2409" s="108" t="s">
        <v>275</v>
      </c>
      <c r="C2409" s="64" t="s">
        <v>34</v>
      </c>
      <c r="D2409" s="65">
        <v>36</v>
      </c>
      <c r="E2409" s="66"/>
      <c r="F2409" s="67"/>
      <c r="G2409" s="47">
        <f t="shared" si="230"/>
        <v>36</v>
      </c>
      <c r="H2409" s="127"/>
    </row>
    <row r="2410" spans="1:8" s="61" customFormat="1" ht="22.5" x14ac:dyDescent="0.2">
      <c r="A2410" s="53" t="s">
        <v>2724</v>
      </c>
      <c r="B2410" s="108" t="s">
        <v>276</v>
      </c>
      <c r="C2410" s="64" t="s">
        <v>34</v>
      </c>
      <c r="D2410" s="65">
        <v>36</v>
      </c>
      <c r="E2410" s="66"/>
      <c r="F2410" s="67"/>
      <c r="G2410" s="47">
        <f t="shared" si="230"/>
        <v>36</v>
      </c>
      <c r="H2410" s="127"/>
    </row>
    <row r="2411" spans="1:8" s="61" customFormat="1" ht="22.5" x14ac:dyDescent="0.2">
      <c r="A2411" s="53" t="s">
        <v>2725</v>
      </c>
      <c r="B2411" s="108" t="s">
        <v>277</v>
      </c>
      <c r="C2411" s="64" t="s">
        <v>34</v>
      </c>
      <c r="D2411" s="65">
        <v>36</v>
      </c>
      <c r="E2411" s="66"/>
      <c r="F2411" s="67"/>
      <c r="G2411" s="47">
        <f t="shared" si="230"/>
        <v>36</v>
      </c>
      <c r="H2411" s="127"/>
    </row>
    <row r="2412" spans="1:8" s="61" customFormat="1" ht="22.5" x14ac:dyDescent="0.2">
      <c r="A2412" s="53" t="s">
        <v>2726</v>
      </c>
      <c r="B2412" s="108" t="s">
        <v>278</v>
      </c>
      <c r="C2412" s="64" t="s">
        <v>40</v>
      </c>
      <c r="D2412" s="65">
        <v>226.8</v>
      </c>
      <c r="E2412" s="66"/>
      <c r="F2412" s="67"/>
      <c r="G2412" s="47">
        <f t="shared" si="230"/>
        <v>226.8</v>
      </c>
      <c r="H2412" s="127"/>
    </row>
    <row r="2413" spans="1:8" s="61" customFormat="1" ht="22.5" x14ac:dyDescent="0.2">
      <c r="A2413" s="53" t="s">
        <v>2727</v>
      </c>
      <c r="B2413" s="54" t="s">
        <v>3027</v>
      </c>
      <c r="C2413" s="64" t="s">
        <v>34</v>
      </c>
      <c r="D2413" s="65">
        <v>36</v>
      </c>
      <c r="E2413" s="66"/>
      <c r="F2413" s="67"/>
      <c r="G2413" s="47">
        <f t="shared" si="230"/>
        <v>36</v>
      </c>
      <c r="H2413" s="127"/>
    </row>
    <row r="2414" spans="1:8" s="61" customFormat="1" ht="22.5" x14ac:dyDescent="0.2">
      <c r="A2414" s="53" t="s">
        <v>2728</v>
      </c>
      <c r="B2414" s="108" t="s">
        <v>279</v>
      </c>
      <c r="C2414" s="64" t="s">
        <v>34</v>
      </c>
      <c r="D2414" s="65">
        <v>36</v>
      </c>
      <c r="E2414" s="66"/>
      <c r="F2414" s="67"/>
      <c r="G2414" s="47">
        <f t="shared" si="230"/>
        <v>36</v>
      </c>
      <c r="H2414" s="127"/>
    </row>
    <row r="2415" spans="1:8" s="61" customFormat="1" ht="22.5" x14ac:dyDescent="0.2">
      <c r="A2415" s="53" t="s">
        <v>2729</v>
      </c>
      <c r="B2415" s="108" t="s">
        <v>280</v>
      </c>
      <c r="C2415" s="64" t="s">
        <v>34</v>
      </c>
      <c r="D2415" s="65">
        <v>36</v>
      </c>
      <c r="E2415" s="66"/>
      <c r="F2415" s="67"/>
      <c r="G2415" s="47">
        <f t="shared" si="230"/>
        <v>36</v>
      </c>
      <c r="H2415" s="127"/>
    </row>
    <row r="2416" spans="1:8" s="61" customFormat="1" ht="90" x14ac:dyDescent="0.2">
      <c r="A2416" s="53" t="s">
        <v>2730</v>
      </c>
      <c r="B2416" s="108" t="s">
        <v>281</v>
      </c>
      <c r="C2416" s="64" t="s">
        <v>34</v>
      </c>
      <c r="D2416" s="65">
        <v>36</v>
      </c>
      <c r="E2416" s="66"/>
      <c r="F2416" s="67"/>
      <c r="G2416" s="47">
        <f t="shared" si="230"/>
        <v>36</v>
      </c>
      <c r="H2416" s="127"/>
    </row>
    <row r="2417" spans="1:8" s="114" customFormat="1" x14ac:dyDescent="0.2">
      <c r="A2417" s="109" t="s">
        <v>2556</v>
      </c>
      <c r="B2417" s="110" t="s">
        <v>283</v>
      </c>
      <c r="C2417" s="111"/>
      <c r="D2417" s="112">
        <v>0</v>
      </c>
      <c r="E2417" s="92"/>
      <c r="F2417" s="113"/>
      <c r="G2417" s="92">
        <f>ROUND(SUM(G2418:G2428),2)</f>
        <v>1465.54</v>
      </c>
      <c r="H2417" s="127"/>
    </row>
    <row r="2418" spans="1:8" s="61" customFormat="1" ht="45" x14ac:dyDescent="0.2">
      <c r="A2418" s="53" t="s">
        <v>2731</v>
      </c>
      <c r="B2418" s="108" t="s">
        <v>227</v>
      </c>
      <c r="C2418" s="64" t="s">
        <v>33</v>
      </c>
      <c r="D2418" s="65">
        <v>53.58</v>
      </c>
      <c r="E2418" s="66"/>
      <c r="F2418" s="67"/>
      <c r="G2418" s="47">
        <f t="shared" ref="G2418:G2428" si="231">ROUND(PRODUCT(D2418,E2418),2)</f>
        <v>53.58</v>
      </c>
      <c r="H2418" s="127"/>
    </row>
    <row r="2419" spans="1:8" s="61" customFormat="1" ht="45" x14ac:dyDescent="0.2">
      <c r="A2419" s="53" t="s">
        <v>2732</v>
      </c>
      <c r="B2419" s="108" t="s">
        <v>122</v>
      </c>
      <c r="C2419" s="64" t="s">
        <v>33</v>
      </c>
      <c r="D2419" s="65">
        <v>9.9600000000000009</v>
      </c>
      <c r="E2419" s="66"/>
      <c r="F2419" s="67"/>
      <c r="G2419" s="47">
        <f t="shared" si="231"/>
        <v>9.9600000000000009</v>
      </c>
      <c r="H2419" s="127"/>
    </row>
    <row r="2420" spans="1:8" s="61" customFormat="1" ht="33.75" x14ac:dyDescent="0.2">
      <c r="A2420" s="53" t="s">
        <v>2733</v>
      </c>
      <c r="B2420" s="108" t="s">
        <v>284</v>
      </c>
      <c r="C2420" s="64" t="s">
        <v>32</v>
      </c>
      <c r="D2420" s="65">
        <v>27.11</v>
      </c>
      <c r="E2420" s="66"/>
      <c r="F2420" s="67"/>
      <c r="G2420" s="47">
        <f t="shared" si="231"/>
        <v>27.11</v>
      </c>
      <c r="H2420" s="127"/>
    </row>
    <row r="2421" spans="1:8" s="61" customFormat="1" ht="33.75" x14ac:dyDescent="0.2">
      <c r="A2421" s="53" t="s">
        <v>2734</v>
      </c>
      <c r="B2421" s="108" t="s">
        <v>240</v>
      </c>
      <c r="C2421" s="64" t="s">
        <v>32</v>
      </c>
      <c r="D2421" s="65">
        <v>33.58</v>
      </c>
      <c r="E2421" s="66"/>
      <c r="F2421" s="67"/>
      <c r="G2421" s="47">
        <f t="shared" si="231"/>
        <v>33.58</v>
      </c>
      <c r="H2421" s="127"/>
    </row>
    <row r="2422" spans="1:8" s="61" customFormat="1" ht="33.75" x14ac:dyDescent="0.2">
      <c r="A2422" s="53" t="s">
        <v>2735</v>
      </c>
      <c r="B2422" s="108" t="s">
        <v>285</v>
      </c>
      <c r="C2422" s="64" t="s">
        <v>32</v>
      </c>
      <c r="D2422" s="65">
        <v>14.35</v>
      </c>
      <c r="E2422" s="66"/>
      <c r="F2422" s="67"/>
      <c r="G2422" s="47">
        <f t="shared" si="231"/>
        <v>14.35</v>
      </c>
      <c r="H2422" s="127"/>
    </row>
    <row r="2423" spans="1:8" s="61" customFormat="1" ht="33.75" x14ac:dyDescent="0.2">
      <c r="A2423" s="53" t="s">
        <v>2736</v>
      </c>
      <c r="B2423" s="108" t="s">
        <v>241</v>
      </c>
      <c r="C2423" s="64" t="s">
        <v>54</v>
      </c>
      <c r="D2423" s="65">
        <v>559.59</v>
      </c>
      <c r="E2423" s="66"/>
      <c r="F2423" s="67"/>
      <c r="G2423" s="47">
        <f t="shared" si="231"/>
        <v>559.59</v>
      </c>
      <c r="H2423" s="127"/>
    </row>
    <row r="2424" spans="1:8" s="61" customFormat="1" ht="22.5" x14ac:dyDescent="0.2">
      <c r="A2424" s="53" t="s">
        <v>2737</v>
      </c>
      <c r="B2424" s="108" t="s">
        <v>242</v>
      </c>
      <c r="C2424" s="64" t="s">
        <v>33</v>
      </c>
      <c r="D2424" s="65">
        <v>11.53</v>
      </c>
      <c r="E2424" s="66"/>
      <c r="F2424" s="67"/>
      <c r="G2424" s="47">
        <f t="shared" si="231"/>
        <v>11.53</v>
      </c>
      <c r="H2424" s="127"/>
    </row>
    <row r="2425" spans="1:8" s="61" customFormat="1" ht="22.5" x14ac:dyDescent="0.2">
      <c r="A2425" s="53" t="s">
        <v>2738</v>
      </c>
      <c r="B2425" s="108" t="s">
        <v>244</v>
      </c>
      <c r="C2425" s="64" t="s">
        <v>32</v>
      </c>
      <c r="D2425" s="65">
        <v>50.77</v>
      </c>
      <c r="E2425" s="66"/>
      <c r="F2425" s="67"/>
      <c r="G2425" s="47">
        <f t="shared" si="231"/>
        <v>50.77</v>
      </c>
      <c r="H2425" s="127"/>
    </row>
    <row r="2426" spans="1:8" s="61" customFormat="1" ht="33.75" x14ac:dyDescent="0.2">
      <c r="A2426" s="53" t="s">
        <v>2739</v>
      </c>
      <c r="B2426" s="108" t="s">
        <v>286</v>
      </c>
      <c r="C2426" s="64" t="s">
        <v>32</v>
      </c>
      <c r="D2426" s="65">
        <v>50.77</v>
      </c>
      <c r="E2426" s="66"/>
      <c r="F2426" s="67"/>
      <c r="G2426" s="47">
        <f t="shared" si="231"/>
        <v>50.77</v>
      </c>
      <c r="H2426" s="127"/>
    </row>
    <row r="2427" spans="1:8" s="61" customFormat="1" ht="33.75" x14ac:dyDescent="0.2">
      <c r="A2427" s="53" t="s">
        <v>2740</v>
      </c>
      <c r="B2427" s="108" t="s">
        <v>38</v>
      </c>
      <c r="C2427" s="64" t="s">
        <v>33</v>
      </c>
      <c r="D2427" s="65">
        <v>43.62</v>
      </c>
      <c r="E2427" s="66"/>
      <c r="F2427" s="67"/>
      <c r="G2427" s="47">
        <f t="shared" si="231"/>
        <v>43.62</v>
      </c>
      <c r="H2427" s="127"/>
    </row>
    <row r="2428" spans="1:8" s="61" customFormat="1" ht="33.75" x14ac:dyDescent="0.2">
      <c r="A2428" s="53" t="s">
        <v>2741</v>
      </c>
      <c r="B2428" s="108" t="s">
        <v>36</v>
      </c>
      <c r="C2428" s="64" t="s">
        <v>37</v>
      </c>
      <c r="D2428" s="65">
        <v>610.67999999999995</v>
      </c>
      <c r="E2428" s="66"/>
      <c r="F2428" s="67"/>
      <c r="G2428" s="47">
        <f t="shared" si="231"/>
        <v>610.67999999999995</v>
      </c>
      <c r="H2428" s="127"/>
    </row>
    <row r="2429" spans="1:8" s="114" customFormat="1" x14ac:dyDescent="0.2">
      <c r="A2429" s="109" t="s">
        <v>2557</v>
      </c>
      <c r="B2429" s="110" t="s">
        <v>288</v>
      </c>
      <c r="C2429" s="111"/>
      <c r="D2429" s="112">
        <v>0</v>
      </c>
      <c r="E2429" s="92"/>
      <c r="F2429" s="113"/>
      <c r="G2429" s="92">
        <f>ROUND(SUM(G2430:G2446),2)</f>
        <v>73.319999999999993</v>
      </c>
      <c r="H2429" s="127"/>
    </row>
    <row r="2430" spans="1:8" s="61" customFormat="1" ht="22.5" x14ac:dyDescent="0.2">
      <c r="A2430" s="53" t="s">
        <v>2742</v>
      </c>
      <c r="B2430" s="108" t="s">
        <v>289</v>
      </c>
      <c r="C2430" s="64" t="s">
        <v>34</v>
      </c>
      <c r="D2430" s="65">
        <v>14</v>
      </c>
      <c r="E2430" s="66"/>
      <c r="F2430" s="67"/>
      <c r="G2430" s="47">
        <f t="shared" ref="G2430:G2446" si="232">ROUND(PRODUCT(D2430,E2430),2)</f>
        <v>14</v>
      </c>
      <c r="H2430" s="127"/>
    </row>
    <row r="2431" spans="1:8" s="61" customFormat="1" ht="22.5" x14ac:dyDescent="0.2">
      <c r="A2431" s="53" t="s">
        <v>2743</v>
      </c>
      <c r="B2431" s="108" t="s">
        <v>291</v>
      </c>
      <c r="C2431" s="64" t="s">
        <v>34</v>
      </c>
      <c r="D2431" s="65">
        <v>19</v>
      </c>
      <c r="E2431" s="66"/>
      <c r="F2431" s="67"/>
      <c r="G2431" s="47">
        <f t="shared" si="232"/>
        <v>19</v>
      </c>
      <c r="H2431" s="127"/>
    </row>
    <row r="2432" spans="1:8" s="61" customFormat="1" ht="33.75" x14ac:dyDescent="0.2">
      <c r="A2432" s="53" t="s">
        <v>2744</v>
      </c>
      <c r="B2432" s="108" t="s">
        <v>1773</v>
      </c>
      <c r="C2432" s="64" t="s">
        <v>34</v>
      </c>
      <c r="D2432" s="65">
        <v>5</v>
      </c>
      <c r="E2432" s="66"/>
      <c r="F2432" s="67"/>
      <c r="G2432" s="47">
        <f>ROUND(PRODUCT(D2432,E2432),2)</f>
        <v>5</v>
      </c>
      <c r="H2432" s="127"/>
    </row>
    <row r="2433" spans="1:8" s="61" customFormat="1" ht="22.5" x14ac:dyDescent="0.2">
      <c r="A2433" s="53" t="s">
        <v>2745</v>
      </c>
      <c r="B2433" s="108" t="s">
        <v>293</v>
      </c>
      <c r="C2433" s="64" t="s">
        <v>34</v>
      </c>
      <c r="D2433" s="65">
        <v>4</v>
      </c>
      <c r="E2433" s="66"/>
      <c r="F2433" s="67"/>
      <c r="G2433" s="47">
        <f t="shared" ref="G2433:G2437" si="233">ROUND(PRODUCT(D2433,E2433),2)</f>
        <v>4</v>
      </c>
      <c r="H2433" s="127"/>
    </row>
    <row r="2434" spans="1:8" s="61" customFormat="1" ht="22.5" x14ac:dyDescent="0.2">
      <c r="A2434" s="53" t="s">
        <v>2746</v>
      </c>
      <c r="B2434" s="108" t="s">
        <v>2280</v>
      </c>
      <c r="C2434" s="64" t="s">
        <v>34</v>
      </c>
      <c r="D2434" s="65">
        <v>1</v>
      </c>
      <c r="E2434" s="66"/>
      <c r="F2434" s="67"/>
      <c r="G2434" s="47">
        <f t="shared" si="233"/>
        <v>1</v>
      </c>
      <c r="H2434" s="127"/>
    </row>
    <row r="2435" spans="1:8" s="61" customFormat="1" ht="22.5" x14ac:dyDescent="0.2">
      <c r="A2435" s="53" t="s">
        <v>2747</v>
      </c>
      <c r="B2435" s="108" t="s">
        <v>2534</v>
      </c>
      <c r="C2435" s="64" t="s">
        <v>34</v>
      </c>
      <c r="D2435" s="65">
        <v>1</v>
      </c>
      <c r="E2435" s="66"/>
      <c r="F2435" s="67"/>
      <c r="G2435" s="47">
        <f t="shared" si="233"/>
        <v>1</v>
      </c>
      <c r="H2435" s="127"/>
    </row>
    <row r="2436" spans="1:8" s="61" customFormat="1" ht="22.5" x14ac:dyDescent="0.2">
      <c r="A2436" s="53" t="s">
        <v>2748</v>
      </c>
      <c r="B2436" s="108" t="s">
        <v>2535</v>
      </c>
      <c r="C2436" s="64" t="s">
        <v>34</v>
      </c>
      <c r="D2436" s="65">
        <v>1</v>
      </c>
      <c r="E2436" s="66"/>
      <c r="F2436" s="67"/>
      <c r="G2436" s="47">
        <f t="shared" si="233"/>
        <v>1</v>
      </c>
      <c r="H2436" s="127"/>
    </row>
    <row r="2437" spans="1:8" s="61" customFormat="1" ht="33.75" x14ac:dyDescent="0.2">
      <c r="A2437" s="53" t="s">
        <v>2749</v>
      </c>
      <c r="B2437" s="108" t="s">
        <v>784</v>
      </c>
      <c r="C2437" s="64" t="s">
        <v>34</v>
      </c>
      <c r="D2437" s="65">
        <v>1</v>
      </c>
      <c r="E2437" s="66"/>
      <c r="F2437" s="67"/>
      <c r="G2437" s="47">
        <f t="shared" si="233"/>
        <v>1</v>
      </c>
      <c r="H2437" s="127"/>
    </row>
    <row r="2438" spans="1:8" s="61" customFormat="1" ht="33.75" x14ac:dyDescent="0.2">
      <c r="A2438" s="53" t="s">
        <v>2750</v>
      </c>
      <c r="B2438" s="108" t="s">
        <v>294</v>
      </c>
      <c r="C2438" s="64" t="s">
        <v>34</v>
      </c>
      <c r="D2438" s="65">
        <v>5</v>
      </c>
      <c r="E2438" s="66"/>
      <c r="F2438" s="67"/>
      <c r="G2438" s="47">
        <f t="shared" si="232"/>
        <v>5</v>
      </c>
      <c r="H2438" s="127"/>
    </row>
    <row r="2439" spans="1:8" s="61" customFormat="1" ht="22.5" x14ac:dyDescent="0.2">
      <c r="A2439" s="53" t="s">
        <v>2751</v>
      </c>
      <c r="B2439" s="108" t="s">
        <v>785</v>
      </c>
      <c r="C2439" s="64" t="s">
        <v>34</v>
      </c>
      <c r="D2439" s="65">
        <v>1</v>
      </c>
      <c r="E2439" s="66"/>
      <c r="F2439" s="67"/>
      <c r="G2439" s="47">
        <f t="shared" si="232"/>
        <v>1</v>
      </c>
      <c r="H2439" s="127"/>
    </row>
    <row r="2440" spans="1:8" s="61" customFormat="1" ht="45" x14ac:dyDescent="0.2">
      <c r="A2440" s="53" t="s">
        <v>2752</v>
      </c>
      <c r="B2440" s="108" t="s">
        <v>498</v>
      </c>
      <c r="C2440" s="64" t="s">
        <v>34</v>
      </c>
      <c r="D2440" s="65">
        <v>1</v>
      </c>
      <c r="E2440" s="66"/>
      <c r="F2440" s="67"/>
      <c r="G2440" s="47">
        <f>ROUND(PRODUCT(D2440,E2440),2)</f>
        <v>1</v>
      </c>
      <c r="H2440" s="127"/>
    </row>
    <row r="2441" spans="1:8" s="61" customFormat="1" ht="33.75" x14ac:dyDescent="0.2">
      <c r="A2441" s="53" t="s">
        <v>2753</v>
      </c>
      <c r="B2441" s="108" t="s">
        <v>499</v>
      </c>
      <c r="C2441" s="64" t="s">
        <v>34</v>
      </c>
      <c r="D2441" s="65">
        <v>1</v>
      </c>
      <c r="E2441" s="66"/>
      <c r="F2441" s="67"/>
      <c r="G2441" s="47">
        <f>ROUND(PRODUCT(D2441,E2441),2)</f>
        <v>1</v>
      </c>
      <c r="H2441" s="127"/>
    </row>
    <row r="2442" spans="1:8" s="61" customFormat="1" ht="22.5" x14ac:dyDescent="0.2">
      <c r="A2442" s="53" t="s">
        <v>2754</v>
      </c>
      <c r="B2442" s="108" t="s">
        <v>254</v>
      </c>
      <c r="C2442" s="64" t="s">
        <v>40</v>
      </c>
      <c r="D2442" s="65">
        <v>6</v>
      </c>
      <c r="E2442" s="66"/>
      <c r="F2442" s="67"/>
      <c r="G2442" s="47">
        <f t="shared" ref="G2442:G2443" si="234">ROUND(PRODUCT(D2442,E2442),2)</f>
        <v>6</v>
      </c>
      <c r="H2442" s="127"/>
    </row>
    <row r="2443" spans="1:8" s="61" customFormat="1" ht="22.5" x14ac:dyDescent="0.2">
      <c r="A2443" s="53" t="s">
        <v>2755</v>
      </c>
      <c r="B2443" s="108" t="s">
        <v>258</v>
      </c>
      <c r="C2443" s="64" t="s">
        <v>34</v>
      </c>
      <c r="D2443" s="65">
        <v>1</v>
      </c>
      <c r="E2443" s="66"/>
      <c r="F2443" s="67"/>
      <c r="G2443" s="47">
        <f t="shared" si="234"/>
        <v>1</v>
      </c>
      <c r="H2443" s="127"/>
    </row>
    <row r="2444" spans="1:8" s="61" customFormat="1" ht="33.75" x14ac:dyDescent="0.2">
      <c r="A2444" s="53" t="s">
        <v>2756</v>
      </c>
      <c r="B2444" s="108" t="s">
        <v>297</v>
      </c>
      <c r="C2444" s="64" t="s">
        <v>33</v>
      </c>
      <c r="D2444" s="65">
        <v>0.32</v>
      </c>
      <c r="E2444" s="66"/>
      <c r="F2444" s="67"/>
      <c r="G2444" s="47">
        <f t="shared" si="232"/>
        <v>0.32</v>
      </c>
      <c r="H2444" s="127"/>
    </row>
    <row r="2445" spans="1:8" s="61" customFormat="1" ht="33.75" x14ac:dyDescent="0.2">
      <c r="A2445" s="53" t="s">
        <v>2757</v>
      </c>
      <c r="B2445" s="108" t="s">
        <v>298</v>
      </c>
      <c r="C2445" s="64" t="s">
        <v>34</v>
      </c>
      <c r="D2445" s="65">
        <v>6</v>
      </c>
      <c r="E2445" s="66"/>
      <c r="F2445" s="67"/>
      <c r="G2445" s="47">
        <f t="shared" si="232"/>
        <v>6</v>
      </c>
      <c r="H2445" s="127"/>
    </row>
    <row r="2446" spans="1:8" s="61" customFormat="1" ht="22.5" x14ac:dyDescent="0.2">
      <c r="A2446" s="53" t="s">
        <v>2758</v>
      </c>
      <c r="B2446" s="108" t="s">
        <v>299</v>
      </c>
      <c r="C2446" s="64" t="s">
        <v>34</v>
      </c>
      <c r="D2446" s="65">
        <v>6</v>
      </c>
      <c r="E2446" s="66"/>
      <c r="F2446" s="67"/>
      <c r="G2446" s="47">
        <f t="shared" si="232"/>
        <v>6</v>
      </c>
      <c r="H2446" s="127"/>
    </row>
    <row r="2447" spans="1:8" s="63" customFormat="1" x14ac:dyDescent="0.2">
      <c r="A2447" s="62" t="s">
        <v>2558</v>
      </c>
      <c r="B2447" s="68" t="s">
        <v>63</v>
      </c>
      <c r="C2447" s="68"/>
      <c r="D2447" s="68">
        <v>0</v>
      </c>
      <c r="E2447" s="68"/>
      <c r="F2447" s="68"/>
      <c r="G2447" s="50">
        <f>ROUND(SUM(G2448,G2460),2)</f>
        <v>1124.8399999999999</v>
      </c>
      <c r="H2447" s="127"/>
    </row>
    <row r="2448" spans="1:8" s="114" customFormat="1" x14ac:dyDescent="0.2">
      <c r="A2448" s="109" t="s">
        <v>2559</v>
      </c>
      <c r="B2448" s="110" t="s">
        <v>64</v>
      </c>
      <c r="C2448" s="111"/>
      <c r="D2448" s="112">
        <v>0</v>
      </c>
      <c r="E2448" s="92"/>
      <c r="F2448" s="113"/>
      <c r="G2448" s="92">
        <f>ROUND(SUM(G2449:G2459),2)</f>
        <v>413.64</v>
      </c>
      <c r="H2448" s="127"/>
    </row>
    <row r="2449" spans="1:8" s="61" customFormat="1" ht="45" x14ac:dyDescent="0.2">
      <c r="A2449" s="53" t="s">
        <v>2759</v>
      </c>
      <c r="B2449" s="108" t="s">
        <v>58</v>
      </c>
      <c r="C2449" s="64" t="s">
        <v>34</v>
      </c>
      <c r="D2449" s="65">
        <v>5</v>
      </c>
      <c r="E2449" s="66"/>
      <c r="F2449" s="67"/>
      <c r="G2449" s="47">
        <f t="shared" ref="G2449:G2476" si="235">ROUND(PRODUCT(D2449,E2449),2)</f>
        <v>5</v>
      </c>
      <c r="H2449" s="127"/>
    </row>
    <row r="2450" spans="1:8" s="61" customFormat="1" ht="45" x14ac:dyDescent="0.2">
      <c r="A2450" s="53" t="s">
        <v>2760</v>
      </c>
      <c r="B2450" s="108" t="s">
        <v>59</v>
      </c>
      <c r="C2450" s="64" t="s">
        <v>34</v>
      </c>
      <c r="D2450" s="65">
        <v>6</v>
      </c>
      <c r="E2450" s="66"/>
      <c r="F2450" s="67"/>
      <c r="G2450" s="47">
        <f t="shared" si="235"/>
        <v>6</v>
      </c>
      <c r="H2450" s="127"/>
    </row>
    <row r="2451" spans="1:8" s="61" customFormat="1" ht="22.5" x14ac:dyDescent="0.2">
      <c r="A2451" s="53" t="s">
        <v>2761</v>
      </c>
      <c r="B2451" s="108" t="s">
        <v>93</v>
      </c>
      <c r="C2451" s="64" t="s">
        <v>33</v>
      </c>
      <c r="D2451" s="65">
        <v>0.25</v>
      </c>
      <c r="E2451" s="66"/>
      <c r="F2451" s="67"/>
      <c r="G2451" s="47">
        <f t="shared" si="235"/>
        <v>0.25</v>
      </c>
      <c r="H2451" s="127"/>
    </row>
    <row r="2452" spans="1:8" s="61" customFormat="1" ht="78.75" x14ac:dyDescent="0.2">
      <c r="A2452" s="53" t="s">
        <v>2762</v>
      </c>
      <c r="B2452" s="108" t="s">
        <v>76</v>
      </c>
      <c r="C2452" s="64" t="s">
        <v>34</v>
      </c>
      <c r="D2452" s="65">
        <v>7</v>
      </c>
      <c r="E2452" s="66"/>
      <c r="F2452" s="67"/>
      <c r="G2452" s="47">
        <f t="shared" si="235"/>
        <v>7</v>
      </c>
      <c r="H2452" s="127"/>
    </row>
    <row r="2453" spans="1:8" s="61" customFormat="1" ht="45" x14ac:dyDescent="0.2">
      <c r="A2453" s="53" t="s">
        <v>2763</v>
      </c>
      <c r="B2453" s="108" t="s">
        <v>110</v>
      </c>
      <c r="C2453" s="64" t="s">
        <v>33</v>
      </c>
      <c r="D2453" s="65">
        <v>39.68</v>
      </c>
      <c r="E2453" s="66"/>
      <c r="F2453" s="67"/>
      <c r="G2453" s="47">
        <f t="shared" si="235"/>
        <v>39.68</v>
      </c>
      <c r="H2453" s="127"/>
    </row>
    <row r="2454" spans="1:8" s="61" customFormat="1" ht="22.5" x14ac:dyDescent="0.2">
      <c r="A2454" s="53" t="s">
        <v>2764</v>
      </c>
      <c r="B2454" s="108" t="s">
        <v>60</v>
      </c>
      <c r="C2454" s="64" t="s">
        <v>40</v>
      </c>
      <c r="D2454" s="65">
        <v>294.13</v>
      </c>
      <c r="E2454" s="66"/>
      <c r="F2454" s="67"/>
      <c r="G2454" s="47">
        <f t="shared" si="235"/>
        <v>294.13</v>
      </c>
      <c r="H2454" s="127"/>
    </row>
    <row r="2455" spans="1:8" s="61" customFormat="1" ht="22.5" x14ac:dyDescent="0.2">
      <c r="A2455" s="53" t="s">
        <v>2765</v>
      </c>
      <c r="B2455" s="108" t="s">
        <v>61</v>
      </c>
      <c r="C2455" s="64" t="s">
        <v>40</v>
      </c>
      <c r="D2455" s="65">
        <v>8.4</v>
      </c>
      <c r="E2455" s="66"/>
      <c r="F2455" s="67"/>
      <c r="G2455" s="47">
        <f t="shared" si="235"/>
        <v>8.4</v>
      </c>
      <c r="H2455" s="127"/>
    </row>
    <row r="2456" spans="1:8" s="61" customFormat="1" ht="22.5" x14ac:dyDescent="0.2">
      <c r="A2456" s="53" t="s">
        <v>2766</v>
      </c>
      <c r="B2456" s="108" t="s">
        <v>502</v>
      </c>
      <c r="C2456" s="64" t="s">
        <v>40</v>
      </c>
      <c r="D2456" s="65">
        <v>7</v>
      </c>
      <c r="E2456" s="66"/>
      <c r="F2456" s="67"/>
      <c r="G2456" s="47">
        <f t="shared" si="235"/>
        <v>7</v>
      </c>
      <c r="H2456" s="127"/>
    </row>
    <row r="2457" spans="1:8" s="61" customFormat="1" ht="22.5" x14ac:dyDescent="0.2">
      <c r="A2457" s="53" t="s">
        <v>2767</v>
      </c>
      <c r="B2457" s="108" t="s">
        <v>503</v>
      </c>
      <c r="C2457" s="64" t="s">
        <v>40</v>
      </c>
      <c r="D2457" s="65">
        <v>3.5</v>
      </c>
      <c r="E2457" s="66"/>
      <c r="F2457" s="67"/>
      <c r="G2457" s="47">
        <f t="shared" si="235"/>
        <v>3.5</v>
      </c>
      <c r="H2457" s="127"/>
    </row>
    <row r="2458" spans="1:8" s="61" customFormat="1" ht="22.5" x14ac:dyDescent="0.2">
      <c r="A2458" s="53" t="s">
        <v>2768</v>
      </c>
      <c r="B2458" s="108" t="s">
        <v>62</v>
      </c>
      <c r="C2458" s="64" t="s">
        <v>34</v>
      </c>
      <c r="D2458" s="65">
        <v>3</v>
      </c>
      <c r="E2458" s="66"/>
      <c r="F2458" s="67"/>
      <c r="G2458" s="47">
        <f t="shared" si="235"/>
        <v>3</v>
      </c>
      <c r="H2458" s="127"/>
    </row>
    <row r="2459" spans="1:8" s="61" customFormat="1" ht="45" x14ac:dyDescent="0.2">
      <c r="A2459" s="53" t="s">
        <v>2769</v>
      </c>
      <c r="B2459" s="108" t="s">
        <v>122</v>
      </c>
      <c r="C2459" s="64" t="s">
        <v>33</v>
      </c>
      <c r="D2459" s="65">
        <v>39.68</v>
      </c>
      <c r="E2459" s="66"/>
      <c r="F2459" s="67"/>
      <c r="G2459" s="47">
        <f t="shared" si="235"/>
        <v>39.68</v>
      </c>
      <c r="H2459" s="127"/>
    </row>
    <row r="2460" spans="1:8" s="114" customFormat="1" x14ac:dyDescent="0.2">
      <c r="A2460" s="109" t="s">
        <v>2560</v>
      </c>
      <c r="B2460" s="110" t="s">
        <v>84</v>
      </c>
      <c r="C2460" s="111"/>
      <c r="D2460" s="112">
        <v>0</v>
      </c>
      <c r="E2460" s="92"/>
      <c r="F2460" s="113"/>
      <c r="G2460" s="92">
        <f>ROUND(SUM(G2461:G2479),2)</f>
        <v>711.2</v>
      </c>
      <c r="H2460" s="127"/>
    </row>
    <row r="2461" spans="1:8" s="61" customFormat="1" ht="135" x14ac:dyDescent="0.2">
      <c r="A2461" s="53" t="s">
        <v>2770</v>
      </c>
      <c r="B2461" s="108" t="s">
        <v>3020</v>
      </c>
      <c r="C2461" s="64" t="s">
        <v>34</v>
      </c>
      <c r="D2461" s="65">
        <v>7</v>
      </c>
      <c r="E2461" s="66"/>
      <c r="F2461" s="67"/>
      <c r="G2461" s="47">
        <f t="shared" si="235"/>
        <v>7</v>
      </c>
      <c r="H2461" s="127"/>
    </row>
    <row r="2462" spans="1:8" s="61" customFormat="1" ht="135" x14ac:dyDescent="0.2">
      <c r="A2462" s="53" t="s">
        <v>2771</v>
      </c>
      <c r="B2462" s="108" t="s">
        <v>504</v>
      </c>
      <c r="C2462" s="64" t="s">
        <v>34</v>
      </c>
      <c r="D2462" s="65">
        <v>7</v>
      </c>
      <c r="E2462" s="66"/>
      <c r="F2462" s="67"/>
      <c r="G2462" s="47">
        <f t="shared" si="235"/>
        <v>7</v>
      </c>
      <c r="H2462" s="127"/>
    </row>
    <row r="2463" spans="1:8" s="61" customFormat="1" ht="56.25" x14ac:dyDescent="0.2">
      <c r="A2463" s="53" t="s">
        <v>2772</v>
      </c>
      <c r="B2463" s="108" t="s">
        <v>123</v>
      </c>
      <c r="C2463" s="64" t="s">
        <v>34</v>
      </c>
      <c r="D2463" s="65">
        <v>7</v>
      </c>
      <c r="E2463" s="66"/>
      <c r="F2463" s="67"/>
      <c r="G2463" s="47">
        <f t="shared" si="235"/>
        <v>7</v>
      </c>
      <c r="H2463" s="127"/>
    </row>
    <row r="2464" spans="1:8" s="61" customFormat="1" ht="33.75" x14ac:dyDescent="0.2">
      <c r="A2464" s="53" t="s">
        <v>2773</v>
      </c>
      <c r="B2464" s="108" t="s">
        <v>66</v>
      </c>
      <c r="C2464" s="64" t="s">
        <v>40</v>
      </c>
      <c r="D2464" s="65">
        <v>269.60000000000002</v>
      </c>
      <c r="E2464" s="66"/>
      <c r="F2464" s="67"/>
      <c r="G2464" s="47">
        <f t="shared" si="235"/>
        <v>269.60000000000002</v>
      </c>
      <c r="H2464" s="127"/>
    </row>
    <row r="2465" spans="1:8" s="61" customFormat="1" ht="33.75" x14ac:dyDescent="0.2">
      <c r="A2465" s="53" t="s">
        <v>2774</v>
      </c>
      <c r="B2465" s="108" t="s">
        <v>67</v>
      </c>
      <c r="C2465" s="64" t="s">
        <v>40</v>
      </c>
      <c r="D2465" s="65">
        <v>278</v>
      </c>
      <c r="E2465" s="66"/>
      <c r="F2465" s="67"/>
      <c r="G2465" s="47">
        <f t="shared" si="235"/>
        <v>278</v>
      </c>
      <c r="H2465" s="127"/>
    </row>
    <row r="2466" spans="1:8" s="61" customFormat="1" ht="56.25" x14ac:dyDescent="0.2">
      <c r="A2466" s="53" t="s">
        <v>2775</v>
      </c>
      <c r="B2466" s="108" t="s">
        <v>99</v>
      </c>
      <c r="C2466" s="64" t="s">
        <v>40</v>
      </c>
      <c r="D2466" s="65">
        <v>12.4</v>
      </c>
      <c r="E2466" s="66"/>
      <c r="F2466" s="67"/>
      <c r="G2466" s="47">
        <f t="shared" si="235"/>
        <v>12.4</v>
      </c>
      <c r="H2466" s="127"/>
    </row>
    <row r="2467" spans="1:8" s="61" customFormat="1" ht="22.5" x14ac:dyDescent="0.2">
      <c r="A2467" s="53" t="s">
        <v>2776</v>
      </c>
      <c r="B2467" s="108" t="s">
        <v>68</v>
      </c>
      <c r="C2467" s="64" t="s">
        <v>34</v>
      </c>
      <c r="D2467" s="65">
        <v>21</v>
      </c>
      <c r="E2467" s="66"/>
      <c r="F2467" s="67"/>
      <c r="G2467" s="47">
        <f t="shared" si="235"/>
        <v>21</v>
      </c>
      <c r="H2467" s="127"/>
    </row>
    <row r="2468" spans="1:8" s="61" customFormat="1" ht="22.5" x14ac:dyDescent="0.2">
      <c r="A2468" s="53" t="s">
        <v>2777</v>
      </c>
      <c r="B2468" s="108" t="s">
        <v>69</v>
      </c>
      <c r="C2468" s="64" t="s">
        <v>34</v>
      </c>
      <c r="D2468" s="65">
        <v>4</v>
      </c>
      <c r="E2468" s="66"/>
      <c r="F2468" s="67"/>
      <c r="G2468" s="47">
        <f t="shared" si="235"/>
        <v>4</v>
      </c>
      <c r="H2468" s="127"/>
    </row>
    <row r="2469" spans="1:8" s="61" customFormat="1" ht="45" x14ac:dyDescent="0.2">
      <c r="A2469" s="53" t="s">
        <v>2778</v>
      </c>
      <c r="B2469" s="108" t="s">
        <v>70</v>
      </c>
      <c r="C2469" s="64" t="s">
        <v>34</v>
      </c>
      <c r="D2469" s="65">
        <v>30</v>
      </c>
      <c r="E2469" s="66"/>
      <c r="F2469" s="67"/>
      <c r="G2469" s="47">
        <f t="shared" si="235"/>
        <v>30</v>
      </c>
      <c r="H2469" s="127"/>
    </row>
    <row r="2470" spans="1:8" s="61" customFormat="1" ht="33.75" x14ac:dyDescent="0.2">
      <c r="A2470" s="53" t="s">
        <v>2779</v>
      </c>
      <c r="B2470" s="108" t="s">
        <v>101</v>
      </c>
      <c r="C2470" s="64" t="s">
        <v>34</v>
      </c>
      <c r="D2470" s="65">
        <v>3</v>
      </c>
      <c r="E2470" s="66"/>
      <c r="F2470" s="67"/>
      <c r="G2470" s="47">
        <f t="shared" si="235"/>
        <v>3</v>
      </c>
      <c r="H2470" s="127"/>
    </row>
    <row r="2471" spans="1:8" s="61" customFormat="1" ht="33.75" x14ac:dyDescent="0.2">
      <c r="A2471" s="53" t="s">
        <v>2780</v>
      </c>
      <c r="B2471" s="108" t="s">
        <v>71</v>
      </c>
      <c r="C2471" s="64" t="s">
        <v>72</v>
      </c>
      <c r="D2471" s="65">
        <v>6</v>
      </c>
      <c r="E2471" s="66"/>
      <c r="F2471" s="67"/>
      <c r="G2471" s="47">
        <f t="shared" si="235"/>
        <v>6</v>
      </c>
      <c r="H2471" s="127"/>
    </row>
    <row r="2472" spans="1:8" s="61" customFormat="1" ht="33.75" x14ac:dyDescent="0.2">
      <c r="A2472" s="53" t="s">
        <v>2781</v>
      </c>
      <c r="B2472" s="108" t="s">
        <v>75</v>
      </c>
      <c r="C2472" s="64" t="s">
        <v>72</v>
      </c>
      <c r="D2472" s="65">
        <v>21</v>
      </c>
      <c r="E2472" s="66"/>
      <c r="F2472" s="67"/>
      <c r="G2472" s="47">
        <f t="shared" si="235"/>
        <v>21</v>
      </c>
      <c r="H2472" s="127"/>
    </row>
    <row r="2473" spans="1:8" s="61" customFormat="1" ht="33.75" x14ac:dyDescent="0.2">
      <c r="A2473" s="53" t="s">
        <v>2782</v>
      </c>
      <c r="B2473" s="108" t="s">
        <v>3023</v>
      </c>
      <c r="C2473" s="64" t="s">
        <v>34</v>
      </c>
      <c r="D2473" s="65">
        <v>4</v>
      </c>
      <c r="E2473" s="66"/>
      <c r="F2473" s="67"/>
      <c r="G2473" s="47">
        <f t="shared" si="235"/>
        <v>4</v>
      </c>
      <c r="H2473" s="127"/>
    </row>
    <row r="2474" spans="1:8" s="61" customFormat="1" ht="33.75" x14ac:dyDescent="0.2">
      <c r="A2474" s="53" t="s">
        <v>2783</v>
      </c>
      <c r="B2474" s="108" t="s">
        <v>96</v>
      </c>
      <c r="C2474" s="64" t="s">
        <v>34</v>
      </c>
      <c r="D2474" s="65">
        <v>20</v>
      </c>
      <c r="E2474" s="66"/>
      <c r="F2474" s="67"/>
      <c r="G2474" s="47">
        <f t="shared" si="235"/>
        <v>20</v>
      </c>
      <c r="H2474" s="127"/>
    </row>
    <row r="2475" spans="1:8" s="61" customFormat="1" ht="33.75" x14ac:dyDescent="0.2">
      <c r="A2475" s="53" t="s">
        <v>2784</v>
      </c>
      <c r="B2475" s="108" t="s">
        <v>97</v>
      </c>
      <c r="C2475" s="64" t="s">
        <v>34</v>
      </c>
      <c r="D2475" s="65">
        <v>7</v>
      </c>
      <c r="E2475" s="66"/>
      <c r="F2475" s="67"/>
      <c r="G2475" s="47">
        <f t="shared" si="235"/>
        <v>7</v>
      </c>
      <c r="H2475" s="127"/>
    </row>
    <row r="2476" spans="1:8" s="61" customFormat="1" ht="56.25" x14ac:dyDescent="0.2">
      <c r="A2476" s="53" t="s">
        <v>2785</v>
      </c>
      <c r="B2476" s="108" t="s">
        <v>74</v>
      </c>
      <c r="C2476" s="64" t="s">
        <v>34</v>
      </c>
      <c r="D2476" s="65">
        <v>1</v>
      </c>
      <c r="E2476" s="66"/>
      <c r="F2476" s="67"/>
      <c r="G2476" s="47">
        <f t="shared" si="235"/>
        <v>1</v>
      </c>
      <c r="H2476" s="127"/>
    </row>
    <row r="2477" spans="1:8" s="61" customFormat="1" ht="33.75" x14ac:dyDescent="0.2">
      <c r="A2477" s="53" t="s">
        <v>2786</v>
      </c>
      <c r="B2477" s="108" t="s">
        <v>73</v>
      </c>
      <c r="C2477" s="64" t="s">
        <v>40</v>
      </c>
      <c r="D2477" s="65">
        <v>11.2</v>
      </c>
      <c r="E2477" s="66"/>
      <c r="F2477" s="67"/>
      <c r="G2477" s="47">
        <f>ROUND(PRODUCT(D2477,E2477),2)</f>
        <v>11.2</v>
      </c>
      <c r="H2477" s="127"/>
    </row>
    <row r="2478" spans="1:8" s="61" customFormat="1" ht="270" x14ac:dyDescent="0.2">
      <c r="A2478" s="53" t="s">
        <v>2787</v>
      </c>
      <c r="B2478" s="54" t="s">
        <v>3028</v>
      </c>
      <c r="C2478" s="64" t="s">
        <v>34</v>
      </c>
      <c r="D2478" s="65">
        <v>1</v>
      </c>
      <c r="E2478" s="66"/>
      <c r="F2478" s="67"/>
      <c r="G2478" s="47">
        <f>ROUND(PRODUCT(D2478,E2478),2)</f>
        <v>1</v>
      </c>
      <c r="H2478" s="127"/>
    </row>
    <row r="2479" spans="1:8" s="61" customFormat="1" ht="78.75" x14ac:dyDescent="0.2">
      <c r="A2479" s="53" t="s">
        <v>2788</v>
      </c>
      <c r="B2479" s="54" t="s">
        <v>3029</v>
      </c>
      <c r="C2479" s="64" t="s">
        <v>34</v>
      </c>
      <c r="D2479" s="65">
        <v>1</v>
      </c>
      <c r="E2479" s="66"/>
      <c r="F2479" s="67"/>
      <c r="G2479" s="47">
        <f>ROUND(PRODUCT(D2479,E2479),2)</f>
        <v>1</v>
      </c>
      <c r="H2479" s="127"/>
    </row>
    <row r="2480" spans="1:8" s="59" customFormat="1" x14ac:dyDescent="0.2">
      <c r="A2480" s="62" t="s">
        <v>2561</v>
      </c>
      <c r="B2480" s="68" t="s">
        <v>30</v>
      </c>
      <c r="C2480" s="68"/>
      <c r="D2480" s="68">
        <v>0</v>
      </c>
      <c r="E2480" s="68"/>
      <c r="F2480" s="68"/>
      <c r="G2480" s="50">
        <f>ROUND(SUM(G2481),2)</f>
        <v>3734.5</v>
      </c>
      <c r="H2480" s="127"/>
    </row>
    <row r="2481" spans="1:8" s="69" customFormat="1" ht="22.5" x14ac:dyDescent="0.2">
      <c r="A2481" s="53" t="s">
        <v>2789</v>
      </c>
      <c r="B2481" s="108" t="s">
        <v>48</v>
      </c>
      <c r="C2481" s="64" t="s">
        <v>32</v>
      </c>
      <c r="D2481" s="65">
        <v>3734.5</v>
      </c>
      <c r="E2481" s="66"/>
      <c r="F2481" s="67"/>
      <c r="G2481" s="47">
        <f t="shared" ref="G2481" si="236">ROUND(PRODUCT(D2481,E2481),2)</f>
        <v>3734.5</v>
      </c>
      <c r="H2481" s="127"/>
    </row>
    <row r="2482" spans="1:8" s="86" customFormat="1" x14ac:dyDescent="0.2">
      <c r="A2482" s="84" t="s">
        <v>2793</v>
      </c>
      <c r="B2482" s="133" t="s">
        <v>2794</v>
      </c>
      <c r="C2482" s="133"/>
      <c r="D2482" s="133"/>
      <c r="E2482" s="133"/>
      <c r="F2482" s="133"/>
      <c r="G2482" s="85">
        <f>+G2483+G2508+G2530+G2538+G2552+G2618+G2669+G2702</f>
        <v>35082.979999999996</v>
      </c>
      <c r="H2482" s="127"/>
    </row>
    <row r="2483" spans="1:8" s="63" customFormat="1" x14ac:dyDescent="0.2">
      <c r="A2483" s="62" t="s">
        <v>2795</v>
      </c>
      <c r="B2483" s="68" t="s">
        <v>77</v>
      </c>
      <c r="C2483" s="68"/>
      <c r="D2483" s="68"/>
      <c r="E2483" s="68"/>
      <c r="F2483" s="68"/>
      <c r="G2483" s="50">
        <f>ROUND(SUM(G2484,G2491,G2499),2)</f>
        <v>12921.98</v>
      </c>
      <c r="H2483" s="127"/>
    </row>
    <row r="2484" spans="1:8" s="114" customFormat="1" x14ac:dyDescent="0.2">
      <c r="A2484" s="109" t="s">
        <v>2797</v>
      </c>
      <c r="B2484" s="110" t="s">
        <v>26</v>
      </c>
      <c r="C2484" s="111"/>
      <c r="D2484" s="112"/>
      <c r="E2484" s="92"/>
      <c r="F2484" s="113"/>
      <c r="G2484" s="92">
        <f>ROUND(SUM(G2485:G2490),2)</f>
        <v>208.2</v>
      </c>
      <c r="H2484" s="127"/>
    </row>
    <row r="2485" spans="1:8" s="61" customFormat="1" ht="33.75" x14ac:dyDescent="0.2">
      <c r="A2485" s="53" t="s">
        <v>2818</v>
      </c>
      <c r="B2485" s="108" t="s">
        <v>109</v>
      </c>
      <c r="C2485" s="64" t="s">
        <v>33</v>
      </c>
      <c r="D2485" s="65">
        <v>3.12</v>
      </c>
      <c r="E2485" s="66"/>
      <c r="F2485" s="67"/>
      <c r="G2485" s="47">
        <f t="shared" ref="G2485" si="237">ROUND(PRODUCT(D2485,E2485),2)</f>
        <v>3.12</v>
      </c>
      <c r="H2485" s="127"/>
    </row>
    <row r="2486" spans="1:8" s="61" customFormat="1" ht="45" x14ac:dyDescent="0.2">
      <c r="A2486" s="53" t="s">
        <v>2819</v>
      </c>
      <c r="B2486" s="108" t="s">
        <v>92</v>
      </c>
      <c r="C2486" s="64" t="s">
        <v>33</v>
      </c>
      <c r="D2486" s="65">
        <v>2.38</v>
      </c>
      <c r="E2486" s="66"/>
      <c r="F2486" s="67"/>
      <c r="G2486" s="47">
        <f>ROUND(PRODUCT(D2486,E2486),2)</f>
        <v>2.38</v>
      </c>
      <c r="H2486" s="127"/>
    </row>
    <row r="2487" spans="1:8" s="61" customFormat="1" ht="33.75" x14ac:dyDescent="0.2">
      <c r="A2487" s="53" t="s">
        <v>2820</v>
      </c>
      <c r="B2487" s="108" t="s">
        <v>56</v>
      </c>
      <c r="C2487" s="64" t="s">
        <v>33</v>
      </c>
      <c r="D2487" s="65">
        <v>1.82</v>
      </c>
      <c r="E2487" s="66"/>
      <c r="F2487" s="67"/>
      <c r="G2487" s="47">
        <f t="shared" ref="G2487:G2490" si="238">ROUND(PRODUCT(D2487,E2487),2)</f>
        <v>1.82</v>
      </c>
      <c r="H2487" s="127"/>
    </row>
    <row r="2488" spans="1:8" s="61" customFormat="1" ht="33.75" x14ac:dyDescent="0.2">
      <c r="A2488" s="53" t="s">
        <v>2821</v>
      </c>
      <c r="B2488" s="108" t="s">
        <v>35</v>
      </c>
      <c r="C2488" s="64" t="s">
        <v>33</v>
      </c>
      <c r="D2488" s="65">
        <v>13.5</v>
      </c>
      <c r="E2488" s="66"/>
      <c r="F2488" s="67"/>
      <c r="G2488" s="47">
        <f t="shared" si="238"/>
        <v>13.5</v>
      </c>
      <c r="H2488" s="127"/>
    </row>
    <row r="2489" spans="1:8" s="61" customFormat="1" ht="33.75" x14ac:dyDescent="0.2">
      <c r="A2489" s="53" t="s">
        <v>2822</v>
      </c>
      <c r="B2489" s="108" t="s">
        <v>38</v>
      </c>
      <c r="C2489" s="64" t="s">
        <v>33</v>
      </c>
      <c r="D2489" s="65">
        <v>20.82</v>
      </c>
      <c r="E2489" s="66"/>
      <c r="F2489" s="67"/>
      <c r="G2489" s="47">
        <f t="shared" si="238"/>
        <v>20.82</v>
      </c>
      <c r="H2489" s="127"/>
    </row>
    <row r="2490" spans="1:8" s="61" customFormat="1" ht="33.75" x14ac:dyDescent="0.2">
      <c r="A2490" s="53" t="s">
        <v>2823</v>
      </c>
      <c r="B2490" s="108" t="s">
        <v>36</v>
      </c>
      <c r="C2490" s="64" t="s">
        <v>37</v>
      </c>
      <c r="D2490" s="65">
        <v>166.56</v>
      </c>
      <c r="E2490" s="66"/>
      <c r="F2490" s="67"/>
      <c r="G2490" s="47">
        <f t="shared" si="238"/>
        <v>166.56</v>
      </c>
      <c r="H2490" s="127"/>
    </row>
    <row r="2491" spans="1:8" s="114" customFormat="1" x14ac:dyDescent="0.2">
      <c r="A2491" s="109" t="s">
        <v>2796</v>
      </c>
      <c r="B2491" s="110" t="s">
        <v>51</v>
      </c>
      <c r="C2491" s="111"/>
      <c r="D2491" s="112">
        <v>0</v>
      </c>
      <c r="E2491" s="92"/>
      <c r="F2491" s="113"/>
      <c r="G2491" s="92">
        <f>ROUND(SUM(G2492:G2498),2)</f>
        <v>8585.2800000000007</v>
      </c>
      <c r="H2491" s="127"/>
    </row>
    <row r="2492" spans="1:8" s="61" customFormat="1" ht="33.75" x14ac:dyDescent="0.2">
      <c r="A2492" s="53" t="s">
        <v>2824</v>
      </c>
      <c r="B2492" s="108" t="s">
        <v>31</v>
      </c>
      <c r="C2492" s="64" t="s">
        <v>32</v>
      </c>
      <c r="D2492" s="65">
        <v>1192.4000000000001</v>
      </c>
      <c r="E2492" s="66"/>
      <c r="F2492" s="67"/>
      <c r="G2492" s="47">
        <f>ROUND(PRODUCT(D2492,E2492),2)</f>
        <v>1192.4000000000001</v>
      </c>
      <c r="H2492" s="127"/>
    </row>
    <row r="2493" spans="1:8" s="61" customFormat="1" ht="45" x14ac:dyDescent="0.2">
      <c r="A2493" s="53" t="s">
        <v>2825</v>
      </c>
      <c r="B2493" s="108" t="s">
        <v>108</v>
      </c>
      <c r="C2493" s="64" t="s">
        <v>33</v>
      </c>
      <c r="D2493" s="65">
        <v>476.96</v>
      </c>
      <c r="E2493" s="66"/>
      <c r="F2493" s="67"/>
      <c r="G2493" s="47">
        <f t="shared" ref="G2493:G2497" si="239">ROUND(PRODUCT(D2493,E2493),2)</f>
        <v>476.96</v>
      </c>
      <c r="H2493" s="127"/>
    </row>
    <row r="2494" spans="1:8" s="61" customFormat="1" ht="56.25" x14ac:dyDescent="0.2">
      <c r="A2494" s="53" t="s">
        <v>2826</v>
      </c>
      <c r="B2494" s="108" t="s">
        <v>766</v>
      </c>
      <c r="C2494" s="64" t="s">
        <v>32</v>
      </c>
      <c r="D2494" s="65">
        <v>1192.4000000000001</v>
      </c>
      <c r="E2494" s="66"/>
      <c r="F2494" s="67"/>
      <c r="G2494" s="47">
        <f t="shared" si="239"/>
        <v>1192.4000000000001</v>
      </c>
      <c r="H2494" s="127"/>
    </row>
    <row r="2495" spans="1:8" s="61" customFormat="1" ht="45" x14ac:dyDescent="0.2">
      <c r="A2495" s="53" t="s">
        <v>2827</v>
      </c>
      <c r="B2495" s="54" t="s">
        <v>3024</v>
      </c>
      <c r="C2495" s="64" t="s">
        <v>33</v>
      </c>
      <c r="D2495" s="65">
        <v>238.48</v>
      </c>
      <c r="E2495" s="66"/>
      <c r="F2495" s="67"/>
      <c r="G2495" s="47">
        <f t="shared" si="239"/>
        <v>238.48</v>
      </c>
      <c r="H2495" s="127"/>
    </row>
    <row r="2496" spans="1:8" s="61" customFormat="1" ht="33.75" x14ac:dyDescent="0.2">
      <c r="A2496" s="53" t="s">
        <v>2828</v>
      </c>
      <c r="B2496" s="108" t="s">
        <v>94</v>
      </c>
      <c r="C2496" s="64" t="s">
        <v>32</v>
      </c>
      <c r="D2496" s="65">
        <v>1192.4000000000001</v>
      </c>
      <c r="E2496" s="66"/>
      <c r="F2496" s="67"/>
      <c r="G2496" s="47">
        <f t="shared" si="239"/>
        <v>1192.4000000000001</v>
      </c>
      <c r="H2496" s="127"/>
    </row>
    <row r="2497" spans="1:8" s="61" customFormat="1" ht="33.75" x14ac:dyDescent="0.2">
      <c r="A2497" s="53" t="s">
        <v>2829</v>
      </c>
      <c r="B2497" s="108" t="s">
        <v>38</v>
      </c>
      <c r="C2497" s="64" t="s">
        <v>33</v>
      </c>
      <c r="D2497" s="65">
        <v>476.96</v>
      </c>
      <c r="E2497" s="66"/>
      <c r="F2497" s="67"/>
      <c r="G2497" s="47">
        <f t="shared" si="239"/>
        <v>476.96</v>
      </c>
      <c r="H2497" s="127"/>
    </row>
    <row r="2498" spans="1:8" s="61" customFormat="1" ht="33.75" x14ac:dyDescent="0.2">
      <c r="A2498" s="53" t="s">
        <v>2830</v>
      </c>
      <c r="B2498" s="108" t="s">
        <v>36</v>
      </c>
      <c r="C2498" s="64" t="s">
        <v>37</v>
      </c>
      <c r="D2498" s="65">
        <v>3815.68</v>
      </c>
      <c r="E2498" s="66"/>
      <c r="F2498" s="67"/>
      <c r="G2498" s="47">
        <f>ROUND(PRODUCT(D2498,E2498),2)</f>
        <v>3815.68</v>
      </c>
      <c r="H2498" s="127"/>
    </row>
    <row r="2499" spans="1:8" s="114" customFormat="1" x14ac:dyDescent="0.2">
      <c r="A2499" s="109" t="s">
        <v>2798</v>
      </c>
      <c r="B2499" s="110" t="s">
        <v>52</v>
      </c>
      <c r="C2499" s="111"/>
      <c r="D2499" s="112">
        <v>0</v>
      </c>
      <c r="E2499" s="92"/>
      <c r="F2499" s="113"/>
      <c r="G2499" s="92">
        <f>ROUND(SUM(G2500:G2507),2)</f>
        <v>4128.5</v>
      </c>
      <c r="H2499" s="127"/>
    </row>
    <row r="2500" spans="1:8" s="61" customFormat="1" ht="45" x14ac:dyDescent="0.2">
      <c r="A2500" s="53" t="s">
        <v>2831</v>
      </c>
      <c r="B2500" s="108" t="s">
        <v>88</v>
      </c>
      <c r="C2500" s="64" t="s">
        <v>32</v>
      </c>
      <c r="D2500" s="65">
        <v>141</v>
      </c>
      <c r="E2500" s="66"/>
      <c r="F2500" s="67"/>
      <c r="G2500" s="47">
        <f>ROUND(PRODUCT(D2500,E2500),2)</f>
        <v>141</v>
      </c>
      <c r="H2500" s="127"/>
    </row>
    <row r="2501" spans="1:8" s="61" customFormat="1" ht="45" x14ac:dyDescent="0.2">
      <c r="A2501" s="53" t="s">
        <v>2832</v>
      </c>
      <c r="B2501" s="108" t="s">
        <v>89</v>
      </c>
      <c r="C2501" s="64" t="s">
        <v>32</v>
      </c>
      <c r="D2501" s="65">
        <v>188</v>
      </c>
      <c r="E2501" s="66"/>
      <c r="F2501" s="67"/>
      <c r="G2501" s="47">
        <f t="shared" ref="G2501:G2507" si="240">ROUND(PRODUCT(D2501,E2501),2)</f>
        <v>188</v>
      </c>
      <c r="H2501" s="127"/>
    </row>
    <row r="2502" spans="1:8" s="61" customFormat="1" ht="45" x14ac:dyDescent="0.2">
      <c r="A2502" s="53" t="s">
        <v>2833</v>
      </c>
      <c r="B2502" s="108" t="s">
        <v>90</v>
      </c>
      <c r="C2502" s="64" t="s">
        <v>32</v>
      </c>
      <c r="D2502" s="65">
        <v>564</v>
      </c>
      <c r="E2502" s="66"/>
      <c r="F2502" s="67"/>
      <c r="G2502" s="47">
        <f t="shared" si="240"/>
        <v>564</v>
      </c>
      <c r="H2502" s="127"/>
    </row>
    <row r="2503" spans="1:8" s="61" customFormat="1" ht="45" x14ac:dyDescent="0.2">
      <c r="A2503" s="53" t="s">
        <v>2834</v>
      </c>
      <c r="B2503" s="108" t="s">
        <v>91</v>
      </c>
      <c r="C2503" s="64" t="s">
        <v>32</v>
      </c>
      <c r="D2503" s="65">
        <v>47</v>
      </c>
      <c r="E2503" s="66"/>
      <c r="F2503" s="67"/>
      <c r="G2503" s="47">
        <f t="shared" si="240"/>
        <v>47</v>
      </c>
      <c r="H2503" s="127"/>
    </row>
    <row r="2504" spans="1:8" s="61" customFormat="1" ht="22.5" x14ac:dyDescent="0.2">
      <c r="A2504" s="53" t="s">
        <v>2835</v>
      </c>
      <c r="B2504" s="108" t="s">
        <v>39</v>
      </c>
      <c r="C2504" s="64" t="s">
        <v>40</v>
      </c>
      <c r="D2504" s="65">
        <v>1020.01</v>
      </c>
      <c r="E2504" s="66"/>
      <c r="F2504" s="67"/>
      <c r="G2504" s="47">
        <f t="shared" si="240"/>
        <v>1020.01</v>
      </c>
      <c r="H2504" s="127"/>
    </row>
    <row r="2505" spans="1:8" s="61" customFormat="1" ht="45" x14ac:dyDescent="0.2">
      <c r="A2505" s="53" t="s">
        <v>2836</v>
      </c>
      <c r="B2505" s="108" t="s">
        <v>53</v>
      </c>
      <c r="C2505" s="64" t="s">
        <v>40</v>
      </c>
      <c r="D2505" s="65">
        <v>1020.01</v>
      </c>
      <c r="E2505" s="66"/>
      <c r="F2505" s="67"/>
      <c r="G2505" s="47">
        <f t="shared" si="240"/>
        <v>1020.01</v>
      </c>
      <c r="H2505" s="127"/>
    </row>
    <row r="2506" spans="1:8" s="61" customFormat="1" ht="33.75" x14ac:dyDescent="0.2">
      <c r="A2506" s="53" t="s">
        <v>2837</v>
      </c>
      <c r="B2506" s="108" t="s">
        <v>82</v>
      </c>
      <c r="C2506" s="64" t="s">
        <v>54</v>
      </c>
      <c r="D2506" s="65">
        <v>868.48</v>
      </c>
      <c r="E2506" s="66"/>
      <c r="F2506" s="67"/>
      <c r="G2506" s="47">
        <f t="shared" si="240"/>
        <v>868.48</v>
      </c>
      <c r="H2506" s="127"/>
    </row>
    <row r="2507" spans="1:8" s="61" customFormat="1" ht="78.75" x14ac:dyDescent="0.2">
      <c r="A2507" s="53" t="s">
        <v>2838</v>
      </c>
      <c r="B2507" s="108" t="s">
        <v>81</v>
      </c>
      <c r="C2507" s="64" t="s">
        <v>34</v>
      </c>
      <c r="D2507" s="65">
        <v>280</v>
      </c>
      <c r="E2507" s="66"/>
      <c r="F2507" s="67"/>
      <c r="G2507" s="47">
        <f t="shared" si="240"/>
        <v>280</v>
      </c>
      <c r="H2507" s="127"/>
    </row>
    <row r="2508" spans="1:8" s="61" customFormat="1" x14ac:dyDescent="0.2">
      <c r="A2508" s="62" t="s">
        <v>2799</v>
      </c>
      <c r="B2508" s="68" t="s">
        <v>86</v>
      </c>
      <c r="C2508" s="68"/>
      <c r="D2508" s="68">
        <v>0</v>
      </c>
      <c r="E2508" s="68"/>
      <c r="F2508" s="68"/>
      <c r="G2508" s="50">
        <f>ROUND(SUM(G2509:G2529),2)</f>
        <v>4562.53</v>
      </c>
      <c r="H2508" s="127"/>
    </row>
    <row r="2509" spans="1:8" s="61" customFormat="1" ht="33.75" x14ac:dyDescent="0.2">
      <c r="A2509" s="53" t="s">
        <v>2839</v>
      </c>
      <c r="B2509" s="108" t="s">
        <v>31</v>
      </c>
      <c r="C2509" s="64" t="s">
        <v>32</v>
      </c>
      <c r="D2509" s="65">
        <v>840.02</v>
      </c>
      <c r="E2509" s="66"/>
      <c r="F2509" s="67"/>
      <c r="G2509" s="47">
        <f>ROUND(PRODUCT(D2509,E2509),2)</f>
        <v>840.02</v>
      </c>
      <c r="H2509" s="127"/>
    </row>
    <row r="2510" spans="1:8" s="61" customFormat="1" ht="45" x14ac:dyDescent="0.2">
      <c r="A2510" s="53" t="s">
        <v>2840</v>
      </c>
      <c r="B2510" s="108" t="s">
        <v>110</v>
      </c>
      <c r="C2510" s="64" t="s">
        <v>33</v>
      </c>
      <c r="D2510" s="65">
        <v>50.4</v>
      </c>
      <c r="E2510" s="66"/>
      <c r="F2510" s="67"/>
      <c r="G2510" s="47">
        <f t="shared" ref="G2510:G2529" si="241">ROUND(PRODUCT(D2510,E2510),2)</f>
        <v>50.4</v>
      </c>
      <c r="H2510" s="127"/>
    </row>
    <row r="2511" spans="1:8" s="61" customFormat="1" ht="45" x14ac:dyDescent="0.2">
      <c r="A2511" s="53" t="s">
        <v>2841</v>
      </c>
      <c r="B2511" s="108" t="s">
        <v>85</v>
      </c>
      <c r="C2511" s="64" t="s">
        <v>32</v>
      </c>
      <c r="D2511" s="65">
        <v>336.01</v>
      </c>
      <c r="E2511" s="66"/>
      <c r="F2511" s="67"/>
      <c r="G2511" s="47">
        <f t="shared" si="241"/>
        <v>336.01</v>
      </c>
      <c r="H2511" s="127"/>
    </row>
    <row r="2512" spans="1:8" s="61" customFormat="1" ht="45" x14ac:dyDescent="0.2">
      <c r="A2512" s="53" t="s">
        <v>2842</v>
      </c>
      <c r="B2512" s="108" t="s">
        <v>115</v>
      </c>
      <c r="C2512" s="64" t="s">
        <v>32</v>
      </c>
      <c r="D2512" s="65">
        <v>504.01</v>
      </c>
      <c r="E2512" s="66"/>
      <c r="F2512" s="67"/>
      <c r="G2512" s="47">
        <f t="shared" si="241"/>
        <v>504.01</v>
      </c>
      <c r="H2512" s="127"/>
    </row>
    <row r="2513" spans="1:8" s="61" customFormat="1" ht="45" x14ac:dyDescent="0.2">
      <c r="A2513" s="53" t="s">
        <v>2843</v>
      </c>
      <c r="B2513" s="108" t="s">
        <v>98</v>
      </c>
      <c r="C2513" s="64" t="s">
        <v>33</v>
      </c>
      <c r="D2513" s="65">
        <v>20.16</v>
      </c>
      <c r="E2513" s="66"/>
      <c r="F2513" s="67"/>
      <c r="G2513" s="47">
        <f t="shared" si="241"/>
        <v>20.16</v>
      </c>
      <c r="H2513" s="127"/>
    </row>
    <row r="2514" spans="1:8" s="61" customFormat="1" ht="45" x14ac:dyDescent="0.2">
      <c r="A2514" s="53" t="s">
        <v>2844</v>
      </c>
      <c r="B2514" s="108" t="s">
        <v>111</v>
      </c>
      <c r="C2514" s="64" t="s">
        <v>33</v>
      </c>
      <c r="D2514" s="65">
        <v>36.24</v>
      </c>
      <c r="E2514" s="66"/>
      <c r="F2514" s="67"/>
      <c r="G2514" s="47">
        <f t="shared" si="241"/>
        <v>36.24</v>
      </c>
      <c r="H2514" s="127"/>
    </row>
    <row r="2515" spans="1:8" s="61" customFormat="1" ht="33.75" x14ac:dyDescent="0.2">
      <c r="A2515" s="53" t="s">
        <v>2845</v>
      </c>
      <c r="B2515" s="108" t="s">
        <v>117</v>
      </c>
      <c r="C2515" s="64" t="s">
        <v>40</v>
      </c>
      <c r="D2515" s="65">
        <v>250.75</v>
      </c>
      <c r="E2515" s="66"/>
      <c r="F2515" s="67"/>
      <c r="G2515" s="47">
        <f t="shared" si="241"/>
        <v>250.75</v>
      </c>
      <c r="H2515" s="127"/>
    </row>
    <row r="2516" spans="1:8" s="61" customFormat="1" ht="33.75" x14ac:dyDescent="0.2">
      <c r="A2516" s="53" t="s">
        <v>2846</v>
      </c>
      <c r="B2516" s="108" t="s">
        <v>118</v>
      </c>
      <c r="C2516" s="64" t="s">
        <v>40</v>
      </c>
      <c r="D2516" s="65">
        <v>167.16</v>
      </c>
      <c r="E2516" s="66"/>
      <c r="F2516" s="67"/>
      <c r="G2516" s="47">
        <f t="shared" si="241"/>
        <v>167.16</v>
      </c>
      <c r="H2516" s="127"/>
    </row>
    <row r="2517" spans="1:8" s="61" customFormat="1" ht="33.75" x14ac:dyDescent="0.2">
      <c r="A2517" s="53" t="s">
        <v>2847</v>
      </c>
      <c r="B2517" s="108" t="s">
        <v>119</v>
      </c>
      <c r="C2517" s="64" t="s">
        <v>40</v>
      </c>
      <c r="D2517" s="65">
        <v>9.5</v>
      </c>
      <c r="E2517" s="66"/>
      <c r="F2517" s="67"/>
      <c r="G2517" s="47">
        <f t="shared" si="241"/>
        <v>9.5</v>
      </c>
      <c r="H2517" s="127"/>
    </row>
    <row r="2518" spans="1:8" s="61" customFormat="1" ht="45" x14ac:dyDescent="0.2">
      <c r="A2518" s="53" t="s">
        <v>2848</v>
      </c>
      <c r="B2518" s="108" t="s">
        <v>42</v>
      </c>
      <c r="C2518" s="64" t="s">
        <v>32</v>
      </c>
      <c r="D2518" s="65">
        <v>189.96</v>
      </c>
      <c r="E2518" s="66"/>
      <c r="F2518" s="67"/>
      <c r="G2518" s="47">
        <f t="shared" si="241"/>
        <v>189.96</v>
      </c>
      <c r="H2518" s="127"/>
    </row>
    <row r="2519" spans="1:8" s="61" customFormat="1" ht="33.75" x14ac:dyDescent="0.2">
      <c r="A2519" s="53" t="s">
        <v>2849</v>
      </c>
      <c r="B2519" s="108" t="s">
        <v>41</v>
      </c>
      <c r="C2519" s="64" t="s">
        <v>32</v>
      </c>
      <c r="D2519" s="65">
        <v>650.05999999999995</v>
      </c>
      <c r="E2519" s="66"/>
      <c r="F2519" s="67"/>
      <c r="G2519" s="47">
        <f t="shared" si="241"/>
        <v>650.05999999999995</v>
      </c>
      <c r="H2519" s="127"/>
    </row>
    <row r="2520" spans="1:8" s="61" customFormat="1" ht="33.75" x14ac:dyDescent="0.2">
      <c r="A2520" s="53" t="s">
        <v>2850</v>
      </c>
      <c r="B2520" s="108" t="s">
        <v>43</v>
      </c>
      <c r="C2520" s="64" t="s">
        <v>32</v>
      </c>
      <c r="D2520" s="65">
        <v>336.01</v>
      </c>
      <c r="E2520" s="66"/>
      <c r="F2520" s="67"/>
      <c r="G2520" s="47">
        <f t="shared" si="241"/>
        <v>336.01</v>
      </c>
      <c r="H2520" s="127"/>
    </row>
    <row r="2521" spans="1:8" s="61" customFormat="1" ht="22.5" x14ac:dyDescent="0.2">
      <c r="A2521" s="53" t="s">
        <v>2851</v>
      </c>
      <c r="B2521" s="108" t="s">
        <v>39</v>
      </c>
      <c r="C2521" s="64" t="s">
        <v>40</v>
      </c>
      <c r="D2521" s="65">
        <v>564.77</v>
      </c>
      <c r="E2521" s="66"/>
      <c r="F2521" s="67"/>
      <c r="G2521" s="47">
        <f t="shared" si="241"/>
        <v>564.77</v>
      </c>
      <c r="H2521" s="127"/>
    </row>
    <row r="2522" spans="1:8" s="61" customFormat="1" ht="45" x14ac:dyDescent="0.2">
      <c r="A2522" s="53" t="s">
        <v>2852</v>
      </c>
      <c r="B2522" s="108" t="s">
        <v>49</v>
      </c>
      <c r="C2522" s="64" t="s">
        <v>40</v>
      </c>
      <c r="D2522" s="65">
        <v>18.68</v>
      </c>
      <c r="E2522" s="66"/>
      <c r="F2522" s="67"/>
      <c r="G2522" s="47">
        <f>ROUND(PRODUCT(D2522,E2522),2)</f>
        <v>18.68</v>
      </c>
      <c r="H2522" s="127"/>
    </row>
    <row r="2523" spans="1:8" s="61" customFormat="1" ht="33.75" x14ac:dyDescent="0.2">
      <c r="A2523" s="53" t="s">
        <v>2853</v>
      </c>
      <c r="B2523" s="108" t="s">
        <v>83</v>
      </c>
      <c r="C2523" s="64" t="s">
        <v>40</v>
      </c>
      <c r="D2523" s="65">
        <v>18.68</v>
      </c>
      <c r="E2523" s="66"/>
      <c r="F2523" s="67"/>
      <c r="G2523" s="47">
        <f t="shared" ref="G2523:G2524" si="242">ROUND(PRODUCT(D2523,E2523),2)</f>
        <v>18.68</v>
      </c>
      <c r="H2523" s="127"/>
    </row>
    <row r="2524" spans="1:8" s="61" customFormat="1" ht="33.75" x14ac:dyDescent="0.2">
      <c r="A2524" s="53" t="s">
        <v>2854</v>
      </c>
      <c r="B2524" s="108" t="s">
        <v>107</v>
      </c>
      <c r="C2524" s="64" t="s">
        <v>32</v>
      </c>
      <c r="D2524" s="65">
        <v>8.98</v>
      </c>
      <c r="E2524" s="66"/>
      <c r="F2524" s="67"/>
      <c r="G2524" s="47">
        <f t="shared" si="242"/>
        <v>8.98</v>
      </c>
      <c r="H2524" s="127"/>
    </row>
    <row r="2525" spans="1:8" s="61" customFormat="1" ht="33.75" x14ac:dyDescent="0.2">
      <c r="A2525" s="53" t="s">
        <v>2855</v>
      </c>
      <c r="B2525" s="108" t="s">
        <v>102</v>
      </c>
      <c r="C2525" s="64" t="s">
        <v>32</v>
      </c>
      <c r="D2525" s="65">
        <v>8.98</v>
      </c>
      <c r="E2525" s="66"/>
      <c r="F2525" s="67"/>
      <c r="G2525" s="47">
        <f t="shared" si="241"/>
        <v>8.98</v>
      </c>
      <c r="H2525" s="127"/>
    </row>
    <row r="2526" spans="1:8" s="61" customFormat="1" ht="67.5" x14ac:dyDescent="0.2">
      <c r="A2526" s="53" t="s">
        <v>2856</v>
      </c>
      <c r="B2526" s="108" t="s">
        <v>116</v>
      </c>
      <c r="C2526" s="64" t="s">
        <v>34</v>
      </c>
      <c r="D2526" s="65">
        <v>32</v>
      </c>
      <c r="E2526" s="66"/>
      <c r="F2526" s="67"/>
      <c r="G2526" s="47">
        <f t="shared" si="241"/>
        <v>32</v>
      </c>
      <c r="H2526" s="127"/>
    </row>
    <row r="2527" spans="1:8" s="61" customFormat="1" ht="90" x14ac:dyDescent="0.2">
      <c r="A2527" s="53" t="s">
        <v>2857</v>
      </c>
      <c r="B2527" s="108" t="s">
        <v>95</v>
      </c>
      <c r="C2527" s="64" t="s">
        <v>34</v>
      </c>
      <c r="D2527" s="65">
        <v>248</v>
      </c>
      <c r="E2527" s="66"/>
      <c r="F2527" s="67"/>
      <c r="G2527" s="47">
        <f t="shared" si="241"/>
        <v>248</v>
      </c>
      <c r="H2527" s="127"/>
    </row>
    <row r="2528" spans="1:8" s="61" customFormat="1" ht="33.75" x14ac:dyDescent="0.2">
      <c r="A2528" s="53" t="s">
        <v>2858</v>
      </c>
      <c r="B2528" s="108" t="s">
        <v>38</v>
      </c>
      <c r="C2528" s="64" t="s">
        <v>33</v>
      </c>
      <c r="D2528" s="65">
        <v>30.24</v>
      </c>
      <c r="E2528" s="66"/>
      <c r="F2528" s="72"/>
      <c r="G2528" s="47">
        <f t="shared" si="241"/>
        <v>30.24</v>
      </c>
      <c r="H2528" s="127"/>
    </row>
    <row r="2529" spans="1:8" s="61" customFormat="1" ht="33.75" x14ac:dyDescent="0.2">
      <c r="A2529" s="53" t="s">
        <v>2859</v>
      </c>
      <c r="B2529" s="108" t="s">
        <v>36</v>
      </c>
      <c r="C2529" s="64" t="s">
        <v>37</v>
      </c>
      <c r="D2529" s="65">
        <v>241.92</v>
      </c>
      <c r="E2529" s="66"/>
      <c r="F2529" s="67"/>
      <c r="G2529" s="47">
        <f t="shared" si="241"/>
        <v>241.92</v>
      </c>
      <c r="H2529" s="127"/>
    </row>
    <row r="2530" spans="1:8" s="63" customFormat="1" x14ac:dyDescent="0.2">
      <c r="A2530" s="62" t="s">
        <v>2800</v>
      </c>
      <c r="B2530" s="68" t="s">
        <v>78</v>
      </c>
      <c r="C2530" s="68"/>
      <c r="D2530" s="68">
        <v>0</v>
      </c>
      <c r="E2530" s="68"/>
      <c r="F2530" s="68"/>
      <c r="G2530" s="50">
        <f>ROUND(SUM(G2531:G2537),2)</f>
        <v>42</v>
      </c>
      <c r="H2530" s="127"/>
    </row>
    <row r="2531" spans="1:8" s="61" customFormat="1" ht="33.75" x14ac:dyDescent="0.2">
      <c r="A2531" s="53" t="s">
        <v>2860</v>
      </c>
      <c r="B2531" s="108" t="s">
        <v>468</v>
      </c>
      <c r="C2531" s="64" t="s">
        <v>34</v>
      </c>
      <c r="D2531" s="65">
        <v>3</v>
      </c>
      <c r="E2531" s="66"/>
      <c r="F2531" s="67"/>
      <c r="G2531" s="47">
        <f t="shared" ref="G2531:G2537" si="243">ROUND(PRODUCT(D2531,E2531),2)</f>
        <v>3</v>
      </c>
      <c r="H2531" s="127"/>
    </row>
    <row r="2532" spans="1:8" s="61" customFormat="1" ht="33.75" x14ac:dyDescent="0.2">
      <c r="A2532" s="53" t="s">
        <v>2861</v>
      </c>
      <c r="B2532" s="108" t="s">
        <v>469</v>
      </c>
      <c r="C2532" s="64" t="s">
        <v>34</v>
      </c>
      <c r="D2532" s="65">
        <v>3</v>
      </c>
      <c r="E2532" s="66"/>
      <c r="F2532" s="67"/>
      <c r="G2532" s="47">
        <f t="shared" si="243"/>
        <v>3</v>
      </c>
      <c r="H2532" s="127"/>
    </row>
    <row r="2533" spans="1:8" s="61" customFormat="1" ht="33.75" x14ac:dyDescent="0.2">
      <c r="A2533" s="53" t="s">
        <v>2862</v>
      </c>
      <c r="B2533" s="108" t="s">
        <v>470</v>
      </c>
      <c r="C2533" s="64" t="s">
        <v>34</v>
      </c>
      <c r="D2533" s="65">
        <v>3</v>
      </c>
      <c r="E2533" s="66"/>
      <c r="F2533" s="67"/>
      <c r="G2533" s="47">
        <f t="shared" si="243"/>
        <v>3</v>
      </c>
      <c r="H2533" s="127"/>
    </row>
    <row r="2534" spans="1:8" s="61" customFormat="1" ht="33.75" x14ac:dyDescent="0.2">
      <c r="A2534" s="53" t="s">
        <v>2863</v>
      </c>
      <c r="B2534" s="108" t="s">
        <v>471</v>
      </c>
      <c r="C2534" s="64" t="s">
        <v>34</v>
      </c>
      <c r="D2534" s="65">
        <v>3</v>
      </c>
      <c r="E2534" s="66"/>
      <c r="F2534" s="67"/>
      <c r="G2534" s="47">
        <f t="shared" si="243"/>
        <v>3</v>
      </c>
      <c r="H2534" s="127"/>
    </row>
    <row r="2535" spans="1:8" s="61" customFormat="1" ht="33.75" x14ac:dyDescent="0.2">
      <c r="A2535" s="53" t="s">
        <v>2864</v>
      </c>
      <c r="B2535" s="108" t="s">
        <v>472</v>
      </c>
      <c r="C2535" s="64" t="s">
        <v>34</v>
      </c>
      <c r="D2535" s="65">
        <v>3</v>
      </c>
      <c r="E2535" s="66"/>
      <c r="F2535" s="67"/>
      <c r="G2535" s="47">
        <f t="shared" si="243"/>
        <v>3</v>
      </c>
      <c r="H2535" s="127"/>
    </row>
    <row r="2536" spans="1:8" s="61" customFormat="1" ht="33.75" x14ac:dyDescent="0.2">
      <c r="A2536" s="53" t="s">
        <v>2865</v>
      </c>
      <c r="B2536" s="108" t="s">
        <v>55</v>
      </c>
      <c r="C2536" s="64" t="s">
        <v>32</v>
      </c>
      <c r="D2536" s="65">
        <v>22.5</v>
      </c>
      <c r="E2536" s="66"/>
      <c r="F2536" s="67"/>
      <c r="G2536" s="47">
        <f t="shared" si="243"/>
        <v>22.5</v>
      </c>
      <c r="H2536" s="127"/>
    </row>
    <row r="2537" spans="1:8" s="61" customFormat="1" ht="22.5" x14ac:dyDescent="0.2">
      <c r="A2537" s="53" t="s">
        <v>2866</v>
      </c>
      <c r="B2537" s="108" t="s">
        <v>112</v>
      </c>
      <c r="C2537" s="64" t="s">
        <v>33</v>
      </c>
      <c r="D2537" s="65">
        <v>4.5</v>
      </c>
      <c r="E2537" s="66"/>
      <c r="F2537" s="67"/>
      <c r="G2537" s="47">
        <f t="shared" si="243"/>
        <v>4.5</v>
      </c>
      <c r="H2537" s="127"/>
    </row>
    <row r="2538" spans="1:8" s="61" customFormat="1" x14ac:dyDescent="0.2">
      <c r="A2538" s="62" t="s">
        <v>2801</v>
      </c>
      <c r="B2538" s="68" t="s">
        <v>44</v>
      </c>
      <c r="C2538" s="68"/>
      <c r="D2538" s="68">
        <v>0</v>
      </c>
      <c r="E2538" s="68"/>
      <c r="F2538" s="68"/>
      <c r="G2538" s="50">
        <f>ROUND(SUM(G2539,G2547),2)</f>
        <v>701.92</v>
      </c>
      <c r="H2538" s="127"/>
    </row>
    <row r="2539" spans="1:8" s="114" customFormat="1" x14ac:dyDescent="0.2">
      <c r="A2539" s="109" t="s">
        <v>2802</v>
      </c>
      <c r="B2539" s="110" t="s">
        <v>46</v>
      </c>
      <c r="C2539" s="111"/>
      <c r="D2539" s="112">
        <v>0</v>
      </c>
      <c r="E2539" s="92"/>
      <c r="F2539" s="113"/>
      <c r="G2539" s="92">
        <f>ROUND(SUM(G2540:G2546),2)</f>
        <v>690.92</v>
      </c>
      <c r="H2539" s="127"/>
    </row>
    <row r="2540" spans="1:8" s="61" customFormat="1" ht="56.25" x14ac:dyDescent="0.2">
      <c r="A2540" s="53" t="s">
        <v>2867</v>
      </c>
      <c r="B2540" s="108" t="s">
        <v>103</v>
      </c>
      <c r="C2540" s="64" t="s">
        <v>40</v>
      </c>
      <c r="D2540" s="65">
        <v>439.21</v>
      </c>
      <c r="E2540" s="66"/>
      <c r="F2540" s="67"/>
      <c r="G2540" s="47">
        <f t="shared" ref="G2540:G2546" si="244">ROUND(PRODUCT(D2540,E2540),2)</f>
        <v>439.21</v>
      </c>
      <c r="H2540" s="127"/>
    </row>
    <row r="2541" spans="1:8" s="61" customFormat="1" ht="56.25" x14ac:dyDescent="0.2">
      <c r="A2541" s="53" t="s">
        <v>2868</v>
      </c>
      <c r="B2541" s="108" t="s">
        <v>473</v>
      </c>
      <c r="C2541" s="64" t="s">
        <v>40</v>
      </c>
      <c r="D2541" s="65">
        <v>162.49</v>
      </c>
      <c r="E2541" s="66"/>
      <c r="F2541" s="67"/>
      <c r="G2541" s="47">
        <f t="shared" si="244"/>
        <v>162.49</v>
      </c>
      <c r="H2541" s="127"/>
    </row>
    <row r="2542" spans="1:8" s="61" customFormat="1" ht="56.25" x14ac:dyDescent="0.2">
      <c r="A2542" s="53" t="s">
        <v>2869</v>
      </c>
      <c r="B2542" s="108" t="s">
        <v>474</v>
      </c>
      <c r="C2542" s="64" t="s">
        <v>40</v>
      </c>
      <c r="D2542" s="65">
        <v>74.22</v>
      </c>
      <c r="E2542" s="66"/>
      <c r="F2542" s="67"/>
      <c r="G2542" s="47">
        <f t="shared" si="244"/>
        <v>74.22</v>
      </c>
      <c r="H2542" s="127"/>
    </row>
    <row r="2543" spans="1:8" s="61" customFormat="1" ht="56.25" x14ac:dyDescent="0.2">
      <c r="A2543" s="53" t="s">
        <v>2870</v>
      </c>
      <c r="B2543" s="108" t="s">
        <v>104</v>
      </c>
      <c r="C2543" s="64" t="s">
        <v>34</v>
      </c>
      <c r="D2543" s="65">
        <v>3</v>
      </c>
      <c r="E2543" s="66"/>
      <c r="F2543" s="67"/>
      <c r="G2543" s="47">
        <f t="shared" si="244"/>
        <v>3</v>
      </c>
      <c r="H2543" s="127"/>
    </row>
    <row r="2544" spans="1:8" s="61" customFormat="1" ht="56.25" x14ac:dyDescent="0.2">
      <c r="A2544" s="53" t="s">
        <v>2871</v>
      </c>
      <c r="B2544" s="108" t="s">
        <v>105</v>
      </c>
      <c r="C2544" s="64" t="s">
        <v>34</v>
      </c>
      <c r="D2544" s="65">
        <v>1</v>
      </c>
      <c r="E2544" s="66"/>
      <c r="F2544" s="67"/>
      <c r="G2544" s="47">
        <f t="shared" si="244"/>
        <v>1</v>
      </c>
      <c r="H2544" s="127"/>
    </row>
    <row r="2545" spans="1:8" s="61" customFormat="1" ht="56.25" x14ac:dyDescent="0.2">
      <c r="A2545" s="53" t="s">
        <v>2872</v>
      </c>
      <c r="B2545" s="108" t="s">
        <v>106</v>
      </c>
      <c r="C2545" s="64" t="s">
        <v>34</v>
      </c>
      <c r="D2545" s="65">
        <v>1</v>
      </c>
      <c r="E2545" s="66"/>
      <c r="F2545" s="67"/>
      <c r="G2545" s="47">
        <f t="shared" si="244"/>
        <v>1</v>
      </c>
      <c r="H2545" s="127"/>
    </row>
    <row r="2546" spans="1:8" s="61" customFormat="1" ht="22.5" x14ac:dyDescent="0.2">
      <c r="A2546" s="53" t="s">
        <v>2873</v>
      </c>
      <c r="B2546" s="108" t="s">
        <v>478</v>
      </c>
      <c r="C2546" s="64" t="s">
        <v>34</v>
      </c>
      <c r="D2546" s="65">
        <v>10</v>
      </c>
      <c r="E2546" s="66"/>
      <c r="F2546" s="67"/>
      <c r="G2546" s="47">
        <f t="shared" si="244"/>
        <v>10</v>
      </c>
      <c r="H2546" s="127"/>
    </row>
    <row r="2547" spans="1:8" s="114" customFormat="1" x14ac:dyDescent="0.2">
      <c r="A2547" s="109" t="s">
        <v>2803</v>
      </c>
      <c r="B2547" s="110" t="s">
        <v>79</v>
      </c>
      <c r="C2547" s="111"/>
      <c r="D2547" s="112">
        <v>0</v>
      </c>
      <c r="E2547" s="92"/>
      <c r="F2547" s="113"/>
      <c r="G2547" s="92">
        <f>ROUND(SUM(G2548:G2551),2)</f>
        <v>11</v>
      </c>
      <c r="H2547" s="127"/>
    </row>
    <row r="2548" spans="1:8" s="61" customFormat="1" ht="67.5" x14ac:dyDescent="0.2">
      <c r="A2548" s="53" t="s">
        <v>2874</v>
      </c>
      <c r="B2548" s="108" t="s">
        <v>120</v>
      </c>
      <c r="C2548" s="64" t="s">
        <v>34</v>
      </c>
      <c r="D2548" s="65">
        <v>5</v>
      </c>
      <c r="E2548" s="66"/>
      <c r="F2548" s="67"/>
      <c r="G2548" s="47">
        <f t="shared" ref="G2548:G2551" si="245">ROUND(PRODUCT(D2548,E2548),2)</f>
        <v>5</v>
      </c>
      <c r="H2548" s="127"/>
    </row>
    <row r="2549" spans="1:8" s="61" customFormat="1" ht="90" x14ac:dyDescent="0.2">
      <c r="A2549" s="53" t="s">
        <v>2875</v>
      </c>
      <c r="B2549" s="108" t="s">
        <v>222</v>
      </c>
      <c r="C2549" s="64" t="s">
        <v>34</v>
      </c>
      <c r="D2549" s="65">
        <v>1</v>
      </c>
      <c r="E2549" s="66"/>
      <c r="F2549" s="67"/>
      <c r="G2549" s="47">
        <f t="shared" si="245"/>
        <v>1</v>
      </c>
      <c r="H2549" s="127"/>
    </row>
    <row r="2550" spans="1:8" s="61" customFormat="1" ht="78.75" x14ac:dyDescent="0.2">
      <c r="A2550" s="53" t="s">
        <v>2876</v>
      </c>
      <c r="B2550" s="108" t="s">
        <v>479</v>
      </c>
      <c r="C2550" s="64" t="s">
        <v>34</v>
      </c>
      <c r="D2550" s="65">
        <v>1</v>
      </c>
      <c r="E2550" s="66"/>
      <c r="F2550" s="67"/>
      <c r="G2550" s="47">
        <f t="shared" si="245"/>
        <v>1</v>
      </c>
      <c r="H2550" s="127"/>
    </row>
    <row r="2551" spans="1:8" s="61" customFormat="1" ht="45" x14ac:dyDescent="0.2">
      <c r="A2551" s="53" t="s">
        <v>2877</v>
      </c>
      <c r="B2551" s="108" t="s">
        <v>121</v>
      </c>
      <c r="C2551" s="64" t="s">
        <v>34</v>
      </c>
      <c r="D2551" s="65">
        <v>4</v>
      </c>
      <c r="E2551" s="66"/>
      <c r="F2551" s="67"/>
      <c r="G2551" s="47">
        <f t="shared" si="245"/>
        <v>4</v>
      </c>
      <c r="H2551" s="127"/>
    </row>
    <row r="2552" spans="1:8" s="63" customFormat="1" x14ac:dyDescent="0.2">
      <c r="A2552" s="62" t="s">
        <v>2804</v>
      </c>
      <c r="B2552" s="68" t="s">
        <v>224</v>
      </c>
      <c r="C2552" s="68"/>
      <c r="D2552" s="68">
        <v>0</v>
      </c>
      <c r="E2552" s="68"/>
      <c r="F2552" s="68"/>
      <c r="G2552" s="50">
        <f>ROUND(SUM(G2553,G2570,G2586,G2601),2)</f>
        <v>10224.620000000001</v>
      </c>
      <c r="H2552" s="127"/>
    </row>
    <row r="2553" spans="1:8" s="114" customFormat="1" x14ac:dyDescent="0.2">
      <c r="A2553" s="109" t="s">
        <v>2805</v>
      </c>
      <c r="B2553" s="110" t="s">
        <v>225</v>
      </c>
      <c r="C2553" s="111"/>
      <c r="D2553" s="112">
        <v>0</v>
      </c>
      <c r="E2553" s="92"/>
      <c r="F2553" s="113"/>
      <c r="G2553" s="92">
        <f>ROUND(SUM(G2554:G2569),2)</f>
        <v>4764.8100000000004</v>
      </c>
      <c r="H2553" s="127"/>
    </row>
    <row r="2554" spans="1:8" s="61" customFormat="1" ht="22.5" x14ac:dyDescent="0.2">
      <c r="A2554" s="53" t="s">
        <v>2878</v>
      </c>
      <c r="B2554" s="108" t="s">
        <v>226</v>
      </c>
      <c r="C2554" s="64" t="s">
        <v>40</v>
      </c>
      <c r="D2554" s="65">
        <v>250.11</v>
      </c>
      <c r="E2554" s="66"/>
      <c r="F2554" s="67"/>
      <c r="G2554" s="47">
        <f t="shared" ref="G2554:G2569" si="246">ROUND(PRODUCT(D2554,E2554),2)</f>
        <v>250.11</v>
      </c>
      <c r="H2554" s="127"/>
    </row>
    <row r="2555" spans="1:8" s="61" customFormat="1" ht="45" x14ac:dyDescent="0.2">
      <c r="A2555" s="53" t="s">
        <v>2879</v>
      </c>
      <c r="B2555" s="108" t="s">
        <v>227</v>
      </c>
      <c r="C2555" s="64" t="s">
        <v>33</v>
      </c>
      <c r="D2555" s="65">
        <v>395.26</v>
      </c>
      <c r="E2555" s="66"/>
      <c r="F2555" s="67"/>
      <c r="G2555" s="47">
        <f t="shared" si="246"/>
        <v>395.26</v>
      </c>
      <c r="H2555" s="127"/>
    </row>
    <row r="2556" spans="1:8" s="61" customFormat="1" ht="45" x14ac:dyDescent="0.2">
      <c r="A2556" s="53" t="s">
        <v>2880</v>
      </c>
      <c r="B2556" s="108" t="s">
        <v>228</v>
      </c>
      <c r="C2556" s="64" t="s">
        <v>33</v>
      </c>
      <c r="D2556" s="65">
        <v>114.15</v>
      </c>
      <c r="E2556" s="66"/>
      <c r="F2556" s="67"/>
      <c r="G2556" s="47">
        <f t="shared" si="246"/>
        <v>114.15</v>
      </c>
      <c r="H2556" s="127"/>
    </row>
    <row r="2557" spans="1:8" s="61" customFormat="1" ht="22.5" x14ac:dyDescent="0.2">
      <c r="A2557" s="53" t="s">
        <v>2881</v>
      </c>
      <c r="B2557" s="108" t="s">
        <v>230</v>
      </c>
      <c r="C2557" s="64" t="s">
        <v>33</v>
      </c>
      <c r="D2557" s="65">
        <v>20.010000000000002</v>
      </c>
      <c r="E2557" s="66"/>
      <c r="F2557" s="67"/>
      <c r="G2557" s="47">
        <f t="shared" si="246"/>
        <v>20.010000000000002</v>
      </c>
      <c r="H2557" s="127"/>
    </row>
    <row r="2558" spans="1:8" s="61" customFormat="1" ht="22.5" x14ac:dyDescent="0.2">
      <c r="A2558" s="53" t="s">
        <v>2882</v>
      </c>
      <c r="B2558" s="108" t="s">
        <v>231</v>
      </c>
      <c r="C2558" s="64" t="s">
        <v>40</v>
      </c>
      <c r="D2558" s="65">
        <v>250.11</v>
      </c>
      <c r="E2558" s="66"/>
      <c r="F2558" s="67"/>
      <c r="G2558" s="47">
        <f t="shared" si="246"/>
        <v>250.11</v>
      </c>
      <c r="H2558" s="127"/>
    </row>
    <row r="2559" spans="1:8" s="61" customFormat="1" ht="33.75" x14ac:dyDescent="0.2">
      <c r="A2559" s="53" t="s">
        <v>2883</v>
      </c>
      <c r="B2559" s="108" t="s">
        <v>233</v>
      </c>
      <c r="C2559" s="64" t="s">
        <v>33</v>
      </c>
      <c r="D2559" s="65">
        <v>97.79</v>
      </c>
      <c r="E2559" s="66"/>
      <c r="F2559" s="67"/>
      <c r="G2559" s="47">
        <f t="shared" si="246"/>
        <v>97.79</v>
      </c>
      <c r="H2559" s="127"/>
    </row>
    <row r="2560" spans="1:8" s="61" customFormat="1" ht="45" x14ac:dyDescent="0.2">
      <c r="A2560" s="53" t="s">
        <v>2884</v>
      </c>
      <c r="B2560" s="108" t="s">
        <v>122</v>
      </c>
      <c r="C2560" s="64" t="s">
        <v>33</v>
      </c>
      <c r="D2560" s="65">
        <v>151.74</v>
      </c>
      <c r="E2560" s="66"/>
      <c r="F2560" s="67"/>
      <c r="G2560" s="47">
        <f t="shared" si="246"/>
        <v>151.74</v>
      </c>
      <c r="H2560" s="127"/>
    </row>
    <row r="2561" spans="1:8" s="61" customFormat="1" ht="45" x14ac:dyDescent="0.2">
      <c r="A2561" s="53" t="s">
        <v>2885</v>
      </c>
      <c r="B2561" s="108" t="s">
        <v>234</v>
      </c>
      <c r="C2561" s="64" t="s">
        <v>33</v>
      </c>
      <c r="D2561" s="65">
        <v>227.61</v>
      </c>
      <c r="E2561" s="66"/>
      <c r="F2561" s="67"/>
      <c r="G2561" s="47">
        <f t="shared" si="246"/>
        <v>227.61</v>
      </c>
      <c r="H2561" s="127"/>
    </row>
    <row r="2562" spans="1:8" s="61" customFormat="1" ht="135" x14ac:dyDescent="0.2">
      <c r="A2562" s="53" t="s">
        <v>2886</v>
      </c>
      <c r="B2562" s="108" t="s">
        <v>235</v>
      </c>
      <c r="C2562" s="64" t="s">
        <v>34</v>
      </c>
      <c r="D2562" s="65">
        <v>1</v>
      </c>
      <c r="E2562" s="66"/>
      <c r="F2562" s="67"/>
      <c r="G2562" s="47">
        <f t="shared" si="246"/>
        <v>1</v>
      </c>
      <c r="H2562" s="127"/>
    </row>
    <row r="2563" spans="1:8" s="61" customFormat="1" ht="22.5" x14ac:dyDescent="0.2">
      <c r="A2563" s="53" t="s">
        <v>2887</v>
      </c>
      <c r="B2563" s="54" t="s">
        <v>3025</v>
      </c>
      <c r="C2563" s="64" t="s">
        <v>34</v>
      </c>
      <c r="D2563" s="65">
        <v>24</v>
      </c>
      <c r="E2563" s="66"/>
      <c r="F2563" s="67"/>
      <c r="G2563" s="47">
        <f t="shared" si="246"/>
        <v>24</v>
      </c>
      <c r="H2563" s="127"/>
    </row>
    <row r="2564" spans="1:8" s="61" customFormat="1" ht="22.5" x14ac:dyDescent="0.2">
      <c r="A2564" s="53" t="s">
        <v>2888</v>
      </c>
      <c r="B2564" s="108" t="s">
        <v>2790</v>
      </c>
      <c r="C2564" s="64" t="s">
        <v>34</v>
      </c>
      <c r="D2564" s="65">
        <v>5</v>
      </c>
      <c r="E2564" s="66"/>
      <c r="F2564" s="67"/>
      <c r="G2564" s="47">
        <f t="shared" si="246"/>
        <v>5</v>
      </c>
      <c r="H2564" s="127"/>
    </row>
    <row r="2565" spans="1:8" s="61" customFormat="1" ht="22.5" x14ac:dyDescent="0.2">
      <c r="A2565" s="53" t="s">
        <v>2889</v>
      </c>
      <c r="B2565" s="108" t="s">
        <v>2791</v>
      </c>
      <c r="C2565" s="64" t="s">
        <v>34</v>
      </c>
      <c r="D2565" s="65">
        <v>5</v>
      </c>
      <c r="E2565" s="66"/>
      <c r="F2565" s="72"/>
      <c r="G2565" s="47">
        <f t="shared" si="246"/>
        <v>5</v>
      </c>
      <c r="H2565" s="127"/>
    </row>
    <row r="2566" spans="1:8" s="61" customFormat="1" ht="135" x14ac:dyDescent="0.2">
      <c r="A2566" s="53" t="s">
        <v>2890</v>
      </c>
      <c r="B2566" s="108" t="s">
        <v>2792</v>
      </c>
      <c r="C2566" s="64" t="s">
        <v>34</v>
      </c>
      <c r="D2566" s="65">
        <v>2</v>
      </c>
      <c r="E2566" s="66"/>
      <c r="F2566" s="67"/>
      <c r="G2566" s="47">
        <f t="shared" si="246"/>
        <v>2</v>
      </c>
      <c r="H2566" s="127"/>
    </row>
    <row r="2567" spans="1:8" s="61" customFormat="1" ht="45" x14ac:dyDescent="0.2">
      <c r="A2567" s="53" t="s">
        <v>2891</v>
      </c>
      <c r="B2567" s="108" t="s">
        <v>248</v>
      </c>
      <c r="C2567" s="64" t="s">
        <v>34</v>
      </c>
      <c r="D2567" s="65">
        <v>2</v>
      </c>
      <c r="E2567" s="66"/>
      <c r="F2567" s="67"/>
      <c r="G2567" s="47">
        <f t="shared" si="246"/>
        <v>2</v>
      </c>
      <c r="H2567" s="127"/>
    </row>
    <row r="2568" spans="1:8" s="61" customFormat="1" ht="33.75" x14ac:dyDescent="0.2">
      <c r="A2568" s="53" t="s">
        <v>2892</v>
      </c>
      <c r="B2568" s="108" t="s">
        <v>38</v>
      </c>
      <c r="C2568" s="64" t="s">
        <v>33</v>
      </c>
      <c r="D2568" s="65">
        <v>357.67</v>
      </c>
      <c r="E2568" s="66"/>
      <c r="F2568" s="67"/>
      <c r="G2568" s="47">
        <f t="shared" si="246"/>
        <v>357.67</v>
      </c>
      <c r="H2568" s="127"/>
    </row>
    <row r="2569" spans="1:8" s="61" customFormat="1" ht="33.75" x14ac:dyDescent="0.2">
      <c r="A2569" s="53" t="s">
        <v>2893</v>
      </c>
      <c r="B2569" s="108" t="s">
        <v>36</v>
      </c>
      <c r="C2569" s="64" t="s">
        <v>37</v>
      </c>
      <c r="D2569" s="65">
        <v>2861.36</v>
      </c>
      <c r="E2569" s="66"/>
      <c r="F2569" s="67"/>
      <c r="G2569" s="47">
        <f t="shared" si="246"/>
        <v>2861.36</v>
      </c>
      <c r="H2569" s="127"/>
    </row>
    <row r="2570" spans="1:8" s="114" customFormat="1" x14ac:dyDescent="0.2">
      <c r="A2570" s="109" t="s">
        <v>2806</v>
      </c>
      <c r="B2570" s="110" t="s">
        <v>238</v>
      </c>
      <c r="C2570" s="111"/>
      <c r="D2570" s="112">
        <v>0</v>
      </c>
      <c r="E2570" s="92"/>
      <c r="F2570" s="113"/>
      <c r="G2570" s="92">
        <f>ROUND(SUM(G2571:G2585),2)</f>
        <v>1624.35</v>
      </c>
      <c r="H2570" s="127"/>
    </row>
    <row r="2571" spans="1:8" s="61" customFormat="1" ht="45" x14ac:dyDescent="0.2">
      <c r="A2571" s="53" t="s">
        <v>2894</v>
      </c>
      <c r="B2571" s="108" t="s">
        <v>227</v>
      </c>
      <c r="C2571" s="64" t="s">
        <v>33</v>
      </c>
      <c r="D2571" s="65">
        <v>67.89</v>
      </c>
      <c r="E2571" s="66"/>
      <c r="F2571" s="67"/>
      <c r="G2571" s="47">
        <f t="shared" ref="G2571:G2577" si="247">ROUND(PRODUCT(D2571,E2571),2)</f>
        <v>67.89</v>
      </c>
      <c r="H2571" s="127"/>
    </row>
    <row r="2572" spans="1:8" s="61" customFormat="1" ht="45" x14ac:dyDescent="0.2">
      <c r="A2572" s="53" t="s">
        <v>2895</v>
      </c>
      <c r="B2572" s="108" t="s">
        <v>228</v>
      </c>
      <c r="C2572" s="64" t="s">
        <v>33</v>
      </c>
      <c r="D2572" s="65">
        <v>15.24</v>
      </c>
      <c r="E2572" s="66"/>
      <c r="F2572" s="67"/>
      <c r="G2572" s="47">
        <f t="shared" si="247"/>
        <v>15.24</v>
      </c>
      <c r="H2572" s="127"/>
    </row>
    <row r="2573" spans="1:8" s="61" customFormat="1" ht="22.5" x14ac:dyDescent="0.2">
      <c r="A2573" s="53" t="s">
        <v>2896</v>
      </c>
      <c r="B2573" s="108" t="s">
        <v>239</v>
      </c>
      <c r="C2573" s="64" t="s">
        <v>33</v>
      </c>
      <c r="D2573" s="65">
        <v>10.3</v>
      </c>
      <c r="E2573" s="66"/>
      <c r="F2573" s="67"/>
      <c r="G2573" s="47">
        <f t="shared" si="247"/>
        <v>10.3</v>
      </c>
      <c r="H2573" s="127"/>
    </row>
    <row r="2574" spans="1:8" s="61" customFormat="1" ht="33.75" x14ac:dyDescent="0.2">
      <c r="A2574" s="53" t="s">
        <v>2897</v>
      </c>
      <c r="B2574" s="108" t="s">
        <v>240</v>
      </c>
      <c r="C2574" s="64" t="s">
        <v>32</v>
      </c>
      <c r="D2574" s="65">
        <v>21.29</v>
      </c>
      <c r="E2574" s="66"/>
      <c r="F2574" s="67"/>
      <c r="G2574" s="47">
        <f t="shared" si="247"/>
        <v>21.29</v>
      </c>
      <c r="H2574" s="127"/>
    </row>
    <row r="2575" spans="1:8" s="61" customFormat="1" ht="33.75" x14ac:dyDescent="0.2">
      <c r="A2575" s="53" t="s">
        <v>2898</v>
      </c>
      <c r="B2575" s="108" t="s">
        <v>241</v>
      </c>
      <c r="C2575" s="64" t="s">
        <v>54</v>
      </c>
      <c r="D2575" s="65">
        <v>601.63</v>
      </c>
      <c r="E2575" s="66"/>
      <c r="F2575" s="67"/>
      <c r="G2575" s="47">
        <f t="shared" si="247"/>
        <v>601.63</v>
      </c>
      <c r="H2575" s="127"/>
    </row>
    <row r="2576" spans="1:8" s="61" customFormat="1" ht="22.5" x14ac:dyDescent="0.2">
      <c r="A2576" s="53" t="s">
        <v>2899</v>
      </c>
      <c r="B2576" s="108" t="s">
        <v>242</v>
      </c>
      <c r="C2576" s="64" t="s">
        <v>33</v>
      </c>
      <c r="D2576" s="65">
        <v>4.99</v>
      </c>
      <c r="E2576" s="66"/>
      <c r="F2576" s="67"/>
      <c r="G2576" s="47">
        <f t="shared" si="247"/>
        <v>4.99</v>
      </c>
      <c r="H2576" s="127"/>
    </row>
    <row r="2577" spans="1:8" s="61" customFormat="1" ht="33.75" x14ac:dyDescent="0.2">
      <c r="A2577" s="53" t="s">
        <v>2900</v>
      </c>
      <c r="B2577" s="108" t="s">
        <v>243</v>
      </c>
      <c r="C2577" s="64" t="s">
        <v>32</v>
      </c>
      <c r="D2577" s="65">
        <v>11.09</v>
      </c>
      <c r="E2577" s="66"/>
      <c r="F2577" s="67"/>
      <c r="G2577" s="47">
        <f t="shared" si="247"/>
        <v>11.09</v>
      </c>
      <c r="H2577" s="127"/>
    </row>
    <row r="2578" spans="1:8" s="61" customFormat="1" ht="22.5" x14ac:dyDescent="0.2">
      <c r="A2578" s="53" t="s">
        <v>2901</v>
      </c>
      <c r="B2578" s="108" t="s">
        <v>244</v>
      </c>
      <c r="C2578" s="64" t="s">
        <v>32</v>
      </c>
      <c r="D2578" s="65">
        <v>79.52</v>
      </c>
      <c r="E2578" s="66"/>
      <c r="F2578" s="67"/>
      <c r="G2578" s="47">
        <f>ROUND(PRODUCT(D2578,E2578),2)</f>
        <v>79.52</v>
      </c>
      <c r="H2578" s="127"/>
    </row>
    <row r="2579" spans="1:8" s="61" customFormat="1" ht="45" x14ac:dyDescent="0.2">
      <c r="A2579" s="53" t="s">
        <v>2902</v>
      </c>
      <c r="B2579" s="108" t="s">
        <v>245</v>
      </c>
      <c r="C2579" s="64" t="s">
        <v>32</v>
      </c>
      <c r="D2579" s="65">
        <v>60.65</v>
      </c>
      <c r="E2579" s="66"/>
      <c r="F2579" s="67"/>
      <c r="G2579" s="47">
        <f>ROUND(PRODUCT(D2579,E2579),2)</f>
        <v>60.65</v>
      </c>
      <c r="H2579" s="127"/>
    </row>
    <row r="2580" spans="1:8" s="61" customFormat="1" ht="45" x14ac:dyDescent="0.2">
      <c r="A2580" s="53" t="s">
        <v>2903</v>
      </c>
      <c r="B2580" s="108" t="s">
        <v>246</v>
      </c>
      <c r="C2580" s="64" t="s">
        <v>32</v>
      </c>
      <c r="D2580" s="65">
        <v>98.38</v>
      </c>
      <c r="E2580" s="66"/>
      <c r="F2580" s="67"/>
      <c r="G2580" s="47">
        <f>ROUND(PRODUCT(D2580,E2580),2)</f>
        <v>98.38</v>
      </c>
      <c r="H2580" s="127"/>
    </row>
    <row r="2581" spans="1:8" s="61" customFormat="1" ht="45" x14ac:dyDescent="0.2">
      <c r="A2581" s="53" t="s">
        <v>2904</v>
      </c>
      <c r="B2581" s="108" t="s">
        <v>122</v>
      </c>
      <c r="C2581" s="64" t="s">
        <v>33</v>
      </c>
      <c r="D2581" s="65">
        <v>20.85</v>
      </c>
      <c r="E2581" s="66"/>
      <c r="F2581" s="67"/>
      <c r="G2581" s="47">
        <f>ROUND(PRODUCT(D2581,E2581),2)</f>
        <v>20.85</v>
      </c>
      <c r="H2581" s="127"/>
    </row>
    <row r="2582" spans="1:8" s="61" customFormat="1" ht="45" x14ac:dyDescent="0.2">
      <c r="A2582" s="53" t="s">
        <v>2905</v>
      </c>
      <c r="B2582" s="108" t="s">
        <v>247</v>
      </c>
      <c r="C2582" s="64" t="s">
        <v>34</v>
      </c>
      <c r="D2582" s="65">
        <v>65</v>
      </c>
      <c r="E2582" s="66"/>
      <c r="F2582" s="67"/>
      <c r="G2582" s="47">
        <f t="shared" ref="G2582:G2585" si="248">ROUND(PRODUCT(D2582,E2582),2)</f>
        <v>65</v>
      </c>
      <c r="H2582" s="127"/>
    </row>
    <row r="2583" spans="1:8" s="61" customFormat="1" ht="45" x14ac:dyDescent="0.2">
      <c r="A2583" s="53" t="s">
        <v>2906</v>
      </c>
      <c r="B2583" s="108" t="s">
        <v>248</v>
      </c>
      <c r="C2583" s="64" t="s">
        <v>34</v>
      </c>
      <c r="D2583" s="65">
        <v>7</v>
      </c>
      <c r="E2583" s="66"/>
      <c r="F2583" s="67"/>
      <c r="G2583" s="47">
        <f t="shared" si="248"/>
        <v>7</v>
      </c>
      <c r="H2583" s="127"/>
    </row>
    <row r="2584" spans="1:8" s="61" customFormat="1" ht="33.75" x14ac:dyDescent="0.2">
      <c r="A2584" s="53" t="s">
        <v>2907</v>
      </c>
      <c r="B2584" s="108" t="s">
        <v>38</v>
      </c>
      <c r="C2584" s="64" t="s">
        <v>33</v>
      </c>
      <c r="D2584" s="65">
        <v>62.28</v>
      </c>
      <c r="E2584" s="66"/>
      <c r="F2584" s="67"/>
      <c r="G2584" s="47">
        <f t="shared" si="248"/>
        <v>62.28</v>
      </c>
      <c r="H2584" s="127"/>
    </row>
    <row r="2585" spans="1:8" s="61" customFormat="1" ht="33.75" x14ac:dyDescent="0.2">
      <c r="A2585" s="53" t="s">
        <v>2908</v>
      </c>
      <c r="B2585" s="108" t="s">
        <v>36</v>
      </c>
      <c r="C2585" s="64" t="s">
        <v>37</v>
      </c>
      <c r="D2585" s="65">
        <v>498.24</v>
      </c>
      <c r="E2585" s="66"/>
      <c r="F2585" s="67"/>
      <c r="G2585" s="47">
        <f t="shared" si="248"/>
        <v>498.24</v>
      </c>
      <c r="H2585" s="127"/>
    </row>
    <row r="2586" spans="1:8" s="114" customFormat="1" x14ac:dyDescent="0.2">
      <c r="A2586" s="109" t="s">
        <v>2807</v>
      </c>
      <c r="B2586" s="110" t="s">
        <v>250</v>
      </c>
      <c r="C2586" s="111"/>
      <c r="D2586" s="112">
        <v>0</v>
      </c>
      <c r="E2586" s="92"/>
      <c r="F2586" s="113"/>
      <c r="G2586" s="92">
        <f>ROUND(SUM(G2587:G2600),2)</f>
        <v>2668.05</v>
      </c>
      <c r="H2586" s="127"/>
    </row>
    <row r="2587" spans="1:8" s="61" customFormat="1" ht="22.5" x14ac:dyDescent="0.2">
      <c r="A2587" s="53" t="s">
        <v>2909</v>
      </c>
      <c r="B2587" s="108" t="s">
        <v>226</v>
      </c>
      <c r="C2587" s="64" t="s">
        <v>40</v>
      </c>
      <c r="D2587" s="65">
        <v>199.5</v>
      </c>
      <c r="E2587" s="66"/>
      <c r="F2587" s="67"/>
      <c r="G2587" s="47">
        <f t="shared" ref="G2587:G2600" si="249">ROUND(PRODUCT(D2587,E2587),2)</f>
        <v>199.5</v>
      </c>
      <c r="H2587" s="127"/>
    </row>
    <row r="2588" spans="1:8" s="61" customFormat="1" ht="45" x14ac:dyDescent="0.2">
      <c r="A2588" s="53" t="s">
        <v>2910</v>
      </c>
      <c r="B2588" s="108" t="s">
        <v>227</v>
      </c>
      <c r="C2588" s="64" t="s">
        <v>33</v>
      </c>
      <c r="D2588" s="65">
        <v>279.3</v>
      </c>
      <c r="E2588" s="66"/>
      <c r="F2588" s="67"/>
      <c r="G2588" s="47">
        <f t="shared" si="249"/>
        <v>279.3</v>
      </c>
      <c r="H2588" s="127"/>
    </row>
    <row r="2589" spans="1:8" s="61" customFormat="1" ht="90" x14ac:dyDescent="0.2">
      <c r="A2589" s="53" t="s">
        <v>2911</v>
      </c>
      <c r="B2589" s="108" t="s">
        <v>251</v>
      </c>
      <c r="C2589" s="64" t="s">
        <v>34</v>
      </c>
      <c r="D2589" s="65">
        <v>3</v>
      </c>
      <c r="E2589" s="66"/>
      <c r="F2589" s="67"/>
      <c r="G2589" s="47">
        <f t="shared" si="249"/>
        <v>3</v>
      </c>
      <c r="H2589" s="127"/>
    </row>
    <row r="2590" spans="1:8" s="61" customFormat="1" ht="90" x14ac:dyDescent="0.2">
      <c r="A2590" s="53" t="s">
        <v>2912</v>
      </c>
      <c r="B2590" s="108" t="s">
        <v>252</v>
      </c>
      <c r="C2590" s="64" t="s">
        <v>34</v>
      </c>
      <c r="D2590" s="65">
        <v>23</v>
      </c>
      <c r="E2590" s="66"/>
      <c r="F2590" s="67"/>
      <c r="G2590" s="47">
        <f t="shared" si="249"/>
        <v>23</v>
      </c>
      <c r="H2590" s="127"/>
    </row>
    <row r="2591" spans="1:8" s="61" customFormat="1" ht="90" x14ac:dyDescent="0.2">
      <c r="A2591" s="53" t="s">
        <v>2913</v>
      </c>
      <c r="B2591" s="108" t="s">
        <v>253</v>
      </c>
      <c r="C2591" s="64" t="s">
        <v>34</v>
      </c>
      <c r="D2591" s="65">
        <v>12</v>
      </c>
      <c r="E2591" s="66"/>
      <c r="F2591" s="67"/>
      <c r="G2591" s="47">
        <f t="shared" si="249"/>
        <v>12</v>
      </c>
      <c r="H2591" s="127"/>
    </row>
    <row r="2592" spans="1:8" s="61" customFormat="1" ht="22.5" x14ac:dyDescent="0.2">
      <c r="A2592" s="53" t="s">
        <v>2914</v>
      </c>
      <c r="B2592" s="108" t="s">
        <v>230</v>
      </c>
      <c r="C2592" s="64" t="s">
        <v>33</v>
      </c>
      <c r="D2592" s="65">
        <v>13.97</v>
      </c>
      <c r="E2592" s="66"/>
      <c r="F2592" s="67"/>
      <c r="G2592" s="47">
        <f>ROUND(PRODUCT(D2592,E2592),2)</f>
        <v>13.97</v>
      </c>
      <c r="H2592" s="127"/>
    </row>
    <row r="2593" spans="1:8" s="61" customFormat="1" ht="22.5" x14ac:dyDescent="0.2">
      <c r="A2593" s="53" t="s">
        <v>2915</v>
      </c>
      <c r="B2593" s="108" t="s">
        <v>254</v>
      </c>
      <c r="C2593" s="64" t="s">
        <v>40</v>
      </c>
      <c r="D2593" s="65">
        <v>199.5</v>
      </c>
      <c r="E2593" s="66"/>
      <c r="F2593" s="67"/>
      <c r="G2593" s="47">
        <f t="shared" si="249"/>
        <v>199.5</v>
      </c>
      <c r="H2593" s="127"/>
    </row>
    <row r="2594" spans="1:8" s="61" customFormat="1" ht="22.5" x14ac:dyDescent="0.2">
      <c r="A2594" s="53" t="s">
        <v>2916</v>
      </c>
      <c r="B2594" s="108" t="s">
        <v>255</v>
      </c>
      <c r="C2594" s="64" t="s">
        <v>34</v>
      </c>
      <c r="D2594" s="65">
        <v>38</v>
      </c>
      <c r="E2594" s="66"/>
      <c r="F2594" s="67"/>
      <c r="G2594" s="47">
        <f t="shared" si="249"/>
        <v>38</v>
      </c>
      <c r="H2594" s="127"/>
    </row>
    <row r="2595" spans="1:8" s="61" customFormat="1" ht="22.5" x14ac:dyDescent="0.2">
      <c r="A2595" s="53" t="s">
        <v>2917</v>
      </c>
      <c r="B2595" s="108" t="s">
        <v>256</v>
      </c>
      <c r="C2595" s="64" t="s">
        <v>34</v>
      </c>
      <c r="D2595" s="65">
        <v>38</v>
      </c>
      <c r="E2595" s="66"/>
      <c r="F2595" s="67"/>
      <c r="G2595" s="47">
        <f t="shared" si="249"/>
        <v>38</v>
      </c>
      <c r="H2595" s="127"/>
    </row>
    <row r="2596" spans="1:8" s="61" customFormat="1" ht="22.5" x14ac:dyDescent="0.2">
      <c r="A2596" s="53" t="s">
        <v>2918</v>
      </c>
      <c r="B2596" s="108" t="s">
        <v>258</v>
      </c>
      <c r="C2596" s="64" t="s">
        <v>34</v>
      </c>
      <c r="D2596" s="65">
        <v>38</v>
      </c>
      <c r="E2596" s="66"/>
      <c r="F2596" s="67"/>
      <c r="G2596" s="47">
        <f t="shared" si="249"/>
        <v>38</v>
      </c>
      <c r="H2596" s="127"/>
    </row>
    <row r="2597" spans="1:8" s="61" customFormat="1" ht="45" x14ac:dyDescent="0.2">
      <c r="A2597" s="53" t="s">
        <v>2919</v>
      </c>
      <c r="B2597" s="108" t="s">
        <v>122</v>
      </c>
      <c r="C2597" s="64" t="s">
        <v>33</v>
      </c>
      <c r="D2597" s="65">
        <v>106.14</v>
      </c>
      <c r="E2597" s="66"/>
      <c r="F2597" s="67"/>
      <c r="G2597" s="47">
        <f t="shared" si="249"/>
        <v>106.14</v>
      </c>
      <c r="H2597" s="127"/>
    </row>
    <row r="2598" spans="1:8" s="61" customFormat="1" ht="45" x14ac:dyDescent="0.2">
      <c r="A2598" s="53" t="s">
        <v>2920</v>
      </c>
      <c r="B2598" s="108" t="s">
        <v>234</v>
      </c>
      <c r="C2598" s="64" t="s">
        <v>33</v>
      </c>
      <c r="D2598" s="65">
        <v>159.19999999999999</v>
      </c>
      <c r="E2598" s="66"/>
      <c r="F2598" s="67"/>
      <c r="G2598" s="47">
        <f t="shared" si="249"/>
        <v>159.19999999999999</v>
      </c>
      <c r="H2598" s="127"/>
    </row>
    <row r="2599" spans="1:8" s="61" customFormat="1" ht="33.75" x14ac:dyDescent="0.2">
      <c r="A2599" s="53" t="s">
        <v>2921</v>
      </c>
      <c r="B2599" s="108" t="s">
        <v>38</v>
      </c>
      <c r="C2599" s="64" t="s">
        <v>33</v>
      </c>
      <c r="D2599" s="65">
        <v>173.16</v>
      </c>
      <c r="E2599" s="66"/>
      <c r="F2599" s="72"/>
      <c r="G2599" s="47">
        <f t="shared" si="249"/>
        <v>173.16</v>
      </c>
      <c r="H2599" s="127"/>
    </row>
    <row r="2600" spans="1:8" s="61" customFormat="1" ht="33.75" x14ac:dyDescent="0.2">
      <c r="A2600" s="53" t="s">
        <v>2922</v>
      </c>
      <c r="B2600" s="108" t="s">
        <v>36</v>
      </c>
      <c r="C2600" s="64" t="s">
        <v>37</v>
      </c>
      <c r="D2600" s="65">
        <v>1385.28</v>
      </c>
      <c r="E2600" s="66"/>
      <c r="F2600" s="67"/>
      <c r="G2600" s="47">
        <f t="shared" si="249"/>
        <v>1385.28</v>
      </c>
      <c r="H2600" s="127"/>
    </row>
    <row r="2601" spans="1:8" s="114" customFormat="1" x14ac:dyDescent="0.2">
      <c r="A2601" s="109" t="s">
        <v>2808</v>
      </c>
      <c r="B2601" s="110" t="s">
        <v>260</v>
      </c>
      <c r="C2601" s="111"/>
      <c r="D2601" s="112">
        <v>0</v>
      </c>
      <c r="E2601" s="92"/>
      <c r="F2601" s="113"/>
      <c r="G2601" s="92">
        <f>ROUND(SUM(G2602:G2617),2)</f>
        <v>1167.4100000000001</v>
      </c>
      <c r="H2601" s="127"/>
    </row>
    <row r="2602" spans="1:8" s="61" customFormat="1" ht="45" x14ac:dyDescent="0.2">
      <c r="A2602" s="53" t="s">
        <v>2923</v>
      </c>
      <c r="B2602" s="108" t="s">
        <v>227</v>
      </c>
      <c r="C2602" s="64" t="s">
        <v>33</v>
      </c>
      <c r="D2602" s="65">
        <v>15.89</v>
      </c>
      <c r="E2602" s="66"/>
      <c r="F2602" s="67"/>
      <c r="G2602" s="47">
        <f t="shared" ref="G2602:G2611" si="250">ROUND(PRODUCT(D2602,E2602),2)</f>
        <v>15.89</v>
      </c>
      <c r="H2602" s="127"/>
    </row>
    <row r="2603" spans="1:8" s="61" customFormat="1" ht="45" x14ac:dyDescent="0.2">
      <c r="A2603" s="53" t="s">
        <v>2924</v>
      </c>
      <c r="B2603" s="108" t="s">
        <v>122</v>
      </c>
      <c r="C2603" s="64" t="s">
        <v>33</v>
      </c>
      <c r="D2603" s="65">
        <v>2.94</v>
      </c>
      <c r="E2603" s="66"/>
      <c r="F2603" s="67"/>
      <c r="G2603" s="47">
        <f t="shared" si="250"/>
        <v>2.94</v>
      </c>
      <c r="H2603" s="127"/>
    </row>
    <row r="2604" spans="1:8" s="61" customFormat="1" ht="33.75" x14ac:dyDescent="0.2">
      <c r="A2604" s="53" t="s">
        <v>2925</v>
      </c>
      <c r="B2604" s="108" t="s">
        <v>261</v>
      </c>
      <c r="C2604" s="64" t="s">
        <v>32</v>
      </c>
      <c r="D2604" s="65">
        <v>6.69</v>
      </c>
      <c r="E2604" s="66"/>
      <c r="F2604" s="67"/>
      <c r="G2604" s="47">
        <f t="shared" si="250"/>
        <v>6.69</v>
      </c>
      <c r="H2604" s="127"/>
    </row>
    <row r="2605" spans="1:8" s="61" customFormat="1" ht="33.75" x14ac:dyDescent="0.2">
      <c r="A2605" s="53" t="s">
        <v>2926</v>
      </c>
      <c r="B2605" s="108" t="s">
        <v>262</v>
      </c>
      <c r="C2605" s="64" t="s">
        <v>33</v>
      </c>
      <c r="D2605" s="65">
        <v>2.0099999999999998</v>
      </c>
      <c r="E2605" s="66"/>
      <c r="F2605" s="67"/>
      <c r="G2605" s="47">
        <f t="shared" si="250"/>
        <v>2.0099999999999998</v>
      </c>
      <c r="H2605" s="127"/>
    </row>
    <row r="2606" spans="1:8" s="61" customFormat="1" ht="45" x14ac:dyDescent="0.2">
      <c r="A2606" s="53" t="s">
        <v>2927</v>
      </c>
      <c r="B2606" s="108" t="s">
        <v>263</v>
      </c>
      <c r="C2606" s="64" t="s">
        <v>32</v>
      </c>
      <c r="D2606" s="65">
        <v>3.52</v>
      </c>
      <c r="E2606" s="66"/>
      <c r="F2606" s="67"/>
      <c r="G2606" s="47">
        <f t="shared" si="250"/>
        <v>3.52</v>
      </c>
      <c r="H2606" s="127"/>
    </row>
    <row r="2607" spans="1:8" s="61" customFormat="1" ht="33.75" x14ac:dyDescent="0.2">
      <c r="A2607" s="53" t="s">
        <v>2928</v>
      </c>
      <c r="B2607" s="108" t="s">
        <v>240</v>
      </c>
      <c r="C2607" s="64" t="s">
        <v>32</v>
      </c>
      <c r="D2607" s="65">
        <v>11.88</v>
      </c>
      <c r="E2607" s="66"/>
      <c r="F2607" s="67"/>
      <c r="G2607" s="47">
        <f t="shared" si="250"/>
        <v>11.88</v>
      </c>
      <c r="H2607" s="127"/>
    </row>
    <row r="2608" spans="1:8" s="61" customFormat="1" ht="33.75" x14ac:dyDescent="0.2">
      <c r="A2608" s="53" t="s">
        <v>2929</v>
      </c>
      <c r="B2608" s="108" t="s">
        <v>241</v>
      </c>
      <c r="C2608" s="64" t="s">
        <v>54</v>
      </c>
      <c r="D2608" s="65">
        <v>148.26</v>
      </c>
      <c r="E2608" s="66"/>
      <c r="F2608" s="67"/>
      <c r="G2608" s="47">
        <f t="shared" si="250"/>
        <v>148.26</v>
      </c>
      <c r="H2608" s="127"/>
    </row>
    <row r="2609" spans="1:8" s="61" customFormat="1" ht="22.5" x14ac:dyDescent="0.2">
      <c r="A2609" s="53" t="s">
        <v>2930</v>
      </c>
      <c r="B2609" s="108" t="s">
        <v>242</v>
      </c>
      <c r="C2609" s="64" t="s">
        <v>33</v>
      </c>
      <c r="D2609" s="65">
        <v>1.86</v>
      </c>
      <c r="E2609" s="66"/>
      <c r="F2609" s="67"/>
      <c r="G2609" s="47">
        <f t="shared" si="250"/>
        <v>1.86</v>
      </c>
      <c r="H2609" s="127"/>
    </row>
    <row r="2610" spans="1:8" s="61" customFormat="1" ht="22.5" x14ac:dyDescent="0.2">
      <c r="A2610" s="53" t="s">
        <v>2931</v>
      </c>
      <c r="B2610" s="108" t="s">
        <v>244</v>
      </c>
      <c r="C2610" s="64" t="s">
        <v>32</v>
      </c>
      <c r="D2610" s="65">
        <v>16.63</v>
      </c>
      <c r="E2610" s="66"/>
      <c r="F2610" s="67"/>
      <c r="G2610" s="47">
        <f t="shared" si="250"/>
        <v>16.63</v>
      </c>
      <c r="H2610" s="127"/>
    </row>
    <row r="2611" spans="1:8" s="61" customFormat="1" ht="45" x14ac:dyDescent="0.2">
      <c r="A2611" s="53" t="s">
        <v>2932</v>
      </c>
      <c r="B2611" s="108" t="s">
        <v>245</v>
      </c>
      <c r="C2611" s="64" t="s">
        <v>32</v>
      </c>
      <c r="D2611" s="65">
        <v>16.63</v>
      </c>
      <c r="E2611" s="66"/>
      <c r="F2611" s="67"/>
      <c r="G2611" s="47">
        <f t="shared" si="250"/>
        <v>16.63</v>
      </c>
      <c r="H2611" s="127"/>
    </row>
    <row r="2612" spans="1:8" s="61" customFormat="1" ht="33.75" x14ac:dyDescent="0.2">
      <c r="A2612" s="53" t="s">
        <v>2933</v>
      </c>
      <c r="B2612" s="108" t="s">
        <v>264</v>
      </c>
      <c r="C2612" s="64" t="s">
        <v>54</v>
      </c>
      <c r="D2612" s="65">
        <v>491.41</v>
      </c>
      <c r="E2612" s="66"/>
      <c r="F2612" s="67"/>
      <c r="G2612" s="47">
        <f>ROUND(PRODUCT(D2612,E2612),2)</f>
        <v>491.41</v>
      </c>
      <c r="H2612" s="127"/>
    </row>
    <row r="2613" spans="1:8" s="61" customFormat="1" ht="33.75" x14ac:dyDescent="0.2">
      <c r="A2613" s="53" t="s">
        <v>2934</v>
      </c>
      <c r="B2613" s="108" t="s">
        <v>265</v>
      </c>
      <c r="C2613" s="64" t="s">
        <v>54</v>
      </c>
      <c r="D2613" s="65">
        <v>46.18</v>
      </c>
      <c r="E2613" s="66"/>
      <c r="F2613" s="67"/>
      <c r="G2613" s="47">
        <f>ROUND(PRODUCT(D2613,E2613),2)</f>
        <v>46.18</v>
      </c>
      <c r="H2613" s="127"/>
    </row>
    <row r="2614" spans="1:8" s="61" customFormat="1" ht="33.75" x14ac:dyDescent="0.2">
      <c r="A2614" s="53" t="s">
        <v>2935</v>
      </c>
      <c r="B2614" s="108" t="s">
        <v>266</v>
      </c>
      <c r="C2614" s="64" t="s">
        <v>54</v>
      </c>
      <c r="D2614" s="65">
        <v>252.72</v>
      </c>
      <c r="E2614" s="66"/>
      <c r="F2614" s="67"/>
      <c r="G2614" s="47">
        <f>ROUND(PRODUCT(D2614,E2614),2)</f>
        <v>252.72</v>
      </c>
      <c r="H2614" s="127"/>
    </row>
    <row r="2615" spans="1:8" s="61" customFormat="1" ht="45" x14ac:dyDescent="0.2">
      <c r="A2615" s="53" t="s">
        <v>2936</v>
      </c>
      <c r="B2615" s="108" t="s">
        <v>267</v>
      </c>
      <c r="C2615" s="64" t="s">
        <v>54</v>
      </c>
      <c r="D2615" s="65">
        <v>34.24</v>
      </c>
      <c r="E2615" s="66"/>
      <c r="F2615" s="67"/>
      <c r="G2615" s="47">
        <f t="shared" ref="G2615:G2617" si="251">ROUND(PRODUCT(D2615,E2615),2)</f>
        <v>34.24</v>
      </c>
      <c r="H2615" s="127"/>
    </row>
    <row r="2616" spans="1:8" s="61" customFormat="1" ht="33.75" x14ac:dyDescent="0.2">
      <c r="A2616" s="53" t="s">
        <v>2937</v>
      </c>
      <c r="B2616" s="108" t="s">
        <v>38</v>
      </c>
      <c r="C2616" s="64" t="s">
        <v>33</v>
      </c>
      <c r="D2616" s="65">
        <v>12.95</v>
      </c>
      <c r="E2616" s="66"/>
      <c r="F2616" s="123"/>
      <c r="G2616" s="47">
        <f t="shared" si="251"/>
        <v>12.95</v>
      </c>
      <c r="H2616" s="127"/>
    </row>
    <row r="2617" spans="1:8" s="61" customFormat="1" ht="33.75" x14ac:dyDescent="0.2">
      <c r="A2617" s="53" t="s">
        <v>2938</v>
      </c>
      <c r="B2617" s="108" t="s">
        <v>36</v>
      </c>
      <c r="C2617" s="64" t="s">
        <v>37</v>
      </c>
      <c r="D2617" s="65">
        <v>103.6</v>
      </c>
      <c r="E2617" s="66"/>
      <c r="F2617" s="67"/>
      <c r="G2617" s="47">
        <f t="shared" si="251"/>
        <v>103.6</v>
      </c>
      <c r="H2617" s="127"/>
    </row>
    <row r="2618" spans="1:8" s="63" customFormat="1" x14ac:dyDescent="0.2">
      <c r="A2618" s="62" t="s">
        <v>2809</v>
      </c>
      <c r="B2618" s="68" t="s">
        <v>269</v>
      </c>
      <c r="C2618" s="68"/>
      <c r="D2618" s="68">
        <v>0</v>
      </c>
      <c r="E2618" s="68"/>
      <c r="F2618" s="68"/>
      <c r="G2618" s="50">
        <f>ROUND(SUM(G2619,G2629,G2642,G2654),2)</f>
        <v>3884.18</v>
      </c>
      <c r="H2618" s="127"/>
    </row>
    <row r="2619" spans="1:8" s="114" customFormat="1" x14ac:dyDescent="0.2">
      <c r="A2619" s="109" t="s">
        <v>2810</v>
      </c>
      <c r="B2619" s="110" t="s">
        <v>225</v>
      </c>
      <c r="C2619" s="111"/>
      <c r="D2619" s="112">
        <v>0</v>
      </c>
      <c r="E2619" s="92"/>
      <c r="F2619" s="113"/>
      <c r="G2619" s="92">
        <f>ROUND(SUM(G2620:G2628),2)</f>
        <v>2035.79</v>
      </c>
      <c r="H2619" s="127"/>
    </row>
    <row r="2620" spans="1:8" s="61" customFormat="1" ht="22.5" x14ac:dyDescent="0.2">
      <c r="A2620" s="53" t="s">
        <v>2939</v>
      </c>
      <c r="B2620" s="108" t="s">
        <v>226</v>
      </c>
      <c r="C2620" s="64" t="s">
        <v>40</v>
      </c>
      <c r="D2620" s="65">
        <v>271</v>
      </c>
      <c r="E2620" s="66"/>
      <c r="F2620" s="67"/>
      <c r="G2620" s="47">
        <f t="shared" ref="G2620:G2628" si="252">ROUND(PRODUCT(D2620,E2620),2)</f>
        <v>271</v>
      </c>
      <c r="H2620" s="127"/>
    </row>
    <row r="2621" spans="1:8" s="61" customFormat="1" ht="45" x14ac:dyDescent="0.2">
      <c r="A2621" s="53" t="s">
        <v>2940</v>
      </c>
      <c r="B2621" s="108" t="s">
        <v>227</v>
      </c>
      <c r="C2621" s="64" t="s">
        <v>33</v>
      </c>
      <c r="D2621" s="65">
        <v>162.6</v>
      </c>
      <c r="E2621" s="66"/>
      <c r="F2621" s="67"/>
      <c r="G2621" s="47">
        <f t="shared" si="252"/>
        <v>162.6</v>
      </c>
      <c r="H2621" s="127"/>
    </row>
    <row r="2622" spans="1:8" s="61" customFormat="1" ht="22.5" x14ac:dyDescent="0.2">
      <c r="A2622" s="53" t="s">
        <v>2941</v>
      </c>
      <c r="B2622" s="108" t="s">
        <v>230</v>
      </c>
      <c r="C2622" s="64" t="s">
        <v>33</v>
      </c>
      <c r="D2622" s="65">
        <v>16.260000000000002</v>
      </c>
      <c r="E2622" s="66"/>
      <c r="F2622" s="67"/>
      <c r="G2622" s="47">
        <f>ROUND(PRODUCT(D2622,E2622),2)</f>
        <v>16.260000000000002</v>
      </c>
      <c r="H2622" s="127"/>
    </row>
    <row r="2623" spans="1:8" s="61" customFormat="1" ht="33.75" x14ac:dyDescent="0.2">
      <c r="A2623" s="53" t="s">
        <v>2942</v>
      </c>
      <c r="B2623" s="108" t="s">
        <v>271</v>
      </c>
      <c r="C2623" s="64" t="s">
        <v>40</v>
      </c>
      <c r="D2623" s="65">
        <v>271</v>
      </c>
      <c r="E2623" s="66"/>
      <c r="F2623" s="67"/>
      <c r="G2623" s="47">
        <f t="shared" si="252"/>
        <v>271</v>
      </c>
      <c r="H2623" s="127"/>
    </row>
    <row r="2624" spans="1:8" s="61" customFormat="1" ht="33.75" x14ac:dyDescent="0.2">
      <c r="A2624" s="53" t="s">
        <v>2943</v>
      </c>
      <c r="B2624" s="108" t="s">
        <v>233</v>
      </c>
      <c r="C2624" s="64" t="s">
        <v>33</v>
      </c>
      <c r="D2624" s="65">
        <v>62.92</v>
      </c>
      <c r="E2624" s="66"/>
      <c r="F2624" s="67"/>
      <c r="G2624" s="47">
        <f t="shared" si="252"/>
        <v>62.92</v>
      </c>
      <c r="H2624" s="127"/>
    </row>
    <row r="2625" spans="1:8" s="61" customFormat="1" ht="45" x14ac:dyDescent="0.2">
      <c r="A2625" s="53" t="s">
        <v>2944</v>
      </c>
      <c r="B2625" s="108" t="s">
        <v>122</v>
      </c>
      <c r="C2625" s="64" t="s">
        <v>33</v>
      </c>
      <c r="D2625" s="65">
        <v>32.520000000000003</v>
      </c>
      <c r="E2625" s="66"/>
      <c r="F2625" s="67"/>
      <c r="G2625" s="47">
        <f t="shared" si="252"/>
        <v>32.520000000000003</v>
      </c>
      <c r="H2625" s="127"/>
    </row>
    <row r="2626" spans="1:8" s="61" customFormat="1" ht="45" x14ac:dyDescent="0.2">
      <c r="A2626" s="53" t="s">
        <v>2945</v>
      </c>
      <c r="B2626" s="108" t="s">
        <v>234</v>
      </c>
      <c r="C2626" s="64" t="s">
        <v>33</v>
      </c>
      <c r="D2626" s="65">
        <v>48.77</v>
      </c>
      <c r="E2626" s="66"/>
      <c r="F2626" s="67"/>
      <c r="G2626" s="47">
        <f t="shared" si="252"/>
        <v>48.77</v>
      </c>
      <c r="H2626" s="127"/>
    </row>
    <row r="2627" spans="1:8" s="61" customFormat="1" ht="33.75" x14ac:dyDescent="0.2">
      <c r="A2627" s="53" t="s">
        <v>2946</v>
      </c>
      <c r="B2627" s="108" t="s">
        <v>38</v>
      </c>
      <c r="C2627" s="64" t="s">
        <v>33</v>
      </c>
      <c r="D2627" s="65">
        <v>130.08000000000001</v>
      </c>
      <c r="E2627" s="66"/>
      <c r="F2627" s="72"/>
      <c r="G2627" s="47">
        <f t="shared" si="252"/>
        <v>130.08000000000001</v>
      </c>
      <c r="H2627" s="127"/>
    </row>
    <row r="2628" spans="1:8" s="61" customFormat="1" ht="33.75" x14ac:dyDescent="0.2">
      <c r="A2628" s="53" t="s">
        <v>2947</v>
      </c>
      <c r="B2628" s="108" t="s">
        <v>36</v>
      </c>
      <c r="C2628" s="64" t="s">
        <v>37</v>
      </c>
      <c r="D2628" s="65">
        <v>1040.6400000000001</v>
      </c>
      <c r="E2628" s="66"/>
      <c r="F2628" s="67"/>
      <c r="G2628" s="47">
        <f t="shared" si="252"/>
        <v>1040.6400000000001</v>
      </c>
      <c r="H2628" s="127"/>
    </row>
    <row r="2629" spans="1:8" s="114" customFormat="1" x14ac:dyDescent="0.2">
      <c r="A2629" s="109" t="s">
        <v>2811</v>
      </c>
      <c r="B2629" s="110" t="s">
        <v>273</v>
      </c>
      <c r="C2629" s="111"/>
      <c r="D2629" s="112">
        <v>0</v>
      </c>
      <c r="E2629" s="92"/>
      <c r="F2629" s="113"/>
      <c r="G2629" s="92">
        <f>ROUND(SUM(G2630:G2641),2)</f>
        <v>922.64</v>
      </c>
      <c r="H2629" s="127"/>
    </row>
    <row r="2630" spans="1:8" s="61" customFormat="1" ht="22.5" x14ac:dyDescent="0.2">
      <c r="A2630" s="53" t="s">
        <v>2948</v>
      </c>
      <c r="B2630" s="108" t="s">
        <v>226</v>
      </c>
      <c r="C2630" s="64" t="s">
        <v>40</v>
      </c>
      <c r="D2630" s="65">
        <v>209</v>
      </c>
      <c r="E2630" s="66"/>
      <c r="F2630" s="67"/>
      <c r="G2630" s="47">
        <f>ROUND(PRODUCT(D2630,E2630),2)</f>
        <v>209</v>
      </c>
      <c r="H2630" s="127"/>
    </row>
    <row r="2631" spans="1:8" s="61" customFormat="1" ht="45" x14ac:dyDescent="0.2">
      <c r="A2631" s="53" t="s">
        <v>2949</v>
      </c>
      <c r="B2631" s="108" t="s">
        <v>227</v>
      </c>
      <c r="C2631" s="64" t="s">
        <v>33</v>
      </c>
      <c r="D2631" s="65">
        <v>100.32</v>
      </c>
      <c r="E2631" s="66"/>
      <c r="F2631" s="67"/>
      <c r="G2631" s="47">
        <f t="shared" ref="G2631:G2641" si="253">ROUND(PRODUCT(D2631,E2631),2)</f>
        <v>100.32</v>
      </c>
      <c r="H2631" s="127"/>
    </row>
    <row r="2632" spans="1:8" s="61" customFormat="1" ht="45" x14ac:dyDescent="0.2">
      <c r="A2632" s="53" t="s">
        <v>2950</v>
      </c>
      <c r="B2632" s="108" t="s">
        <v>122</v>
      </c>
      <c r="C2632" s="64" t="s">
        <v>33</v>
      </c>
      <c r="D2632" s="65">
        <v>100.32</v>
      </c>
      <c r="E2632" s="66"/>
      <c r="F2632" s="67"/>
      <c r="G2632" s="47">
        <f t="shared" si="253"/>
        <v>100.32</v>
      </c>
      <c r="H2632" s="127"/>
    </row>
    <row r="2633" spans="1:8" s="61" customFormat="1" ht="22.5" x14ac:dyDescent="0.2">
      <c r="A2633" s="53" t="s">
        <v>2951</v>
      </c>
      <c r="B2633" s="108" t="s">
        <v>274</v>
      </c>
      <c r="C2633" s="64" t="s">
        <v>34</v>
      </c>
      <c r="D2633" s="65">
        <v>38</v>
      </c>
      <c r="E2633" s="66"/>
      <c r="F2633" s="67"/>
      <c r="G2633" s="47">
        <f t="shared" si="253"/>
        <v>38</v>
      </c>
      <c r="H2633" s="127"/>
    </row>
    <row r="2634" spans="1:8" s="61" customFormat="1" ht="22.5" x14ac:dyDescent="0.2">
      <c r="A2634" s="53" t="s">
        <v>2952</v>
      </c>
      <c r="B2634" s="108" t="s">
        <v>275</v>
      </c>
      <c r="C2634" s="64" t="s">
        <v>34</v>
      </c>
      <c r="D2634" s="65">
        <v>38</v>
      </c>
      <c r="E2634" s="66"/>
      <c r="F2634" s="67"/>
      <c r="G2634" s="47">
        <f t="shared" si="253"/>
        <v>38</v>
      </c>
      <c r="H2634" s="127"/>
    </row>
    <row r="2635" spans="1:8" s="61" customFormat="1" ht="22.5" x14ac:dyDescent="0.2">
      <c r="A2635" s="53" t="s">
        <v>2953</v>
      </c>
      <c r="B2635" s="108" t="s">
        <v>276</v>
      </c>
      <c r="C2635" s="64" t="s">
        <v>34</v>
      </c>
      <c r="D2635" s="65">
        <v>38</v>
      </c>
      <c r="E2635" s="66"/>
      <c r="F2635" s="67"/>
      <c r="G2635" s="47">
        <f t="shared" si="253"/>
        <v>38</v>
      </c>
      <c r="H2635" s="127"/>
    </row>
    <row r="2636" spans="1:8" s="61" customFormat="1" ht="22.5" x14ac:dyDescent="0.2">
      <c r="A2636" s="53" t="s">
        <v>2954</v>
      </c>
      <c r="B2636" s="108" t="s">
        <v>277</v>
      </c>
      <c r="C2636" s="64" t="s">
        <v>34</v>
      </c>
      <c r="D2636" s="65">
        <v>38</v>
      </c>
      <c r="E2636" s="66"/>
      <c r="F2636" s="67"/>
      <c r="G2636" s="47">
        <f t="shared" si="253"/>
        <v>38</v>
      </c>
      <c r="H2636" s="127"/>
    </row>
    <row r="2637" spans="1:8" s="61" customFormat="1" ht="22.5" x14ac:dyDescent="0.2">
      <c r="A2637" s="53" t="s">
        <v>2955</v>
      </c>
      <c r="B2637" s="108" t="s">
        <v>278</v>
      </c>
      <c r="C2637" s="64" t="s">
        <v>40</v>
      </c>
      <c r="D2637" s="65">
        <v>209</v>
      </c>
      <c r="E2637" s="66"/>
      <c r="F2637" s="67"/>
      <c r="G2637" s="47">
        <f t="shared" si="253"/>
        <v>209</v>
      </c>
      <c r="H2637" s="127"/>
    </row>
    <row r="2638" spans="1:8" s="61" customFormat="1" ht="22.5" x14ac:dyDescent="0.2">
      <c r="A2638" s="53" t="s">
        <v>2956</v>
      </c>
      <c r="B2638" s="54" t="s">
        <v>3027</v>
      </c>
      <c r="C2638" s="64" t="s">
        <v>34</v>
      </c>
      <c r="D2638" s="65">
        <v>38</v>
      </c>
      <c r="E2638" s="66"/>
      <c r="F2638" s="67"/>
      <c r="G2638" s="47">
        <f t="shared" si="253"/>
        <v>38</v>
      </c>
      <c r="H2638" s="127"/>
    </row>
    <row r="2639" spans="1:8" s="61" customFormat="1" ht="22.5" x14ac:dyDescent="0.2">
      <c r="A2639" s="53" t="s">
        <v>2957</v>
      </c>
      <c r="B2639" s="108" t="s">
        <v>279</v>
      </c>
      <c r="C2639" s="64" t="s">
        <v>34</v>
      </c>
      <c r="D2639" s="65">
        <v>38</v>
      </c>
      <c r="E2639" s="66"/>
      <c r="F2639" s="67"/>
      <c r="G2639" s="47">
        <f t="shared" si="253"/>
        <v>38</v>
      </c>
      <c r="H2639" s="127"/>
    </row>
    <row r="2640" spans="1:8" s="61" customFormat="1" ht="22.5" x14ac:dyDescent="0.2">
      <c r="A2640" s="53" t="s">
        <v>2958</v>
      </c>
      <c r="B2640" s="108" t="s">
        <v>280</v>
      </c>
      <c r="C2640" s="64" t="s">
        <v>34</v>
      </c>
      <c r="D2640" s="65">
        <v>38</v>
      </c>
      <c r="E2640" s="66"/>
      <c r="F2640" s="67"/>
      <c r="G2640" s="47">
        <f t="shared" si="253"/>
        <v>38</v>
      </c>
      <c r="H2640" s="127"/>
    </row>
    <row r="2641" spans="1:8" s="61" customFormat="1" ht="90" x14ac:dyDescent="0.2">
      <c r="A2641" s="53" t="s">
        <v>2959</v>
      </c>
      <c r="B2641" s="108" t="s">
        <v>281</v>
      </c>
      <c r="C2641" s="64" t="s">
        <v>34</v>
      </c>
      <c r="D2641" s="65">
        <v>38</v>
      </c>
      <c r="E2641" s="66"/>
      <c r="F2641" s="67"/>
      <c r="G2641" s="47">
        <f t="shared" si="253"/>
        <v>38</v>
      </c>
      <c r="H2641" s="127"/>
    </row>
    <row r="2642" spans="1:8" s="114" customFormat="1" x14ac:dyDescent="0.2">
      <c r="A2642" s="109" t="s">
        <v>2812</v>
      </c>
      <c r="B2642" s="110" t="s">
        <v>283</v>
      </c>
      <c r="C2642" s="111"/>
      <c r="D2642" s="112">
        <v>0</v>
      </c>
      <c r="E2642" s="92"/>
      <c r="F2642" s="113"/>
      <c r="G2642" s="92">
        <f>ROUND(SUM(G2643:G2653),2)</f>
        <v>878.55</v>
      </c>
      <c r="H2642" s="127"/>
    </row>
    <row r="2643" spans="1:8" s="61" customFormat="1" ht="45" x14ac:dyDescent="0.2">
      <c r="A2643" s="53" t="s">
        <v>2960</v>
      </c>
      <c r="B2643" s="108" t="s">
        <v>227</v>
      </c>
      <c r="C2643" s="64" t="s">
        <v>33</v>
      </c>
      <c r="D2643" s="65">
        <v>39.65</v>
      </c>
      <c r="E2643" s="66"/>
      <c r="F2643" s="67"/>
      <c r="G2643" s="47">
        <f t="shared" ref="G2643:G2653" si="254">ROUND(PRODUCT(D2643,E2643),2)</f>
        <v>39.65</v>
      </c>
      <c r="H2643" s="127"/>
    </row>
    <row r="2644" spans="1:8" s="61" customFormat="1" ht="45" x14ac:dyDescent="0.2">
      <c r="A2644" s="53" t="s">
        <v>2961</v>
      </c>
      <c r="B2644" s="108" t="s">
        <v>122</v>
      </c>
      <c r="C2644" s="64" t="s">
        <v>33</v>
      </c>
      <c r="D2644" s="65">
        <v>6.28</v>
      </c>
      <c r="E2644" s="66"/>
      <c r="F2644" s="67"/>
      <c r="G2644" s="47">
        <f t="shared" si="254"/>
        <v>6.28</v>
      </c>
      <c r="H2644" s="127"/>
    </row>
    <row r="2645" spans="1:8" s="61" customFormat="1" ht="33.75" x14ac:dyDescent="0.2">
      <c r="A2645" s="53" t="s">
        <v>2962</v>
      </c>
      <c r="B2645" s="108" t="s">
        <v>284</v>
      </c>
      <c r="C2645" s="64" t="s">
        <v>32</v>
      </c>
      <c r="D2645" s="65">
        <v>20.059999999999999</v>
      </c>
      <c r="E2645" s="66"/>
      <c r="F2645" s="67"/>
      <c r="G2645" s="47">
        <f t="shared" si="254"/>
        <v>20.059999999999999</v>
      </c>
      <c r="H2645" s="127"/>
    </row>
    <row r="2646" spans="1:8" s="61" customFormat="1" ht="33.75" x14ac:dyDescent="0.2">
      <c r="A2646" s="53" t="s">
        <v>2963</v>
      </c>
      <c r="B2646" s="108" t="s">
        <v>240</v>
      </c>
      <c r="C2646" s="64" t="s">
        <v>32</v>
      </c>
      <c r="D2646" s="65">
        <v>22.91</v>
      </c>
      <c r="E2646" s="66"/>
      <c r="F2646" s="67"/>
      <c r="G2646" s="47">
        <f t="shared" si="254"/>
        <v>22.91</v>
      </c>
      <c r="H2646" s="127"/>
    </row>
    <row r="2647" spans="1:8" s="61" customFormat="1" ht="33.75" x14ac:dyDescent="0.2">
      <c r="A2647" s="53" t="s">
        <v>2964</v>
      </c>
      <c r="B2647" s="108" t="s">
        <v>285</v>
      </c>
      <c r="C2647" s="64" t="s">
        <v>32</v>
      </c>
      <c r="D2647" s="65">
        <v>11.11</v>
      </c>
      <c r="E2647" s="66"/>
      <c r="F2647" s="67"/>
      <c r="G2647" s="47">
        <f t="shared" si="254"/>
        <v>11.11</v>
      </c>
      <c r="H2647" s="127"/>
    </row>
    <row r="2648" spans="1:8" s="61" customFormat="1" ht="33.75" x14ac:dyDescent="0.2">
      <c r="A2648" s="53" t="s">
        <v>2965</v>
      </c>
      <c r="B2648" s="108" t="s">
        <v>241</v>
      </c>
      <c r="C2648" s="64" t="s">
        <v>54</v>
      </c>
      <c r="D2648" s="65">
        <v>397.56</v>
      </c>
      <c r="E2648" s="66"/>
      <c r="F2648" s="67"/>
      <c r="G2648" s="47">
        <f t="shared" si="254"/>
        <v>397.56</v>
      </c>
      <c r="H2648" s="127"/>
    </row>
    <row r="2649" spans="1:8" s="61" customFormat="1" ht="22.5" x14ac:dyDescent="0.2">
      <c r="A2649" s="53" t="s">
        <v>2966</v>
      </c>
      <c r="B2649" s="108" t="s">
        <v>242</v>
      </c>
      <c r="C2649" s="64" t="s">
        <v>33</v>
      </c>
      <c r="D2649" s="65">
        <v>8.31</v>
      </c>
      <c r="E2649" s="66"/>
      <c r="F2649" s="67"/>
      <c r="G2649" s="47">
        <f t="shared" si="254"/>
        <v>8.31</v>
      </c>
      <c r="H2649" s="127"/>
    </row>
    <row r="2650" spans="1:8" s="61" customFormat="1" ht="22.5" x14ac:dyDescent="0.2">
      <c r="A2650" s="53" t="s">
        <v>2967</v>
      </c>
      <c r="B2650" s="108" t="s">
        <v>244</v>
      </c>
      <c r="C2650" s="64" t="s">
        <v>32</v>
      </c>
      <c r="D2650" s="65">
        <v>36.17</v>
      </c>
      <c r="E2650" s="66"/>
      <c r="F2650" s="67"/>
      <c r="G2650" s="47">
        <f t="shared" si="254"/>
        <v>36.17</v>
      </c>
      <c r="H2650" s="127"/>
    </row>
    <row r="2651" spans="1:8" s="61" customFormat="1" ht="33.75" x14ac:dyDescent="0.2">
      <c r="A2651" s="53" t="s">
        <v>2968</v>
      </c>
      <c r="B2651" s="108" t="s">
        <v>286</v>
      </c>
      <c r="C2651" s="64" t="s">
        <v>32</v>
      </c>
      <c r="D2651" s="65">
        <v>36.17</v>
      </c>
      <c r="E2651" s="66"/>
      <c r="F2651" s="67"/>
      <c r="G2651" s="47">
        <f t="shared" si="254"/>
        <v>36.17</v>
      </c>
      <c r="H2651" s="127"/>
    </row>
    <row r="2652" spans="1:8" s="61" customFormat="1" ht="33.75" x14ac:dyDescent="0.2">
      <c r="A2652" s="53" t="s">
        <v>2969</v>
      </c>
      <c r="B2652" s="108" t="s">
        <v>38</v>
      </c>
      <c r="C2652" s="64" t="s">
        <v>33</v>
      </c>
      <c r="D2652" s="65">
        <v>33.369999999999997</v>
      </c>
      <c r="E2652" s="66"/>
      <c r="F2652" s="72"/>
      <c r="G2652" s="47">
        <f t="shared" si="254"/>
        <v>33.369999999999997</v>
      </c>
      <c r="H2652" s="127"/>
    </row>
    <row r="2653" spans="1:8" s="61" customFormat="1" ht="33.75" x14ac:dyDescent="0.2">
      <c r="A2653" s="53" t="s">
        <v>2970</v>
      </c>
      <c r="B2653" s="108" t="s">
        <v>36</v>
      </c>
      <c r="C2653" s="64" t="s">
        <v>37</v>
      </c>
      <c r="D2653" s="65">
        <v>266.95999999999998</v>
      </c>
      <c r="E2653" s="66"/>
      <c r="F2653" s="72"/>
      <c r="G2653" s="47">
        <f t="shared" si="254"/>
        <v>266.95999999999998</v>
      </c>
      <c r="H2653" s="127"/>
    </row>
    <row r="2654" spans="1:8" s="114" customFormat="1" x14ac:dyDescent="0.2">
      <c r="A2654" s="109" t="s">
        <v>2813</v>
      </c>
      <c r="B2654" s="110" t="s">
        <v>288</v>
      </c>
      <c r="C2654" s="111"/>
      <c r="D2654" s="112">
        <v>0</v>
      </c>
      <c r="E2654" s="92"/>
      <c r="F2654" s="113"/>
      <c r="G2654" s="92">
        <f>ROUND(SUM(G2655:G2668),2)</f>
        <v>47.2</v>
      </c>
      <c r="H2654" s="127"/>
    </row>
    <row r="2655" spans="1:8" s="61" customFormat="1" ht="22.5" x14ac:dyDescent="0.2">
      <c r="A2655" s="53" t="s">
        <v>2971</v>
      </c>
      <c r="B2655" s="108" t="s">
        <v>289</v>
      </c>
      <c r="C2655" s="64" t="s">
        <v>34</v>
      </c>
      <c r="D2655" s="65">
        <v>10</v>
      </c>
      <c r="E2655" s="66"/>
      <c r="F2655" s="67"/>
      <c r="G2655" s="47">
        <f t="shared" ref="G2655:G2668" si="255">ROUND(PRODUCT(D2655,E2655),2)</f>
        <v>10</v>
      </c>
      <c r="H2655" s="127"/>
    </row>
    <row r="2656" spans="1:8" s="61" customFormat="1" ht="22.5" x14ac:dyDescent="0.2">
      <c r="A2656" s="53" t="s">
        <v>2972</v>
      </c>
      <c r="B2656" s="108" t="s">
        <v>291</v>
      </c>
      <c r="C2656" s="64" t="s">
        <v>34</v>
      </c>
      <c r="D2656" s="65">
        <v>10</v>
      </c>
      <c r="E2656" s="66"/>
      <c r="F2656" s="67"/>
      <c r="G2656" s="47">
        <f t="shared" si="255"/>
        <v>10</v>
      </c>
      <c r="H2656" s="127"/>
    </row>
    <row r="2657" spans="1:8" s="61" customFormat="1" ht="22.5" x14ac:dyDescent="0.2">
      <c r="A2657" s="53" t="s">
        <v>2973</v>
      </c>
      <c r="B2657" s="108" t="s">
        <v>783</v>
      </c>
      <c r="C2657" s="64" t="s">
        <v>34</v>
      </c>
      <c r="D2657" s="65">
        <v>1</v>
      </c>
      <c r="E2657" s="66"/>
      <c r="F2657" s="67"/>
      <c r="G2657" s="47">
        <f t="shared" si="255"/>
        <v>1</v>
      </c>
      <c r="H2657" s="127"/>
    </row>
    <row r="2658" spans="1:8" s="61" customFormat="1" ht="22.5" x14ac:dyDescent="0.2">
      <c r="A2658" s="53" t="s">
        <v>2974</v>
      </c>
      <c r="B2658" s="108" t="s">
        <v>293</v>
      </c>
      <c r="C2658" s="64" t="s">
        <v>34</v>
      </c>
      <c r="D2658" s="65">
        <v>2</v>
      </c>
      <c r="E2658" s="66"/>
      <c r="F2658" s="67"/>
      <c r="G2658" s="47">
        <f t="shared" si="255"/>
        <v>2</v>
      </c>
      <c r="H2658" s="127"/>
    </row>
    <row r="2659" spans="1:8" s="61" customFormat="1" ht="22.5" x14ac:dyDescent="0.2">
      <c r="A2659" s="53" t="s">
        <v>2975</v>
      </c>
      <c r="B2659" s="108" t="s">
        <v>2280</v>
      </c>
      <c r="C2659" s="64" t="s">
        <v>34</v>
      </c>
      <c r="D2659" s="65">
        <v>1</v>
      </c>
      <c r="E2659" s="66"/>
      <c r="F2659" s="67"/>
      <c r="G2659" s="47">
        <f t="shared" si="255"/>
        <v>1</v>
      </c>
      <c r="H2659" s="127"/>
    </row>
    <row r="2660" spans="1:8" s="61" customFormat="1" ht="33.75" x14ac:dyDescent="0.2">
      <c r="A2660" s="53" t="s">
        <v>2976</v>
      </c>
      <c r="B2660" s="108" t="s">
        <v>784</v>
      </c>
      <c r="C2660" s="64" t="s">
        <v>34</v>
      </c>
      <c r="D2660" s="65">
        <v>1</v>
      </c>
      <c r="E2660" s="66"/>
      <c r="F2660" s="67"/>
      <c r="G2660" s="47">
        <f t="shared" si="255"/>
        <v>1</v>
      </c>
      <c r="H2660" s="127"/>
    </row>
    <row r="2661" spans="1:8" s="61" customFormat="1" ht="33.75" x14ac:dyDescent="0.2">
      <c r="A2661" s="53" t="s">
        <v>2977</v>
      </c>
      <c r="B2661" s="108" t="s">
        <v>294</v>
      </c>
      <c r="C2661" s="64" t="s">
        <v>34</v>
      </c>
      <c r="D2661" s="65">
        <v>6</v>
      </c>
      <c r="E2661" s="66"/>
      <c r="F2661" s="67"/>
      <c r="G2661" s="47">
        <f t="shared" si="255"/>
        <v>6</v>
      </c>
      <c r="H2661" s="127"/>
    </row>
    <row r="2662" spans="1:8" s="61" customFormat="1" ht="22.5" x14ac:dyDescent="0.2">
      <c r="A2662" s="53" t="s">
        <v>2978</v>
      </c>
      <c r="B2662" s="108" t="s">
        <v>785</v>
      </c>
      <c r="C2662" s="64" t="s">
        <v>34</v>
      </c>
      <c r="D2662" s="65">
        <v>1</v>
      </c>
      <c r="E2662" s="66"/>
      <c r="F2662" s="67"/>
      <c r="G2662" s="47">
        <f t="shared" si="255"/>
        <v>1</v>
      </c>
      <c r="H2662" s="127"/>
    </row>
    <row r="2663" spans="1:8" s="61" customFormat="1" ht="33.75" x14ac:dyDescent="0.2">
      <c r="A2663" s="53" t="s">
        <v>2979</v>
      </c>
      <c r="B2663" s="108" t="s">
        <v>499</v>
      </c>
      <c r="C2663" s="64" t="s">
        <v>34</v>
      </c>
      <c r="D2663" s="65">
        <v>1</v>
      </c>
      <c r="E2663" s="66"/>
      <c r="F2663" s="67"/>
      <c r="G2663" s="47">
        <f>ROUND(PRODUCT(D2663,E2663),2)</f>
        <v>1</v>
      </c>
      <c r="H2663" s="127"/>
    </row>
    <row r="2664" spans="1:8" s="61" customFormat="1" ht="22.5" x14ac:dyDescent="0.2">
      <c r="A2664" s="53" t="s">
        <v>2980</v>
      </c>
      <c r="B2664" s="108" t="s">
        <v>258</v>
      </c>
      <c r="C2664" s="64" t="s">
        <v>34</v>
      </c>
      <c r="D2664" s="65">
        <v>1</v>
      </c>
      <c r="E2664" s="66"/>
      <c r="F2664" s="67"/>
      <c r="G2664" s="47">
        <f t="shared" ref="G2664" si="256">ROUND(PRODUCT(D2664,E2664),2)</f>
        <v>1</v>
      </c>
      <c r="H2664" s="127"/>
    </row>
    <row r="2665" spans="1:8" s="61" customFormat="1" ht="33.75" x14ac:dyDescent="0.2">
      <c r="A2665" s="53" t="s">
        <v>2981</v>
      </c>
      <c r="B2665" s="108" t="s">
        <v>297</v>
      </c>
      <c r="C2665" s="64" t="s">
        <v>33</v>
      </c>
      <c r="D2665" s="65">
        <v>0.2</v>
      </c>
      <c r="E2665" s="66"/>
      <c r="F2665" s="67"/>
      <c r="G2665" s="47">
        <f t="shared" si="255"/>
        <v>0.2</v>
      </c>
      <c r="H2665" s="127"/>
    </row>
    <row r="2666" spans="1:8" s="61" customFormat="1" ht="33.75" x14ac:dyDescent="0.2">
      <c r="A2666" s="53" t="s">
        <v>2982</v>
      </c>
      <c r="B2666" s="108" t="s">
        <v>298</v>
      </c>
      <c r="C2666" s="64" t="s">
        <v>34</v>
      </c>
      <c r="D2666" s="65">
        <v>7</v>
      </c>
      <c r="E2666" s="66"/>
      <c r="F2666" s="67"/>
      <c r="G2666" s="47">
        <f t="shared" si="255"/>
        <v>7</v>
      </c>
      <c r="H2666" s="127"/>
    </row>
    <row r="2667" spans="1:8" s="61" customFormat="1" ht="22.5" x14ac:dyDescent="0.2">
      <c r="A2667" s="53" t="s">
        <v>2983</v>
      </c>
      <c r="B2667" s="108" t="s">
        <v>299</v>
      </c>
      <c r="C2667" s="64" t="s">
        <v>34</v>
      </c>
      <c r="D2667" s="65">
        <v>5</v>
      </c>
      <c r="E2667" s="66"/>
      <c r="F2667" s="67"/>
      <c r="G2667" s="47">
        <f t="shared" si="255"/>
        <v>5</v>
      </c>
      <c r="H2667" s="127"/>
    </row>
    <row r="2668" spans="1:8" s="61" customFormat="1" ht="22.5" x14ac:dyDescent="0.2">
      <c r="A2668" s="53" t="s">
        <v>2984</v>
      </c>
      <c r="B2668" s="108" t="s">
        <v>1273</v>
      </c>
      <c r="C2668" s="64" t="s">
        <v>34</v>
      </c>
      <c r="D2668" s="65">
        <v>1</v>
      </c>
      <c r="E2668" s="66"/>
      <c r="F2668" s="67"/>
      <c r="G2668" s="47">
        <f t="shared" si="255"/>
        <v>1</v>
      </c>
      <c r="H2668" s="127"/>
    </row>
    <row r="2669" spans="1:8" s="63" customFormat="1" x14ac:dyDescent="0.2">
      <c r="A2669" s="62" t="s">
        <v>2814</v>
      </c>
      <c r="B2669" s="68" t="s">
        <v>63</v>
      </c>
      <c r="C2669" s="68"/>
      <c r="D2669" s="68">
        <v>0</v>
      </c>
      <c r="E2669" s="68"/>
      <c r="F2669" s="68"/>
      <c r="G2669" s="50">
        <f>ROUND(SUM(G2670,G2681),2)</f>
        <v>713.33</v>
      </c>
      <c r="H2669" s="127"/>
    </row>
    <row r="2670" spans="1:8" s="114" customFormat="1" x14ac:dyDescent="0.2">
      <c r="A2670" s="109" t="s">
        <v>2815</v>
      </c>
      <c r="B2670" s="110" t="s">
        <v>64</v>
      </c>
      <c r="C2670" s="111"/>
      <c r="D2670" s="112">
        <v>0</v>
      </c>
      <c r="E2670" s="92"/>
      <c r="F2670" s="113"/>
      <c r="G2670" s="92">
        <f>ROUND(SUM(G2671:G2680),2)</f>
        <v>241.14</v>
      </c>
      <c r="H2670" s="127"/>
    </row>
    <row r="2671" spans="1:8" s="61" customFormat="1" ht="45" x14ac:dyDescent="0.2">
      <c r="A2671" s="53" t="s">
        <v>2985</v>
      </c>
      <c r="B2671" s="108" t="s">
        <v>58</v>
      </c>
      <c r="C2671" s="64" t="s">
        <v>34</v>
      </c>
      <c r="D2671" s="65">
        <v>4</v>
      </c>
      <c r="E2671" s="66"/>
      <c r="F2671" s="67"/>
      <c r="G2671" s="47">
        <f t="shared" ref="G2671:G2698" si="257">ROUND(PRODUCT(D2671,E2671),2)</f>
        <v>4</v>
      </c>
      <c r="H2671" s="127"/>
    </row>
    <row r="2672" spans="1:8" s="61" customFormat="1" ht="45" x14ac:dyDescent="0.2">
      <c r="A2672" s="53" t="s">
        <v>2986</v>
      </c>
      <c r="B2672" s="108" t="s">
        <v>59</v>
      </c>
      <c r="C2672" s="64" t="s">
        <v>34</v>
      </c>
      <c r="D2672" s="65">
        <v>4</v>
      </c>
      <c r="E2672" s="66"/>
      <c r="F2672" s="67"/>
      <c r="G2672" s="47">
        <f t="shared" si="257"/>
        <v>4</v>
      </c>
      <c r="H2672" s="127"/>
    </row>
    <row r="2673" spans="1:8" s="61" customFormat="1" ht="22.5" x14ac:dyDescent="0.2">
      <c r="A2673" s="53" t="s">
        <v>2987</v>
      </c>
      <c r="B2673" s="108" t="s">
        <v>93</v>
      </c>
      <c r="C2673" s="64" t="s">
        <v>33</v>
      </c>
      <c r="D2673" s="65">
        <v>0.3</v>
      </c>
      <c r="E2673" s="66"/>
      <c r="F2673" s="67"/>
      <c r="G2673" s="47">
        <f t="shared" si="257"/>
        <v>0.3</v>
      </c>
      <c r="H2673" s="127"/>
    </row>
    <row r="2674" spans="1:8" s="61" customFormat="1" ht="78.75" x14ac:dyDescent="0.2">
      <c r="A2674" s="53" t="s">
        <v>2988</v>
      </c>
      <c r="B2674" s="108" t="s">
        <v>76</v>
      </c>
      <c r="C2674" s="64" t="s">
        <v>34</v>
      </c>
      <c r="D2674" s="65">
        <v>5</v>
      </c>
      <c r="E2674" s="66"/>
      <c r="F2674" s="67"/>
      <c r="G2674" s="47">
        <f t="shared" si="257"/>
        <v>5</v>
      </c>
      <c r="H2674" s="127"/>
    </row>
    <row r="2675" spans="1:8" s="61" customFormat="1" ht="45" x14ac:dyDescent="0.2">
      <c r="A2675" s="53" t="s">
        <v>2989</v>
      </c>
      <c r="B2675" s="108" t="s">
        <v>110</v>
      </c>
      <c r="C2675" s="64" t="s">
        <v>33</v>
      </c>
      <c r="D2675" s="65">
        <v>14.82</v>
      </c>
      <c r="E2675" s="66"/>
      <c r="F2675" s="67"/>
      <c r="G2675" s="47">
        <f t="shared" si="257"/>
        <v>14.82</v>
      </c>
      <c r="H2675" s="127"/>
    </row>
    <row r="2676" spans="1:8" s="61" customFormat="1" ht="22.5" x14ac:dyDescent="0.2">
      <c r="A2676" s="53" t="s">
        <v>2990</v>
      </c>
      <c r="B2676" s="108" t="s">
        <v>60</v>
      </c>
      <c r="C2676" s="64" t="s">
        <v>40</v>
      </c>
      <c r="D2676" s="65">
        <v>180</v>
      </c>
      <c r="E2676" s="66"/>
      <c r="F2676" s="67"/>
      <c r="G2676" s="47">
        <f t="shared" si="257"/>
        <v>180</v>
      </c>
      <c r="H2676" s="127"/>
    </row>
    <row r="2677" spans="1:8" s="61" customFormat="1" ht="22.5" x14ac:dyDescent="0.2">
      <c r="A2677" s="53" t="s">
        <v>2991</v>
      </c>
      <c r="B2677" s="108" t="s">
        <v>61</v>
      </c>
      <c r="C2677" s="64" t="s">
        <v>40</v>
      </c>
      <c r="D2677" s="65">
        <v>8.1999999999999993</v>
      </c>
      <c r="E2677" s="66"/>
      <c r="F2677" s="67"/>
      <c r="G2677" s="47">
        <f t="shared" si="257"/>
        <v>8.1999999999999993</v>
      </c>
      <c r="H2677" s="127"/>
    </row>
    <row r="2678" spans="1:8" s="61" customFormat="1" ht="22.5" x14ac:dyDescent="0.2">
      <c r="A2678" s="53" t="s">
        <v>2992</v>
      </c>
      <c r="B2678" s="108" t="s">
        <v>503</v>
      </c>
      <c r="C2678" s="64" t="s">
        <v>40</v>
      </c>
      <c r="D2678" s="65">
        <v>5</v>
      </c>
      <c r="E2678" s="66"/>
      <c r="F2678" s="67"/>
      <c r="G2678" s="47">
        <f t="shared" si="257"/>
        <v>5</v>
      </c>
      <c r="H2678" s="127"/>
    </row>
    <row r="2679" spans="1:8" s="61" customFormat="1" ht="22.5" x14ac:dyDescent="0.2">
      <c r="A2679" s="53" t="s">
        <v>2993</v>
      </c>
      <c r="B2679" s="108" t="s">
        <v>62</v>
      </c>
      <c r="C2679" s="64" t="s">
        <v>34</v>
      </c>
      <c r="D2679" s="65">
        <v>5</v>
      </c>
      <c r="E2679" s="66"/>
      <c r="F2679" s="67"/>
      <c r="G2679" s="47">
        <f t="shared" si="257"/>
        <v>5</v>
      </c>
      <c r="H2679" s="127"/>
    </row>
    <row r="2680" spans="1:8" s="61" customFormat="1" ht="45" x14ac:dyDescent="0.2">
      <c r="A2680" s="53" t="s">
        <v>2994</v>
      </c>
      <c r="B2680" s="108" t="s">
        <v>122</v>
      </c>
      <c r="C2680" s="64" t="s">
        <v>33</v>
      </c>
      <c r="D2680" s="65">
        <v>14.82</v>
      </c>
      <c r="E2680" s="66"/>
      <c r="F2680" s="67"/>
      <c r="G2680" s="47">
        <f t="shared" si="257"/>
        <v>14.82</v>
      </c>
      <c r="H2680" s="127"/>
    </row>
    <row r="2681" spans="1:8" s="114" customFormat="1" x14ac:dyDescent="0.2">
      <c r="A2681" s="109" t="s">
        <v>2816</v>
      </c>
      <c r="B2681" s="110" t="s">
        <v>84</v>
      </c>
      <c r="C2681" s="111"/>
      <c r="D2681" s="112">
        <v>0</v>
      </c>
      <c r="E2681" s="92"/>
      <c r="F2681" s="113"/>
      <c r="G2681" s="92">
        <f>ROUND(SUM(G2682:G2701),2)</f>
        <v>472.19</v>
      </c>
      <c r="H2681" s="127"/>
    </row>
    <row r="2682" spans="1:8" s="61" customFormat="1" ht="135" x14ac:dyDescent="0.2">
      <c r="A2682" s="53" t="s">
        <v>2995</v>
      </c>
      <c r="B2682" s="108" t="s">
        <v>3018</v>
      </c>
      <c r="C2682" s="64" t="s">
        <v>34</v>
      </c>
      <c r="D2682" s="65">
        <v>5</v>
      </c>
      <c r="E2682" s="66"/>
      <c r="F2682" s="67"/>
      <c r="G2682" s="47">
        <f t="shared" si="257"/>
        <v>5</v>
      </c>
      <c r="H2682" s="127"/>
    </row>
    <row r="2683" spans="1:8" s="61" customFormat="1" ht="135" x14ac:dyDescent="0.2">
      <c r="A2683" s="53" t="s">
        <v>2996</v>
      </c>
      <c r="B2683" s="108" t="s">
        <v>504</v>
      </c>
      <c r="C2683" s="64" t="s">
        <v>34</v>
      </c>
      <c r="D2683" s="65">
        <v>5</v>
      </c>
      <c r="E2683" s="66"/>
      <c r="F2683" s="67"/>
      <c r="G2683" s="47">
        <f t="shared" si="257"/>
        <v>5</v>
      </c>
      <c r="H2683" s="127"/>
    </row>
    <row r="2684" spans="1:8" s="61" customFormat="1" ht="56.25" x14ac:dyDescent="0.2">
      <c r="A2684" s="53" t="s">
        <v>2997</v>
      </c>
      <c r="B2684" s="108" t="s">
        <v>123</v>
      </c>
      <c r="C2684" s="64" t="s">
        <v>34</v>
      </c>
      <c r="D2684" s="65">
        <v>5</v>
      </c>
      <c r="E2684" s="66"/>
      <c r="F2684" s="67"/>
      <c r="G2684" s="47">
        <f t="shared" si="257"/>
        <v>5</v>
      </c>
      <c r="H2684" s="127"/>
    </row>
    <row r="2685" spans="1:8" s="61" customFormat="1" ht="33.75" x14ac:dyDescent="0.2">
      <c r="A2685" s="53" t="s">
        <v>2998</v>
      </c>
      <c r="B2685" s="108" t="s">
        <v>66</v>
      </c>
      <c r="C2685" s="64" t="s">
        <v>40</v>
      </c>
      <c r="D2685" s="65">
        <v>180</v>
      </c>
      <c r="E2685" s="66"/>
      <c r="F2685" s="67"/>
      <c r="G2685" s="47">
        <f t="shared" si="257"/>
        <v>180</v>
      </c>
      <c r="H2685" s="127"/>
    </row>
    <row r="2686" spans="1:8" s="61" customFormat="1" ht="33.75" x14ac:dyDescent="0.2">
      <c r="A2686" s="53" t="s">
        <v>2999</v>
      </c>
      <c r="B2686" s="108" t="s">
        <v>67</v>
      </c>
      <c r="C2686" s="64" t="s">
        <v>40</v>
      </c>
      <c r="D2686" s="65">
        <v>200</v>
      </c>
      <c r="E2686" s="66"/>
      <c r="F2686" s="67"/>
      <c r="G2686" s="47">
        <f t="shared" si="257"/>
        <v>200</v>
      </c>
      <c r="H2686" s="127"/>
    </row>
    <row r="2687" spans="1:8" s="61" customFormat="1" ht="56.25" x14ac:dyDescent="0.2">
      <c r="A2687" s="53" t="s">
        <v>3000</v>
      </c>
      <c r="B2687" s="108" t="s">
        <v>99</v>
      </c>
      <c r="C2687" s="64" t="s">
        <v>40</v>
      </c>
      <c r="D2687" s="65">
        <v>12.5</v>
      </c>
      <c r="E2687" s="66"/>
      <c r="F2687" s="67"/>
      <c r="G2687" s="47">
        <f t="shared" si="257"/>
        <v>12.5</v>
      </c>
      <c r="H2687" s="127"/>
    </row>
    <row r="2688" spans="1:8" s="61" customFormat="1" ht="45" x14ac:dyDescent="0.2">
      <c r="A2688" s="53" t="s">
        <v>3001</v>
      </c>
      <c r="B2688" s="108" t="s">
        <v>100</v>
      </c>
      <c r="C2688" s="64" t="s">
        <v>34</v>
      </c>
      <c r="D2688" s="65">
        <v>1</v>
      </c>
      <c r="E2688" s="66"/>
      <c r="F2688" s="67"/>
      <c r="G2688" s="47">
        <f t="shared" si="257"/>
        <v>1</v>
      </c>
      <c r="H2688" s="127"/>
    </row>
    <row r="2689" spans="1:8" s="61" customFormat="1" ht="22.5" x14ac:dyDescent="0.2">
      <c r="A2689" s="53" t="s">
        <v>3002</v>
      </c>
      <c r="B2689" s="108" t="s">
        <v>68</v>
      </c>
      <c r="C2689" s="64" t="s">
        <v>34</v>
      </c>
      <c r="D2689" s="65">
        <v>3</v>
      </c>
      <c r="E2689" s="66"/>
      <c r="F2689" s="67"/>
      <c r="G2689" s="47">
        <f t="shared" si="257"/>
        <v>3</v>
      </c>
      <c r="H2689" s="127"/>
    </row>
    <row r="2690" spans="1:8" s="61" customFormat="1" ht="22.5" x14ac:dyDescent="0.2">
      <c r="A2690" s="53" t="s">
        <v>3003</v>
      </c>
      <c r="B2690" s="108" t="s">
        <v>69</v>
      </c>
      <c r="C2690" s="64" t="s">
        <v>34</v>
      </c>
      <c r="D2690" s="65">
        <v>3</v>
      </c>
      <c r="E2690" s="66"/>
      <c r="F2690" s="67"/>
      <c r="G2690" s="47">
        <f t="shared" si="257"/>
        <v>3</v>
      </c>
      <c r="H2690" s="127"/>
    </row>
    <row r="2691" spans="1:8" s="61" customFormat="1" ht="45" x14ac:dyDescent="0.2">
      <c r="A2691" s="53" t="s">
        <v>3004</v>
      </c>
      <c r="B2691" s="108" t="s">
        <v>70</v>
      </c>
      <c r="C2691" s="64" t="s">
        <v>34</v>
      </c>
      <c r="D2691" s="65">
        <v>21</v>
      </c>
      <c r="E2691" s="66"/>
      <c r="F2691" s="67"/>
      <c r="G2691" s="47">
        <f t="shared" si="257"/>
        <v>21</v>
      </c>
      <c r="H2691" s="127"/>
    </row>
    <row r="2692" spans="1:8" s="61" customFormat="1" ht="33.75" x14ac:dyDescent="0.2">
      <c r="A2692" s="53" t="s">
        <v>3005</v>
      </c>
      <c r="B2692" s="108" t="s">
        <v>101</v>
      </c>
      <c r="C2692" s="64" t="s">
        <v>34</v>
      </c>
      <c r="D2692" s="65">
        <v>1</v>
      </c>
      <c r="E2692" s="66"/>
      <c r="F2692" s="67"/>
      <c r="G2692" s="47">
        <f t="shared" si="257"/>
        <v>1</v>
      </c>
      <c r="H2692" s="127"/>
    </row>
    <row r="2693" spans="1:8" s="61" customFormat="1" ht="33.75" x14ac:dyDescent="0.2">
      <c r="A2693" s="53" t="s">
        <v>3006</v>
      </c>
      <c r="B2693" s="108" t="s">
        <v>71</v>
      </c>
      <c r="C2693" s="64" t="s">
        <v>72</v>
      </c>
      <c r="D2693" s="65">
        <v>2</v>
      </c>
      <c r="E2693" s="66"/>
      <c r="F2693" s="67"/>
      <c r="G2693" s="47">
        <f t="shared" si="257"/>
        <v>2</v>
      </c>
      <c r="H2693" s="127"/>
    </row>
    <row r="2694" spans="1:8" s="61" customFormat="1" ht="33.75" x14ac:dyDescent="0.2">
      <c r="A2694" s="53" t="s">
        <v>3007</v>
      </c>
      <c r="B2694" s="108" t="s">
        <v>75</v>
      </c>
      <c r="C2694" s="64" t="s">
        <v>72</v>
      </c>
      <c r="D2694" s="65">
        <v>3</v>
      </c>
      <c r="E2694" s="66"/>
      <c r="F2694" s="67"/>
      <c r="G2694" s="47">
        <f t="shared" si="257"/>
        <v>3</v>
      </c>
      <c r="H2694" s="127"/>
    </row>
    <row r="2695" spans="1:8" s="61" customFormat="1" ht="33.75" x14ac:dyDescent="0.2">
      <c r="A2695" s="53" t="s">
        <v>3008</v>
      </c>
      <c r="B2695" s="108" t="s">
        <v>3023</v>
      </c>
      <c r="C2695" s="64" t="s">
        <v>34</v>
      </c>
      <c r="D2695" s="65">
        <v>1</v>
      </c>
      <c r="E2695" s="66"/>
      <c r="F2695" s="67"/>
      <c r="G2695" s="47">
        <f t="shared" si="257"/>
        <v>1</v>
      </c>
      <c r="H2695" s="127"/>
    </row>
    <row r="2696" spans="1:8" s="61" customFormat="1" ht="33.75" x14ac:dyDescent="0.2">
      <c r="A2696" s="53" t="s">
        <v>3009</v>
      </c>
      <c r="B2696" s="108" t="s">
        <v>96</v>
      </c>
      <c r="C2696" s="64" t="s">
        <v>34</v>
      </c>
      <c r="D2696" s="65">
        <v>16</v>
      </c>
      <c r="E2696" s="66"/>
      <c r="F2696" s="67"/>
      <c r="G2696" s="47">
        <f t="shared" si="257"/>
        <v>16</v>
      </c>
      <c r="H2696" s="127"/>
    </row>
    <row r="2697" spans="1:8" s="61" customFormat="1" ht="33.75" x14ac:dyDescent="0.2">
      <c r="A2697" s="53" t="s">
        <v>3010</v>
      </c>
      <c r="B2697" s="108" t="s">
        <v>97</v>
      </c>
      <c r="C2697" s="64" t="s">
        <v>34</v>
      </c>
      <c r="D2697" s="65">
        <v>5</v>
      </c>
      <c r="E2697" s="66"/>
      <c r="F2697" s="67"/>
      <c r="G2697" s="47">
        <f t="shared" si="257"/>
        <v>5</v>
      </c>
      <c r="H2697" s="127"/>
    </row>
    <row r="2698" spans="1:8" s="61" customFormat="1" ht="56.25" x14ac:dyDescent="0.2">
      <c r="A2698" s="53" t="s">
        <v>3011</v>
      </c>
      <c r="B2698" s="108" t="s">
        <v>74</v>
      </c>
      <c r="C2698" s="64" t="s">
        <v>34</v>
      </c>
      <c r="D2698" s="65">
        <v>1</v>
      </c>
      <c r="E2698" s="66"/>
      <c r="F2698" s="67"/>
      <c r="G2698" s="47">
        <f t="shared" si="257"/>
        <v>1</v>
      </c>
      <c r="H2698" s="127"/>
    </row>
    <row r="2699" spans="1:8" s="61" customFormat="1" ht="33.75" x14ac:dyDescent="0.2">
      <c r="A2699" s="53" t="s">
        <v>3012</v>
      </c>
      <c r="B2699" s="108" t="s">
        <v>73</v>
      </c>
      <c r="C2699" s="64" t="s">
        <v>40</v>
      </c>
      <c r="D2699" s="65">
        <v>5.69</v>
      </c>
      <c r="E2699" s="66"/>
      <c r="F2699" s="67"/>
      <c r="G2699" s="47">
        <f>ROUND(PRODUCT(D2699,E2699),2)</f>
        <v>5.69</v>
      </c>
      <c r="H2699" s="127"/>
    </row>
    <row r="2700" spans="1:8" s="61" customFormat="1" ht="270" x14ac:dyDescent="0.2">
      <c r="A2700" s="53" t="s">
        <v>3013</v>
      </c>
      <c r="B2700" s="54" t="s">
        <v>3028</v>
      </c>
      <c r="C2700" s="64" t="s">
        <v>34</v>
      </c>
      <c r="D2700" s="65">
        <v>1</v>
      </c>
      <c r="E2700" s="66"/>
      <c r="F2700" s="67"/>
      <c r="G2700" s="47">
        <f>ROUND(PRODUCT(D2700,E2700),2)</f>
        <v>1</v>
      </c>
      <c r="H2700" s="127"/>
    </row>
    <row r="2701" spans="1:8" s="61" customFormat="1" ht="78.75" x14ac:dyDescent="0.2">
      <c r="A2701" s="53" t="s">
        <v>3014</v>
      </c>
      <c r="B2701" s="54" t="s">
        <v>3029</v>
      </c>
      <c r="C2701" s="64" t="s">
        <v>34</v>
      </c>
      <c r="D2701" s="65">
        <v>1</v>
      </c>
      <c r="E2701" s="66"/>
      <c r="F2701" s="67"/>
      <c r="G2701" s="47">
        <f>ROUND(PRODUCT(D2701,E2701),2)</f>
        <v>1</v>
      </c>
      <c r="H2701" s="127"/>
    </row>
    <row r="2702" spans="1:8" s="59" customFormat="1" x14ac:dyDescent="0.2">
      <c r="A2702" s="62" t="s">
        <v>2817</v>
      </c>
      <c r="B2702" s="68" t="s">
        <v>30</v>
      </c>
      <c r="C2702" s="68"/>
      <c r="D2702" s="68">
        <v>0</v>
      </c>
      <c r="E2702" s="68"/>
      <c r="F2702" s="68"/>
      <c r="G2702" s="50">
        <f>ROUND(SUM(G2703),2)</f>
        <v>2032.42</v>
      </c>
      <c r="H2702" s="127"/>
    </row>
    <row r="2703" spans="1:8" s="69" customFormat="1" ht="22.5" x14ac:dyDescent="0.2">
      <c r="A2703" s="53" t="s">
        <v>3015</v>
      </c>
      <c r="B2703" s="108" t="s">
        <v>48</v>
      </c>
      <c r="C2703" s="64" t="s">
        <v>32</v>
      </c>
      <c r="D2703" s="65">
        <v>2032.42</v>
      </c>
      <c r="E2703" s="66"/>
      <c r="F2703" s="67"/>
      <c r="G2703" s="47">
        <f t="shared" ref="G2703" si="258">ROUND(PRODUCT(D2703,E2703),2)</f>
        <v>2032.42</v>
      </c>
      <c r="H2703" s="127"/>
    </row>
    <row r="2704" spans="1:8" customFormat="1" ht="12.75" customHeight="1" x14ac:dyDescent="0.25">
      <c r="H2704" s="127"/>
    </row>
    <row r="2705" spans="1:8" s="87" customFormat="1" x14ac:dyDescent="0.2">
      <c r="A2705" s="38"/>
      <c r="B2705" s="149" t="s">
        <v>462</v>
      </c>
      <c r="C2705" s="149"/>
      <c r="D2705" s="149"/>
      <c r="E2705" s="149"/>
      <c r="F2705" s="149"/>
      <c r="G2705" s="50"/>
      <c r="H2705" s="127"/>
    </row>
    <row r="2706" spans="1:8" s="52" customFormat="1" ht="22.5" customHeight="1" x14ac:dyDescent="0.2">
      <c r="A2706" s="53"/>
      <c r="B2706" s="107" t="str">
        <f>+B15</f>
        <v>Modernización a la Red de Vía Urbana, Zona Poniente, incluye: pavimentación, alcantarillado sanitario, agua potable, banquetas, cruces peatonales, accesibilidad universal, señalética horizontal - vertical y obras complementarias, Municipio de Zapopan, Jalisco.</v>
      </c>
      <c r="C2706" s="57"/>
      <c r="D2706" s="55"/>
      <c r="E2706" s="58"/>
      <c r="F2706" s="56"/>
      <c r="G2706" s="47"/>
      <c r="H2706" s="127"/>
    </row>
    <row r="2707" spans="1:8" s="52" customFormat="1" x14ac:dyDescent="0.2">
      <c r="A2707" s="53"/>
      <c r="B2707" s="107"/>
      <c r="C2707" s="57"/>
      <c r="D2707" s="55"/>
      <c r="E2707" s="58"/>
      <c r="F2707" s="56"/>
      <c r="G2707" s="47"/>
      <c r="H2707" s="127"/>
    </row>
    <row r="2708" spans="1:8" s="119" customFormat="1" x14ac:dyDescent="0.2">
      <c r="A2708" s="83" t="str">
        <f>+A16</f>
        <v>A</v>
      </c>
      <c r="B2708" s="120" t="str">
        <f>+VLOOKUP(A2708,$A$16:$G$995,2,FALSE)</f>
        <v>CALLE OCAMPO</v>
      </c>
      <c r="C2708" s="115"/>
      <c r="D2708" s="116"/>
      <c r="E2708" s="117"/>
      <c r="F2708" s="118"/>
      <c r="G2708" s="124">
        <f>+VLOOKUP(A2708,$A$16:$G$995,7,FALSE)</f>
        <v>165799.4</v>
      </c>
      <c r="H2708" s="127"/>
    </row>
    <row r="2709" spans="1:8" s="6" customFormat="1" x14ac:dyDescent="0.2">
      <c r="A2709" s="35" t="str">
        <f>+A17</f>
        <v>A1</v>
      </c>
      <c r="B2709" s="102" t="str">
        <f>+VLOOKUP(A2709,$A$16:$G$995,2,FALSE)</f>
        <v>PAVIMENTACIÓN</v>
      </c>
      <c r="C2709" s="100"/>
      <c r="D2709" s="100"/>
      <c r="E2709" s="100"/>
      <c r="F2709" s="37"/>
      <c r="G2709" s="125">
        <f>+VLOOKUP(A2709,$A$16:$G$995,7,FALSE)</f>
        <v>107314.76</v>
      </c>
      <c r="H2709" s="127"/>
    </row>
    <row r="2710" spans="1:8" s="94" customFormat="1" x14ac:dyDescent="0.2">
      <c r="A2710" s="95" t="str">
        <f>+A18</f>
        <v>A1.1</v>
      </c>
      <c r="B2710" s="103" t="str">
        <f>+VLOOKUP(A2710,$A$16:$G$995,2,FALSE)</f>
        <v>PRELIMINARES</v>
      </c>
      <c r="C2710" s="96"/>
      <c r="D2710" s="97"/>
      <c r="E2710" s="98"/>
      <c r="F2710" s="98"/>
      <c r="G2710" s="126">
        <f t="shared" ref="G2710:G2732" si="259">+VLOOKUP(A2710,$A$16:$G$995,7,FALSE)</f>
        <v>59748.36</v>
      </c>
      <c r="H2710" s="127"/>
    </row>
    <row r="2711" spans="1:8" s="94" customFormat="1" x14ac:dyDescent="0.2">
      <c r="A2711" s="95" t="str">
        <f>+A26</f>
        <v>A1.2</v>
      </c>
      <c r="B2711" s="103" t="str">
        <f t="shared" ref="B2711:B2712" si="260">+VLOOKUP(A2711,$A$16:$G$995,2,FALSE)</f>
        <v>TERRACERÍAS</v>
      </c>
      <c r="C2711" s="96"/>
      <c r="D2711" s="97"/>
      <c r="E2711" s="98"/>
      <c r="F2711" s="98"/>
      <c r="G2711" s="126">
        <f t="shared" si="259"/>
        <v>39462.89</v>
      </c>
      <c r="H2711" s="127"/>
    </row>
    <row r="2712" spans="1:8" s="94" customFormat="1" x14ac:dyDescent="0.2">
      <c r="A2712" s="95" t="str">
        <f>+A34</f>
        <v>A1.3</v>
      </c>
      <c r="B2712" s="103" t="str">
        <f t="shared" si="260"/>
        <v>PAVIMENTO HIDRÁULICO</v>
      </c>
      <c r="C2712" s="96"/>
      <c r="D2712" s="97"/>
      <c r="E2712" s="98"/>
      <c r="F2712" s="98"/>
      <c r="G2712" s="126">
        <f t="shared" si="259"/>
        <v>8103.51</v>
      </c>
      <c r="H2712" s="127"/>
    </row>
    <row r="2713" spans="1:8" s="6" customFormat="1" x14ac:dyDescent="0.2">
      <c r="A2713" s="35" t="str">
        <f>+A43</f>
        <v>A2</v>
      </c>
      <c r="B2713" s="102" t="str">
        <f t="shared" ref="B2713:B2717" si="261">+VLOOKUP(A2713,$A$16:$G$995,2,FALSE)</f>
        <v>BANQUETAS, CRUCES PEATONALES Y ACCESIBILIDAD UNIVERSAL</v>
      </c>
      <c r="C2713" s="100"/>
      <c r="D2713" s="100"/>
      <c r="E2713" s="100"/>
      <c r="F2713" s="37"/>
      <c r="G2713" s="125">
        <f t="shared" si="259"/>
        <v>9527.61</v>
      </c>
      <c r="H2713" s="127"/>
    </row>
    <row r="2714" spans="1:8" s="6" customFormat="1" x14ac:dyDescent="0.2">
      <c r="A2714" s="35" t="str">
        <f>+A65</f>
        <v>A3</v>
      </c>
      <c r="B2714" s="102" t="str">
        <f t="shared" si="261"/>
        <v>ÁREAS VERDES</v>
      </c>
      <c r="C2714" s="100"/>
      <c r="D2714" s="100"/>
      <c r="E2714" s="100"/>
      <c r="F2714" s="37"/>
      <c r="G2714" s="125">
        <f t="shared" si="259"/>
        <v>119.25</v>
      </c>
      <c r="H2714" s="127"/>
    </row>
    <row r="2715" spans="1:8" s="6" customFormat="1" x14ac:dyDescent="0.2">
      <c r="A2715" s="35" t="str">
        <f>+A73</f>
        <v>A4</v>
      </c>
      <c r="B2715" s="102" t="str">
        <f t="shared" si="261"/>
        <v>SEÑALAMIENTO HORIZONTAL Y VERTICAL</v>
      </c>
      <c r="C2715" s="100"/>
      <c r="D2715" s="100"/>
      <c r="E2715" s="100"/>
      <c r="F2715" s="37"/>
      <c r="G2715" s="125">
        <f t="shared" si="259"/>
        <v>1606.86</v>
      </c>
      <c r="H2715" s="127"/>
    </row>
    <row r="2716" spans="1:8" s="94" customFormat="1" x14ac:dyDescent="0.2">
      <c r="A2716" s="95" t="str">
        <f>+A74</f>
        <v>A4.1</v>
      </c>
      <c r="B2716" s="103" t="str">
        <f t="shared" si="261"/>
        <v>SEÑALAMIENTO HORIZONTAL</v>
      </c>
      <c r="C2716" s="96"/>
      <c r="D2716" s="97"/>
      <c r="E2716" s="98"/>
      <c r="F2716" s="98"/>
      <c r="G2716" s="126">
        <f t="shared" si="259"/>
        <v>1592.86</v>
      </c>
      <c r="H2716" s="127"/>
    </row>
    <row r="2717" spans="1:8" s="94" customFormat="1" x14ac:dyDescent="0.2">
      <c r="A2717" s="95" t="str">
        <f>+A84</f>
        <v>A4.2</v>
      </c>
      <c r="B2717" s="103" t="str">
        <f t="shared" si="261"/>
        <v>SEÑALAMIENTO VERTICAL</v>
      </c>
      <c r="C2717" s="96"/>
      <c r="D2717" s="97"/>
      <c r="E2717" s="98"/>
      <c r="F2717" s="98"/>
      <c r="G2717" s="126">
        <f t="shared" si="259"/>
        <v>14</v>
      </c>
      <c r="H2717" s="127"/>
    </row>
    <row r="2718" spans="1:8" s="6" customFormat="1" x14ac:dyDescent="0.2">
      <c r="A2718" s="35" t="str">
        <f>+A88</f>
        <v>A5</v>
      </c>
      <c r="B2718" s="102" t="str">
        <f>+VLOOKUP(A2718,$A$16:$G$995,2,FALSE)</f>
        <v>ALCANTARILLADO SANITARIO Y PLUVIAL</v>
      </c>
      <c r="C2718" s="100"/>
      <c r="D2718" s="100"/>
      <c r="E2718" s="100"/>
      <c r="F2718" s="37"/>
      <c r="G2718" s="125">
        <f t="shared" si="259"/>
        <v>30202.400000000001</v>
      </c>
      <c r="H2718" s="127"/>
    </row>
    <row r="2719" spans="1:8" s="94" customFormat="1" x14ac:dyDescent="0.2">
      <c r="A2719" s="95" t="str">
        <f>+A89</f>
        <v>A5.1</v>
      </c>
      <c r="B2719" s="103" t="str">
        <f t="shared" ref="B2719:B2723" si="262">+VLOOKUP(A2719,$A$16:$G$995,2,FALSE)</f>
        <v>LÍNEA PRINCIPAL</v>
      </c>
      <c r="C2719" s="96"/>
      <c r="D2719" s="97"/>
      <c r="E2719" s="98"/>
      <c r="F2719" s="98"/>
      <c r="G2719" s="126">
        <f t="shared" si="259"/>
        <v>21830.44</v>
      </c>
      <c r="H2719" s="127"/>
    </row>
    <row r="2720" spans="1:8" s="94" customFormat="1" x14ac:dyDescent="0.2">
      <c r="A2720" s="95" t="str">
        <f>+A106</f>
        <v>A5.2</v>
      </c>
      <c r="B2720" s="103" t="str">
        <f t="shared" si="262"/>
        <v>POZOS DE VISITA</v>
      </c>
      <c r="C2720" s="96"/>
      <c r="D2720" s="97"/>
      <c r="E2720" s="98"/>
      <c r="F2720" s="98"/>
      <c r="G2720" s="126">
        <f t="shared" si="259"/>
        <v>1497.02</v>
      </c>
      <c r="H2720" s="127"/>
    </row>
    <row r="2721" spans="1:8" s="94" customFormat="1" x14ac:dyDescent="0.2">
      <c r="A2721" s="95" t="str">
        <f>+A122</f>
        <v>A5.3</v>
      </c>
      <c r="B2721" s="103" t="str">
        <f t="shared" si="262"/>
        <v>DESCARGAS DOMICILIARIAS</v>
      </c>
      <c r="C2721" s="96"/>
      <c r="D2721" s="97"/>
      <c r="E2721" s="98"/>
      <c r="F2721" s="98"/>
      <c r="G2721" s="126">
        <f t="shared" si="259"/>
        <v>4404.68</v>
      </c>
      <c r="H2721" s="127"/>
    </row>
    <row r="2722" spans="1:8" s="94" customFormat="1" x14ac:dyDescent="0.2">
      <c r="A2722" s="95" t="str">
        <f>+A138</f>
        <v>A5.4</v>
      </c>
      <c r="B2722" s="103" t="str">
        <f t="shared" si="262"/>
        <v>BOCAS DE TORMENTA</v>
      </c>
      <c r="C2722" s="96"/>
      <c r="D2722" s="97"/>
      <c r="E2722" s="98"/>
      <c r="F2722" s="98"/>
      <c r="G2722" s="126">
        <f t="shared" si="259"/>
        <v>2211.92</v>
      </c>
      <c r="H2722" s="127"/>
    </row>
    <row r="2723" spans="1:8" s="94" customFormat="1" x14ac:dyDescent="0.2">
      <c r="A2723" s="95" t="str">
        <f>+A155</f>
        <v>A5.5</v>
      </c>
      <c r="B2723" s="103" t="str">
        <f t="shared" si="262"/>
        <v xml:space="preserve">POZO DE ABSORCIÓN </v>
      </c>
      <c r="C2723" s="96"/>
      <c r="D2723" s="97"/>
      <c r="E2723" s="98"/>
      <c r="F2723" s="98"/>
      <c r="G2723" s="126">
        <f t="shared" si="259"/>
        <v>258.33999999999997</v>
      </c>
      <c r="H2723" s="127"/>
    </row>
    <row r="2724" spans="1:8" s="6" customFormat="1" x14ac:dyDescent="0.2">
      <c r="A2724" s="35" t="str">
        <f>+A166</f>
        <v>A6</v>
      </c>
      <c r="B2724" s="102" t="str">
        <f>+VLOOKUP(A2724,$A$16:$G$995,2,FALSE)</f>
        <v>AGUA POTABLE</v>
      </c>
      <c r="C2724" s="100"/>
      <c r="D2724" s="100"/>
      <c r="E2724" s="100"/>
      <c r="F2724" s="37"/>
      <c r="G2724" s="125">
        <f t="shared" si="259"/>
        <v>9645.5300000000007</v>
      </c>
      <c r="H2724" s="127"/>
    </row>
    <row r="2725" spans="1:8" s="94" customFormat="1" x14ac:dyDescent="0.2">
      <c r="A2725" s="95" t="str">
        <f>+A167</f>
        <v>A6.1</v>
      </c>
      <c r="B2725" s="103" t="str">
        <f t="shared" ref="B2725:B2728" si="263">+VLOOKUP(A2725,$A$16:$G$995,2,FALSE)</f>
        <v>LÍNEA PRINCIPAL</v>
      </c>
      <c r="C2725" s="96"/>
      <c r="D2725" s="97"/>
      <c r="E2725" s="98"/>
      <c r="F2725" s="98"/>
      <c r="G2725" s="126">
        <f t="shared" si="259"/>
        <v>6162.16</v>
      </c>
      <c r="H2725" s="127"/>
    </row>
    <row r="2726" spans="1:8" s="94" customFormat="1" x14ac:dyDescent="0.2">
      <c r="A2726" s="95" t="str">
        <f>+A177</f>
        <v>A6.2</v>
      </c>
      <c r="B2726" s="103" t="str">
        <f t="shared" si="263"/>
        <v>TOMAS DOMICILIARIAS</v>
      </c>
      <c r="C2726" s="96"/>
      <c r="D2726" s="97"/>
      <c r="E2726" s="98"/>
      <c r="F2726" s="98"/>
      <c r="G2726" s="126">
        <f t="shared" si="259"/>
        <v>1458.62</v>
      </c>
      <c r="H2726" s="127"/>
    </row>
    <row r="2727" spans="1:8" s="94" customFormat="1" x14ac:dyDescent="0.2">
      <c r="A2727" s="95" t="str">
        <f>+A190</f>
        <v>A6.3</v>
      </c>
      <c r="B2727" s="103" t="str">
        <f t="shared" si="263"/>
        <v>CAJA DE VÁLVULAS</v>
      </c>
      <c r="C2727" s="96"/>
      <c r="D2727" s="97"/>
      <c r="E2727" s="98"/>
      <c r="F2727" s="98"/>
      <c r="G2727" s="126">
        <f t="shared" si="259"/>
        <v>1978.2</v>
      </c>
      <c r="H2727" s="127"/>
    </row>
    <row r="2728" spans="1:8" s="94" customFormat="1" x14ac:dyDescent="0.2">
      <c r="A2728" s="95" t="str">
        <f>+A202</f>
        <v>A6.4</v>
      </c>
      <c r="B2728" s="103" t="str">
        <f t="shared" si="263"/>
        <v>PIEZAS ESPECIALES</v>
      </c>
      <c r="C2728" s="96"/>
      <c r="D2728" s="97"/>
      <c r="E2728" s="98"/>
      <c r="F2728" s="98"/>
      <c r="G2728" s="126">
        <f t="shared" si="259"/>
        <v>46.55</v>
      </c>
      <c r="H2728" s="127"/>
    </row>
    <row r="2729" spans="1:8" s="6" customFormat="1" x14ac:dyDescent="0.2">
      <c r="A2729" s="35" t="str">
        <f>+A219</f>
        <v>A7</v>
      </c>
      <c r="B2729" s="102" t="str">
        <f>+VLOOKUP(A2729,$A$16:$G$995,2,FALSE)</f>
        <v>RED DE ALUMBRADO PÚBLICO</v>
      </c>
      <c r="C2729" s="100"/>
      <c r="D2729" s="100"/>
      <c r="E2729" s="100"/>
      <c r="F2729" s="37"/>
      <c r="G2729" s="125">
        <f t="shared" si="259"/>
        <v>1917</v>
      </c>
      <c r="H2729" s="127"/>
    </row>
    <row r="2730" spans="1:8" s="94" customFormat="1" x14ac:dyDescent="0.2">
      <c r="A2730" s="95" t="str">
        <f>+A220</f>
        <v>A7.1</v>
      </c>
      <c r="B2730" s="103" t="str">
        <f t="shared" ref="B2730:B2731" si="264">+VLOOKUP(A2730,$A$16:$G$995,2,FALSE)</f>
        <v>OBRA CIVIL</v>
      </c>
      <c r="C2730" s="96"/>
      <c r="D2730" s="97"/>
      <c r="E2730" s="98"/>
      <c r="F2730" s="98"/>
      <c r="G2730" s="126">
        <f t="shared" si="259"/>
        <v>793</v>
      </c>
      <c r="H2730" s="127"/>
    </row>
    <row r="2731" spans="1:8" s="94" customFormat="1" x14ac:dyDescent="0.2">
      <c r="A2731" s="95" t="str">
        <f>+A231</f>
        <v>A7.2</v>
      </c>
      <c r="B2731" s="103" t="str">
        <f t="shared" si="264"/>
        <v>ALUMBRADO PÚBLICO</v>
      </c>
      <c r="C2731" s="96"/>
      <c r="D2731" s="97"/>
      <c r="E2731" s="98"/>
      <c r="F2731" s="98"/>
      <c r="G2731" s="126">
        <f t="shared" si="259"/>
        <v>1124</v>
      </c>
      <c r="H2731" s="127"/>
    </row>
    <row r="2732" spans="1:8" s="6" customFormat="1" x14ac:dyDescent="0.2">
      <c r="A2732" s="35" t="str">
        <f>+A252</f>
        <v>A8</v>
      </c>
      <c r="B2732" s="102" t="str">
        <f>+VLOOKUP(A2732,$A$16:$G$995,2,FALSE)</f>
        <v>LIMPIEZA</v>
      </c>
      <c r="C2732" s="100"/>
      <c r="D2732" s="100"/>
      <c r="E2732" s="100"/>
      <c r="F2732" s="37"/>
      <c r="G2732" s="125">
        <f t="shared" si="259"/>
        <v>5465.99</v>
      </c>
      <c r="H2732" s="127"/>
    </row>
    <row r="2733" spans="1:8" s="119" customFormat="1" x14ac:dyDescent="0.2">
      <c r="A2733" s="83" t="str">
        <f>+A254</f>
        <v>B</v>
      </c>
      <c r="B2733" s="120" t="str">
        <f>+VLOOKUP(A2733,$A$16:$G$995,2,FALSE)</f>
        <v>CALLE PARRAL</v>
      </c>
      <c r="C2733" s="115"/>
      <c r="D2733" s="116"/>
      <c r="E2733" s="117"/>
      <c r="F2733" s="118"/>
      <c r="G2733" s="124">
        <f>+VLOOKUP(A2733,$A$16:$G$995,7,FALSE)</f>
        <v>150161.92000000001</v>
      </c>
      <c r="H2733" s="127"/>
    </row>
    <row r="2734" spans="1:8" s="6" customFormat="1" x14ac:dyDescent="0.2">
      <c r="A2734" s="35" t="str">
        <f>+A255</f>
        <v>B1</v>
      </c>
      <c r="B2734" s="102" t="str">
        <f>+VLOOKUP(A2734,$A$16:$G$995,2,FALSE)</f>
        <v>PAVIMENTACIÓN</v>
      </c>
      <c r="C2734" s="100"/>
      <c r="D2734" s="100"/>
      <c r="E2734" s="100"/>
      <c r="F2734" s="37"/>
      <c r="G2734" s="125">
        <f>+VLOOKUP(A2734,$A$16:$G$995,7,FALSE)</f>
        <v>72856.479999999996</v>
      </c>
      <c r="H2734" s="127"/>
    </row>
    <row r="2735" spans="1:8" s="94" customFormat="1" x14ac:dyDescent="0.2">
      <c r="A2735" s="95" t="str">
        <f>+A256</f>
        <v>B1.1</v>
      </c>
      <c r="B2735" s="103" t="str">
        <f>+VLOOKUP(A2735,$A$16:$G$995,2,FALSE)</f>
        <v>PRELIMINARES</v>
      </c>
      <c r="C2735" s="96"/>
      <c r="D2735" s="97"/>
      <c r="E2735" s="98"/>
      <c r="F2735" s="98"/>
      <c r="G2735" s="126">
        <f t="shared" ref="G2735:G2757" si="265">+VLOOKUP(A2735,$A$16:$G$995,7,FALSE)</f>
        <v>21495.65</v>
      </c>
      <c r="H2735" s="127"/>
    </row>
    <row r="2736" spans="1:8" s="94" customFormat="1" x14ac:dyDescent="0.2">
      <c r="A2736" s="95" t="str">
        <f>+A266</f>
        <v>B1.2</v>
      </c>
      <c r="B2736" s="103" t="str">
        <f t="shared" ref="B2736:B2737" si="266">+VLOOKUP(A2736,$A$16:$G$995,2,FALSE)</f>
        <v>TERRACERÍAS</v>
      </c>
      <c r="C2736" s="96"/>
      <c r="D2736" s="97"/>
      <c r="E2736" s="98"/>
      <c r="F2736" s="98"/>
      <c r="G2736" s="126">
        <f t="shared" si="265"/>
        <v>39723.51</v>
      </c>
      <c r="H2736" s="127"/>
    </row>
    <row r="2737" spans="1:8" s="94" customFormat="1" x14ac:dyDescent="0.2">
      <c r="A2737" s="95" t="str">
        <f>+A274</f>
        <v>B1.3</v>
      </c>
      <c r="B2737" s="103" t="str">
        <f t="shared" si="266"/>
        <v>PAVIMENTO HIDRÁULICO</v>
      </c>
      <c r="C2737" s="96"/>
      <c r="D2737" s="97"/>
      <c r="E2737" s="98"/>
      <c r="F2737" s="98"/>
      <c r="G2737" s="126">
        <f t="shared" si="265"/>
        <v>11637.32</v>
      </c>
      <c r="H2737" s="127"/>
    </row>
    <row r="2738" spans="1:8" s="6" customFormat="1" x14ac:dyDescent="0.2">
      <c r="A2738" s="35" t="str">
        <f>+A283</f>
        <v>B2</v>
      </c>
      <c r="B2738" s="102" t="str">
        <f t="shared" ref="B2738:B2742" si="267">+VLOOKUP(A2738,$A$16:$G$995,2,FALSE)</f>
        <v>BANQUETAS, CRUCES PEATONALES Y ACCESIBILIDAD UNIVERSAL</v>
      </c>
      <c r="C2738" s="100"/>
      <c r="D2738" s="100"/>
      <c r="E2738" s="100"/>
      <c r="F2738" s="37"/>
      <c r="G2738" s="125">
        <f t="shared" si="265"/>
        <v>12974.21</v>
      </c>
      <c r="H2738" s="127"/>
    </row>
    <row r="2739" spans="1:8" s="6" customFormat="1" x14ac:dyDescent="0.2">
      <c r="A2739" s="35" t="str">
        <f>+A305</f>
        <v>B3</v>
      </c>
      <c r="B2739" s="102" t="str">
        <f t="shared" si="267"/>
        <v>ÁREAS VERDES</v>
      </c>
      <c r="C2739" s="100"/>
      <c r="D2739" s="100"/>
      <c r="E2739" s="100"/>
      <c r="F2739" s="37"/>
      <c r="G2739" s="125">
        <f t="shared" si="265"/>
        <v>212.8</v>
      </c>
      <c r="H2739" s="127"/>
    </row>
    <row r="2740" spans="1:8" s="6" customFormat="1" x14ac:dyDescent="0.2">
      <c r="A2740" s="35" t="str">
        <f>+A313</f>
        <v>B4</v>
      </c>
      <c r="B2740" s="102" t="str">
        <f t="shared" si="267"/>
        <v>SEÑALAMIENTO HORIZONTAL Y VERTICAL</v>
      </c>
      <c r="C2740" s="100"/>
      <c r="D2740" s="100"/>
      <c r="E2740" s="100"/>
      <c r="F2740" s="37"/>
      <c r="G2740" s="125">
        <f t="shared" si="265"/>
        <v>2146.9699999999998</v>
      </c>
      <c r="H2740" s="127"/>
    </row>
    <row r="2741" spans="1:8" s="94" customFormat="1" x14ac:dyDescent="0.2">
      <c r="A2741" s="95" t="str">
        <f>+A314</f>
        <v>B4.1</v>
      </c>
      <c r="B2741" s="103" t="str">
        <f t="shared" si="267"/>
        <v>SEÑALAMIENTO HORIZONTAL</v>
      </c>
      <c r="C2741" s="96"/>
      <c r="D2741" s="97"/>
      <c r="E2741" s="98"/>
      <c r="F2741" s="98"/>
      <c r="G2741" s="126">
        <f t="shared" si="265"/>
        <v>2104.9699999999998</v>
      </c>
      <c r="H2741" s="127"/>
    </row>
    <row r="2742" spans="1:8" s="94" customFormat="1" x14ac:dyDescent="0.2">
      <c r="A2742" s="95" t="str">
        <f>+A330</f>
        <v>B4.2</v>
      </c>
      <c r="B2742" s="103" t="str">
        <f t="shared" si="267"/>
        <v>SEÑALAMIENTO VERTICAL</v>
      </c>
      <c r="C2742" s="96"/>
      <c r="D2742" s="97"/>
      <c r="E2742" s="98"/>
      <c r="F2742" s="98"/>
      <c r="G2742" s="126">
        <f t="shared" si="265"/>
        <v>42</v>
      </c>
      <c r="H2742" s="127"/>
    </row>
    <row r="2743" spans="1:8" s="69" customFormat="1" x14ac:dyDescent="0.2">
      <c r="A2743" s="70" t="str">
        <f>+A335</f>
        <v>B5</v>
      </c>
      <c r="B2743" s="102" t="str">
        <f>+VLOOKUP(A2743,$A$16:$G$995,2,FALSE)</f>
        <v>ALCANTARILLADO SANITARIO Y PLUVIAL</v>
      </c>
      <c r="C2743" s="101"/>
      <c r="D2743" s="101"/>
      <c r="E2743" s="101"/>
      <c r="F2743" s="71"/>
      <c r="G2743" s="125">
        <f t="shared" si="265"/>
        <v>38842.54</v>
      </c>
      <c r="H2743" s="127"/>
    </row>
    <row r="2744" spans="1:8" s="94" customFormat="1" x14ac:dyDescent="0.2">
      <c r="A2744" s="95" t="str">
        <f>+A336</f>
        <v>B5.1</v>
      </c>
      <c r="B2744" s="103" t="str">
        <f t="shared" ref="B2744:B2748" si="268">+VLOOKUP(A2744,$A$16:$G$995,2,FALSE)</f>
        <v>LÍNEA PRINCIPAL</v>
      </c>
      <c r="C2744" s="96"/>
      <c r="D2744" s="97"/>
      <c r="E2744" s="98"/>
      <c r="F2744" s="98"/>
      <c r="G2744" s="126">
        <f t="shared" si="265"/>
        <v>22724.28</v>
      </c>
      <c r="H2744" s="127"/>
    </row>
    <row r="2745" spans="1:8" s="94" customFormat="1" x14ac:dyDescent="0.2">
      <c r="A2745" s="95" t="str">
        <f>+A358</f>
        <v>B5.2</v>
      </c>
      <c r="B2745" s="103" t="str">
        <f t="shared" si="268"/>
        <v>POZOS DE VISITA</v>
      </c>
      <c r="C2745" s="96"/>
      <c r="D2745" s="97"/>
      <c r="E2745" s="98"/>
      <c r="F2745" s="98"/>
      <c r="G2745" s="126">
        <f t="shared" si="265"/>
        <v>3650.19</v>
      </c>
      <c r="H2745" s="127"/>
    </row>
    <row r="2746" spans="1:8" s="94" customFormat="1" x14ac:dyDescent="0.2">
      <c r="A2746" s="95" t="str">
        <f>+A374</f>
        <v>B5.3</v>
      </c>
      <c r="B2746" s="103" t="str">
        <f t="shared" si="268"/>
        <v>DESCARGAS DOMICILIARIAS</v>
      </c>
      <c r="C2746" s="96"/>
      <c r="D2746" s="97"/>
      <c r="E2746" s="98"/>
      <c r="F2746" s="98"/>
      <c r="G2746" s="126">
        <f t="shared" si="265"/>
        <v>6273.44</v>
      </c>
      <c r="H2746" s="127"/>
    </row>
    <row r="2747" spans="1:8" s="94" customFormat="1" x14ac:dyDescent="0.2">
      <c r="A2747" s="95" t="str">
        <f>+A391</f>
        <v>B5.4</v>
      </c>
      <c r="B2747" s="103" t="str">
        <f t="shared" si="268"/>
        <v>POZOS DE ABSORCIÓN E INTERCONEXIONES</v>
      </c>
      <c r="C2747" s="96"/>
      <c r="D2747" s="97"/>
      <c r="E2747" s="98"/>
      <c r="F2747" s="98"/>
      <c r="G2747" s="126">
        <f t="shared" si="265"/>
        <v>1168.8900000000001</v>
      </c>
      <c r="H2747" s="127"/>
    </row>
    <row r="2748" spans="1:8" s="94" customFormat="1" x14ac:dyDescent="0.2">
      <c r="A2748" s="95" t="str">
        <f>+A403</f>
        <v>B5.5</v>
      </c>
      <c r="B2748" s="103" t="str">
        <f t="shared" si="268"/>
        <v>BOCAS DE TORMENTA</v>
      </c>
      <c r="C2748" s="96"/>
      <c r="D2748" s="97"/>
      <c r="E2748" s="98"/>
      <c r="F2748" s="98"/>
      <c r="G2748" s="126">
        <f t="shared" si="265"/>
        <v>5025.74</v>
      </c>
      <c r="H2748" s="127"/>
    </row>
    <row r="2749" spans="1:8" s="69" customFormat="1" x14ac:dyDescent="0.2">
      <c r="A2749" s="70" t="str">
        <f>+A420</f>
        <v>B6</v>
      </c>
      <c r="B2749" s="102" t="str">
        <f>+VLOOKUP(A2749,$A$16:$G$995,2,FALSE)</f>
        <v>AGUA POTABLE</v>
      </c>
      <c r="C2749" s="101"/>
      <c r="D2749" s="101"/>
      <c r="E2749" s="101"/>
      <c r="F2749" s="71"/>
      <c r="G2749" s="125">
        <f t="shared" si="265"/>
        <v>14933.01</v>
      </c>
      <c r="H2749" s="127"/>
    </row>
    <row r="2750" spans="1:8" s="94" customFormat="1" x14ac:dyDescent="0.2">
      <c r="A2750" s="95" t="str">
        <f>+A421</f>
        <v>B6.1</v>
      </c>
      <c r="B2750" s="103" t="str">
        <f t="shared" ref="B2750:B2753" si="269">+VLOOKUP(A2750,$A$16:$G$995,2,FALSE)</f>
        <v>LÍNEA PRINCIPAL</v>
      </c>
      <c r="C2750" s="96"/>
      <c r="D2750" s="97"/>
      <c r="E2750" s="98"/>
      <c r="F2750" s="98"/>
      <c r="G2750" s="126">
        <f t="shared" si="265"/>
        <v>8663.23</v>
      </c>
      <c r="H2750" s="127"/>
    </row>
    <row r="2751" spans="1:8" s="94" customFormat="1" x14ac:dyDescent="0.2">
      <c r="A2751" s="95" t="str">
        <f>+A432</f>
        <v>B6.2</v>
      </c>
      <c r="B2751" s="103" t="str">
        <f t="shared" si="269"/>
        <v>TOMAS DOMICILIARIAS</v>
      </c>
      <c r="C2751" s="96"/>
      <c r="D2751" s="97"/>
      <c r="E2751" s="98"/>
      <c r="F2751" s="98"/>
      <c r="G2751" s="126">
        <f t="shared" si="265"/>
        <v>2131.92</v>
      </c>
      <c r="H2751" s="127"/>
    </row>
    <row r="2752" spans="1:8" s="94" customFormat="1" x14ac:dyDescent="0.2">
      <c r="A2752" s="95" t="str">
        <f>+A446</f>
        <v>B6.3</v>
      </c>
      <c r="B2752" s="103" t="str">
        <f t="shared" si="269"/>
        <v>CAJA DE VÁLVULAS</v>
      </c>
      <c r="C2752" s="96"/>
      <c r="D2752" s="97"/>
      <c r="E2752" s="98"/>
      <c r="F2752" s="98"/>
      <c r="G2752" s="126">
        <f t="shared" si="265"/>
        <v>3982.14</v>
      </c>
      <c r="H2752" s="127"/>
    </row>
    <row r="2753" spans="1:8" s="94" customFormat="1" x14ac:dyDescent="0.2">
      <c r="A2753" s="95" t="str">
        <f>+A458</f>
        <v>B6.4</v>
      </c>
      <c r="B2753" s="103" t="str">
        <f t="shared" si="269"/>
        <v>PIEZAS ESPECIALES</v>
      </c>
      <c r="C2753" s="96"/>
      <c r="D2753" s="97"/>
      <c r="E2753" s="98"/>
      <c r="F2753" s="98"/>
      <c r="G2753" s="126">
        <f t="shared" si="265"/>
        <v>155.72</v>
      </c>
      <c r="H2753" s="127"/>
    </row>
    <row r="2754" spans="1:8" s="6" customFormat="1" x14ac:dyDescent="0.2">
      <c r="A2754" s="35" t="str">
        <f>+A480</f>
        <v>B7</v>
      </c>
      <c r="B2754" s="102" t="str">
        <f>+VLOOKUP(A2754,$A$16:$G$995,2,FALSE)</f>
        <v>RED DE ALUMBRADO PÚBLICO</v>
      </c>
      <c r="C2754" s="100"/>
      <c r="D2754" s="100"/>
      <c r="E2754" s="100"/>
      <c r="F2754" s="37"/>
      <c r="G2754" s="125">
        <f t="shared" si="265"/>
        <v>2124.1799999999998</v>
      </c>
      <c r="H2754" s="127"/>
    </row>
    <row r="2755" spans="1:8" s="94" customFormat="1" x14ac:dyDescent="0.2">
      <c r="A2755" s="95" t="str">
        <f>+A481</f>
        <v>B7.1</v>
      </c>
      <c r="B2755" s="103" t="str">
        <f t="shared" ref="B2755:B2756" si="270">+VLOOKUP(A2755,$A$16:$G$995,2,FALSE)</f>
        <v>OBRA CIVIL</v>
      </c>
      <c r="C2755" s="96"/>
      <c r="D2755" s="97"/>
      <c r="E2755" s="98"/>
      <c r="F2755" s="98"/>
      <c r="G2755" s="126">
        <f t="shared" si="265"/>
        <v>789.94</v>
      </c>
      <c r="H2755" s="127"/>
    </row>
    <row r="2756" spans="1:8" s="94" customFormat="1" x14ac:dyDescent="0.2">
      <c r="A2756" s="95" t="str">
        <f>+A493</f>
        <v>B7.2</v>
      </c>
      <c r="B2756" s="103" t="str">
        <f t="shared" si="270"/>
        <v>ALUMBRADO PÚBLICO</v>
      </c>
      <c r="C2756" s="96"/>
      <c r="D2756" s="97"/>
      <c r="E2756" s="98"/>
      <c r="F2756" s="98"/>
      <c r="G2756" s="126">
        <f t="shared" si="265"/>
        <v>1334.24</v>
      </c>
      <c r="H2756" s="127"/>
    </row>
    <row r="2757" spans="1:8" s="6" customFormat="1" x14ac:dyDescent="0.2">
      <c r="A2757" s="35" t="str">
        <f>+A513</f>
        <v>B8</v>
      </c>
      <c r="B2757" s="102" t="str">
        <f>+VLOOKUP(A2757,$A$16:$G$995,2,FALSE)</f>
        <v>LIMPIEZA</v>
      </c>
      <c r="C2757" s="100"/>
      <c r="D2757" s="100"/>
      <c r="E2757" s="100"/>
      <c r="F2757" s="37"/>
      <c r="G2757" s="125">
        <f t="shared" si="265"/>
        <v>6071.73</v>
      </c>
      <c r="H2757" s="127"/>
    </row>
    <row r="2758" spans="1:8" s="119" customFormat="1" x14ac:dyDescent="0.2">
      <c r="A2758" s="83" t="str">
        <f>+A515</f>
        <v>C</v>
      </c>
      <c r="B2758" s="120" t="str">
        <f>+VLOOKUP(A2758,$A$16:$G$995,2,FALSE)</f>
        <v>AV. 5 DE MAYO</v>
      </c>
      <c r="C2758" s="115"/>
      <c r="D2758" s="116"/>
      <c r="E2758" s="117"/>
      <c r="F2758" s="118"/>
      <c r="G2758" s="124">
        <f>+VLOOKUP(A2758,$A$16:$G$995,7,FALSE)</f>
        <v>168024.10999999996</v>
      </c>
      <c r="H2758" s="127"/>
    </row>
    <row r="2759" spans="1:8" s="6" customFormat="1" x14ac:dyDescent="0.2">
      <c r="A2759" s="35" t="str">
        <f>+A516</f>
        <v>C1</v>
      </c>
      <c r="B2759" s="102" t="str">
        <f>+VLOOKUP(A2759,$A$16:$G$995,2,FALSE)</f>
        <v>PAVIMENTACIÓN</v>
      </c>
      <c r="C2759" s="100"/>
      <c r="D2759" s="100"/>
      <c r="E2759" s="100"/>
      <c r="F2759" s="37"/>
      <c r="G2759" s="125">
        <f>+VLOOKUP(A2759,$A$16:$G$995,7,FALSE)</f>
        <v>78071.87</v>
      </c>
      <c r="H2759" s="127"/>
    </row>
    <row r="2760" spans="1:8" s="94" customFormat="1" x14ac:dyDescent="0.2">
      <c r="A2760" s="95" t="str">
        <f>+A517</f>
        <v>C1.1</v>
      </c>
      <c r="B2760" s="103" t="str">
        <f>+VLOOKUP(A2760,$A$16:$G$995,2,FALSE)</f>
        <v>PRELIMINARES</v>
      </c>
      <c r="C2760" s="96"/>
      <c r="D2760" s="97"/>
      <c r="E2760" s="98"/>
      <c r="F2760" s="98"/>
      <c r="G2760" s="126">
        <f t="shared" ref="G2760:G2782" si="271">+VLOOKUP(A2760,$A$16:$G$995,7,FALSE)</f>
        <v>16807.259999999998</v>
      </c>
      <c r="H2760" s="127"/>
    </row>
    <row r="2761" spans="1:8" s="94" customFormat="1" x14ac:dyDescent="0.2">
      <c r="A2761" s="95" t="str">
        <f>+A530</f>
        <v>C1.2</v>
      </c>
      <c r="B2761" s="103" t="str">
        <f t="shared" ref="B2761:B2762" si="272">+VLOOKUP(A2761,$A$16:$G$995,2,FALSE)</f>
        <v>TERRACERÍAS</v>
      </c>
      <c r="C2761" s="96"/>
      <c r="D2761" s="97"/>
      <c r="E2761" s="98"/>
      <c r="F2761" s="98"/>
      <c r="G2761" s="126">
        <f t="shared" si="271"/>
        <v>48656.73</v>
      </c>
      <c r="H2761" s="127"/>
    </row>
    <row r="2762" spans="1:8" s="94" customFormat="1" x14ac:dyDescent="0.2">
      <c r="A2762" s="95" t="str">
        <f>+A539</f>
        <v>C1.3</v>
      </c>
      <c r="B2762" s="103" t="str">
        <f t="shared" si="272"/>
        <v>PAVIMENTO HIDRÁULICO</v>
      </c>
      <c r="C2762" s="96"/>
      <c r="D2762" s="97"/>
      <c r="E2762" s="98"/>
      <c r="F2762" s="98"/>
      <c r="G2762" s="126">
        <f t="shared" si="271"/>
        <v>12607.88</v>
      </c>
      <c r="H2762" s="127"/>
    </row>
    <row r="2763" spans="1:8" s="6" customFormat="1" x14ac:dyDescent="0.2">
      <c r="A2763" s="35" t="str">
        <f>+A548</f>
        <v>C2</v>
      </c>
      <c r="B2763" s="102" t="str">
        <f t="shared" ref="B2763:B2767" si="273">+VLOOKUP(A2763,$A$16:$G$995,2,FALSE)</f>
        <v>BANQUETAS, CRUCES PEATONALES Y ACCESIBILIDAD UNIVERSAL</v>
      </c>
      <c r="C2763" s="100"/>
      <c r="D2763" s="100"/>
      <c r="E2763" s="100"/>
      <c r="F2763" s="37"/>
      <c r="G2763" s="125">
        <f t="shared" si="271"/>
        <v>9681.3700000000008</v>
      </c>
      <c r="H2763" s="127"/>
    </row>
    <row r="2764" spans="1:8" s="6" customFormat="1" x14ac:dyDescent="0.2">
      <c r="A2764" s="35" t="str">
        <f>A571</f>
        <v>C3</v>
      </c>
      <c r="B2764" s="102" t="str">
        <f t="shared" si="273"/>
        <v>ÁREAS VERDES</v>
      </c>
      <c r="C2764" s="100"/>
      <c r="D2764" s="100"/>
      <c r="E2764" s="100"/>
      <c r="F2764" s="37"/>
      <c r="G2764" s="125">
        <f t="shared" si="271"/>
        <v>224</v>
      </c>
      <c r="H2764" s="127"/>
    </row>
    <row r="2765" spans="1:8" s="6" customFormat="1" x14ac:dyDescent="0.2">
      <c r="A2765" s="35" t="str">
        <f>+A579</f>
        <v>C4</v>
      </c>
      <c r="B2765" s="102" t="str">
        <f t="shared" si="273"/>
        <v>SEÑALAMIENTO HORIZONTAL Y VERTICAL</v>
      </c>
      <c r="C2765" s="100"/>
      <c r="D2765" s="100"/>
      <c r="E2765" s="100"/>
      <c r="F2765" s="37"/>
      <c r="G2765" s="125">
        <f t="shared" si="271"/>
        <v>2344.2199999999998</v>
      </c>
      <c r="H2765" s="127"/>
    </row>
    <row r="2766" spans="1:8" s="94" customFormat="1" x14ac:dyDescent="0.2">
      <c r="A2766" s="95" t="str">
        <f>+A580</f>
        <v>C4.1</v>
      </c>
      <c r="B2766" s="103" t="str">
        <f t="shared" si="273"/>
        <v>SEÑALAMIENTO HORIZONTAL</v>
      </c>
      <c r="C2766" s="96"/>
      <c r="D2766" s="97"/>
      <c r="E2766" s="98"/>
      <c r="F2766" s="98"/>
      <c r="G2766" s="126">
        <f t="shared" si="271"/>
        <v>2323.2199999999998</v>
      </c>
      <c r="H2766" s="127"/>
    </row>
    <row r="2767" spans="1:8" s="94" customFormat="1" x14ac:dyDescent="0.2">
      <c r="A2767" s="95" t="str">
        <f>+A595</f>
        <v>C4.2</v>
      </c>
      <c r="B2767" s="103" t="str">
        <f t="shared" si="273"/>
        <v>SEÑALAMIENTO VERTICAL</v>
      </c>
      <c r="C2767" s="96"/>
      <c r="D2767" s="97"/>
      <c r="E2767" s="98"/>
      <c r="F2767" s="98"/>
      <c r="G2767" s="126">
        <f t="shared" si="271"/>
        <v>21</v>
      </c>
      <c r="H2767" s="127"/>
    </row>
    <row r="2768" spans="1:8" s="69" customFormat="1" x14ac:dyDescent="0.2">
      <c r="A2768" s="70" t="str">
        <f>+A599</f>
        <v>C5</v>
      </c>
      <c r="B2768" s="102" t="str">
        <f>+VLOOKUP(A2768,$A$16:$G$995,2,FALSE)</f>
        <v>ALCANTARILLADO SANITARIO Y PLUVIAL</v>
      </c>
      <c r="C2768" s="101"/>
      <c r="D2768" s="101"/>
      <c r="E2768" s="101"/>
      <c r="F2768" s="71"/>
      <c r="G2768" s="125">
        <f t="shared" si="271"/>
        <v>49649.64</v>
      </c>
      <c r="H2768" s="127"/>
    </row>
    <row r="2769" spans="1:8" s="94" customFormat="1" x14ac:dyDescent="0.2">
      <c r="A2769" s="95" t="str">
        <f>+A600</f>
        <v>C5.1</v>
      </c>
      <c r="B2769" s="103" t="str">
        <f t="shared" ref="B2769:B2773" si="274">+VLOOKUP(A2769,$A$16:$G$995,2,FALSE)</f>
        <v>LÍNEA PRINCIPAL</v>
      </c>
      <c r="C2769" s="96"/>
      <c r="D2769" s="97"/>
      <c r="E2769" s="98"/>
      <c r="F2769" s="98"/>
      <c r="G2769" s="126">
        <f t="shared" si="271"/>
        <v>32368.67</v>
      </c>
      <c r="H2769" s="127"/>
    </row>
    <row r="2770" spans="1:8" s="94" customFormat="1" x14ac:dyDescent="0.2">
      <c r="A2770" s="95" t="str">
        <f>+A619</f>
        <v>C5.2</v>
      </c>
      <c r="B2770" s="103" t="str">
        <f t="shared" si="274"/>
        <v>POZOS DE VISITA</v>
      </c>
      <c r="C2770" s="96"/>
      <c r="D2770" s="97"/>
      <c r="E2770" s="98"/>
      <c r="F2770" s="98"/>
      <c r="G2770" s="126">
        <f t="shared" si="271"/>
        <v>4193.05</v>
      </c>
      <c r="H2770" s="127"/>
    </row>
    <row r="2771" spans="1:8" s="94" customFormat="1" x14ac:dyDescent="0.2">
      <c r="A2771" s="95" t="str">
        <f>+A635</f>
        <v>C5.3</v>
      </c>
      <c r="B2771" s="103" t="str">
        <f t="shared" si="274"/>
        <v>DESCARGAS DOMICILIARIAS</v>
      </c>
      <c r="C2771" s="96"/>
      <c r="D2771" s="97"/>
      <c r="E2771" s="98"/>
      <c r="F2771" s="98"/>
      <c r="G2771" s="126">
        <f t="shared" si="271"/>
        <v>6759.13</v>
      </c>
      <c r="H2771" s="127"/>
    </row>
    <row r="2772" spans="1:8" s="94" customFormat="1" x14ac:dyDescent="0.2">
      <c r="A2772" s="95" t="str">
        <f>+A651</f>
        <v>C5.4</v>
      </c>
      <c r="B2772" s="103" t="str">
        <f t="shared" si="274"/>
        <v>BOCAS DE TORMENTA</v>
      </c>
      <c r="C2772" s="96"/>
      <c r="D2772" s="97"/>
      <c r="E2772" s="98"/>
      <c r="F2772" s="98"/>
      <c r="G2772" s="126">
        <f t="shared" si="271"/>
        <v>6202.25</v>
      </c>
      <c r="H2772" s="127"/>
    </row>
    <row r="2773" spans="1:8" s="94" customFormat="1" x14ac:dyDescent="0.2">
      <c r="A2773" s="95" t="str">
        <f>+A668</f>
        <v>C5.5</v>
      </c>
      <c r="B2773" s="103" t="str">
        <f t="shared" si="274"/>
        <v>POZOS DE ABSORCIÓN</v>
      </c>
      <c r="C2773" s="96"/>
      <c r="D2773" s="97"/>
      <c r="E2773" s="98"/>
      <c r="F2773" s="98"/>
      <c r="G2773" s="126">
        <f t="shared" si="271"/>
        <v>126.54</v>
      </c>
      <c r="H2773" s="127"/>
    </row>
    <row r="2774" spans="1:8" s="69" customFormat="1" x14ac:dyDescent="0.2">
      <c r="A2774" s="70" t="str">
        <f>+A677</f>
        <v>C6</v>
      </c>
      <c r="B2774" s="102" t="str">
        <f>+VLOOKUP(A2774,$A$16:$G$995,2,FALSE)</f>
        <v>AGUA POTABLE</v>
      </c>
      <c r="C2774" s="101"/>
      <c r="D2774" s="101"/>
      <c r="E2774" s="101"/>
      <c r="F2774" s="71"/>
      <c r="G2774" s="125">
        <f t="shared" si="271"/>
        <v>19731</v>
      </c>
      <c r="H2774" s="127"/>
    </row>
    <row r="2775" spans="1:8" s="94" customFormat="1" x14ac:dyDescent="0.2">
      <c r="A2775" s="95" t="str">
        <f>+A678</f>
        <v>C6.1</v>
      </c>
      <c r="B2775" s="103" t="str">
        <f t="shared" ref="B2775:B2778" si="275">+VLOOKUP(A2775,$A$16:$G$995,2,FALSE)</f>
        <v>LÍNEA PRINCIPAL</v>
      </c>
      <c r="C2775" s="96"/>
      <c r="D2775" s="97"/>
      <c r="E2775" s="98"/>
      <c r="F2775" s="98"/>
      <c r="G2775" s="126">
        <f t="shared" si="271"/>
        <v>13817.44</v>
      </c>
      <c r="H2775" s="127"/>
    </row>
    <row r="2776" spans="1:8" s="94" customFormat="1" x14ac:dyDescent="0.2">
      <c r="A2776" s="95" t="str">
        <f>+A690</f>
        <v>C6.2</v>
      </c>
      <c r="B2776" s="103" t="str">
        <f t="shared" si="275"/>
        <v>TOMAS DOMICILIARIAS</v>
      </c>
      <c r="C2776" s="96"/>
      <c r="D2776" s="97"/>
      <c r="E2776" s="98"/>
      <c r="F2776" s="98"/>
      <c r="G2776" s="126">
        <f t="shared" si="271"/>
        <v>2563.66</v>
      </c>
      <c r="H2776" s="127"/>
    </row>
    <row r="2777" spans="1:8" s="94" customFormat="1" x14ac:dyDescent="0.2">
      <c r="A2777" s="95" t="str">
        <f>+A704</f>
        <v>C6.3</v>
      </c>
      <c r="B2777" s="103" t="str">
        <f t="shared" si="275"/>
        <v>CAJA DE VÁLVULAS</v>
      </c>
      <c r="C2777" s="96"/>
      <c r="D2777" s="97"/>
      <c r="E2777" s="98"/>
      <c r="F2777" s="98"/>
      <c r="G2777" s="126">
        <f t="shared" si="271"/>
        <v>3228.3</v>
      </c>
      <c r="H2777" s="127"/>
    </row>
    <row r="2778" spans="1:8" s="94" customFormat="1" x14ac:dyDescent="0.2">
      <c r="A2778" s="95" t="str">
        <f>+A716</f>
        <v>C6.4</v>
      </c>
      <c r="B2778" s="103" t="str">
        <f t="shared" si="275"/>
        <v>PIEZAS ESPECIALES</v>
      </c>
      <c r="C2778" s="96"/>
      <c r="D2778" s="97"/>
      <c r="E2778" s="98"/>
      <c r="F2778" s="98"/>
      <c r="G2778" s="126">
        <f t="shared" si="271"/>
        <v>121.6</v>
      </c>
      <c r="H2778" s="127"/>
    </row>
    <row r="2779" spans="1:8" s="6" customFormat="1" x14ac:dyDescent="0.2">
      <c r="A2779" s="35" t="str">
        <f>+A738</f>
        <v>C7</v>
      </c>
      <c r="B2779" s="102" t="str">
        <f>+VLOOKUP(A2779,$A$16:$G$995,2,FALSE)</f>
        <v>RED DE ALUMBRADO PÚBLICO</v>
      </c>
      <c r="C2779" s="100"/>
      <c r="D2779" s="100"/>
      <c r="E2779" s="100"/>
      <c r="F2779" s="37"/>
      <c r="G2779" s="125">
        <f t="shared" si="271"/>
        <v>2143.77</v>
      </c>
      <c r="H2779" s="127"/>
    </row>
    <row r="2780" spans="1:8" s="94" customFormat="1" x14ac:dyDescent="0.2">
      <c r="A2780" s="95" t="str">
        <f>+A739</f>
        <v>C7.1</v>
      </c>
      <c r="B2780" s="103" t="str">
        <f t="shared" ref="B2780:B2781" si="276">+VLOOKUP(A2780,$A$16:$G$995,2,FALSE)</f>
        <v>OBRA CIVIL</v>
      </c>
      <c r="C2780" s="96"/>
      <c r="D2780" s="97"/>
      <c r="E2780" s="98"/>
      <c r="F2780" s="98"/>
      <c r="G2780" s="126">
        <f t="shared" si="271"/>
        <v>812.77</v>
      </c>
      <c r="H2780" s="127"/>
    </row>
    <row r="2781" spans="1:8" s="94" customFormat="1" x14ac:dyDescent="0.2">
      <c r="A2781" s="95" t="str">
        <f>+A750</f>
        <v>C7.2</v>
      </c>
      <c r="B2781" s="103" t="str">
        <f t="shared" si="276"/>
        <v>ALUMBRADO PÚBLICO</v>
      </c>
      <c r="C2781" s="96"/>
      <c r="D2781" s="97"/>
      <c r="E2781" s="98"/>
      <c r="F2781" s="98"/>
      <c r="G2781" s="126">
        <f t="shared" si="271"/>
        <v>1331</v>
      </c>
      <c r="H2781" s="127"/>
    </row>
    <row r="2782" spans="1:8" s="6" customFormat="1" x14ac:dyDescent="0.2">
      <c r="A2782" s="35" t="str">
        <f>+A769</f>
        <v>C8</v>
      </c>
      <c r="B2782" s="102" t="str">
        <f>+VLOOKUP(A2782,$A$16:$G$995,2,FALSE)</f>
        <v>LIMPIEZA</v>
      </c>
      <c r="C2782" s="100"/>
      <c r="D2782" s="100"/>
      <c r="E2782" s="100"/>
      <c r="F2782" s="37"/>
      <c r="G2782" s="125">
        <f t="shared" si="271"/>
        <v>6178.24</v>
      </c>
      <c r="H2782" s="127"/>
    </row>
    <row r="2783" spans="1:8" s="119" customFormat="1" x14ac:dyDescent="0.2">
      <c r="A2783" s="83" t="s">
        <v>28</v>
      </c>
      <c r="B2783" s="120" t="str">
        <f>+VLOOKUP(A2783,$A$771:$G$995,2,FALSE)</f>
        <v>CALLE INDEPENDENCIA</v>
      </c>
      <c r="C2783" s="115"/>
      <c r="D2783" s="116"/>
      <c r="E2783" s="117"/>
      <c r="F2783" s="118"/>
      <c r="G2783" s="124">
        <f>+VLOOKUP(A2783,$A$16:$G$995,7,FALSE)</f>
        <v>29681.769999999997</v>
      </c>
      <c r="H2783" s="127"/>
    </row>
    <row r="2784" spans="1:8" s="6" customFormat="1" x14ac:dyDescent="0.2">
      <c r="A2784" s="35" t="s">
        <v>45</v>
      </c>
      <c r="B2784" s="102" t="str">
        <f>+VLOOKUP(A2784,$A$771:$G$995,2,FALSE)</f>
        <v>PAVIMENTACIÓN</v>
      </c>
      <c r="C2784" s="100"/>
      <c r="D2784" s="100"/>
      <c r="E2784" s="100"/>
      <c r="F2784" s="37"/>
      <c r="G2784" s="125">
        <f>+VLOOKUP(A2784,$A$16:$G$995,7,FALSE)</f>
        <v>14288.38</v>
      </c>
      <c r="H2784" s="127"/>
    </row>
    <row r="2785" spans="1:8" s="94" customFormat="1" x14ac:dyDescent="0.2">
      <c r="A2785" s="95" t="s">
        <v>1045</v>
      </c>
      <c r="B2785" s="103" t="str">
        <f>+VLOOKUP(A2785,$A$771:$G$995,2,FALSE)</f>
        <v>PRELIMINARES</v>
      </c>
      <c r="C2785" s="96"/>
      <c r="D2785" s="97"/>
      <c r="E2785" s="98"/>
      <c r="F2785" s="98"/>
      <c r="G2785" s="126">
        <f t="shared" ref="G2785:G2806" si="277">+VLOOKUP(A2785,$A$16:$G$995,7,FALSE)</f>
        <v>4141</v>
      </c>
      <c r="H2785" s="127"/>
    </row>
    <row r="2786" spans="1:8" s="94" customFormat="1" x14ac:dyDescent="0.2">
      <c r="A2786" s="95" t="s">
        <v>1046</v>
      </c>
      <c r="B2786" s="103" t="str">
        <f t="shared" ref="B2786:B2787" si="278">+VLOOKUP(A2786,$A$771:$G$995,2,FALSE)</f>
        <v>TERRACERÍAS</v>
      </c>
      <c r="C2786" s="96"/>
      <c r="D2786" s="97"/>
      <c r="E2786" s="98"/>
      <c r="F2786" s="98"/>
      <c r="G2786" s="126">
        <f t="shared" si="277"/>
        <v>7496.57</v>
      </c>
      <c r="H2786" s="127"/>
    </row>
    <row r="2787" spans="1:8" s="94" customFormat="1" x14ac:dyDescent="0.2">
      <c r="A2787" s="95" t="s">
        <v>1047</v>
      </c>
      <c r="B2787" s="103" t="str">
        <f t="shared" si="278"/>
        <v>PAVIMENTO HIDRÁULICO</v>
      </c>
      <c r="C2787" s="96"/>
      <c r="D2787" s="97"/>
      <c r="E2787" s="98"/>
      <c r="F2787" s="98"/>
      <c r="G2787" s="126">
        <f t="shared" si="277"/>
        <v>2650.81</v>
      </c>
      <c r="H2787" s="127"/>
    </row>
    <row r="2788" spans="1:8" s="6" customFormat="1" x14ac:dyDescent="0.2">
      <c r="A2788" s="35" t="s">
        <v>47</v>
      </c>
      <c r="B2788" s="102" t="str">
        <f>+VLOOKUP(A2788,$A$771:$G$995,2,FALSE)</f>
        <v>BANQUETAS, CRUCES PEATONALES Y ACCESIBILIDAD UNIVERSAL</v>
      </c>
      <c r="C2788" s="100"/>
      <c r="D2788" s="100"/>
      <c r="E2788" s="100"/>
      <c r="F2788" s="37"/>
      <c r="G2788" s="125">
        <f t="shared" si="277"/>
        <v>3004.76</v>
      </c>
      <c r="H2788" s="127"/>
    </row>
    <row r="2789" spans="1:8" s="6" customFormat="1" x14ac:dyDescent="0.2">
      <c r="A2789" s="35" t="s">
        <v>1048</v>
      </c>
      <c r="B2789" s="102" t="str">
        <f>+VLOOKUP(A2789,$A$771:$G$995,2,FALSE)</f>
        <v>ÁREAS VERDES</v>
      </c>
      <c r="C2789" s="100"/>
      <c r="D2789" s="100"/>
      <c r="E2789" s="100"/>
      <c r="F2789" s="37"/>
      <c r="G2789" s="125">
        <f t="shared" si="277"/>
        <v>14</v>
      </c>
      <c r="H2789" s="127"/>
    </row>
    <row r="2790" spans="1:8" s="6" customFormat="1" x14ac:dyDescent="0.2">
      <c r="A2790" s="35" t="s">
        <v>1049</v>
      </c>
      <c r="B2790" s="102" t="str">
        <f>+VLOOKUP(A2790,$A$771:$G$995,2,FALSE)</f>
        <v>SEÑALAMIENTO HORIZONTAL Y VERTICAL</v>
      </c>
      <c r="C2790" s="100"/>
      <c r="D2790" s="100"/>
      <c r="E2790" s="100"/>
      <c r="F2790" s="37"/>
      <c r="G2790" s="125">
        <f t="shared" si="277"/>
        <v>422.66</v>
      </c>
      <c r="H2790" s="127"/>
    </row>
    <row r="2791" spans="1:8" s="94" customFormat="1" x14ac:dyDescent="0.2">
      <c r="A2791" s="95" t="s">
        <v>1050</v>
      </c>
      <c r="B2791" s="103" t="str">
        <f t="shared" ref="B2791:B2792" si="279">+VLOOKUP(A2791,$A$771:$G$995,2,FALSE)</f>
        <v>SEÑALAMIENTO HORIZONTAL</v>
      </c>
      <c r="C2791" s="96"/>
      <c r="D2791" s="97"/>
      <c r="E2791" s="98"/>
      <c r="F2791" s="98"/>
      <c r="G2791" s="126">
        <f t="shared" si="277"/>
        <v>416.66</v>
      </c>
      <c r="H2791" s="127"/>
    </row>
    <row r="2792" spans="1:8" s="94" customFormat="1" x14ac:dyDescent="0.2">
      <c r="A2792" s="95" t="s">
        <v>1051</v>
      </c>
      <c r="B2792" s="103" t="str">
        <f t="shared" si="279"/>
        <v>SEÑALAMIENTO VERTICAL</v>
      </c>
      <c r="C2792" s="96"/>
      <c r="D2792" s="97"/>
      <c r="E2792" s="98"/>
      <c r="F2792" s="98"/>
      <c r="G2792" s="126">
        <f t="shared" si="277"/>
        <v>6</v>
      </c>
      <c r="H2792" s="127"/>
    </row>
    <row r="2793" spans="1:8" s="69" customFormat="1" x14ac:dyDescent="0.2">
      <c r="A2793" s="70" t="s">
        <v>1052</v>
      </c>
      <c r="B2793" s="102" t="str">
        <f>+VLOOKUP(A2793,$A$771:$G$995,2,FALSE)</f>
        <v>ALCANTARILLADO SANITARIO Y PLUVIAL</v>
      </c>
      <c r="C2793" s="101"/>
      <c r="D2793" s="101"/>
      <c r="E2793" s="101"/>
      <c r="F2793" s="71"/>
      <c r="G2793" s="125">
        <f t="shared" si="277"/>
        <v>7541.3</v>
      </c>
      <c r="H2793" s="127"/>
    </row>
    <row r="2794" spans="1:8" s="94" customFormat="1" x14ac:dyDescent="0.2">
      <c r="A2794" s="95" t="s">
        <v>1054</v>
      </c>
      <c r="B2794" s="103" t="str">
        <f t="shared" ref="B2794:B2798" si="280">+VLOOKUP(A2794,$A$771:$G$995,2,FALSE)</f>
        <v>LÍNEA PRINCIPAL</v>
      </c>
      <c r="C2794" s="96"/>
      <c r="D2794" s="97"/>
      <c r="E2794" s="98"/>
      <c r="F2794" s="98"/>
      <c r="G2794" s="126">
        <f t="shared" si="277"/>
        <v>4322.83</v>
      </c>
      <c r="H2794" s="127"/>
    </row>
    <row r="2795" spans="1:8" s="94" customFormat="1" x14ac:dyDescent="0.2">
      <c r="A2795" s="95" t="s">
        <v>1055</v>
      </c>
      <c r="B2795" s="103" t="str">
        <f t="shared" si="280"/>
        <v>POZOS DE VISITA</v>
      </c>
      <c r="C2795" s="96"/>
      <c r="D2795" s="97"/>
      <c r="E2795" s="98"/>
      <c r="F2795" s="98"/>
      <c r="G2795" s="126">
        <f t="shared" si="277"/>
        <v>294.49</v>
      </c>
      <c r="H2795" s="127"/>
    </row>
    <row r="2796" spans="1:8" s="94" customFormat="1" x14ac:dyDescent="0.2">
      <c r="A2796" s="95" t="s">
        <v>1056</v>
      </c>
      <c r="B2796" s="103" t="str">
        <f t="shared" si="280"/>
        <v>DESCARGAS DOMICILIARIAS</v>
      </c>
      <c r="C2796" s="96"/>
      <c r="D2796" s="97"/>
      <c r="E2796" s="98"/>
      <c r="F2796" s="98"/>
      <c r="G2796" s="126">
        <f t="shared" si="277"/>
        <v>1219.4100000000001</v>
      </c>
      <c r="H2796" s="127"/>
    </row>
    <row r="2797" spans="1:8" s="94" customFormat="1" x14ac:dyDescent="0.2">
      <c r="A2797" s="95" t="s">
        <v>1053</v>
      </c>
      <c r="B2797" s="103" t="str">
        <f t="shared" si="280"/>
        <v>BOCAS DE TORMENTA</v>
      </c>
      <c r="C2797" s="96"/>
      <c r="D2797" s="97"/>
      <c r="E2797" s="98"/>
      <c r="F2797" s="98"/>
      <c r="G2797" s="126">
        <f t="shared" si="277"/>
        <v>1662.27</v>
      </c>
      <c r="H2797" s="127"/>
    </row>
    <row r="2798" spans="1:8" s="94" customFormat="1" x14ac:dyDescent="0.2">
      <c r="A2798" s="95" t="s">
        <v>1057</v>
      </c>
      <c r="B2798" s="103" t="str">
        <f t="shared" si="280"/>
        <v>POZOS DE ABSORCIÓN</v>
      </c>
      <c r="C2798" s="96"/>
      <c r="D2798" s="97"/>
      <c r="E2798" s="98"/>
      <c r="F2798" s="98"/>
      <c r="G2798" s="126">
        <f t="shared" si="277"/>
        <v>42.3</v>
      </c>
      <c r="H2798" s="127"/>
    </row>
    <row r="2799" spans="1:8" s="69" customFormat="1" x14ac:dyDescent="0.2">
      <c r="A2799" s="70" t="s">
        <v>1058</v>
      </c>
      <c r="B2799" s="102" t="str">
        <f>+VLOOKUP(A2799,$A$771:$G$995,2,FALSE)</f>
        <v>AGUA POTABLE</v>
      </c>
      <c r="C2799" s="101"/>
      <c r="D2799" s="101"/>
      <c r="E2799" s="101"/>
      <c r="F2799" s="71"/>
      <c r="G2799" s="125">
        <f t="shared" si="277"/>
        <v>2601.0700000000002</v>
      </c>
      <c r="H2799" s="127"/>
    </row>
    <row r="2800" spans="1:8" s="94" customFormat="1" x14ac:dyDescent="0.2">
      <c r="A2800" s="95" t="s">
        <v>1059</v>
      </c>
      <c r="B2800" s="103" t="str">
        <f t="shared" ref="B2800:B2803" si="281">+VLOOKUP(A2800,$A$771:$G$995,2,FALSE)</f>
        <v>LÍNEA PRINCIPAL</v>
      </c>
      <c r="C2800" s="96"/>
      <c r="D2800" s="97"/>
      <c r="E2800" s="98"/>
      <c r="F2800" s="98"/>
      <c r="G2800" s="126">
        <f t="shared" si="277"/>
        <v>1772.34</v>
      </c>
      <c r="H2800" s="127"/>
    </row>
    <row r="2801" spans="1:8" s="94" customFormat="1" x14ac:dyDescent="0.2">
      <c r="A2801" s="95" t="s">
        <v>1060</v>
      </c>
      <c r="B2801" s="103" t="str">
        <f t="shared" si="281"/>
        <v>TOMAS DOMICILIARIAS</v>
      </c>
      <c r="C2801" s="96"/>
      <c r="D2801" s="97"/>
      <c r="E2801" s="98"/>
      <c r="F2801" s="98"/>
      <c r="G2801" s="126">
        <f t="shared" si="277"/>
        <v>490.36</v>
      </c>
      <c r="H2801" s="127"/>
    </row>
    <row r="2802" spans="1:8" s="94" customFormat="1" x14ac:dyDescent="0.2">
      <c r="A2802" s="95" t="s">
        <v>1061</v>
      </c>
      <c r="B2802" s="103" t="str">
        <f t="shared" si="281"/>
        <v>CAJA DE VÁLVULAS</v>
      </c>
      <c r="C2802" s="96"/>
      <c r="D2802" s="97"/>
      <c r="E2802" s="98"/>
      <c r="F2802" s="98"/>
      <c r="G2802" s="126">
        <f t="shared" si="277"/>
        <v>321.97000000000003</v>
      </c>
      <c r="H2802" s="127"/>
    </row>
    <row r="2803" spans="1:8" s="94" customFormat="1" x14ac:dyDescent="0.2">
      <c r="A2803" s="95" t="s">
        <v>1062</v>
      </c>
      <c r="B2803" s="103" t="str">
        <f t="shared" si="281"/>
        <v>PIEZAS ESPECIALES</v>
      </c>
      <c r="C2803" s="96"/>
      <c r="D2803" s="97"/>
      <c r="E2803" s="98"/>
      <c r="F2803" s="98"/>
      <c r="G2803" s="126">
        <f t="shared" si="277"/>
        <v>16.399999999999999</v>
      </c>
      <c r="H2803" s="127"/>
    </row>
    <row r="2804" spans="1:8" s="6" customFormat="1" x14ac:dyDescent="0.2">
      <c r="A2804" s="35" t="s">
        <v>1063</v>
      </c>
      <c r="B2804" s="102" t="str">
        <f>+VLOOKUP(A2804,$A$771:$G$995,2,FALSE)</f>
        <v>RED DE ALUMBRADO PÚBLICO</v>
      </c>
      <c r="C2804" s="100"/>
      <c r="D2804" s="100"/>
      <c r="E2804" s="100"/>
      <c r="F2804" s="37"/>
      <c r="G2804" s="125">
        <f t="shared" si="277"/>
        <v>571.02</v>
      </c>
      <c r="H2804" s="127"/>
    </row>
    <row r="2805" spans="1:8" s="94" customFormat="1" x14ac:dyDescent="0.2">
      <c r="A2805" s="95" t="s">
        <v>1064</v>
      </c>
      <c r="B2805" s="103" t="str">
        <f t="shared" ref="B2805:B2806" si="282">+VLOOKUP(A2805,$A$771:$G$995,2,FALSE)</f>
        <v>OBRA CIVIL</v>
      </c>
      <c r="C2805" s="96"/>
      <c r="D2805" s="97"/>
      <c r="E2805" s="98"/>
      <c r="F2805" s="98"/>
      <c r="G2805" s="126">
        <f t="shared" si="277"/>
        <v>204.02</v>
      </c>
      <c r="H2805" s="127"/>
    </row>
    <row r="2806" spans="1:8" s="94" customFormat="1" x14ac:dyDescent="0.2">
      <c r="A2806" s="95" t="s">
        <v>1065</v>
      </c>
      <c r="B2806" s="103" t="str">
        <f t="shared" si="282"/>
        <v>ALUMBRADO PÚBLICO</v>
      </c>
      <c r="C2806" s="96"/>
      <c r="D2806" s="97"/>
      <c r="E2806" s="98"/>
      <c r="F2806" s="98"/>
      <c r="G2806" s="126">
        <f t="shared" si="277"/>
        <v>367</v>
      </c>
      <c r="H2806" s="127"/>
    </row>
    <row r="2807" spans="1:8" s="6" customFormat="1" x14ac:dyDescent="0.2">
      <c r="A2807" s="35" t="s">
        <v>1066</v>
      </c>
      <c r="B2807" s="102" t="str">
        <f>+VLOOKUP(A2807,$A$771:$G$995,2,FALSE)</f>
        <v>LIMPIEZA</v>
      </c>
      <c r="C2807" s="100"/>
      <c r="D2807" s="100"/>
      <c r="E2807" s="100"/>
      <c r="F2807" s="37"/>
      <c r="G2807" s="125">
        <f>+VLOOKUP(A2807,$A$16:$G$995,7,FALSE)</f>
        <v>1238.58</v>
      </c>
      <c r="H2807" s="127"/>
    </row>
    <row r="2808" spans="1:8" s="119" customFormat="1" x14ac:dyDescent="0.2">
      <c r="A2808" s="83" t="s">
        <v>29</v>
      </c>
      <c r="B2808" s="120" t="str">
        <f>+VLOOKUP(A2808,$A$771:$G$1244,2,FALSE)</f>
        <v>CALLE JUÁREZ</v>
      </c>
      <c r="C2808" s="115"/>
      <c r="D2808" s="116"/>
      <c r="E2808" s="117"/>
      <c r="F2808" s="118"/>
      <c r="G2808" s="124">
        <f>+VLOOKUP(A2808,$A$771:$G$1244,7,FALSE)</f>
        <v>66593.45</v>
      </c>
      <c r="H2808" s="127"/>
    </row>
    <row r="2809" spans="1:8" s="6" customFormat="1" x14ac:dyDescent="0.2">
      <c r="A2809" s="35" t="s">
        <v>57</v>
      </c>
      <c r="B2809" s="102" t="str">
        <f>+VLOOKUP(A2809,$A$771:$G$1244,2,FALSE)</f>
        <v>PAVIMENTACIÓN</v>
      </c>
      <c r="C2809" s="100"/>
      <c r="D2809" s="100"/>
      <c r="E2809" s="100"/>
      <c r="F2809" s="37"/>
      <c r="G2809" s="125">
        <f>+VLOOKUP(A2809,$A$771:$G$1244,7,FALSE)</f>
        <v>31114.32</v>
      </c>
      <c r="H2809" s="127"/>
    </row>
    <row r="2810" spans="1:8" s="94" customFormat="1" x14ac:dyDescent="0.2">
      <c r="A2810" s="95" t="s">
        <v>1275</v>
      </c>
      <c r="B2810" s="103" t="str">
        <f>+VLOOKUP(A2810,$A$771:$G$1244,2,FALSE)</f>
        <v>PRELIMINARES</v>
      </c>
      <c r="C2810" s="96"/>
      <c r="D2810" s="97"/>
      <c r="E2810" s="98"/>
      <c r="F2810" s="98"/>
      <c r="G2810" s="126">
        <f t="shared" ref="G2810:G2832" si="283">+VLOOKUP(A2810,$A$771:$G$1244,7,FALSE)</f>
        <v>8714.1200000000008</v>
      </c>
      <c r="H2810" s="127"/>
    </row>
    <row r="2811" spans="1:8" s="94" customFormat="1" x14ac:dyDescent="0.2">
      <c r="A2811" s="95" t="s">
        <v>1276</v>
      </c>
      <c r="B2811" s="103" t="str">
        <f t="shared" ref="B2811:B2812" si="284">+VLOOKUP(A2811,$A$771:$G$1244,2,FALSE)</f>
        <v>TERRACERÍAS</v>
      </c>
      <c r="C2811" s="96"/>
      <c r="D2811" s="97"/>
      <c r="E2811" s="98"/>
      <c r="F2811" s="98"/>
      <c r="G2811" s="126">
        <f t="shared" si="283"/>
        <v>18406.490000000002</v>
      </c>
      <c r="H2811" s="127"/>
    </row>
    <row r="2812" spans="1:8" s="94" customFormat="1" x14ac:dyDescent="0.2">
      <c r="A2812" s="95" t="s">
        <v>1277</v>
      </c>
      <c r="B2812" s="103" t="str">
        <f t="shared" si="284"/>
        <v>PAVIMENTO HIDRÁULICO</v>
      </c>
      <c r="C2812" s="96"/>
      <c r="D2812" s="97"/>
      <c r="E2812" s="98"/>
      <c r="F2812" s="98"/>
      <c r="G2812" s="126">
        <f t="shared" si="283"/>
        <v>3993.71</v>
      </c>
      <c r="H2812" s="127"/>
    </row>
    <row r="2813" spans="1:8" s="6" customFormat="1" x14ac:dyDescent="0.2">
      <c r="A2813" s="35" t="s">
        <v>65</v>
      </c>
      <c r="B2813" s="102" t="str">
        <f t="shared" ref="B2813:B2817" si="285">+VLOOKUP(A2813,$A$771:$G$1244,2,FALSE)</f>
        <v>BANQUETAS, CRUCES PEATONALES Y ACCESIBILIDAD UNIVERSAL</v>
      </c>
      <c r="C2813" s="100"/>
      <c r="D2813" s="100"/>
      <c r="E2813" s="100"/>
      <c r="F2813" s="37"/>
      <c r="G2813" s="125">
        <f t="shared" si="283"/>
        <v>3506.05</v>
      </c>
      <c r="H2813" s="127"/>
    </row>
    <row r="2814" spans="1:8" s="6" customFormat="1" x14ac:dyDescent="0.2">
      <c r="A2814" s="35" t="s">
        <v>249</v>
      </c>
      <c r="B2814" s="102" t="str">
        <f t="shared" si="285"/>
        <v>ÁREAS VERDES</v>
      </c>
      <c r="C2814" s="100"/>
      <c r="D2814" s="100"/>
      <c r="E2814" s="100"/>
      <c r="F2814" s="37"/>
      <c r="G2814" s="125">
        <f t="shared" si="283"/>
        <v>58.3</v>
      </c>
      <c r="H2814" s="127"/>
    </row>
    <row r="2815" spans="1:8" s="6" customFormat="1" x14ac:dyDescent="0.2">
      <c r="A2815" s="35" t="s">
        <v>259</v>
      </c>
      <c r="B2815" s="102" t="str">
        <f t="shared" si="285"/>
        <v>SEÑALAMIENTO HORIZONTAL Y VERTICAL</v>
      </c>
      <c r="C2815" s="100"/>
      <c r="D2815" s="100"/>
      <c r="E2815" s="100"/>
      <c r="F2815" s="37"/>
      <c r="G2815" s="125">
        <f t="shared" si="283"/>
        <v>691.87</v>
      </c>
      <c r="H2815" s="127"/>
    </row>
    <row r="2816" spans="1:8" s="94" customFormat="1" x14ac:dyDescent="0.2">
      <c r="A2816" s="95" t="s">
        <v>1278</v>
      </c>
      <c r="B2816" s="103" t="str">
        <f t="shared" si="285"/>
        <v>SEÑALAMIENTO HORIZONTAL</v>
      </c>
      <c r="C2816" s="96"/>
      <c r="D2816" s="97"/>
      <c r="E2816" s="98"/>
      <c r="F2816" s="98"/>
      <c r="G2816" s="126">
        <f t="shared" si="283"/>
        <v>681.87</v>
      </c>
      <c r="H2816" s="127"/>
    </row>
    <row r="2817" spans="1:8" s="94" customFormat="1" x14ac:dyDescent="0.2">
      <c r="A2817" s="95" t="s">
        <v>1279</v>
      </c>
      <c r="B2817" s="103" t="str">
        <f t="shared" si="285"/>
        <v>SEÑALAMIENTO VERTICAL</v>
      </c>
      <c r="C2817" s="96"/>
      <c r="D2817" s="97"/>
      <c r="E2817" s="98"/>
      <c r="F2817" s="98"/>
      <c r="G2817" s="126">
        <f t="shared" si="283"/>
        <v>10</v>
      </c>
      <c r="H2817" s="127"/>
    </row>
    <row r="2818" spans="1:8" s="69" customFormat="1" x14ac:dyDescent="0.2">
      <c r="A2818" s="70" t="s">
        <v>303</v>
      </c>
      <c r="B2818" s="102" t="str">
        <f>+VLOOKUP(A2818,$A$771:$G$1244,2,FALSE)</f>
        <v>ALCANTARILLADO SANITARIO Y PLUVIAL</v>
      </c>
      <c r="C2818" s="101"/>
      <c r="D2818" s="101"/>
      <c r="E2818" s="101"/>
      <c r="F2818" s="71"/>
      <c r="G2818" s="125">
        <f t="shared" si="283"/>
        <v>20566.349999999999</v>
      </c>
      <c r="H2818" s="127"/>
    </row>
    <row r="2819" spans="1:8" s="94" customFormat="1" x14ac:dyDescent="0.2">
      <c r="A2819" s="95" t="s">
        <v>1280</v>
      </c>
      <c r="B2819" s="103" t="str">
        <f t="shared" ref="B2819:B2823" si="286">+VLOOKUP(A2819,$A$771:$G$1244,2,FALSE)</f>
        <v>LÍNEA PRINCIPAL</v>
      </c>
      <c r="C2819" s="96"/>
      <c r="D2819" s="97"/>
      <c r="E2819" s="98"/>
      <c r="F2819" s="98"/>
      <c r="G2819" s="126">
        <f t="shared" si="283"/>
        <v>12791.14</v>
      </c>
      <c r="H2819" s="127"/>
    </row>
    <row r="2820" spans="1:8" s="94" customFormat="1" x14ac:dyDescent="0.2">
      <c r="A2820" s="95" t="s">
        <v>1281</v>
      </c>
      <c r="B2820" s="103" t="str">
        <f t="shared" si="286"/>
        <v>POZOS DE VISITA</v>
      </c>
      <c r="C2820" s="96"/>
      <c r="D2820" s="97"/>
      <c r="E2820" s="98"/>
      <c r="F2820" s="98"/>
      <c r="G2820" s="126">
        <f t="shared" si="283"/>
        <v>1460.77</v>
      </c>
      <c r="H2820" s="127"/>
    </row>
    <row r="2821" spans="1:8" s="94" customFormat="1" x14ac:dyDescent="0.2">
      <c r="A2821" s="95" t="s">
        <v>1282</v>
      </c>
      <c r="B2821" s="103" t="str">
        <f t="shared" si="286"/>
        <v>DESCARGAS DOMICILIARIAS</v>
      </c>
      <c r="C2821" s="96"/>
      <c r="D2821" s="97"/>
      <c r="E2821" s="98"/>
      <c r="F2821" s="98"/>
      <c r="G2821" s="126">
        <f t="shared" si="283"/>
        <v>2451.1</v>
      </c>
      <c r="H2821" s="127"/>
    </row>
    <row r="2822" spans="1:8" s="94" customFormat="1" x14ac:dyDescent="0.2">
      <c r="A2822" s="95" t="s">
        <v>1283</v>
      </c>
      <c r="B2822" s="103" t="str">
        <f t="shared" si="286"/>
        <v>BOCAS DE TORMENTA</v>
      </c>
      <c r="C2822" s="96"/>
      <c r="D2822" s="97"/>
      <c r="E2822" s="98"/>
      <c r="F2822" s="98"/>
      <c r="G2822" s="126">
        <f t="shared" si="283"/>
        <v>3412.65</v>
      </c>
      <c r="H2822" s="127"/>
    </row>
    <row r="2823" spans="1:8" s="94" customFormat="1" x14ac:dyDescent="0.2">
      <c r="A2823" s="95" t="s">
        <v>1284</v>
      </c>
      <c r="B2823" s="103" t="str">
        <f t="shared" si="286"/>
        <v xml:space="preserve">POZOS DE ABSORCIÓN </v>
      </c>
      <c r="C2823" s="96"/>
      <c r="D2823" s="97"/>
      <c r="E2823" s="98"/>
      <c r="F2823" s="98"/>
      <c r="G2823" s="126">
        <f t="shared" si="283"/>
        <v>450.69</v>
      </c>
      <c r="H2823" s="127"/>
    </row>
    <row r="2824" spans="1:8" s="69" customFormat="1" x14ac:dyDescent="0.2">
      <c r="A2824" s="70" t="s">
        <v>1285</v>
      </c>
      <c r="B2824" s="102" t="str">
        <f>+VLOOKUP(A2824,$A$771:$G$1244,2,FALSE)</f>
        <v>AGUA POTABLE</v>
      </c>
      <c r="C2824" s="101"/>
      <c r="D2824" s="101"/>
      <c r="E2824" s="101"/>
      <c r="F2824" s="71"/>
      <c r="G2824" s="125">
        <f t="shared" si="283"/>
        <v>7571.13</v>
      </c>
      <c r="H2824" s="127"/>
    </row>
    <row r="2825" spans="1:8" s="94" customFormat="1" x14ac:dyDescent="0.2">
      <c r="A2825" s="95" t="s">
        <v>1286</v>
      </c>
      <c r="B2825" s="103" t="str">
        <f t="shared" ref="B2825:B2828" si="287">+VLOOKUP(A2825,$A$771:$G$1244,2,FALSE)</f>
        <v>LÍNEA PRINCIPAL</v>
      </c>
      <c r="C2825" s="96"/>
      <c r="D2825" s="97"/>
      <c r="E2825" s="98"/>
      <c r="F2825" s="98"/>
      <c r="G2825" s="126">
        <f t="shared" si="283"/>
        <v>4722.03</v>
      </c>
      <c r="H2825" s="127"/>
    </row>
    <row r="2826" spans="1:8" s="94" customFormat="1" x14ac:dyDescent="0.2">
      <c r="A2826" s="95" t="s">
        <v>1287</v>
      </c>
      <c r="B2826" s="103" t="str">
        <f t="shared" si="287"/>
        <v>TOMAS DOMICILIARIAS</v>
      </c>
      <c r="C2826" s="96"/>
      <c r="D2826" s="97"/>
      <c r="E2826" s="98"/>
      <c r="F2826" s="98"/>
      <c r="G2826" s="126">
        <f t="shared" si="283"/>
        <v>782.42</v>
      </c>
      <c r="H2826" s="127"/>
    </row>
    <row r="2827" spans="1:8" s="94" customFormat="1" x14ac:dyDescent="0.2">
      <c r="A2827" s="95" t="s">
        <v>1288</v>
      </c>
      <c r="B2827" s="103" t="str">
        <f t="shared" si="287"/>
        <v>CAJA DE VÁLVULAS</v>
      </c>
      <c r="C2827" s="96"/>
      <c r="D2827" s="97"/>
      <c r="E2827" s="98"/>
      <c r="F2827" s="98"/>
      <c r="G2827" s="126">
        <f t="shared" si="283"/>
        <v>1978.72</v>
      </c>
      <c r="H2827" s="127"/>
    </row>
    <row r="2828" spans="1:8" s="94" customFormat="1" x14ac:dyDescent="0.2">
      <c r="A2828" s="95" t="s">
        <v>1289</v>
      </c>
      <c r="B2828" s="103" t="str">
        <f t="shared" si="287"/>
        <v>PIEZAS ESPECIALES</v>
      </c>
      <c r="C2828" s="96"/>
      <c r="D2828" s="97"/>
      <c r="E2828" s="98"/>
      <c r="F2828" s="98"/>
      <c r="G2828" s="126">
        <f t="shared" si="283"/>
        <v>87.96</v>
      </c>
      <c r="H2828" s="127"/>
    </row>
    <row r="2829" spans="1:8" s="6" customFormat="1" x14ac:dyDescent="0.2">
      <c r="A2829" s="35" t="s">
        <v>1290</v>
      </c>
      <c r="B2829" s="102" t="str">
        <f>+VLOOKUP(A2829,$A$771:$G$1244,2,FALSE)</f>
        <v>RED DE ALUMBRADO PÚBLICO</v>
      </c>
      <c r="C2829" s="100"/>
      <c r="D2829" s="100"/>
      <c r="E2829" s="100"/>
      <c r="F2829" s="37"/>
      <c r="G2829" s="125">
        <f t="shared" si="283"/>
        <v>993.74</v>
      </c>
      <c r="H2829" s="127"/>
    </row>
    <row r="2830" spans="1:8" s="94" customFormat="1" x14ac:dyDescent="0.2">
      <c r="A2830" s="95" t="s">
        <v>1291</v>
      </c>
      <c r="B2830" s="103" t="str">
        <f t="shared" ref="B2830:B2831" si="288">+VLOOKUP(A2830,$A$771:$G$1244,2,FALSE)</f>
        <v>OBRA CIVIL</v>
      </c>
      <c r="C2830" s="96"/>
      <c r="D2830" s="97"/>
      <c r="E2830" s="98"/>
      <c r="F2830" s="98"/>
      <c r="G2830" s="126">
        <f t="shared" si="283"/>
        <v>393.74</v>
      </c>
      <c r="H2830" s="127"/>
    </row>
    <row r="2831" spans="1:8" s="94" customFormat="1" x14ac:dyDescent="0.2">
      <c r="A2831" s="95" t="s">
        <v>1292</v>
      </c>
      <c r="B2831" s="103" t="str">
        <f t="shared" si="288"/>
        <v>ALUMBRADO PÚBLICO</v>
      </c>
      <c r="C2831" s="96"/>
      <c r="D2831" s="97"/>
      <c r="E2831" s="98"/>
      <c r="F2831" s="98"/>
      <c r="G2831" s="126">
        <f t="shared" si="283"/>
        <v>600</v>
      </c>
      <c r="H2831" s="127"/>
    </row>
    <row r="2832" spans="1:8" s="6" customFormat="1" x14ac:dyDescent="0.2">
      <c r="A2832" s="35" t="s">
        <v>1293</v>
      </c>
      <c r="B2832" s="102" t="str">
        <f>+VLOOKUP(A2832,$A$771:$G$1244,2,FALSE)</f>
        <v>LIMPIEZA</v>
      </c>
      <c r="C2832" s="100"/>
      <c r="D2832" s="100"/>
      <c r="E2832" s="100"/>
      <c r="F2832" s="37"/>
      <c r="G2832" s="125">
        <f t="shared" si="283"/>
        <v>2091.69</v>
      </c>
      <c r="H2832" s="127"/>
    </row>
    <row r="2833" spans="1:8" s="119" customFormat="1" x14ac:dyDescent="0.2">
      <c r="A2833" s="83" t="s">
        <v>268</v>
      </c>
      <c r="B2833" s="120" t="str">
        <f>+VLOOKUP(A2833,$A$771:$G$1488,2,FALSE)</f>
        <v>CALLE TUXPAN</v>
      </c>
      <c r="C2833" s="115"/>
      <c r="D2833" s="116"/>
      <c r="E2833" s="117"/>
      <c r="F2833" s="118"/>
      <c r="G2833" s="124">
        <f>+VLOOKUP(A2833,$A$771:$G$1488,7,FALSE)</f>
        <v>69388.599999999991</v>
      </c>
      <c r="H2833" s="127"/>
    </row>
    <row r="2834" spans="1:8" s="6" customFormat="1" x14ac:dyDescent="0.2">
      <c r="A2834" s="35" t="s">
        <v>270</v>
      </c>
      <c r="B2834" s="102" t="str">
        <f>+VLOOKUP(A2834,$A$771:$G$1488,2,FALSE)</f>
        <v>PAVIMENTACIÓN</v>
      </c>
      <c r="C2834" s="100"/>
      <c r="D2834" s="100"/>
      <c r="E2834" s="100"/>
      <c r="F2834" s="37"/>
      <c r="G2834" s="125">
        <f>+VLOOKUP(A2834,$A$771:$G$1488,7,FALSE)</f>
        <v>30595.63</v>
      </c>
      <c r="H2834" s="127"/>
    </row>
    <row r="2835" spans="1:8" s="94" customFormat="1" x14ac:dyDescent="0.2">
      <c r="A2835" s="95" t="s">
        <v>1530</v>
      </c>
      <c r="B2835" s="103" t="str">
        <f t="shared" ref="B2835:B2837" si="289">+VLOOKUP(A2835,$A$771:$G$1488,2,FALSE)</f>
        <v>PRELIMINARES</v>
      </c>
      <c r="C2835" s="96"/>
      <c r="D2835" s="97"/>
      <c r="E2835" s="98"/>
      <c r="F2835" s="98"/>
      <c r="G2835" s="126">
        <f t="shared" ref="G2835:G2857" si="290">+VLOOKUP(A2835,$A$771:$G$1488,7,FALSE)</f>
        <v>2470.65</v>
      </c>
      <c r="H2835" s="127"/>
    </row>
    <row r="2836" spans="1:8" s="94" customFormat="1" x14ac:dyDescent="0.2">
      <c r="A2836" s="95" t="s">
        <v>1531</v>
      </c>
      <c r="B2836" s="103" t="str">
        <f t="shared" si="289"/>
        <v>TERRACERÍAS</v>
      </c>
      <c r="C2836" s="96"/>
      <c r="D2836" s="97"/>
      <c r="E2836" s="98"/>
      <c r="F2836" s="98"/>
      <c r="G2836" s="126">
        <f t="shared" si="290"/>
        <v>21268.1</v>
      </c>
      <c r="H2836" s="127"/>
    </row>
    <row r="2837" spans="1:8" s="94" customFormat="1" x14ac:dyDescent="0.2">
      <c r="A2837" s="95" t="s">
        <v>1532</v>
      </c>
      <c r="B2837" s="103" t="str">
        <f t="shared" si="289"/>
        <v>PAVIMENTO HIDRÁULICO</v>
      </c>
      <c r="C2837" s="96"/>
      <c r="D2837" s="97"/>
      <c r="E2837" s="98"/>
      <c r="F2837" s="98"/>
      <c r="G2837" s="126">
        <f t="shared" si="290"/>
        <v>6856.88</v>
      </c>
      <c r="H2837" s="127"/>
    </row>
    <row r="2838" spans="1:8" s="6" customFormat="1" x14ac:dyDescent="0.2">
      <c r="A2838" s="35" t="s">
        <v>272</v>
      </c>
      <c r="B2838" s="102" t="str">
        <f t="shared" ref="B2838:B2842" si="291">+VLOOKUP(A2838,$A$771:$G$1488,2,FALSE)</f>
        <v>BANQUETAS, CRUCES PEATONALES Y ACCESIBILIDAD UNIVERSAL</v>
      </c>
      <c r="C2838" s="100"/>
      <c r="D2838" s="100"/>
      <c r="E2838" s="100"/>
      <c r="F2838" s="37"/>
      <c r="G2838" s="125">
        <f t="shared" si="290"/>
        <v>7241.11</v>
      </c>
      <c r="H2838" s="127"/>
    </row>
    <row r="2839" spans="1:8" s="6" customFormat="1" x14ac:dyDescent="0.2">
      <c r="A2839" s="35" t="s">
        <v>282</v>
      </c>
      <c r="B2839" s="102" t="str">
        <f t="shared" si="291"/>
        <v>ÁREAS VERDES</v>
      </c>
      <c r="C2839" s="100"/>
      <c r="D2839" s="100"/>
      <c r="E2839" s="100"/>
      <c r="F2839" s="37"/>
      <c r="G2839" s="125">
        <f t="shared" si="290"/>
        <v>92.72</v>
      </c>
      <c r="H2839" s="127"/>
    </row>
    <row r="2840" spans="1:8" s="6" customFormat="1" x14ac:dyDescent="0.2">
      <c r="A2840" s="35" t="s">
        <v>287</v>
      </c>
      <c r="B2840" s="102" t="str">
        <f t="shared" si="291"/>
        <v>SEÑALAMIENTO HORIZONTAL Y VERTICAL</v>
      </c>
      <c r="C2840" s="100"/>
      <c r="D2840" s="100"/>
      <c r="E2840" s="100"/>
      <c r="F2840" s="37"/>
      <c r="G2840" s="125">
        <f t="shared" si="290"/>
        <v>953.94</v>
      </c>
      <c r="H2840" s="127"/>
    </row>
    <row r="2841" spans="1:8" s="94" customFormat="1" x14ac:dyDescent="0.2">
      <c r="A2841" s="95" t="s">
        <v>1533</v>
      </c>
      <c r="B2841" s="103" t="str">
        <f t="shared" si="291"/>
        <v>SEÑALAMIENTO HORIZONTAL</v>
      </c>
      <c r="C2841" s="96"/>
      <c r="D2841" s="97"/>
      <c r="E2841" s="98"/>
      <c r="F2841" s="98"/>
      <c r="G2841" s="126">
        <f t="shared" si="290"/>
        <v>946.94</v>
      </c>
      <c r="H2841" s="127"/>
    </row>
    <row r="2842" spans="1:8" s="94" customFormat="1" x14ac:dyDescent="0.2">
      <c r="A2842" s="95" t="s">
        <v>1534</v>
      </c>
      <c r="B2842" s="103" t="str">
        <f t="shared" si="291"/>
        <v>SEÑALAMIENTO VERTICAL</v>
      </c>
      <c r="C2842" s="96"/>
      <c r="D2842" s="97"/>
      <c r="E2842" s="98"/>
      <c r="F2842" s="98"/>
      <c r="G2842" s="126">
        <f t="shared" si="290"/>
        <v>7</v>
      </c>
      <c r="H2842" s="127"/>
    </row>
    <row r="2843" spans="1:8" s="69" customFormat="1" x14ac:dyDescent="0.2">
      <c r="A2843" s="70" t="s">
        <v>1535</v>
      </c>
      <c r="B2843" s="102" t="str">
        <f>+VLOOKUP(A2843,$A$771:$G$1488,2,FALSE)</f>
        <v>ALCANTARILLADO SANITARIO Y PLUVIAL</v>
      </c>
      <c r="C2843" s="101"/>
      <c r="D2843" s="101"/>
      <c r="E2843" s="101"/>
      <c r="F2843" s="71"/>
      <c r="G2843" s="125">
        <f t="shared" si="290"/>
        <v>13370.81</v>
      </c>
      <c r="H2843" s="127"/>
    </row>
    <row r="2844" spans="1:8" s="94" customFormat="1" x14ac:dyDescent="0.2">
      <c r="A2844" s="95" t="s">
        <v>1536</v>
      </c>
      <c r="B2844" s="103" t="str">
        <f t="shared" ref="B2844:B2848" si="292">+VLOOKUP(A2844,$A$771:$G$1488,2,FALSE)</f>
        <v>LÍNEA PRINCIPAL</v>
      </c>
      <c r="C2844" s="96"/>
      <c r="D2844" s="97"/>
      <c r="E2844" s="98"/>
      <c r="F2844" s="98"/>
      <c r="G2844" s="126">
        <f t="shared" si="290"/>
        <v>9050.82</v>
      </c>
      <c r="H2844" s="127"/>
    </row>
    <row r="2845" spans="1:8" s="94" customFormat="1" x14ac:dyDescent="0.2">
      <c r="A2845" s="95" t="s">
        <v>1537</v>
      </c>
      <c r="B2845" s="103" t="str">
        <f t="shared" si="292"/>
        <v>POZOS DE VISITA</v>
      </c>
      <c r="C2845" s="96"/>
      <c r="D2845" s="97"/>
      <c r="E2845" s="98"/>
      <c r="F2845" s="98"/>
      <c r="G2845" s="126">
        <f t="shared" si="290"/>
        <v>1358.07</v>
      </c>
      <c r="H2845" s="127"/>
    </row>
    <row r="2846" spans="1:8" s="94" customFormat="1" x14ac:dyDescent="0.2">
      <c r="A2846" s="95" t="s">
        <v>1538</v>
      </c>
      <c r="B2846" s="103" t="str">
        <f t="shared" si="292"/>
        <v>DESCARGAS DOMICILIARIAS</v>
      </c>
      <c r="C2846" s="96"/>
      <c r="D2846" s="97"/>
      <c r="E2846" s="98"/>
      <c r="F2846" s="98"/>
      <c r="G2846" s="126">
        <f t="shared" si="290"/>
        <v>1453.61</v>
      </c>
      <c r="H2846" s="127"/>
    </row>
    <row r="2847" spans="1:8" s="94" customFormat="1" x14ac:dyDescent="0.2">
      <c r="A2847" s="95" t="s">
        <v>1539</v>
      </c>
      <c r="B2847" s="103" t="str">
        <f t="shared" si="292"/>
        <v>BOCAS DE TORMENTA</v>
      </c>
      <c r="C2847" s="96"/>
      <c r="D2847" s="97"/>
      <c r="E2847" s="98"/>
      <c r="F2847" s="98"/>
      <c r="G2847" s="126">
        <f t="shared" si="290"/>
        <v>1462.38</v>
      </c>
      <c r="H2847" s="127"/>
    </row>
    <row r="2848" spans="1:8" s="94" customFormat="1" x14ac:dyDescent="0.2">
      <c r="A2848" s="95" t="s">
        <v>1540</v>
      </c>
      <c r="B2848" s="103" t="str">
        <f t="shared" si="292"/>
        <v>POZOS DE ABSORCIÓN</v>
      </c>
      <c r="C2848" s="96"/>
      <c r="D2848" s="97"/>
      <c r="E2848" s="98"/>
      <c r="F2848" s="98"/>
      <c r="G2848" s="126">
        <f t="shared" si="290"/>
        <v>45.93</v>
      </c>
      <c r="H2848" s="127"/>
    </row>
    <row r="2849" spans="1:8" s="69" customFormat="1" x14ac:dyDescent="0.2">
      <c r="A2849" s="70" t="s">
        <v>1541</v>
      </c>
      <c r="B2849" s="102" t="str">
        <f>+VLOOKUP(A2849,$A$771:$G$1488,2,FALSE)</f>
        <v>AGUA POTABLE</v>
      </c>
      <c r="C2849" s="101"/>
      <c r="D2849" s="101"/>
      <c r="E2849" s="101"/>
      <c r="F2849" s="71"/>
      <c r="G2849" s="125">
        <f t="shared" si="290"/>
        <v>12032.75</v>
      </c>
      <c r="H2849" s="127"/>
    </row>
    <row r="2850" spans="1:8" s="94" customFormat="1" x14ac:dyDescent="0.2">
      <c r="A2850" s="95" t="s">
        <v>1542</v>
      </c>
      <c r="B2850" s="103" t="str">
        <f t="shared" ref="B2850:B2853" si="293">+VLOOKUP(A2850,$A$771:$G$1488,2,FALSE)</f>
        <v>LÍNEA PRINCIPAL</v>
      </c>
      <c r="C2850" s="96"/>
      <c r="D2850" s="97"/>
      <c r="E2850" s="98"/>
      <c r="F2850" s="98"/>
      <c r="G2850" s="126">
        <f t="shared" si="290"/>
        <v>10031.549999999999</v>
      </c>
      <c r="H2850" s="127"/>
    </row>
    <row r="2851" spans="1:8" s="94" customFormat="1" x14ac:dyDescent="0.2">
      <c r="A2851" s="95" t="s">
        <v>1543</v>
      </c>
      <c r="B2851" s="103" t="str">
        <f t="shared" si="293"/>
        <v>TOMAS DOMICILIARIAS</v>
      </c>
      <c r="C2851" s="96"/>
      <c r="D2851" s="97"/>
      <c r="E2851" s="98"/>
      <c r="F2851" s="98"/>
      <c r="G2851" s="126">
        <f t="shared" si="290"/>
        <v>517.6</v>
      </c>
      <c r="H2851" s="127"/>
    </row>
    <row r="2852" spans="1:8" s="94" customFormat="1" x14ac:dyDescent="0.2">
      <c r="A2852" s="95" t="s">
        <v>1544</v>
      </c>
      <c r="B2852" s="103" t="str">
        <f t="shared" si="293"/>
        <v>CAJA DE VÁLVULAS</v>
      </c>
      <c r="C2852" s="96"/>
      <c r="D2852" s="97"/>
      <c r="E2852" s="98"/>
      <c r="F2852" s="98"/>
      <c r="G2852" s="126">
        <f t="shared" si="290"/>
        <v>1425.85</v>
      </c>
      <c r="H2852" s="127"/>
    </row>
    <row r="2853" spans="1:8" s="94" customFormat="1" x14ac:dyDescent="0.2">
      <c r="A2853" s="95" t="s">
        <v>1545</v>
      </c>
      <c r="B2853" s="103" t="str">
        <f t="shared" si="293"/>
        <v>PIEZAS ESPECIALES</v>
      </c>
      <c r="C2853" s="96"/>
      <c r="D2853" s="97"/>
      <c r="E2853" s="98"/>
      <c r="F2853" s="98"/>
      <c r="G2853" s="126">
        <f t="shared" si="290"/>
        <v>57.75</v>
      </c>
      <c r="H2853" s="127"/>
    </row>
    <row r="2854" spans="1:8" s="6" customFormat="1" x14ac:dyDescent="0.2">
      <c r="A2854" s="35" t="s">
        <v>1546</v>
      </c>
      <c r="B2854" s="102" t="str">
        <f>+VLOOKUP(A2854,$A$771:$G$1488,2,FALSE)</f>
        <v>RED DE ALUMBRADO PÚBLICO</v>
      </c>
      <c r="C2854" s="100"/>
      <c r="D2854" s="100"/>
      <c r="E2854" s="100"/>
      <c r="F2854" s="37"/>
      <c r="G2854" s="125">
        <f t="shared" si="290"/>
        <v>1418.6</v>
      </c>
      <c r="H2854" s="127"/>
    </row>
    <row r="2855" spans="1:8" s="94" customFormat="1" x14ac:dyDescent="0.2">
      <c r="A2855" s="95" t="s">
        <v>1547</v>
      </c>
      <c r="B2855" s="103" t="str">
        <f t="shared" ref="B2855:B2856" si="294">+VLOOKUP(A2855,$A$771:$G$1488,2,FALSE)</f>
        <v>OBRA CIVIL</v>
      </c>
      <c r="C2855" s="96"/>
      <c r="D2855" s="97"/>
      <c r="E2855" s="98"/>
      <c r="F2855" s="98"/>
      <c r="G2855" s="126">
        <f t="shared" si="290"/>
        <v>540.1</v>
      </c>
      <c r="H2855" s="127"/>
    </row>
    <row r="2856" spans="1:8" s="94" customFormat="1" x14ac:dyDescent="0.2">
      <c r="A2856" s="95" t="s">
        <v>1548</v>
      </c>
      <c r="B2856" s="103" t="str">
        <f t="shared" si="294"/>
        <v>ALUMBRADO PÚBLICO</v>
      </c>
      <c r="C2856" s="96"/>
      <c r="D2856" s="97"/>
      <c r="E2856" s="98"/>
      <c r="F2856" s="98"/>
      <c r="G2856" s="126">
        <f t="shared" si="290"/>
        <v>878.5</v>
      </c>
      <c r="H2856" s="127"/>
    </row>
    <row r="2857" spans="1:8" s="6" customFormat="1" x14ac:dyDescent="0.2">
      <c r="A2857" s="35" t="s">
        <v>1549</v>
      </c>
      <c r="B2857" s="102" t="str">
        <f>+VLOOKUP(A2857,$A$771:$G$1488,2,FALSE)</f>
        <v>LIMPIEZA</v>
      </c>
      <c r="C2857" s="100"/>
      <c r="D2857" s="100"/>
      <c r="E2857" s="100"/>
      <c r="F2857" s="37"/>
      <c r="G2857" s="125">
        <f t="shared" si="290"/>
        <v>3683.04</v>
      </c>
      <c r="H2857" s="127"/>
    </row>
    <row r="2858" spans="1:8" s="119" customFormat="1" x14ac:dyDescent="0.2">
      <c r="A2858" s="83" t="s">
        <v>300</v>
      </c>
      <c r="B2858" s="120" t="str">
        <f>+VLOOKUP(A2858,$A$771:$G$1762,2,FALSE)</f>
        <v>CALLE ATOTONILCO</v>
      </c>
      <c r="C2858" s="115"/>
      <c r="D2858" s="116"/>
      <c r="E2858" s="117"/>
      <c r="F2858" s="118"/>
      <c r="G2858" s="124">
        <f>+VLOOKUP(A2858,$A$771:$G$1762,7,FALSE)</f>
        <v>225933.72000000003</v>
      </c>
      <c r="H2858" s="127"/>
    </row>
    <row r="2859" spans="1:8" s="6" customFormat="1" x14ac:dyDescent="0.2">
      <c r="A2859" s="35" t="s">
        <v>301</v>
      </c>
      <c r="B2859" s="102" t="str">
        <f>+VLOOKUP(A2859,$A$771:$G$1762,2,FALSE)</f>
        <v>PAVIMENTACIÓN</v>
      </c>
      <c r="C2859" s="100"/>
      <c r="D2859" s="100"/>
      <c r="E2859" s="100"/>
      <c r="F2859" s="37"/>
      <c r="G2859" s="125">
        <f>+VLOOKUP(A2859,$A$771:$G$1762,7,FALSE)</f>
        <v>103349.89</v>
      </c>
      <c r="H2859" s="127"/>
    </row>
    <row r="2860" spans="1:8" s="94" customFormat="1" x14ac:dyDescent="0.2">
      <c r="A2860" s="95" t="s">
        <v>1780</v>
      </c>
      <c r="B2860" s="103" t="str">
        <f>+VLOOKUP(A2860,$A$771:$G$1762,2,FALSE)</f>
        <v>PRELIMINARES</v>
      </c>
      <c r="C2860" s="96"/>
      <c r="D2860" s="97"/>
      <c r="E2860" s="98"/>
      <c r="F2860" s="98"/>
      <c r="G2860" s="126">
        <f t="shared" ref="G2860:G2882" si="295">+VLOOKUP(A2860,$A$771:$G$1762,7,FALSE)</f>
        <v>16486.96</v>
      </c>
      <c r="H2860" s="127"/>
    </row>
    <row r="2861" spans="1:8" s="94" customFormat="1" x14ac:dyDescent="0.2">
      <c r="A2861" s="95" t="s">
        <v>1781</v>
      </c>
      <c r="B2861" s="103" t="str">
        <f t="shared" ref="B2861:B2862" si="296">+VLOOKUP(A2861,$A$771:$G$1762,2,FALSE)</f>
        <v>TERRACERÍAS</v>
      </c>
      <c r="C2861" s="96"/>
      <c r="D2861" s="97"/>
      <c r="E2861" s="98"/>
      <c r="F2861" s="98"/>
      <c r="G2861" s="126">
        <f t="shared" si="295"/>
        <v>64498.48</v>
      </c>
      <c r="H2861" s="127"/>
    </row>
    <row r="2862" spans="1:8" s="94" customFormat="1" x14ac:dyDescent="0.2">
      <c r="A2862" s="95" t="s">
        <v>1782</v>
      </c>
      <c r="B2862" s="103" t="str">
        <f t="shared" si="296"/>
        <v>PAVIMENTO HIDRÁULICO</v>
      </c>
      <c r="C2862" s="96"/>
      <c r="D2862" s="97"/>
      <c r="E2862" s="98"/>
      <c r="F2862" s="98"/>
      <c r="G2862" s="126">
        <f t="shared" si="295"/>
        <v>22364.45</v>
      </c>
      <c r="H2862" s="127"/>
    </row>
    <row r="2863" spans="1:8" s="6" customFormat="1" x14ac:dyDescent="0.2">
      <c r="A2863" s="35" t="s">
        <v>302</v>
      </c>
      <c r="B2863" s="102" t="str">
        <f t="shared" ref="B2863:B2867" si="297">+VLOOKUP(A2863,$A$771:$G$1762,2,FALSE)</f>
        <v>BANQUETAS, CRUCES PEATONALES Y ACCESIBILIDAD UNIVERSAL</v>
      </c>
      <c r="C2863" s="100"/>
      <c r="D2863" s="100"/>
      <c r="E2863" s="100"/>
      <c r="F2863" s="37"/>
      <c r="G2863" s="125">
        <f t="shared" si="295"/>
        <v>21253.4</v>
      </c>
      <c r="H2863" s="127"/>
    </row>
    <row r="2864" spans="1:8" s="6" customFormat="1" x14ac:dyDescent="0.2">
      <c r="A2864" s="35" t="s">
        <v>1783</v>
      </c>
      <c r="B2864" s="102" t="str">
        <f t="shared" si="297"/>
        <v>ÁREAS VERDES</v>
      </c>
      <c r="C2864" s="100"/>
      <c r="D2864" s="100"/>
      <c r="E2864" s="100"/>
      <c r="F2864" s="37"/>
      <c r="G2864" s="125">
        <f t="shared" si="295"/>
        <v>341.6</v>
      </c>
      <c r="H2864" s="127"/>
    </row>
    <row r="2865" spans="1:8" s="6" customFormat="1" x14ac:dyDescent="0.2">
      <c r="A2865" s="35" t="s">
        <v>1784</v>
      </c>
      <c r="B2865" s="102" t="str">
        <f t="shared" si="297"/>
        <v>SEÑALAMIENTO HORIZONTAL Y VERTICAL</v>
      </c>
      <c r="C2865" s="100"/>
      <c r="D2865" s="100"/>
      <c r="E2865" s="100"/>
      <c r="F2865" s="37"/>
      <c r="G2865" s="125">
        <f t="shared" si="295"/>
        <v>3787.37</v>
      </c>
      <c r="H2865" s="127"/>
    </row>
    <row r="2866" spans="1:8" s="94" customFormat="1" x14ac:dyDescent="0.2">
      <c r="A2866" s="95" t="s">
        <v>1785</v>
      </c>
      <c r="B2866" s="103" t="str">
        <f t="shared" si="297"/>
        <v>SEÑALAMIENTO HORIZONTAL</v>
      </c>
      <c r="C2866" s="96"/>
      <c r="D2866" s="97"/>
      <c r="E2866" s="98"/>
      <c r="F2866" s="98"/>
      <c r="G2866" s="126">
        <f t="shared" si="295"/>
        <v>3747.37</v>
      </c>
      <c r="H2866" s="127"/>
    </row>
    <row r="2867" spans="1:8" s="94" customFormat="1" x14ac:dyDescent="0.2">
      <c r="A2867" s="95" t="s">
        <v>1786</v>
      </c>
      <c r="B2867" s="103" t="str">
        <f t="shared" si="297"/>
        <v>SEÑALAMIENTO VERTICAL</v>
      </c>
      <c r="C2867" s="96"/>
      <c r="D2867" s="97"/>
      <c r="E2867" s="98"/>
      <c r="F2867" s="98"/>
      <c r="G2867" s="126">
        <f t="shared" si="295"/>
        <v>40</v>
      </c>
      <c r="H2867" s="127"/>
    </row>
    <row r="2868" spans="1:8" s="69" customFormat="1" x14ac:dyDescent="0.2">
      <c r="A2868" s="70" t="s">
        <v>1787</v>
      </c>
      <c r="B2868" s="102" t="str">
        <f>+VLOOKUP(A2868,$A$771:$G$1762,2,FALSE)</f>
        <v>ALCANTARILLADO SANITARIO Y PLUVIAL</v>
      </c>
      <c r="C2868" s="101"/>
      <c r="D2868" s="101"/>
      <c r="E2868" s="101"/>
      <c r="F2868" s="71"/>
      <c r="G2868" s="125">
        <f t="shared" si="295"/>
        <v>47251.98</v>
      </c>
      <c r="H2868" s="127"/>
    </row>
    <row r="2869" spans="1:8" s="94" customFormat="1" x14ac:dyDescent="0.2">
      <c r="A2869" s="95" t="s">
        <v>1788</v>
      </c>
      <c r="B2869" s="103" t="str">
        <f t="shared" ref="B2869:B2873" si="298">+VLOOKUP(A2869,$A$771:$G$1762,2,FALSE)</f>
        <v>LÍNEA PRINCIPAL</v>
      </c>
      <c r="C2869" s="96"/>
      <c r="D2869" s="97"/>
      <c r="E2869" s="98"/>
      <c r="F2869" s="98"/>
      <c r="G2869" s="126">
        <f t="shared" si="295"/>
        <v>24242.799999999999</v>
      </c>
      <c r="H2869" s="127"/>
    </row>
    <row r="2870" spans="1:8" s="94" customFormat="1" x14ac:dyDescent="0.2">
      <c r="A2870" s="95" t="s">
        <v>1789</v>
      </c>
      <c r="B2870" s="103" t="str">
        <f t="shared" si="298"/>
        <v>POZOS DE VISITA</v>
      </c>
      <c r="C2870" s="96"/>
      <c r="D2870" s="97"/>
      <c r="E2870" s="98"/>
      <c r="F2870" s="98"/>
      <c r="G2870" s="126">
        <f t="shared" si="295"/>
        <v>4324.7</v>
      </c>
      <c r="H2870" s="127"/>
    </row>
    <row r="2871" spans="1:8" s="94" customFormat="1" x14ac:dyDescent="0.2">
      <c r="A2871" s="95" t="s">
        <v>1790</v>
      </c>
      <c r="B2871" s="103" t="str">
        <f t="shared" si="298"/>
        <v>DESCARGAS DOMICILIARIAS</v>
      </c>
      <c r="C2871" s="96"/>
      <c r="D2871" s="97"/>
      <c r="E2871" s="98"/>
      <c r="F2871" s="98"/>
      <c r="G2871" s="126">
        <f t="shared" si="295"/>
        <v>13061.44</v>
      </c>
      <c r="H2871" s="127"/>
    </row>
    <row r="2872" spans="1:8" s="94" customFormat="1" x14ac:dyDescent="0.2">
      <c r="A2872" s="95" t="s">
        <v>1791</v>
      </c>
      <c r="B2872" s="103" t="str">
        <f t="shared" si="298"/>
        <v>BOCAS DE TORMENTA</v>
      </c>
      <c r="C2872" s="96"/>
      <c r="D2872" s="97"/>
      <c r="E2872" s="98"/>
      <c r="F2872" s="98"/>
      <c r="G2872" s="126">
        <f t="shared" si="295"/>
        <v>5485.6</v>
      </c>
      <c r="H2872" s="127"/>
    </row>
    <row r="2873" spans="1:8" s="94" customFormat="1" x14ac:dyDescent="0.2">
      <c r="A2873" s="95" t="s">
        <v>1792</v>
      </c>
      <c r="B2873" s="103" t="str">
        <f t="shared" si="298"/>
        <v>POZOS DE ABSORCIÓN</v>
      </c>
      <c r="C2873" s="96"/>
      <c r="D2873" s="97"/>
      <c r="E2873" s="98"/>
      <c r="F2873" s="98"/>
      <c r="G2873" s="126">
        <f t="shared" si="295"/>
        <v>137.44</v>
      </c>
      <c r="H2873" s="127"/>
    </row>
    <row r="2874" spans="1:8" s="69" customFormat="1" x14ac:dyDescent="0.2">
      <c r="A2874" s="70" t="s">
        <v>1793</v>
      </c>
      <c r="B2874" s="102" t="str">
        <f>+VLOOKUP(A2874,$A$771:$G$1762,2,FALSE)</f>
        <v>AGUA POTABLE</v>
      </c>
      <c r="C2874" s="101"/>
      <c r="D2874" s="101"/>
      <c r="E2874" s="101"/>
      <c r="F2874" s="71"/>
      <c r="G2874" s="125">
        <f t="shared" si="295"/>
        <v>34996.04</v>
      </c>
      <c r="H2874" s="127"/>
    </row>
    <row r="2875" spans="1:8" s="94" customFormat="1" x14ac:dyDescent="0.2">
      <c r="A2875" s="95" t="s">
        <v>1794</v>
      </c>
      <c r="B2875" s="103" t="str">
        <f t="shared" ref="B2875:B2878" si="299">+VLOOKUP(A2875,$A$771:$G$1762,2,FALSE)</f>
        <v>LÍNEA PRINCIPAL</v>
      </c>
      <c r="C2875" s="96"/>
      <c r="D2875" s="97"/>
      <c r="E2875" s="98"/>
      <c r="F2875" s="98"/>
      <c r="G2875" s="126">
        <f t="shared" si="295"/>
        <v>24367.49</v>
      </c>
      <c r="H2875" s="127"/>
    </row>
    <row r="2876" spans="1:8" s="94" customFormat="1" x14ac:dyDescent="0.2">
      <c r="A2876" s="95" t="s">
        <v>1795</v>
      </c>
      <c r="B2876" s="103" t="str">
        <f t="shared" si="299"/>
        <v>TOMAS DOMICILIARIAS</v>
      </c>
      <c r="C2876" s="96"/>
      <c r="D2876" s="97"/>
      <c r="E2876" s="98"/>
      <c r="F2876" s="98"/>
      <c r="G2876" s="126">
        <f t="shared" si="295"/>
        <v>4634.4399999999996</v>
      </c>
      <c r="H2876" s="127"/>
    </row>
    <row r="2877" spans="1:8" s="94" customFormat="1" x14ac:dyDescent="0.2">
      <c r="A2877" s="95" t="s">
        <v>1796</v>
      </c>
      <c r="B2877" s="103" t="str">
        <f t="shared" si="299"/>
        <v>CAJA DE VÁLVULAS</v>
      </c>
      <c r="C2877" s="96"/>
      <c r="D2877" s="97"/>
      <c r="E2877" s="98"/>
      <c r="F2877" s="98"/>
      <c r="G2877" s="126">
        <f t="shared" si="295"/>
        <v>5797.91</v>
      </c>
      <c r="H2877" s="127"/>
    </row>
    <row r="2878" spans="1:8" s="94" customFormat="1" x14ac:dyDescent="0.2">
      <c r="A2878" s="95" t="s">
        <v>1797</v>
      </c>
      <c r="B2878" s="103" t="str">
        <f t="shared" si="299"/>
        <v>PIEZAS ESPECIALES</v>
      </c>
      <c r="C2878" s="96"/>
      <c r="D2878" s="97"/>
      <c r="E2878" s="98"/>
      <c r="F2878" s="98"/>
      <c r="G2878" s="126">
        <f t="shared" si="295"/>
        <v>196.2</v>
      </c>
      <c r="H2878" s="127"/>
    </row>
    <row r="2879" spans="1:8" s="6" customFormat="1" x14ac:dyDescent="0.2">
      <c r="A2879" s="35" t="s">
        <v>1798</v>
      </c>
      <c r="B2879" s="102" t="str">
        <f>+VLOOKUP(A2879,$A$771:$G$1762,2,FALSE)</f>
        <v>RED DE ALUMBRADO PÚBLICO</v>
      </c>
      <c r="C2879" s="100"/>
      <c r="D2879" s="100"/>
      <c r="E2879" s="100"/>
      <c r="F2879" s="37"/>
      <c r="G2879" s="125">
        <f t="shared" si="295"/>
        <v>3754.66</v>
      </c>
      <c r="H2879" s="127"/>
    </row>
    <row r="2880" spans="1:8" s="94" customFormat="1" x14ac:dyDescent="0.2">
      <c r="A2880" s="95" t="s">
        <v>1799</v>
      </c>
      <c r="B2880" s="103" t="str">
        <f t="shared" ref="B2880:B2881" si="300">+VLOOKUP(A2880,$A$771:$G$1762,2,FALSE)</f>
        <v>OBRA CIVIL</v>
      </c>
      <c r="C2880" s="96"/>
      <c r="D2880" s="97"/>
      <c r="E2880" s="98"/>
      <c r="F2880" s="98"/>
      <c r="G2880" s="126">
        <f t="shared" si="295"/>
        <v>1383.06</v>
      </c>
      <c r="H2880" s="127"/>
    </row>
    <row r="2881" spans="1:8" s="94" customFormat="1" x14ac:dyDescent="0.2">
      <c r="A2881" s="95" t="s">
        <v>1800</v>
      </c>
      <c r="B2881" s="103" t="str">
        <f t="shared" si="300"/>
        <v>ALUMBRADO PÚBLICO</v>
      </c>
      <c r="C2881" s="96"/>
      <c r="D2881" s="97"/>
      <c r="E2881" s="98"/>
      <c r="F2881" s="98"/>
      <c r="G2881" s="126">
        <f t="shared" si="295"/>
        <v>2371.6</v>
      </c>
      <c r="H2881" s="127"/>
    </row>
    <row r="2882" spans="1:8" s="6" customFormat="1" x14ac:dyDescent="0.2">
      <c r="A2882" s="35" t="s">
        <v>1801</v>
      </c>
      <c r="B2882" s="102" t="str">
        <f>+VLOOKUP(A2882,$A$771:$G$1762,2,FALSE)</f>
        <v>LIMPIEZA</v>
      </c>
      <c r="C2882" s="100"/>
      <c r="D2882" s="100"/>
      <c r="E2882" s="100"/>
      <c r="F2882" s="37"/>
      <c r="G2882" s="125">
        <f t="shared" si="295"/>
        <v>11198.78</v>
      </c>
      <c r="H2882" s="127"/>
    </row>
    <row r="2883" spans="1:8" s="119" customFormat="1" x14ac:dyDescent="0.2">
      <c r="A2883" s="83" t="s">
        <v>87</v>
      </c>
      <c r="B2883" s="120" t="str">
        <f>+VLOOKUP(A2883,$A$771:$G$1984,2,FALSE)</f>
        <v>CALLE MANUEL GARCÍA</v>
      </c>
      <c r="C2883" s="115"/>
      <c r="D2883" s="116"/>
      <c r="E2883" s="117"/>
      <c r="F2883" s="118"/>
      <c r="G2883" s="124">
        <f>+VLOOKUP(A2883,$A$771:$G$1984,7,FALSE)</f>
        <v>39129.54</v>
      </c>
      <c r="H2883" s="127"/>
    </row>
    <row r="2884" spans="1:8" s="6" customFormat="1" x14ac:dyDescent="0.2">
      <c r="A2884" s="35" t="s">
        <v>2054</v>
      </c>
      <c r="B2884" s="102" t="str">
        <f>+VLOOKUP(A2884,$A$771:$G$1984,2,FALSE)</f>
        <v>PAVIMENTACIÓN</v>
      </c>
      <c r="C2884" s="100"/>
      <c r="D2884" s="100"/>
      <c r="E2884" s="100"/>
      <c r="F2884" s="37"/>
      <c r="G2884" s="125">
        <f>+VLOOKUP(A2884,$A$771:$G$1984,7,FALSE)</f>
        <v>15563</v>
      </c>
      <c r="H2884" s="127"/>
    </row>
    <row r="2885" spans="1:8" s="94" customFormat="1" x14ac:dyDescent="0.2">
      <c r="A2885" s="95" t="s">
        <v>2055</v>
      </c>
      <c r="B2885" s="103" t="str">
        <f t="shared" ref="B2885:B2887" si="301">+VLOOKUP(A2885,$A$771:$G$1984,2,FALSE)</f>
        <v>PRELIMINARES</v>
      </c>
      <c r="C2885" s="96"/>
      <c r="D2885" s="97"/>
      <c r="E2885" s="98"/>
      <c r="F2885" s="98"/>
      <c r="G2885" s="126">
        <f t="shared" ref="G2885:G2905" si="302">+VLOOKUP(A2885,$A$771:$G$1984,7,FALSE)</f>
        <v>4415.3100000000004</v>
      </c>
      <c r="H2885" s="127"/>
    </row>
    <row r="2886" spans="1:8" s="94" customFormat="1" x14ac:dyDescent="0.2">
      <c r="A2886" s="95" t="s">
        <v>2056</v>
      </c>
      <c r="B2886" s="103" t="str">
        <f t="shared" si="301"/>
        <v>TERRACERÍAS</v>
      </c>
      <c r="C2886" s="96"/>
      <c r="D2886" s="97"/>
      <c r="E2886" s="98"/>
      <c r="F2886" s="98"/>
      <c r="G2886" s="126">
        <f t="shared" si="302"/>
        <v>8760.02</v>
      </c>
      <c r="H2886" s="127"/>
    </row>
    <row r="2887" spans="1:8" s="94" customFormat="1" x14ac:dyDescent="0.2">
      <c r="A2887" s="95" t="s">
        <v>2057</v>
      </c>
      <c r="B2887" s="103" t="str">
        <f t="shared" si="301"/>
        <v>PAVIMENTO HIDRÁULICO</v>
      </c>
      <c r="C2887" s="96"/>
      <c r="D2887" s="97"/>
      <c r="E2887" s="98"/>
      <c r="F2887" s="98"/>
      <c r="G2887" s="126">
        <f t="shared" si="302"/>
        <v>2387.67</v>
      </c>
      <c r="H2887" s="127"/>
    </row>
    <row r="2888" spans="1:8" s="6" customFormat="1" x14ac:dyDescent="0.2">
      <c r="A2888" s="35" t="s">
        <v>2058</v>
      </c>
      <c r="B2888" s="102" t="str">
        <f t="shared" ref="B2888:B2892" si="303">+VLOOKUP(A2888,$A$771:$G$1984,2,FALSE)</f>
        <v>BANQUETAS, CRUCES PEATONALES Y ACCESIBILIDAD UNIVERSAL</v>
      </c>
      <c r="C2888" s="100"/>
      <c r="D2888" s="100"/>
      <c r="E2888" s="100"/>
      <c r="F2888" s="37"/>
      <c r="G2888" s="125">
        <f t="shared" si="302"/>
        <v>2759.2</v>
      </c>
      <c r="H2888" s="127"/>
    </row>
    <row r="2889" spans="1:8" s="6" customFormat="1" x14ac:dyDescent="0.2">
      <c r="A2889" s="35" t="s">
        <v>2059</v>
      </c>
      <c r="B2889" s="102" t="str">
        <f t="shared" si="303"/>
        <v>ÁREAS VERDES</v>
      </c>
      <c r="C2889" s="100"/>
      <c r="D2889" s="100"/>
      <c r="E2889" s="100"/>
      <c r="F2889" s="37"/>
      <c r="G2889" s="125">
        <f t="shared" si="302"/>
        <v>56.01</v>
      </c>
      <c r="H2889" s="127"/>
    </row>
    <row r="2890" spans="1:8" s="6" customFormat="1" x14ac:dyDescent="0.2">
      <c r="A2890" s="35" t="s">
        <v>2060</v>
      </c>
      <c r="B2890" s="102" t="str">
        <f t="shared" si="303"/>
        <v>SEÑALAMIENTO HORIZONTAL Y VERTICAL</v>
      </c>
      <c r="C2890" s="100"/>
      <c r="D2890" s="100"/>
      <c r="E2890" s="100"/>
      <c r="F2890" s="37"/>
      <c r="G2890" s="125">
        <f t="shared" si="302"/>
        <v>476.42</v>
      </c>
      <c r="H2890" s="127"/>
    </row>
    <row r="2891" spans="1:8" s="94" customFormat="1" x14ac:dyDescent="0.2">
      <c r="A2891" s="95" t="s">
        <v>2061</v>
      </c>
      <c r="B2891" s="103" t="str">
        <f t="shared" si="303"/>
        <v>SEÑALAMIENTO HORIZONTAL</v>
      </c>
      <c r="C2891" s="96"/>
      <c r="D2891" s="97"/>
      <c r="E2891" s="98"/>
      <c r="F2891" s="98"/>
      <c r="G2891" s="126">
        <f t="shared" si="302"/>
        <v>469.42</v>
      </c>
      <c r="H2891" s="127"/>
    </row>
    <row r="2892" spans="1:8" s="94" customFormat="1" x14ac:dyDescent="0.2">
      <c r="A2892" s="95" t="s">
        <v>2062</v>
      </c>
      <c r="B2892" s="103" t="str">
        <f t="shared" si="303"/>
        <v>SEÑALAMIENTO VERTICAL</v>
      </c>
      <c r="C2892" s="96"/>
      <c r="D2892" s="97"/>
      <c r="E2892" s="98"/>
      <c r="F2892" s="98"/>
      <c r="G2892" s="126">
        <f t="shared" si="302"/>
        <v>7</v>
      </c>
      <c r="H2892" s="127"/>
    </row>
    <row r="2893" spans="1:8" s="69" customFormat="1" x14ac:dyDescent="0.2">
      <c r="A2893" s="70" t="s">
        <v>2063</v>
      </c>
      <c r="B2893" s="102" t="str">
        <f>+VLOOKUP(A2893,$A$771:$G$1984,2,FALSE)</f>
        <v>ALCANTARILLADO SANITARIO Y PLUVIAL</v>
      </c>
      <c r="C2893" s="101"/>
      <c r="D2893" s="101"/>
      <c r="E2893" s="101"/>
      <c r="F2893" s="71"/>
      <c r="G2893" s="125">
        <f t="shared" si="302"/>
        <v>14435.89</v>
      </c>
      <c r="H2893" s="127"/>
    </row>
    <row r="2894" spans="1:8" s="94" customFormat="1" x14ac:dyDescent="0.2">
      <c r="A2894" s="95" t="s">
        <v>2064</v>
      </c>
      <c r="B2894" s="103" t="str">
        <f t="shared" ref="B2894:B2897" si="304">+VLOOKUP(A2894,$A$771:$G$1984,2,FALSE)</f>
        <v>LÍNEA PRINCIPAL</v>
      </c>
      <c r="C2894" s="96"/>
      <c r="D2894" s="97"/>
      <c r="E2894" s="98"/>
      <c r="F2894" s="98"/>
      <c r="G2894" s="126">
        <f t="shared" si="302"/>
        <v>7721.39</v>
      </c>
      <c r="H2894" s="127"/>
    </row>
    <row r="2895" spans="1:8" s="94" customFormat="1" x14ac:dyDescent="0.2">
      <c r="A2895" s="95" t="s">
        <v>2065</v>
      </c>
      <c r="B2895" s="103" t="str">
        <f t="shared" si="304"/>
        <v>POZOS DE VISITA</v>
      </c>
      <c r="C2895" s="96"/>
      <c r="D2895" s="97"/>
      <c r="E2895" s="98"/>
      <c r="F2895" s="98"/>
      <c r="G2895" s="126">
        <f t="shared" si="302"/>
        <v>1041.27</v>
      </c>
      <c r="H2895" s="127"/>
    </row>
    <row r="2896" spans="1:8" s="94" customFormat="1" x14ac:dyDescent="0.2">
      <c r="A2896" s="95" t="s">
        <v>2066</v>
      </c>
      <c r="B2896" s="103" t="str">
        <f t="shared" si="304"/>
        <v>DESCARGAS DOMICILIARIAS</v>
      </c>
      <c r="C2896" s="96"/>
      <c r="D2896" s="97"/>
      <c r="E2896" s="98"/>
      <c r="F2896" s="98"/>
      <c r="G2896" s="126">
        <f t="shared" si="302"/>
        <v>3211.21</v>
      </c>
      <c r="H2896" s="127"/>
    </row>
    <row r="2897" spans="1:8" s="94" customFormat="1" x14ac:dyDescent="0.2">
      <c r="A2897" s="95" t="s">
        <v>2067</v>
      </c>
      <c r="B2897" s="103" t="str">
        <f t="shared" si="304"/>
        <v>BOCAS DE TORMENTA</v>
      </c>
      <c r="C2897" s="96"/>
      <c r="D2897" s="97"/>
      <c r="E2897" s="98"/>
      <c r="F2897" s="98"/>
      <c r="G2897" s="126">
        <f t="shared" si="302"/>
        <v>2462.02</v>
      </c>
      <c r="H2897" s="127"/>
    </row>
    <row r="2898" spans="1:8" s="69" customFormat="1" x14ac:dyDescent="0.2">
      <c r="A2898" s="70" t="s">
        <v>2068</v>
      </c>
      <c r="B2898" s="102" t="str">
        <f>+VLOOKUP(A2898,$A$771:$G$1984,2,FALSE)</f>
        <v>AGUA POTABLE</v>
      </c>
      <c r="C2898" s="101"/>
      <c r="D2898" s="101"/>
      <c r="E2898" s="101"/>
      <c r="F2898" s="71"/>
      <c r="G2898" s="125">
        <f t="shared" si="302"/>
        <v>4141.17</v>
      </c>
      <c r="H2898" s="127"/>
    </row>
    <row r="2899" spans="1:8" s="94" customFormat="1" x14ac:dyDescent="0.2">
      <c r="A2899" s="95" t="s">
        <v>2069</v>
      </c>
      <c r="B2899" s="103" t="str">
        <f t="shared" ref="B2899:B2902" si="305">+VLOOKUP(A2899,$A$771:$G$1984,2,FALSE)</f>
        <v>LÍNEA PRINCIPAL</v>
      </c>
      <c r="C2899" s="96"/>
      <c r="D2899" s="97"/>
      <c r="E2899" s="98"/>
      <c r="F2899" s="98"/>
      <c r="G2899" s="126">
        <f t="shared" si="302"/>
        <v>2680.19</v>
      </c>
      <c r="H2899" s="127"/>
    </row>
    <row r="2900" spans="1:8" s="94" customFormat="1" x14ac:dyDescent="0.2">
      <c r="A2900" s="95" t="s">
        <v>2070</v>
      </c>
      <c r="B2900" s="103" t="str">
        <f t="shared" si="305"/>
        <v>TOMAS DOMICILIARIAS</v>
      </c>
      <c r="C2900" s="96"/>
      <c r="D2900" s="97"/>
      <c r="E2900" s="98"/>
      <c r="F2900" s="98"/>
      <c r="G2900" s="126">
        <f t="shared" si="302"/>
        <v>599.94000000000005</v>
      </c>
      <c r="H2900" s="127"/>
    </row>
    <row r="2901" spans="1:8" s="94" customFormat="1" x14ac:dyDescent="0.2">
      <c r="A2901" s="95" t="s">
        <v>2071</v>
      </c>
      <c r="B2901" s="103" t="str">
        <f t="shared" si="305"/>
        <v>CAJA DE VÁLVULAS</v>
      </c>
      <c r="C2901" s="96"/>
      <c r="D2901" s="97"/>
      <c r="E2901" s="98"/>
      <c r="F2901" s="98"/>
      <c r="G2901" s="126">
        <f t="shared" si="302"/>
        <v>830.54</v>
      </c>
      <c r="H2901" s="127"/>
    </row>
    <row r="2902" spans="1:8" s="94" customFormat="1" x14ac:dyDescent="0.2">
      <c r="A2902" s="95" t="s">
        <v>2072</v>
      </c>
      <c r="B2902" s="103" t="str">
        <f t="shared" si="305"/>
        <v>PIEZAS ESPECIALES</v>
      </c>
      <c r="C2902" s="96"/>
      <c r="D2902" s="97"/>
      <c r="E2902" s="98"/>
      <c r="F2902" s="98"/>
      <c r="G2902" s="126">
        <f t="shared" si="302"/>
        <v>30.5</v>
      </c>
      <c r="H2902" s="127"/>
    </row>
    <row r="2903" spans="1:8" s="6" customFormat="1" x14ac:dyDescent="0.2">
      <c r="A2903" s="35" t="s">
        <v>2073</v>
      </c>
      <c r="B2903" s="102" t="str">
        <f>+VLOOKUP(A2903,$A$771:$G$1984,2,FALSE)</f>
        <v>RED DE ALUMBRADO PÚBLICO</v>
      </c>
      <c r="C2903" s="100"/>
      <c r="D2903" s="100"/>
      <c r="E2903" s="100"/>
      <c r="F2903" s="37"/>
      <c r="G2903" s="125">
        <f t="shared" si="302"/>
        <v>560.29999999999995</v>
      </c>
      <c r="H2903" s="127"/>
    </row>
    <row r="2904" spans="1:8" s="94" customFormat="1" x14ac:dyDescent="0.2">
      <c r="A2904" s="95" t="s">
        <v>2074</v>
      </c>
      <c r="B2904" s="103" t="str">
        <f t="shared" ref="B2904:B2905" si="306">+VLOOKUP(A2904,$A$771:$G$1984,2,FALSE)</f>
        <v>OBRA CIVIL</v>
      </c>
      <c r="C2904" s="96"/>
      <c r="D2904" s="97"/>
      <c r="E2904" s="98"/>
      <c r="F2904" s="98"/>
      <c r="G2904" s="126">
        <f t="shared" si="302"/>
        <v>183</v>
      </c>
      <c r="H2904" s="127"/>
    </row>
    <row r="2905" spans="1:8" s="94" customFormat="1" x14ac:dyDescent="0.2">
      <c r="A2905" s="95" t="s">
        <v>2075</v>
      </c>
      <c r="B2905" s="103" t="str">
        <f t="shared" si="306"/>
        <v>ALUMBRADO PÚBLICO</v>
      </c>
      <c r="C2905" s="96"/>
      <c r="D2905" s="97"/>
      <c r="E2905" s="98"/>
      <c r="F2905" s="98"/>
      <c r="G2905" s="126">
        <f t="shared" si="302"/>
        <v>377.3</v>
      </c>
      <c r="H2905" s="127"/>
    </row>
    <row r="2906" spans="1:8" s="6" customFormat="1" x14ac:dyDescent="0.2">
      <c r="A2906" s="35" t="s">
        <v>2076</v>
      </c>
      <c r="B2906" s="102" t="str">
        <f>+VLOOKUP(A2906,$A$771:$G$1984,2,FALSE)</f>
        <v>LIMPIEZA</v>
      </c>
      <c r="C2906" s="100"/>
      <c r="D2906" s="100"/>
      <c r="E2906" s="100"/>
      <c r="F2906" s="37"/>
      <c r="G2906" s="125">
        <f>+VLOOKUP(A2906,$A$771:$G$1984,7,FALSE)</f>
        <v>1137.55</v>
      </c>
      <c r="H2906" s="127"/>
    </row>
    <row r="2907" spans="1:8" s="119" customFormat="1" x14ac:dyDescent="0.2">
      <c r="A2907" s="83" t="s">
        <v>2281</v>
      </c>
      <c r="B2907" s="120" t="str">
        <f>+VLOOKUP(A2907,$A$771:$G$2228,2,FALSE)</f>
        <v>CALLE EMILIANO ZAPATA-JUÁREZ</v>
      </c>
      <c r="C2907" s="115"/>
      <c r="D2907" s="116"/>
      <c r="E2907" s="117"/>
      <c r="F2907" s="118"/>
      <c r="G2907" s="124">
        <f>+VLOOKUP(A2907,$A$771:$G$2228,7,FALSE)</f>
        <v>102997.84999999999</v>
      </c>
      <c r="H2907" s="127"/>
    </row>
    <row r="2908" spans="1:8" s="6" customFormat="1" x14ac:dyDescent="0.2">
      <c r="A2908" s="35" t="s">
        <v>2282</v>
      </c>
      <c r="B2908" s="102" t="str">
        <f>+VLOOKUP(A2908,$A$771:$G$2228,2,FALSE)</f>
        <v>PAVIMENTACIÓN</v>
      </c>
      <c r="C2908" s="100"/>
      <c r="D2908" s="100"/>
      <c r="E2908" s="100"/>
      <c r="F2908" s="37"/>
      <c r="G2908" s="125">
        <f>+VLOOKUP(A2908,$A$771:$G$2228,7,FALSE)</f>
        <v>59499.93</v>
      </c>
      <c r="H2908" s="127"/>
    </row>
    <row r="2909" spans="1:8" s="94" customFormat="1" x14ac:dyDescent="0.2">
      <c r="A2909" s="95" t="s">
        <v>2283</v>
      </c>
      <c r="B2909" s="103" t="str">
        <f>+VLOOKUP(A2909,$A$771:$G$2228,2,FALSE)</f>
        <v>PRELIMINARES</v>
      </c>
      <c r="C2909" s="96"/>
      <c r="D2909" s="97"/>
      <c r="E2909" s="98"/>
      <c r="F2909" s="98"/>
      <c r="G2909" s="126">
        <f t="shared" ref="G2909:G2931" si="307">+VLOOKUP(A2909,$A$771:$G$2228,7,FALSE)</f>
        <v>15926.04</v>
      </c>
      <c r="H2909" s="127"/>
    </row>
    <row r="2910" spans="1:8" s="94" customFormat="1" x14ac:dyDescent="0.2">
      <c r="A2910" s="95" t="s">
        <v>2284</v>
      </c>
      <c r="B2910" s="103" t="str">
        <f t="shared" ref="B2910:B2911" si="308">+VLOOKUP(A2910,$A$771:$G$2228,2,FALSE)</f>
        <v>TERRACERÍAS</v>
      </c>
      <c r="C2910" s="96"/>
      <c r="D2910" s="97"/>
      <c r="E2910" s="98"/>
      <c r="F2910" s="98"/>
      <c r="G2910" s="126">
        <f t="shared" si="307"/>
        <v>35431.75</v>
      </c>
      <c r="H2910" s="127"/>
    </row>
    <row r="2911" spans="1:8" s="94" customFormat="1" x14ac:dyDescent="0.2">
      <c r="A2911" s="95" t="s">
        <v>2285</v>
      </c>
      <c r="B2911" s="103" t="str">
        <f t="shared" si="308"/>
        <v>PAVIMENTO HIDRÁULICO</v>
      </c>
      <c r="C2911" s="96"/>
      <c r="D2911" s="97"/>
      <c r="E2911" s="98"/>
      <c r="F2911" s="98"/>
      <c r="G2911" s="126">
        <f t="shared" si="307"/>
        <v>8142.14</v>
      </c>
      <c r="H2911" s="127"/>
    </row>
    <row r="2912" spans="1:8" s="6" customFormat="1" x14ac:dyDescent="0.2">
      <c r="A2912" s="35" t="s">
        <v>2286</v>
      </c>
      <c r="B2912" s="102" t="str">
        <f t="shared" ref="B2912:B2916" si="309">+VLOOKUP(A2912,$A$771:$G$2228,2,FALSE)</f>
        <v>BANQUETAS, CRUCES PEATONALES Y ACCESIBILIDAD UNIVERSAL</v>
      </c>
      <c r="C2912" s="100"/>
      <c r="D2912" s="100"/>
      <c r="E2912" s="100"/>
      <c r="F2912" s="37"/>
      <c r="G2912" s="125">
        <f t="shared" si="307"/>
        <v>7802.4</v>
      </c>
      <c r="H2912" s="127"/>
    </row>
    <row r="2913" spans="1:8" s="6" customFormat="1" x14ac:dyDescent="0.2">
      <c r="A2913" s="35" t="s">
        <v>2287</v>
      </c>
      <c r="B2913" s="102" t="str">
        <f t="shared" si="309"/>
        <v>ÁREAS VERDES</v>
      </c>
      <c r="C2913" s="100"/>
      <c r="D2913" s="100"/>
      <c r="E2913" s="100"/>
      <c r="F2913" s="37"/>
      <c r="G2913" s="125">
        <f t="shared" si="307"/>
        <v>156.80000000000001</v>
      </c>
      <c r="H2913" s="127"/>
    </row>
    <row r="2914" spans="1:8" s="6" customFormat="1" x14ac:dyDescent="0.2">
      <c r="A2914" s="35" t="s">
        <v>2288</v>
      </c>
      <c r="B2914" s="102" t="str">
        <f t="shared" si="309"/>
        <v>SEÑALAMIENTO HORIZONTAL Y VERTICAL</v>
      </c>
      <c r="C2914" s="100"/>
      <c r="D2914" s="100"/>
      <c r="E2914" s="100"/>
      <c r="F2914" s="37"/>
      <c r="G2914" s="125">
        <f t="shared" si="307"/>
        <v>1360.2</v>
      </c>
      <c r="H2914" s="127"/>
    </row>
    <row r="2915" spans="1:8" s="94" customFormat="1" x14ac:dyDescent="0.2">
      <c r="A2915" s="95" t="s">
        <v>2289</v>
      </c>
      <c r="B2915" s="103" t="str">
        <f t="shared" si="309"/>
        <v>SEÑALAMIENTO HORIZONTAL</v>
      </c>
      <c r="C2915" s="96"/>
      <c r="D2915" s="97"/>
      <c r="E2915" s="98"/>
      <c r="F2915" s="98"/>
      <c r="G2915" s="126">
        <f t="shared" si="307"/>
        <v>1345.2</v>
      </c>
      <c r="H2915" s="127"/>
    </row>
    <row r="2916" spans="1:8" s="94" customFormat="1" x14ac:dyDescent="0.2">
      <c r="A2916" s="95" t="s">
        <v>2290</v>
      </c>
      <c r="B2916" s="103" t="str">
        <f t="shared" si="309"/>
        <v>SEÑALAMIENTO VERTICAL</v>
      </c>
      <c r="C2916" s="96"/>
      <c r="D2916" s="97"/>
      <c r="E2916" s="98"/>
      <c r="F2916" s="98"/>
      <c r="G2916" s="126">
        <f t="shared" si="307"/>
        <v>15</v>
      </c>
      <c r="H2916" s="127"/>
    </row>
    <row r="2917" spans="1:8" s="69" customFormat="1" x14ac:dyDescent="0.2">
      <c r="A2917" s="70" t="s">
        <v>2291</v>
      </c>
      <c r="B2917" s="102" t="str">
        <f>+VLOOKUP(A2917,$A$771:$G$2228,2,FALSE)</f>
        <v>ALCANTARILLADO SANITARIO Y PLUVIAL</v>
      </c>
      <c r="C2917" s="101"/>
      <c r="D2917" s="101"/>
      <c r="E2917" s="101"/>
      <c r="F2917" s="71"/>
      <c r="G2917" s="125">
        <f t="shared" si="307"/>
        <v>19613.2</v>
      </c>
      <c r="H2917" s="127"/>
    </row>
    <row r="2918" spans="1:8" s="94" customFormat="1" x14ac:dyDescent="0.2">
      <c r="A2918" s="95" t="s">
        <v>2292</v>
      </c>
      <c r="B2918" s="103" t="str">
        <f t="shared" ref="B2918:B2922" si="310">+VLOOKUP(A2918,$A$771:$G$2228,2,FALSE)</f>
        <v>LÍNEA PRINCIPAL</v>
      </c>
      <c r="C2918" s="96"/>
      <c r="D2918" s="97"/>
      <c r="E2918" s="98"/>
      <c r="F2918" s="98"/>
      <c r="G2918" s="126">
        <f t="shared" si="307"/>
        <v>11036.7</v>
      </c>
      <c r="H2918" s="127"/>
    </row>
    <row r="2919" spans="1:8" s="94" customFormat="1" x14ac:dyDescent="0.2">
      <c r="A2919" s="95" t="s">
        <v>2293</v>
      </c>
      <c r="B2919" s="103" t="str">
        <f t="shared" si="310"/>
        <v>POZOS DE VISITA</v>
      </c>
      <c r="C2919" s="96"/>
      <c r="D2919" s="97"/>
      <c r="E2919" s="98"/>
      <c r="F2919" s="98"/>
      <c r="G2919" s="126">
        <f t="shared" si="307"/>
        <v>2144.63</v>
      </c>
      <c r="H2919" s="127"/>
    </row>
    <row r="2920" spans="1:8" s="94" customFormat="1" x14ac:dyDescent="0.2">
      <c r="A2920" s="95" t="s">
        <v>2294</v>
      </c>
      <c r="B2920" s="103" t="str">
        <f t="shared" si="310"/>
        <v>DESCARGAS DOMICILIARIAS</v>
      </c>
      <c r="C2920" s="96"/>
      <c r="D2920" s="97"/>
      <c r="E2920" s="98"/>
      <c r="F2920" s="98"/>
      <c r="G2920" s="126">
        <f t="shared" si="307"/>
        <v>4001.46</v>
      </c>
      <c r="H2920" s="127"/>
    </row>
    <row r="2921" spans="1:8" s="94" customFormat="1" x14ac:dyDescent="0.2">
      <c r="A2921" s="95" t="s">
        <v>2295</v>
      </c>
      <c r="B2921" s="103" t="str">
        <f t="shared" si="310"/>
        <v>POZOS DE ABSORCIÓN E INTERCONEXIONES</v>
      </c>
      <c r="C2921" s="96"/>
      <c r="D2921" s="97"/>
      <c r="E2921" s="98"/>
      <c r="F2921" s="98"/>
      <c r="G2921" s="126">
        <f t="shared" si="307"/>
        <v>263.55</v>
      </c>
      <c r="H2921" s="127"/>
    </row>
    <row r="2922" spans="1:8" s="94" customFormat="1" x14ac:dyDescent="0.2">
      <c r="A2922" s="95" t="s">
        <v>2296</v>
      </c>
      <c r="B2922" s="103" t="str">
        <f t="shared" si="310"/>
        <v>BOCAS DE TORMENTA</v>
      </c>
      <c r="C2922" s="96"/>
      <c r="D2922" s="97"/>
      <c r="E2922" s="98"/>
      <c r="F2922" s="98"/>
      <c r="G2922" s="126">
        <f t="shared" si="307"/>
        <v>2166.86</v>
      </c>
      <c r="H2922" s="127"/>
    </row>
    <row r="2923" spans="1:8" s="69" customFormat="1" x14ac:dyDescent="0.2">
      <c r="A2923" s="70" t="s">
        <v>2297</v>
      </c>
      <c r="B2923" s="102" t="str">
        <f>+VLOOKUP(A2923,$A$771:$G$2228,2,FALSE)</f>
        <v>AGUA POTABLE</v>
      </c>
      <c r="C2923" s="101"/>
      <c r="D2923" s="101"/>
      <c r="E2923" s="101"/>
      <c r="F2923" s="71"/>
      <c r="G2923" s="125">
        <f t="shared" si="307"/>
        <v>9077.2800000000007</v>
      </c>
      <c r="H2923" s="127"/>
    </row>
    <row r="2924" spans="1:8" s="94" customFormat="1" x14ac:dyDescent="0.2">
      <c r="A2924" s="95" t="s">
        <v>2298</v>
      </c>
      <c r="B2924" s="103" t="str">
        <f t="shared" ref="B2924:B2927" si="311">+VLOOKUP(A2924,$A$771:$G$2228,2,FALSE)</f>
        <v>LÍNEA PRINCIPAL</v>
      </c>
      <c r="C2924" s="96"/>
      <c r="D2924" s="97"/>
      <c r="E2924" s="98"/>
      <c r="F2924" s="98"/>
      <c r="G2924" s="126">
        <f t="shared" si="307"/>
        <v>5969.08</v>
      </c>
      <c r="H2924" s="127"/>
    </row>
    <row r="2925" spans="1:8" s="94" customFormat="1" x14ac:dyDescent="0.2">
      <c r="A2925" s="95" t="s">
        <v>2299</v>
      </c>
      <c r="B2925" s="103" t="str">
        <f t="shared" si="311"/>
        <v>TOMAS DOMICILIARIAS</v>
      </c>
      <c r="C2925" s="96"/>
      <c r="D2925" s="97"/>
      <c r="E2925" s="98"/>
      <c r="F2925" s="98"/>
      <c r="G2925" s="126">
        <f t="shared" si="307"/>
        <v>1327.74</v>
      </c>
      <c r="H2925" s="127"/>
    </row>
    <row r="2926" spans="1:8" s="94" customFormat="1" x14ac:dyDescent="0.2">
      <c r="A2926" s="95" t="s">
        <v>2300</v>
      </c>
      <c r="B2926" s="103" t="str">
        <f t="shared" si="311"/>
        <v>CAJA DE VÁLVULAS</v>
      </c>
      <c r="C2926" s="96"/>
      <c r="D2926" s="97"/>
      <c r="E2926" s="98"/>
      <c r="F2926" s="98"/>
      <c r="G2926" s="126">
        <f t="shared" si="307"/>
        <v>1690.33</v>
      </c>
      <c r="H2926" s="127"/>
    </row>
    <row r="2927" spans="1:8" s="94" customFormat="1" x14ac:dyDescent="0.2">
      <c r="A2927" s="95" t="s">
        <v>2301</v>
      </c>
      <c r="B2927" s="103" t="str">
        <f t="shared" si="311"/>
        <v>PIEZAS ESPECIALES</v>
      </c>
      <c r="C2927" s="96"/>
      <c r="D2927" s="97"/>
      <c r="E2927" s="98"/>
      <c r="F2927" s="98"/>
      <c r="G2927" s="126">
        <f t="shared" si="307"/>
        <v>90.13</v>
      </c>
      <c r="H2927" s="127"/>
    </row>
    <row r="2928" spans="1:8" s="6" customFormat="1" x14ac:dyDescent="0.2">
      <c r="A2928" s="35" t="s">
        <v>2302</v>
      </c>
      <c r="B2928" s="102" t="str">
        <f>+VLOOKUP(A2928,$A$771:$G$2228,2,FALSE)</f>
        <v>RED DE ALUMBRADO PÚBLICO</v>
      </c>
      <c r="C2928" s="100"/>
      <c r="D2928" s="100"/>
      <c r="E2928" s="100"/>
      <c r="F2928" s="37"/>
      <c r="G2928" s="125">
        <f t="shared" si="307"/>
        <v>1407.95</v>
      </c>
      <c r="H2928" s="127"/>
    </row>
    <row r="2929" spans="1:8" s="94" customFormat="1" x14ac:dyDescent="0.2">
      <c r="A2929" s="95" t="s">
        <v>2303</v>
      </c>
      <c r="B2929" s="103" t="str">
        <f t="shared" ref="B2929:B2930" si="312">+VLOOKUP(A2929,$A$771:$G$2228,2,FALSE)</f>
        <v>OBRA CIVIL</v>
      </c>
      <c r="C2929" s="96"/>
      <c r="D2929" s="97"/>
      <c r="E2929" s="98"/>
      <c r="F2929" s="98"/>
      <c r="G2929" s="126">
        <f t="shared" si="307"/>
        <v>518.70000000000005</v>
      </c>
      <c r="H2929" s="127"/>
    </row>
    <row r="2930" spans="1:8" s="94" customFormat="1" x14ac:dyDescent="0.2">
      <c r="A2930" s="95" t="s">
        <v>2304</v>
      </c>
      <c r="B2930" s="103" t="str">
        <f t="shared" si="312"/>
        <v>ALUMBRADO PÚBLICO</v>
      </c>
      <c r="C2930" s="96"/>
      <c r="D2930" s="97"/>
      <c r="E2930" s="98"/>
      <c r="F2930" s="98"/>
      <c r="G2930" s="126">
        <f t="shared" si="307"/>
        <v>889.25</v>
      </c>
      <c r="H2930" s="127"/>
    </row>
    <row r="2931" spans="1:8" s="6" customFormat="1" x14ac:dyDescent="0.2">
      <c r="A2931" s="35" t="s">
        <v>2305</v>
      </c>
      <c r="B2931" s="102" t="str">
        <f>+VLOOKUP(A2931,$A$771:$G$2228,2,FALSE)</f>
        <v>LIMPIEZA</v>
      </c>
      <c r="C2931" s="100"/>
      <c r="D2931" s="100"/>
      <c r="E2931" s="100"/>
      <c r="F2931" s="37"/>
      <c r="G2931" s="125">
        <f t="shared" si="307"/>
        <v>4080.09</v>
      </c>
      <c r="H2931" s="127"/>
    </row>
    <row r="2932" spans="1:8" s="119" customFormat="1" x14ac:dyDescent="0.2">
      <c r="A2932" s="83" t="s">
        <v>2536</v>
      </c>
      <c r="B2932" s="120" t="str">
        <f>+VLOOKUP(A2932,$A$771:$G$2481,2,FALSE)</f>
        <v>CALLE PASEO DEL CERENERO</v>
      </c>
      <c r="C2932" s="115"/>
      <c r="D2932" s="116"/>
      <c r="E2932" s="117"/>
      <c r="F2932" s="118"/>
      <c r="G2932" s="124">
        <f>+VLOOKUP(A2932,$A$771:$G$2481,7,FALSE)</f>
        <v>70928.61</v>
      </c>
      <c r="H2932" s="127"/>
    </row>
    <row r="2933" spans="1:8" s="6" customFormat="1" x14ac:dyDescent="0.2">
      <c r="A2933" s="35" t="s">
        <v>2538</v>
      </c>
      <c r="B2933" s="102" t="str">
        <f>+VLOOKUP(A2933,$A$771:$G$2481,2,FALSE)</f>
        <v>PAVIMENTACIÓN</v>
      </c>
      <c r="C2933" s="100"/>
      <c r="D2933" s="100"/>
      <c r="E2933" s="100"/>
      <c r="F2933" s="37"/>
      <c r="G2933" s="125">
        <f>+VLOOKUP(A2933,$A$771:$G$2481,7,FALSE)</f>
        <v>39942.11</v>
      </c>
      <c r="H2933" s="127"/>
    </row>
    <row r="2934" spans="1:8" s="94" customFormat="1" x14ac:dyDescent="0.2">
      <c r="A2934" s="95" t="s">
        <v>2539</v>
      </c>
      <c r="B2934" s="103" t="str">
        <f>+VLOOKUP(A2934,$A$771:$G$2481,2,FALSE)</f>
        <v>PRELIMINARES</v>
      </c>
      <c r="C2934" s="96"/>
      <c r="D2934" s="97"/>
      <c r="E2934" s="98"/>
      <c r="F2934" s="98"/>
      <c r="G2934" s="126">
        <f t="shared" ref="G2934:G2956" si="313">+VLOOKUP(A2934,$A$771:$G$2481,7,FALSE)</f>
        <v>3210.87</v>
      </c>
      <c r="H2934" s="127"/>
    </row>
    <row r="2935" spans="1:8" s="94" customFormat="1" x14ac:dyDescent="0.2">
      <c r="A2935" s="95" t="s">
        <v>2540</v>
      </c>
      <c r="B2935" s="103" t="str">
        <f t="shared" ref="B2935:B2936" si="314">+VLOOKUP(A2935,$A$771:$G$2481,2,FALSE)</f>
        <v>TERRACERÍAS</v>
      </c>
      <c r="C2935" s="96"/>
      <c r="D2935" s="97"/>
      <c r="E2935" s="98"/>
      <c r="F2935" s="98"/>
      <c r="G2935" s="126">
        <f t="shared" si="313"/>
        <v>28565.15</v>
      </c>
      <c r="H2935" s="127"/>
    </row>
    <row r="2936" spans="1:8" s="94" customFormat="1" x14ac:dyDescent="0.2">
      <c r="A2936" s="95" t="s">
        <v>2541</v>
      </c>
      <c r="B2936" s="103" t="str">
        <f t="shared" si="314"/>
        <v>PAVIMENTO HIDRÁULICO</v>
      </c>
      <c r="C2936" s="96"/>
      <c r="D2936" s="97"/>
      <c r="E2936" s="98"/>
      <c r="F2936" s="98"/>
      <c r="G2936" s="126">
        <f t="shared" si="313"/>
        <v>8166.09</v>
      </c>
      <c r="H2936" s="127"/>
    </row>
    <row r="2937" spans="1:8" s="6" customFormat="1" x14ac:dyDescent="0.2">
      <c r="A2937" s="35" t="s">
        <v>2542</v>
      </c>
      <c r="B2937" s="102" t="str">
        <f t="shared" ref="B2937:B2941" si="315">+VLOOKUP(A2937,$A$771:$G$2481,2,FALSE)</f>
        <v>BANQUETAS, CRUCES PEATONALES Y ACCESIBILIDAD UNIVERSAL</v>
      </c>
      <c r="C2937" s="100"/>
      <c r="D2937" s="100"/>
      <c r="E2937" s="100"/>
      <c r="F2937" s="37"/>
      <c r="G2937" s="125">
        <f t="shared" si="313"/>
        <v>6353.13</v>
      </c>
      <c r="H2937" s="127"/>
    </row>
    <row r="2938" spans="1:8" s="6" customFormat="1" x14ac:dyDescent="0.2">
      <c r="A2938" s="35" t="s">
        <v>2543</v>
      </c>
      <c r="B2938" s="102" t="str">
        <f t="shared" si="315"/>
        <v>ÁREAS VERDES</v>
      </c>
      <c r="C2938" s="100"/>
      <c r="D2938" s="100"/>
      <c r="E2938" s="100"/>
      <c r="F2938" s="37"/>
      <c r="G2938" s="125">
        <f t="shared" si="313"/>
        <v>123.2</v>
      </c>
      <c r="H2938" s="127"/>
    </row>
    <row r="2939" spans="1:8" s="6" customFormat="1" x14ac:dyDescent="0.2">
      <c r="A2939" s="35" t="s">
        <v>2544</v>
      </c>
      <c r="B2939" s="102" t="str">
        <f t="shared" si="315"/>
        <v>SEÑALAMIENTO HORIZONTAL Y VERTICAL</v>
      </c>
      <c r="C2939" s="100"/>
      <c r="D2939" s="100"/>
      <c r="E2939" s="100"/>
      <c r="F2939" s="37"/>
      <c r="G2939" s="125">
        <f t="shared" si="313"/>
        <v>1254.69</v>
      </c>
      <c r="H2939" s="127"/>
    </row>
    <row r="2940" spans="1:8" s="94" customFormat="1" x14ac:dyDescent="0.2">
      <c r="A2940" s="95" t="s">
        <v>2545</v>
      </c>
      <c r="B2940" s="103" t="str">
        <f t="shared" si="315"/>
        <v>SEÑALAMIENTO HORIZONTAL</v>
      </c>
      <c r="C2940" s="96"/>
      <c r="D2940" s="97"/>
      <c r="E2940" s="98"/>
      <c r="F2940" s="98"/>
      <c r="G2940" s="126">
        <f t="shared" si="313"/>
        <v>1233.69</v>
      </c>
      <c r="H2940" s="127"/>
    </row>
    <row r="2941" spans="1:8" s="94" customFormat="1" x14ac:dyDescent="0.2">
      <c r="A2941" s="95" t="s">
        <v>2546</v>
      </c>
      <c r="B2941" s="103" t="str">
        <f t="shared" si="315"/>
        <v>SEÑALAMIENTO VERTICAL</v>
      </c>
      <c r="C2941" s="96"/>
      <c r="D2941" s="97"/>
      <c r="E2941" s="98"/>
      <c r="F2941" s="98"/>
      <c r="G2941" s="126">
        <f t="shared" si="313"/>
        <v>21</v>
      </c>
      <c r="H2941" s="127"/>
    </row>
    <row r="2942" spans="1:8" s="69" customFormat="1" x14ac:dyDescent="0.2">
      <c r="A2942" s="70" t="s">
        <v>2547</v>
      </c>
      <c r="B2942" s="102" t="str">
        <f>+VLOOKUP(A2942,$A$771:$G$2481,2,FALSE)</f>
        <v>ALCANTARILLADO SANITARIO Y PLUVIAL</v>
      </c>
      <c r="C2942" s="101"/>
      <c r="D2942" s="101"/>
      <c r="E2942" s="101"/>
      <c r="F2942" s="71"/>
      <c r="G2942" s="125">
        <f t="shared" si="313"/>
        <v>12544.79</v>
      </c>
      <c r="H2942" s="127"/>
    </row>
    <row r="2943" spans="1:8" s="94" customFormat="1" x14ac:dyDescent="0.2">
      <c r="A2943" s="95" t="s">
        <v>2548</v>
      </c>
      <c r="B2943" s="103" t="str">
        <f t="shared" ref="B2943:B2947" si="316">+VLOOKUP(A2943,$A$771:$G$2481,2,FALSE)</f>
        <v>LÍNEA PRINCIPAL</v>
      </c>
      <c r="C2943" s="96"/>
      <c r="D2943" s="97"/>
      <c r="E2943" s="98"/>
      <c r="F2943" s="98"/>
      <c r="G2943" s="126">
        <f t="shared" si="313"/>
        <v>7302.67</v>
      </c>
      <c r="H2943" s="127"/>
    </row>
    <row r="2944" spans="1:8" s="94" customFormat="1" x14ac:dyDescent="0.2">
      <c r="A2944" s="95" t="s">
        <v>2549</v>
      </c>
      <c r="B2944" s="103" t="str">
        <f t="shared" si="316"/>
        <v>POZOS DE VISITA</v>
      </c>
      <c r="C2944" s="96"/>
      <c r="D2944" s="97"/>
      <c r="E2944" s="98"/>
      <c r="F2944" s="98"/>
      <c r="G2944" s="126">
        <f t="shared" si="313"/>
        <v>1166.73</v>
      </c>
      <c r="H2944" s="127"/>
    </row>
    <row r="2945" spans="1:8" s="94" customFormat="1" x14ac:dyDescent="0.2">
      <c r="A2945" s="95" t="s">
        <v>2550</v>
      </c>
      <c r="B2945" s="103" t="str">
        <f t="shared" si="316"/>
        <v>DESCARGAS DOMICILIARIAS</v>
      </c>
      <c r="C2945" s="96"/>
      <c r="D2945" s="97"/>
      <c r="E2945" s="98"/>
      <c r="F2945" s="98"/>
      <c r="G2945" s="126">
        <f t="shared" si="313"/>
        <v>2183.21</v>
      </c>
      <c r="H2945" s="127"/>
    </row>
    <row r="2946" spans="1:8" s="94" customFormat="1" x14ac:dyDescent="0.2">
      <c r="A2946" s="95" t="s">
        <v>2551</v>
      </c>
      <c r="B2946" s="103" t="str">
        <f t="shared" si="316"/>
        <v>POZOS DE ABSORCIÓN E INTERCONEXIONES</v>
      </c>
      <c r="C2946" s="96"/>
      <c r="D2946" s="97"/>
      <c r="E2946" s="98"/>
      <c r="F2946" s="98"/>
      <c r="G2946" s="126">
        <f t="shared" si="313"/>
        <v>673.12</v>
      </c>
      <c r="H2946" s="127"/>
    </row>
    <row r="2947" spans="1:8" s="94" customFormat="1" x14ac:dyDescent="0.2">
      <c r="A2947" s="95" t="s">
        <v>2552</v>
      </c>
      <c r="B2947" s="103" t="str">
        <f t="shared" si="316"/>
        <v>BOCAS DE TORMENTA DE BANQUETA</v>
      </c>
      <c r="C2947" s="96"/>
      <c r="D2947" s="97"/>
      <c r="E2947" s="98"/>
      <c r="F2947" s="98"/>
      <c r="G2947" s="126">
        <f t="shared" si="313"/>
        <v>1219.06</v>
      </c>
      <c r="H2947" s="127"/>
    </row>
    <row r="2948" spans="1:8" s="69" customFormat="1" x14ac:dyDescent="0.2">
      <c r="A2948" s="70" t="s">
        <v>2553</v>
      </c>
      <c r="B2948" s="102" t="str">
        <f>+VLOOKUP(A2948,$A$771:$G$2481,2,FALSE)</f>
        <v>AGUA POTABLE</v>
      </c>
      <c r="C2948" s="101"/>
      <c r="D2948" s="101"/>
      <c r="E2948" s="101"/>
      <c r="F2948" s="71"/>
      <c r="G2948" s="125">
        <f t="shared" si="313"/>
        <v>5851.35</v>
      </c>
      <c r="H2948" s="127"/>
    </row>
    <row r="2949" spans="1:8" s="94" customFormat="1" x14ac:dyDescent="0.2">
      <c r="A2949" s="95" t="s">
        <v>2554</v>
      </c>
      <c r="B2949" s="103" t="str">
        <f t="shared" ref="B2949:B2952" si="317">+VLOOKUP(A2949,$A$771:$G$2481,2,FALSE)</f>
        <v>LÍNEA PRINCIPAL</v>
      </c>
      <c r="C2949" s="96"/>
      <c r="D2949" s="97"/>
      <c r="E2949" s="98"/>
      <c r="F2949" s="98"/>
      <c r="G2949" s="126">
        <f t="shared" si="313"/>
        <v>3353.17</v>
      </c>
      <c r="H2949" s="127"/>
    </row>
    <row r="2950" spans="1:8" s="94" customFormat="1" x14ac:dyDescent="0.2">
      <c r="A2950" s="95" t="s">
        <v>2555</v>
      </c>
      <c r="B2950" s="103" t="str">
        <f t="shared" si="317"/>
        <v>TOMAS DOMICILIARIAS</v>
      </c>
      <c r="C2950" s="96"/>
      <c r="D2950" s="97"/>
      <c r="E2950" s="98"/>
      <c r="F2950" s="98"/>
      <c r="G2950" s="126">
        <f t="shared" si="313"/>
        <v>959.32</v>
      </c>
      <c r="H2950" s="127"/>
    </row>
    <row r="2951" spans="1:8" s="94" customFormat="1" x14ac:dyDescent="0.2">
      <c r="A2951" s="95" t="s">
        <v>2556</v>
      </c>
      <c r="B2951" s="103" t="str">
        <f t="shared" si="317"/>
        <v>CAJA DE VÁLVULAS</v>
      </c>
      <c r="C2951" s="96"/>
      <c r="D2951" s="97"/>
      <c r="E2951" s="98"/>
      <c r="F2951" s="98"/>
      <c r="G2951" s="126">
        <f t="shared" si="313"/>
        <v>1465.54</v>
      </c>
      <c r="H2951" s="127"/>
    </row>
    <row r="2952" spans="1:8" s="94" customFormat="1" x14ac:dyDescent="0.2">
      <c r="A2952" s="95" t="s">
        <v>2557</v>
      </c>
      <c r="B2952" s="103" t="str">
        <f t="shared" si="317"/>
        <v>PIEZAS ESPECIALES</v>
      </c>
      <c r="C2952" s="96"/>
      <c r="D2952" s="97"/>
      <c r="E2952" s="98"/>
      <c r="F2952" s="98"/>
      <c r="G2952" s="126">
        <f t="shared" si="313"/>
        <v>73.319999999999993</v>
      </c>
      <c r="H2952" s="127"/>
    </row>
    <row r="2953" spans="1:8" s="6" customFormat="1" x14ac:dyDescent="0.2">
      <c r="A2953" s="35" t="s">
        <v>2558</v>
      </c>
      <c r="B2953" s="102" t="str">
        <f>+VLOOKUP(A2953,$A$771:$G$2481,2,FALSE)</f>
        <v>RED DE ALUMBRADO PÚBLICO</v>
      </c>
      <c r="C2953" s="100"/>
      <c r="D2953" s="100"/>
      <c r="E2953" s="100"/>
      <c r="F2953" s="37"/>
      <c r="G2953" s="125">
        <f t="shared" si="313"/>
        <v>1124.8399999999999</v>
      </c>
      <c r="H2953" s="127"/>
    </row>
    <row r="2954" spans="1:8" s="94" customFormat="1" x14ac:dyDescent="0.2">
      <c r="A2954" s="95" t="s">
        <v>2559</v>
      </c>
      <c r="B2954" s="103" t="str">
        <f t="shared" ref="B2954:B2955" si="318">+VLOOKUP(A2954,$A$771:$G$2481,2,FALSE)</f>
        <v>OBRA CIVIL</v>
      </c>
      <c r="C2954" s="96"/>
      <c r="D2954" s="97"/>
      <c r="E2954" s="98"/>
      <c r="F2954" s="98"/>
      <c r="G2954" s="126">
        <f t="shared" si="313"/>
        <v>413.64</v>
      </c>
      <c r="H2954" s="127"/>
    </row>
    <row r="2955" spans="1:8" s="94" customFormat="1" x14ac:dyDescent="0.2">
      <c r="A2955" s="95" t="s">
        <v>2560</v>
      </c>
      <c r="B2955" s="103" t="str">
        <f t="shared" si="318"/>
        <v>ALUMBRADO PÚBLICO</v>
      </c>
      <c r="C2955" s="96"/>
      <c r="D2955" s="97"/>
      <c r="E2955" s="98"/>
      <c r="F2955" s="98"/>
      <c r="G2955" s="126">
        <f t="shared" si="313"/>
        <v>711.2</v>
      </c>
      <c r="H2955" s="127"/>
    </row>
    <row r="2956" spans="1:8" s="6" customFormat="1" x14ac:dyDescent="0.2">
      <c r="A2956" s="35" t="s">
        <v>2561</v>
      </c>
      <c r="B2956" s="102" t="str">
        <f>+VLOOKUP(A2956,$A$771:$G$2481,2,FALSE)</f>
        <v>LIMPIEZA</v>
      </c>
      <c r="C2956" s="100"/>
      <c r="D2956" s="100"/>
      <c r="E2956" s="100"/>
      <c r="F2956" s="37"/>
      <c r="G2956" s="125">
        <f t="shared" si="313"/>
        <v>3734.5</v>
      </c>
      <c r="H2956" s="127"/>
    </row>
    <row r="2957" spans="1:8" s="119" customFormat="1" x14ac:dyDescent="0.2">
      <c r="A2957" s="83" t="s">
        <v>2793</v>
      </c>
      <c r="B2957" s="120" t="str">
        <f>+VLOOKUP(A2957,$A$771:$G$2703,2,FALSE)</f>
        <v>CALLE PELÍCANO</v>
      </c>
      <c r="C2957" s="115"/>
      <c r="D2957" s="116"/>
      <c r="E2957" s="117"/>
      <c r="F2957" s="118"/>
      <c r="G2957" s="124">
        <f>+VLOOKUP(A2957,$A$771:$G$2703,7,FALSE)</f>
        <v>35082.979999999996</v>
      </c>
      <c r="H2957" s="127"/>
    </row>
    <row r="2958" spans="1:8" s="6" customFormat="1" x14ac:dyDescent="0.2">
      <c r="A2958" s="35" t="s">
        <v>2795</v>
      </c>
      <c r="B2958" s="102" t="str">
        <f>+VLOOKUP(A2958,$A$771:$G$2703,2,FALSE)</f>
        <v>PAVIMENTACIÓN</v>
      </c>
      <c r="C2958" s="100"/>
      <c r="D2958" s="100"/>
      <c r="E2958" s="100"/>
      <c r="F2958" s="37"/>
      <c r="G2958" s="125">
        <f>+VLOOKUP(A2958,$A$771:$G$2703,7,FALSE)</f>
        <v>12921.98</v>
      </c>
      <c r="H2958" s="127"/>
    </row>
    <row r="2959" spans="1:8" s="94" customFormat="1" x14ac:dyDescent="0.2">
      <c r="A2959" s="95" t="s">
        <v>2797</v>
      </c>
      <c r="B2959" s="103" t="str">
        <f>+VLOOKUP(A2959,$A$771:$G$2703,2,FALSE)</f>
        <v>PRELIMINARES</v>
      </c>
      <c r="C2959" s="96"/>
      <c r="D2959" s="97"/>
      <c r="E2959" s="98"/>
      <c r="F2959" s="98"/>
      <c r="G2959" s="126">
        <f t="shared" ref="G2959:G2980" si="319">+VLOOKUP(A2959,$A$771:$G$2703,7,FALSE)</f>
        <v>208.2</v>
      </c>
      <c r="H2959" s="127"/>
    </row>
    <row r="2960" spans="1:8" s="94" customFormat="1" x14ac:dyDescent="0.2">
      <c r="A2960" s="95" t="s">
        <v>2796</v>
      </c>
      <c r="B2960" s="103" t="str">
        <f t="shared" ref="B2960:B2961" si="320">+VLOOKUP(A2960,$A$771:$G$2703,2,FALSE)</f>
        <v>TERRACERÍAS</v>
      </c>
      <c r="C2960" s="96"/>
      <c r="D2960" s="97"/>
      <c r="E2960" s="98"/>
      <c r="F2960" s="98"/>
      <c r="G2960" s="126">
        <f t="shared" si="319"/>
        <v>8585.2800000000007</v>
      </c>
      <c r="H2960" s="127"/>
    </row>
    <row r="2961" spans="1:8" s="94" customFormat="1" x14ac:dyDescent="0.2">
      <c r="A2961" s="95" t="s">
        <v>2798</v>
      </c>
      <c r="B2961" s="103" t="str">
        <f t="shared" si="320"/>
        <v>PAVIMENTO HIDRÁULICO</v>
      </c>
      <c r="C2961" s="96"/>
      <c r="D2961" s="97"/>
      <c r="E2961" s="98"/>
      <c r="F2961" s="98"/>
      <c r="G2961" s="126">
        <f t="shared" si="319"/>
        <v>4128.5</v>
      </c>
      <c r="H2961" s="127"/>
    </row>
    <row r="2962" spans="1:8" s="6" customFormat="1" x14ac:dyDescent="0.2">
      <c r="A2962" s="35" t="s">
        <v>2799</v>
      </c>
      <c r="B2962" s="102" t="str">
        <f t="shared" ref="B2962:B2966" si="321">+VLOOKUP(A2962,$A$771:$G$2703,2,FALSE)</f>
        <v>BANQUETAS, CRUCES PEATONALES Y ACCESIBILIDAD UNIVERSAL</v>
      </c>
      <c r="C2962" s="100"/>
      <c r="D2962" s="100"/>
      <c r="E2962" s="100"/>
      <c r="F2962" s="37"/>
      <c r="G2962" s="125">
        <f t="shared" si="319"/>
        <v>4562.53</v>
      </c>
      <c r="H2962" s="127"/>
    </row>
    <row r="2963" spans="1:8" s="6" customFormat="1" x14ac:dyDescent="0.2">
      <c r="A2963" s="35" t="s">
        <v>2800</v>
      </c>
      <c r="B2963" s="102" t="str">
        <f t="shared" si="321"/>
        <v>ÁREAS VERDES</v>
      </c>
      <c r="C2963" s="100"/>
      <c r="D2963" s="100"/>
      <c r="E2963" s="100"/>
      <c r="F2963" s="37"/>
      <c r="G2963" s="125">
        <f t="shared" si="319"/>
        <v>42</v>
      </c>
      <c r="H2963" s="127"/>
    </row>
    <row r="2964" spans="1:8" s="6" customFormat="1" x14ac:dyDescent="0.2">
      <c r="A2964" s="35" t="s">
        <v>2801</v>
      </c>
      <c r="B2964" s="102" t="str">
        <f t="shared" si="321"/>
        <v>SEÑALAMIENTO HORIZONTAL Y VERTICAL</v>
      </c>
      <c r="C2964" s="100"/>
      <c r="D2964" s="100"/>
      <c r="E2964" s="100"/>
      <c r="F2964" s="37"/>
      <c r="G2964" s="125">
        <f t="shared" si="319"/>
        <v>701.92</v>
      </c>
      <c r="H2964" s="127"/>
    </row>
    <row r="2965" spans="1:8" s="94" customFormat="1" x14ac:dyDescent="0.2">
      <c r="A2965" s="95" t="s">
        <v>2802</v>
      </c>
      <c r="B2965" s="103" t="str">
        <f t="shared" si="321"/>
        <v>SEÑALAMIENTO HORIZONTAL</v>
      </c>
      <c r="C2965" s="96"/>
      <c r="D2965" s="97"/>
      <c r="E2965" s="98"/>
      <c r="F2965" s="98"/>
      <c r="G2965" s="126">
        <f t="shared" si="319"/>
        <v>690.92</v>
      </c>
      <c r="H2965" s="127"/>
    </row>
    <row r="2966" spans="1:8" s="94" customFormat="1" x14ac:dyDescent="0.2">
      <c r="A2966" s="95" t="s">
        <v>2803</v>
      </c>
      <c r="B2966" s="103" t="str">
        <f t="shared" si="321"/>
        <v>SEÑALAMIENTO VERTICAL</v>
      </c>
      <c r="C2966" s="96"/>
      <c r="D2966" s="97"/>
      <c r="E2966" s="98"/>
      <c r="F2966" s="98"/>
      <c r="G2966" s="126">
        <f t="shared" si="319"/>
        <v>11</v>
      </c>
      <c r="H2966" s="127"/>
    </row>
    <row r="2967" spans="1:8" s="69" customFormat="1" x14ac:dyDescent="0.2">
      <c r="A2967" s="70" t="s">
        <v>2804</v>
      </c>
      <c r="B2967" s="102" t="str">
        <f>+VLOOKUP(A2967,$A$771:$G$2703,2,FALSE)</f>
        <v>ALCANTARILLADO SANITARIO Y PLUVIAL</v>
      </c>
      <c r="C2967" s="101"/>
      <c r="D2967" s="101"/>
      <c r="E2967" s="101"/>
      <c r="F2967" s="71"/>
      <c r="G2967" s="125">
        <f t="shared" si="319"/>
        <v>10224.620000000001</v>
      </c>
      <c r="H2967" s="127"/>
    </row>
    <row r="2968" spans="1:8" s="94" customFormat="1" x14ac:dyDescent="0.2">
      <c r="A2968" s="95" t="s">
        <v>2805</v>
      </c>
      <c r="B2968" s="103" t="str">
        <f t="shared" ref="B2968:B2971" si="322">+VLOOKUP(A2968,$A$771:$G$2703,2,FALSE)</f>
        <v>LÍNEA PRINCIPAL</v>
      </c>
      <c r="C2968" s="96"/>
      <c r="D2968" s="97"/>
      <c r="E2968" s="98"/>
      <c r="F2968" s="98"/>
      <c r="G2968" s="126">
        <f t="shared" si="319"/>
        <v>4764.8100000000004</v>
      </c>
      <c r="H2968" s="127"/>
    </row>
    <row r="2969" spans="1:8" s="94" customFormat="1" x14ac:dyDescent="0.2">
      <c r="A2969" s="95" t="s">
        <v>2806</v>
      </c>
      <c r="B2969" s="103" t="str">
        <f t="shared" si="322"/>
        <v>POZOS DE VISITA</v>
      </c>
      <c r="C2969" s="96"/>
      <c r="D2969" s="97"/>
      <c r="E2969" s="98"/>
      <c r="F2969" s="98"/>
      <c r="G2969" s="126">
        <f t="shared" si="319"/>
        <v>1624.35</v>
      </c>
      <c r="H2969" s="127"/>
    </row>
    <row r="2970" spans="1:8" s="94" customFormat="1" x14ac:dyDescent="0.2">
      <c r="A2970" s="95" t="s">
        <v>2807</v>
      </c>
      <c r="B2970" s="103" t="str">
        <f t="shared" si="322"/>
        <v>DESCARGAS DOMICILIARIAS</v>
      </c>
      <c r="C2970" s="96"/>
      <c r="D2970" s="97"/>
      <c r="E2970" s="98"/>
      <c r="F2970" s="98"/>
      <c r="G2970" s="126">
        <f t="shared" si="319"/>
        <v>2668.05</v>
      </c>
      <c r="H2970" s="127"/>
    </row>
    <row r="2971" spans="1:8" s="94" customFormat="1" x14ac:dyDescent="0.2">
      <c r="A2971" s="95" t="s">
        <v>2808</v>
      </c>
      <c r="B2971" s="103" t="str">
        <f t="shared" si="322"/>
        <v>BOCAS DE TORMENTA</v>
      </c>
      <c r="C2971" s="96"/>
      <c r="D2971" s="97"/>
      <c r="E2971" s="98"/>
      <c r="F2971" s="98"/>
      <c r="G2971" s="126">
        <f t="shared" si="319"/>
        <v>1167.4100000000001</v>
      </c>
      <c r="H2971" s="127"/>
    </row>
    <row r="2972" spans="1:8" s="69" customFormat="1" x14ac:dyDescent="0.2">
      <c r="A2972" s="70" t="s">
        <v>2809</v>
      </c>
      <c r="B2972" s="102" t="str">
        <f>+VLOOKUP(A2972,$A$771:$G$2703,2,FALSE)</f>
        <v>AGUA POTABLE</v>
      </c>
      <c r="C2972" s="101"/>
      <c r="D2972" s="101"/>
      <c r="E2972" s="101"/>
      <c r="F2972" s="71"/>
      <c r="G2972" s="125">
        <f t="shared" si="319"/>
        <v>3884.18</v>
      </c>
      <c r="H2972" s="127"/>
    </row>
    <row r="2973" spans="1:8" s="94" customFormat="1" x14ac:dyDescent="0.2">
      <c r="A2973" s="95" t="s">
        <v>2810</v>
      </c>
      <c r="B2973" s="103" t="str">
        <f t="shared" ref="B2973:B2976" si="323">+VLOOKUP(A2973,$A$771:$G$2703,2,FALSE)</f>
        <v>LÍNEA PRINCIPAL</v>
      </c>
      <c r="C2973" s="96"/>
      <c r="D2973" s="97"/>
      <c r="E2973" s="98"/>
      <c r="F2973" s="98"/>
      <c r="G2973" s="126">
        <f t="shared" si="319"/>
        <v>2035.79</v>
      </c>
      <c r="H2973" s="127"/>
    </row>
    <row r="2974" spans="1:8" s="94" customFormat="1" x14ac:dyDescent="0.2">
      <c r="A2974" s="95" t="s">
        <v>2811</v>
      </c>
      <c r="B2974" s="103" t="str">
        <f t="shared" si="323"/>
        <v>TOMAS DOMICILIARIAS</v>
      </c>
      <c r="C2974" s="96"/>
      <c r="D2974" s="97"/>
      <c r="E2974" s="98"/>
      <c r="F2974" s="98"/>
      <c r="G2974" s="126">
        <f t="shared" si="319"/>
        <v>922.64</v>
      </c>
      <c r="H2974" s="127"/>
    </row>
    <row r="2975" spans="1:8" s="94" customFormat="1" x14ac:dyDescent="0.2">
      <c r="A2975" s="95" t="s">
        <v>2812</v>
      </c>
      <c r="B2975" s="103" t="str">
        <f t="shared" si="323"/>
        <v>CAJA DE VÁLVULAS</v>
      </c>
      <c r="C2975" s="96"/>
      <c r="D2975" s="97"/>
      <c r="E2975" s="98"/>
      <c r="F2975" s="98"/>
      <c r="G2975" s="126">
        <f t="shared" si="319"/>
        <v>878.55</v>
      </c>
      <c r="H2975" s="127"/>
    </row>
    <row r="2976" spans="1:8" s="94" customFormat="1" x14ac:dyDescent="0.2">
      <c r="A2976" s="95" t="s">
        <v>2813</v>
      </c>
      <c r="B2976" s="103" t="str">
        <f t="shared" si="323"/>
        <v>PIEZAS ESPECIALES</v>
      </c>
      <c r="C2976" s="96"/>
      <c r="D2976" s="97"/>
      <c r="E2976" s="98"/>
      <c r="F2976" s="98"/>
      <c r="G2976" s="126">
        <f t="shared" si="319"/>
        <v>47.2</v>
      </c>
      <c r="H2976" s="127"/>
    </row>
    <row r="2977" spans="1:8" s="6" customFormat="1" x14ac:dyDescent="0.2">
      <c r="A2977" s="35" t="s">
        <v>2814</v>
      </c>
      <c r="B2977" s="102" t="str">
        <f>+VLOOKUP(A2977,$A$771:$G$2703,2,FALSE)</f>
        <v>RED DE ALUMBRADO PÚBLICO</v>
      </c>
      <c r="C2977" s="100"/>
      <c r="D2977" s="100"/>
      <c r="E2977" s="100"/>
      <c r="F2977" s="37"/>
      <c r="G2977" s="125">
        <f t="shared" si="319"/>
        <v>713.33</v>
      </c>
      <c r="H2977" s="127"/>
    </row>
    <row r="2978" spans="1:8" s="94" customFormat="1" x14ac:dyDescent="0.2">
      <c r="A2978" s="95" t="s">
        <v>2815</v>
      </c>
      <c r="B2978" s="103" t="str">
        <f t="shared" ref="B2978:B2979" si="324">+VLOOKUP(A2978,$A$771:$G$2703,2,FALSE)</f>
        <v>OBRA CIVIL</v>
      </c>
      <c r="C2978" s="96"/>
      <c r="D2978" s="97"/>
      <c r="E2978" s="98"/>
      <c r="F2978" s="98"/>
      <c r="G2978" s="126">
        <f t="shared" si="319"/>
        <v>241.14</v>
      </c>
      <c r="H2978" s="127"/>
    </row>
    <row r="2979" spans="1:8" s="94" customFormat="1" x14ac:dyDescent="0.2">
      <c r="A2979" s="95" t="s">
        <v>2816</v>
      </c>
      <c r="B2979" s="103" t="str">
        <f t="shared" si="324"/>
        <v>ALUMBRADO PÚBLICO</v>
      </c>
      <c r="C2979" s="96"/>
      <c r="D2979" s="97"/>
      <c r="E2979" s="98"/>
      <c r="F2979" s="98"/>
      <c r="G2979" s="126">
        <f t="shared" si="319"/>
        <v>472.19</v>
      </c>
      <c r="H2979" s="127"/>
    </row>
    <row r="2980" spans="1:8" s="6" customFormat="1" x14ac:dyDescent="0.2">
      <c r="A2980" s="35" t="s">
        <v>2817</v>
      </c>
      <c r="B2980" s="102" t="str">
        <f>+VLOOKUP(A2980,$A$771:$G$2703,2,FALSE)</f>
        <v>LIMPIEZA</v>
      </c>
      <c r="C2980" s="100"/>
      <c r="D2980" s="100"/>
      <c r="E2980" s="100"/>
      <c r="F2980" s="37"/>
      <c r="G2980" s="125">
        <f t="shared" si="319"/>
        <v>2032.42</v>
      </c>
      <c r="H2980" s="127"/>
    </row>
    <row r="2981" spans="1:8" s="6" customFormat="1" x14ac:dyDescent="0.2">
      <c r="A2981" s="48"/>
      <c r="B2981" s="104"/>
      <c r="C2981" s="36"/>
      <c r="D2981" s="39"/>
      <c r="E2981" s="37"/>
      <c r="F2981" s="37"/>
      <c r="G2981" s="51"/>
      <c r="H2981" s="127"/>
    </row>
    <row r="2982" spans="1:8" s="6" customFormat="1" x14ac:dyDescent="0.2">
      <c r="A2982" s="48"/>
      <c r="B2982" s="49"/>
      <c r="C2982" s="36"/>
      <c r="D2982" s="39"/>
      <c r="E2982" s="37"/>
      <c r="F2982" s="37"/>
      <c r="G2982" s="51"/>
      <c r="H2982" s="127"/>
    </row>
    <row r="2983" spans="1:8" s="6" customFormat="1" x14ac:dyDescent="0.2">
      <c r="A2983" s="48"/>
      <c r="B2983" s="49"/>
      <c r="C2983" s="36"/>
      <c r="D2983" s="39"/>
      <c r="E2983" s="37"/>
      <c r="F2983" s="37"/>
      <c r="G2983" s="51"/>
      <c r="H2983" s="127"/>
    </row>
    <row r="2984" spans="1:8" s="7" customFormat="1" x14ac:dyDescent="0.2">
      <c r="A2984" s="41"/>
      <c r="B2984" s="40"/>
      <c r="C2984" s="36"/>
      <c r="D2984" s="39"/>
      <c r="E2984" s="37"/>
      <c r="G2984" s="42"/>
      <c r="H2984" s="127"/>
    </row>
    <row r="2985" spans="1:8" s="7" customFormat="1" ht="15" customHeight="1" x14ac:dyDescent="0.2">
      <c r="A2985" s="139" t="s">
        <v>24</v>
      </c>
      <c r="B2985" s="139"/>
      <c r="C2985" s="139"/>
      <c r="D2985" s="139"/>
      <c r="E2985" s="43"/>
      <c r="F2985" s="99" t="s">
        <v>16</v>
      </c>
      <c r="G2985" s="44">
        <f>+G2708+G2733+G2758+G2783+G2808+G2833+G2858+G2883+G2907+G2932+G2957</f>
        <v>1123721.95</v>
      </c>
      <c r="H2985" s="127"/>
    </row>
    <row r="2986" spans="1:8" s="7" customFormat="1" ht="15" customHeight="1" x14ac:dyDescent="0.2">
      <c r="A2986" s="138"/>
      <c r="B2986" s="138"/>
      <c r="C2986" s="138"/>
      <c r="D2986" s="138"/>
      <c r="E2986" s="43"/>
      <c r="F2986" s="99" t="s">
        <v>17</v>
      </c>
      <c r="G2986" s="45">
        <f>ROUND(PRODUCT(G2985,0.16),2)</f>
        <v>179795.51</v>
      </c>
    </row>
    <row r="2987" spans="1:8" s="7" customFormat="1" ht="15.75" x14ac:dyDescent="0.2">
      <c r="A2987" s="138"/>
      <c r="B2987" s="138"/>
      <c r="C2987" s="138"/>
      <c r="D2987" s="138"/>
      <c r="E2987" s="43"/>
      <c r="F2987" s="99" t="s">
        <v>18</v>
      </c>
      <c r="G2987" s="46">
        <f>ROUND(SUM(G2985,G2986),2)</f>
        <v>1303517.46</v>
      </c>
    </row>
    <row r="2988" spans="1:8" ht="15" x14ac:dyDescent="0.25"/>
    <row r="2989" spans="1:8" ht="15" x14ac:dyDescent="0.25"/>
  </sheetData>
  <protectedRanges>
    <protectedRange sqref="B9:C9 B5" name="DATOS_3"/>
    <protectedRange sqref="C1" name="DATOS_1_2"/>
    <protectedRange sqref="F4:F7" name="DATOS_3_1_1"/>
  </protectedRanges>
  <autoFilter ref="A15:G2703" xr:uid="{5B0FDB2B-7AD8-4B14-B760-11AC2E63DC0D}"/>
  <mergeCells count="11">
    <mergeCell ref="C2:F3"/>
    <mergeCell ref="B5:B7"/>
    <mergeCell ref="B9:B10"/>
    <mergeCell ref="C1:F1"/>
    <mergeCell ref="C8:F8"/>
    <mergeCell ref="A2986:D2987"/>
    <mergeCell ref="A2985:D2985"/>
    <mergeCell ref="G9:G10"/>
    <mergeCell ref="A12:G12"/>
    <mergeCell ref="C9:F10"/>
    <mergeCell ref="B2705:F2705"/>
  </mergeCells>
  <phoneticPr fontId="23" type="noConversion"/>
  <printOptions horizontalCentered="1"/>
  <pageMargins left="0.39370078740157483" right="0.39370078740157483" top="0.39370078740157483" bottom="0.39370078740157483" header="0.27559055118110237" footer="0.19685039370078741"/>
  <pageSetup scale="63" fitToWidth="6" fitToHeight="6" orientation="landscape" r:id="rId1"/>
  <headerFooter>
    <oddFooter>&amp;CPágina &amp;P de &amp;N</oddFooter>
  </headerFooter>
  <rowBreaks count="3" manualBreakCount="3">
    <brk id="83" max="6" man="1"/>
    <brk id="243" max="6" man="1"/>
    <brk id="2704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DOPI-MUN-RM-PAV-LP-132-2022</vt:lpstr>
      <vt:lpstr>'DOPI-MUN-RM-PAV-LP-132-2022'!Área_de_impresión</vt:lpstr>
      <vt:lpstr>'DOPI-MUN-RM-PAV-LP-132-2022'!Títulos_a_imprimir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Salvador Ceja Hermosillo</dc:creator>
  <cp:lastModifiedBy>YO</cp:lastModifiedBy>
  <cp:lastPrinted>2022-10-11T22:43:32Z</cp:lastPrinted>
  <dcterms:created xsi:type="dcterms:W3CDTF">2019-08-15T17:13:54Z</dcterms:created>
  <dcterms:modified xsi:type="dcterms:W3CDTF">2022-10-24T22:52:55Z</dcterms:modified>
</cp:coreProperties>
</file>