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90" windowHeight="6795"/>
  </bookViews>
  <sheets>
    <sheet name="INGRESOS LDF" sheetId="2" r:id="rId1"/>
  </sheets>
  <definedNames>
    <definedName name="_xlnm.Print_Area" localSheetId="0">'INGRESOS LDF'!$A$1:$K$78</definedName>
  </definedNames>
  <calcPr calcId="125725"/>
</workbook>
</file>

<file path=xl/calcChain.xml><?xml version="1.0" encoding="utf-8"?>
<calcChain xmlns="http://schemas.openxmlformats.org/spreadsheetml/2006/main">
  <c r="I54" i="2"/>
  <c r="G37"/>
  <c r="G25"/>
  <c r="G24"/>
  <c r="G35"/>
  <c r="G8"/>
  <c r="G9"/>
  <c r="G10"/>
  <c r="G11"/>
  <c r="G12"/>
  <c r="G13"/>
  <c r="G14"/>
  <c r="G16"/>
  <c r="G17"/>
  <c r="G18"/>
  <c r="G19"/>
  <c r="G20"/>
  <c r="G21"/>
  <c r="G22"/>
  <c r="G23"/>
  <c r="G26"/>
  <c r="G28"/>
  <c r="G29"/>
  <c r="G30"/>
  <c r="G31"/>
  <c r="G32"/>
  <c r="G33"/>
  <c r="F36" l="1"/>
  <c r="H36"/>
  <c r="J34" l="1"/>
  <c r="G34"/>
  <c r="F73" l="1"/>
  <c r="H73"/>
  <c r="H75" s="1"/>
  <c r="I73"/>
  <c r="I75" s="1"/>
  <c r="E73"/>
  <c r="E75" s="1"/>
  <c r="F75"/>
  <c r="G68"/>
  <c r="G73" s="1"/>
  <c r="G75" s="1"/>
  <c r="F67"/>
  <c r="H67"/>
  <c r="I67"/>
  <c r="E67"/>
  <c r="G63"/>
  <c r="G61"/>
  <c r="G62"/>
  <c r="G60"/>
  <c r="G56"/>
  <c r="G57"/>
  <c r="G58"/>
  <c r="G55"/>
  <c r="G47"/>
  <c r="G48"/>
  <c r="G49"/>
  <c r="G50"/>
  <c r="G51"/>
  <c r="G52"/>
  <c r="G53"/>
  <c r="G46"/>
  <c r="F54"/>
  <c r="F45"/>
  <c r="H45"/>
  <c r="I45"/>
  <c r="G38"/>
  <c r="G67" l="1"/>
  <c r="F65"/>
  <c r="G27"/>
  <c r="G45"/>
  <c r="G54"/>
  <c r="G36"/>
  <c r="I36"/>
  <c r="E36"/>
  <c r="F27"/>
  <c r="H27"/>
  <c r="I27"/>
  <c r="E27"/>
  <c r="F15"/>
  <c r="G15"/>
  <c r="H15"/>
  <c r="I15"/>
  <c r="E15"/>
  <c r="G65" l="1"/>
  <c r="F40"/>
  <c r="F70" s="1"/>
  <c r="G40"/>
  <c r="H40"/>
  <c r="I40"/>
  <c r="J74"/>
  <c r="J55"/>
  <c r="J56"/>
  <c r="J57"/>
  <c r="J46"/>
  <c r="J47"/>
  <c r="J48"/>
  <c r="J49"/>
  <c r="J50"/>
  <c r="J51"/>
  <c r="J52"/>
  <c r="J53"/>
  <c r="E40"/>
  <c r="E45"/>
  <c r="J45" s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5"/>
  <c r="J36"/>
  <c r="J37"/>
  <c r="J38"/>
  <c r="J8"/>
  <c r="J68"/>
  <c r="J67"/>
  <c r="E54"/>
  <c r="J73"/>
  <c r="J75"/>
  <c r="G70" l="1"/>
  <c r="E65"/>
  <c r="J40"/>
  <c r="J42" s="1"/>
  <c r="E70" l="1"/>
  <c r="J58" l="1"/>
  <c r="H54"/>
  <c r="H65" s="1"/>
  <c r="H70" s="1"/>
  <c r="J54"/>
  <c r="I65" l="1"/>
  <c r="I70" l="1"/>
  <c r="J70" s="1"/>
  <c r="J65"/>
  <c r="J59" l="1"/>
  <c r="H59"/>
  <c r="E59"/>
  <c r="F59"/>
  <c r="J61"/>
  <c r="J62"/>
  <c r="I59"/>
  <c r="G59"/>
  <c r="J60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<sst xmlns="http://schemas.openxmlformats.org/spreadsheetml/2006/main" count="75" uniqueCount="75">
  <si>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</si>
  <si>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</si>
  <si>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</si>
  <si>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</si>
  <si>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</si>
  <si>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</si>
  <si>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</si>
  <si>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</si>
  <si>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</si>
  <si>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</si>
  <si>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</si>
  <si>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</si>
  <si>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</si>
  <si>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</si>
  <si>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</si>
  <si>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</si>
  <si>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</si>
  <si>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</si>
  <si>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</si>
  <si>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</si>
  <si>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</si>
  <si>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</si>
  <si>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</si>
  <si>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</si>
  <si>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</si>
  <si>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</si>
  <si>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</si>
  <si>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</si>
  <si>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</si>
  <si>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</si>
  <si>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</si>
  <si>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</si>
  <si>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</si>
  <si>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</si>
  <si>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</si>
  <si>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</si>
  <si>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</si>
  <si>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</si>
  <si>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</si>
  <si>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</si>
  <si>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</si>
  <si>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</si>
  <si>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</si>
  <si>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</si>
  <si>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</si>
  <si>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</si>
  <si>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</si>
  <si>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</si>
  <si>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</si>
  <si>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</si>
  <si>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</si>
  <si>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</si>
  <si>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</si>
  <si>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</si>
  <si>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</si>
  <si>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</si>
  <si>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</si>
  <si>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</si>
  <si>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</si>
  <si>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</si>
  <si>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</si>
  <si>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</si>
  <si>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</si>
  <si>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</si>
  <si>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</si>
  <si>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</si>
  <si>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</si>
  <si>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</si>
  <si>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</si>
  <si>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</si>
  <si>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</si>
  <si>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</si>
  <si>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</si>
  <si>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Bajo protesta de decir verdad declaramos que los Estados Financieros y sus notas, son razonablemente correctos y son responsabilidad del emisor.</t>
  </si>
  <si>
    <t>Del 1 de Enero al 30 de Septiembre del 2022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</si>
</sst>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0" fontId="3" fillId="2" borderId="0" xfId="0" applyFont="1" applyFill="1" applyBorder="1"/>
    <xf numFmtId="4" fontId="2" fillId="2" borderId="0" xfId="0" applyNumberFormat="1" applyFont="1" applyFill="1" applyBorder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Border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Border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7" fillId="0" borderId="11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Fill="1" applyBorder="1" applyAlignment="1">
      <alignment horizontal="right" vertical="center"/>
    </xf>
    <xf numFmtId="8" fontId="6" fillId="0" borderId="1" xfId="0" applyNumberFormat="1" applyFont="1" applyFill="1" applyBorder="1" applyAlignment="1">
      <alignment horizontal="right" vertical="center"/>
    </xf>
    <xf numFmtId="8" fontId="6" fillId="0" borderId="15" xfId="0" applyNumberFormat="1" applyFont="1" applyFill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/>
    <xf numFmtId="8" fontId="3" fillId="2" borderId="0" xfId="0" applyNumberFormat="1" applyFont="1" applyFill="1"/>
    <xf numFmtId="4" fontId="0" fillId="0" borderId="0" xfId="0" applyNumberFormat="1"/>
    <xf numFmtId="164" fontId="3" fillId="2" borderId="0" xfId="0" applyNumberFormat="1" applyFont="1" applyFill="1"/>
    <xf numFmtId="0" fontId="6" fillId="2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5">
    <cellStyle name="Millares" xfId="1" builtinId="3"/>
    <cellStyle name="Millares 2" xfId="3"/>
    <cellStyle name="Normal" xfId="0" builtinId="0"/>
    <cellStyle name="Normal 2" xfId="2"/>
    <cellStyle name="Porcentaje 2" xfId="4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zoomScale="85" zoomScaleNormal="85" workbookViewId="0">
      <selection activeCell="F76" sqref="F76"/>
    </sheetView>
  </sheetViews>
  <sheetFormatPr baseColWidth="10" defaultColWidth="0" defaultRowHeight="12" zeroHeight="1"/>
  <cols>
    <col min="1" max="1" width="3.7109375" style="1" customWidth="1"/>
    <col min="2" max="2" width="3.140625" style="1" customWidth="1"/>
    <col min="3" max="3" width="4.28515625" style="1" customWidth="1"/>
    <col min="4" max="4" width="64" style="7" customWidth="1"/>
    <col min="5" max="5" width="16.5703125" style="1" bestFit="1" customWidth="1"/>
    <col min="6" max="7" width="16.42578125" style="1" bestFit="1" customWidth="1"/>
    <col min="8" max="8" width="16.7109375" style="1" customWidth="1"/>
    <col min="9" max="9" width="16.42578125" style="1" bestFit="1" customWidth="1"/>
    <col min="10" max="10" width="17.5703125" style="8" bestFit="1" customWidth="1"/>
    <col min="11" max="11" width="5.42578125" style="1" customWidth="1"/>
    <col min="12" max="12" width="15.140625" style="1" hidden="1" customWidth="1"/>
    <col min="13" max="16384" width="11.42578125" style="1" hidden="1"/>
  </cols>
  <sheetData>
    <row r="1" spans="1:11" ht="24.95" customHeight="1">
      <c r="A1" s="38"/>
      <c r="B1" s="62" t="s">
        <v>68</v>
      </c>
      <c r="C1" s="63"/>
      <c r="D1" s="63"/>
      <c r="E1" s="63"/>
      <c r="F1" s="63"/>
      <c r="G1" s="63"/>
      <c r="H1" s="63"/>
      <c r="I1" s="63"/>
      <c r="J1" s="64"/>
      <c r="K1" s="38"/>
    </row>
    <row r="2" spans="1:11" ht="24.95" customHeight="1">
      <c r="A2" s="38"/>
      <c r="B2" s="65" t="s">
        <v>0</v>
      </c>
      <c r="C2" s="66"/>
      <c r="D2" s="66"/>
      <c r="E2" s="66"/>
      <c r="F2" s="66"/>
      <c r="G2" s="66"/>
      <c r="H2" s="66"/>
      <c r="I2" s="66"/>
      <c r="J2" s="67"/>
      <c r="K2" s="38"/>
    </row>
    <row r="3" spans="1:11" ht="24.95" customHeight="1">
      <c r="A3" s="38"/>
      <c r="B3" s="65" t="s">
        <v>74</v>
      </c>
      <c r="C3" s="66"/>
      <c r="D3" s="66"/>
      <c r="E3" s="66"/>
      <c r="F3" s="66"/>
      <c r="G3" s="66"/>
      <c r="H3" s="66"/>
      <c r="I3" s="66"/>
      <c r="J3" s="67"/>
      <c r="K3" s="38"/>
    </row>
    <row r="4" spans="1:11" ht="24.95" customHeight="1">
      <c r="A4" s="38"/>
      <c r="B4" s="65" t="s">
        <v>69</v>
      </c>
      <c r="C4" s="66"/>
      <c r="D4" s="66"/>
      <c r="E4" s="66"/>
      <c r="F4" s="66"/>
      <c r="G4" s="66"/>
      <c r="H4" s="66"/>
      <c r="I4" s="66"/>
      <c r="J4" s="67"/>
      <c r="K4" s="38"/>
    </row>
    <row r="5" spans="1:11" ht="12.75">
      <c r="A5" s="38"/>
      <c r="B5" s="69" t="s">
        <v>1</v>
      </c>
      <c r="C5" s="70"/>
      <c r="D5" s="71"/>
      <c r="E5" s="68" t="s">
        <v>2</v>
      </c>
      <c r="F5" s="68"/>
      <c r="G5" s="68"/>
      <c r="H5" s="68"/>
      <c r="I5" s="68"/>
      <c r="J5" s="68" t="s">
        <v>71</v>
      </c>
      <c r="K5" s="38"/>
    </row>
    <row r="6" spans="1:11" ht="25.5">
      <c r="A6" s="38"/>
      <c r="B6" s="72"/>
      <c r="C6" s="73"/>
      <c r="D6" s="74"/>
      <c r="E6" s="11" t="s">
        <v>70</v>
      </c>
      <c r="F6" s="12" t="s">
        <v>72</v>
      </c>
      <c r="G6" s="11" t="s">
        <v>3</v>
      </c>
      <c r="H6" s="11" t="s">
        <v>4</v>
      </c>
      <c r="I6" s="11" t="s">
        <v>5</v>
      </c>
      <c r="J6" s="68"/>
      <c r="K6" s="38"/>
    </row>
    <row r="7" spans="1:11" ht="12.75">
      <c r="A7" s="38"/>
      <c r="B7" s="59" t="s">
        <v>6</v>
      </c>
      <c r="C7" s="60"/>
      <c r="D7" s="61"/>
      <c r="E7" s="13"/>
      <c r="F7" s="20"/>
      <c r="G7" s="13"/>
      <c r="H7" s="20"/>
      <c r="I7" s="20"/>
      <c r="J7" s="22"/>
      <c r="K7" s="38"/>
    </row>
    <row r="8" spans="1:11" ht="12.75">
      <c r="A8" s="38"/>
      <c r="B8" s="14"/>
      <c r="C8" s="56" t="s">
        <v>7</v>
      </c>
      <c r="D8" s="57"/>
      <c r="E8" s="24">
        <v>2631302453</v>
      </c>
      <c r="F8" s="25">
        <v>33867182.210000001</v>
      </c>
      <c r="G8" s="24">
        <f t="shared" ref="G8:G14" si="0">E8+F8</f>
        <v>2665169635.21</v>
      </c>
      <c r="H8" s="25">
        <v>2649300814.6199999</v>
      </c>
      <c r="I8" s="25">
        <v>2649300814.6199999</v>
      </c>
      <c r="J8" s="26">
        <f>SUM(I8-E8)</f>
        <v>17998361.619999886</v>
      </c>
      <c r="K8" s="38"/>
    </row>
    <row r="9" spans="1:11" ht="12.75">
      <c r="A9" s="38"/>
      <c r="B9" s="14"/>
      <c r="C9" s="56" t="s">
        <v>8</v>
      </c>
      <c r="D9" s="57"/>
      <c r="E9" s="27">
        <v>0</v>
      </c>
      <c r="F9" s="25">
        <v>0</v>
      </c>
      <c r="G9" s="24">
        <f t="shared" si="0"/>
        <v>0</v>
      </c>
      <c r="H9" s="28">
        <v>0</v>
      </c>
      <c r="I9" s="28">
        <v>0</v>
      </c>
      <c r="J9" s="26">
        <f t="shared" ref="J9:J40" si="1">SUM(I9-E9)</f>
        <v>0</v>
      </c>
      <c r="K9" s="38"/>
    </row>
    <row r="10" spans="1:11" ht="12.75">
      <c r="A10" s="38"/>
      <c r="B10" s="14"/>
      <c r="C10" s="56" t="s">
        <v>9</v>
      </c>
      <c r="D10" s="57"/>
      <c r="E10" s="24">
        <v>82181387</v>
      </c>
      <c r="F10" s="25">
        <v>58599266.920000002</v>
      </c>
      <c r="G10" s="24">
        <f t="shared" si="0"/>
        <v>140780653.92000002</v>
      </c>
      <c r="H10" s="25">
        <v>76841779.999999985</v>
      </c>
      <c r="I10" s="25">
        <v>76841779.999999985</v>
      </c>
      <c r="J10" s="26">
        <f t="shared" si="1"/>
        <v>-5339607.0000000149</v>
      </c>
      <c r="K10" s="38"/>
    </row>
    <row r="11" spans="1:11" ht="12.75">
      <c r="A11" s="38"/>
      <c r="B11" s="14"/>
      <c r="C11" s="56" t="s">
        <v>10</v>
      </c>
      <c r="D11" s="57"/>
      <c r="E11" s="24">
        <v>548034729</v>
      </c>
      <c r="F11" s="25">
        <v>0</v>
      </c>
      <c r="G11" s="24">
        <f t="shared" si="0"/>
        <v>548034729</v>
      </c>
      <c r="H11" s="25">
        <v>602431747.17999995</v>
      </c>
      <c r="I11" s="25">
        <v>602431747.17999995</v>
      </c>
      <c r="J11" s="26">
        <f t="shared" si="1"/>
        <v>54397018.179999948</v>
      </c>
      <c r="K11" s="38"/>
    </row>
    <row r="12" spans="1:11" ht="12.75">
      <c r="A12" s="38"/>
      <c r="B12" s="14"/>
      <c r="C12" s="56" t="s">
        <v>11</v>
      </c>
      <c r="D12" s="57"/>
      <c r="E12" s="24">
        <v>55698666</v>
      </c>
      <c r="F12" s="25">
        <v>0</v>
      </c>
      <c r="G12" s="24">
        <f t="shared" si="0"/>
        <v>55698666</v>
      </c>
      <c r="H12" s="25">
        <v>167711918.72</v>
      </c>
      <c r="I12" s="25">
        <v>167711918.72</v>
      </c>
      <c r="J12" s="26">
        <f t="shared" si="1"/>
        <v>112013252.72</v>
      </c>
      <c r="K12" s="38"/>
    </row>
    <row r="13" spans="1:11" ht="12.75">
      <c r="A13" s="38"/>
      <c r="B13" s="14"/>
      <c r="C13" s="56" t="s">
        <v>12</v>
      </c>
      <c r="D13" s="57"/>
      <c r="E13" s="24">
        <v>333588711</v>
      </c>
      <c r="F13" s="28">
        <v>360411132.77999997</v>
      </c>
      <c r="G13" s="24">
        <f t="shared" si="0"/>
        <v>693999843.77999997</v>
      </c>
      <c r="H13" s="25">
        <v>780365270.25</v>
      </c>
      <c r="I13" s="25">
        <v>780365270.25</v>
      </c>
      <c r="J13" s="26">
        <f t="shared" si="1"/>
        <v>446776559.25</v>
      </c>
      <c r="K13" s="39"/>
    </row>
    <row r="14" spans="1:11" ht="12.75">
      <c r="A14" s="38"/>
      <c r="B14" s="14"/>
      <c r="C14" s="56" t="s">
        <v>13</v>
      </c>
      <c r="D14" s="57"/>
      <c r="E14" s="24">
        <v>0</v>
      </c>
      <c r="F14" s="25">
        <v>0</v>
      </c>
      <c r="G14" s="24">
        <f t="shared" si="0"/>
        <v>0</v>
      </c>
      <c r="H14" s="28">
        <v>0</v>
      </c>
      <c r="I14" s="28">
        <v>0</v>
      </c>
      <c r="J14" s="26">
        <f t="shared" si="1"/>
        <v>0</v>
      </c>
      <c r="K14" s="38"/>
    </row>
    <row r="15" spans="1:11" ht="12.75">
      <c r="A15" s="38"/>
      <c r="B15" s="14"/>
      <c r="C15" s="56" t="s">
        <v>66</v>
      </c>
      <c r="D15" s="57"/>
      <c r="E15" s="24">
        <f>SUM(E16:E26)</f>
        <v>2678945160.9200001</v>
      </c>
      <c r="F15" s="25">
        <f t="shared" ref="F15:I15" si="2">SUM(F16:F26)</f>
        <v>214416115.51000002</v>
      </c>
      <c r="G15" s="24">
        <f t="shared" si="2"/>
        <v>2893361276.4300003</v>
      </c>
      <c r="H15" s="25">
        <f t="shared" si="2"/>
        <v>2327115077.0899997</v>
      </c>
      <c r="I15" s="25">
        <f t="shared" si="2"/>
        <v>2327115077.0899997</v>
      </c>
      <c r="J15" s="26">
        <f t="shared" si="1"/>
        <v>-351830083.8300004</v>
      </c>
      <c r="K15" s="38"/>
    </row>
    <row r="16" spans="1:11" ht="12.75">
      <c r="A16" s="38"/>
      <c r="B16" s="14"/>
      <c r="C16" s="10"/>
      <c r="D16" s="18" t="s">
        <v>14</v>
      </c>
      <c r="E16" s="24">
        <v>1417508442.1500001</v>
      </c>
      <c r="F16" s="25">
        <v>63494110.390000001</v>
      </c>
      <c r="G16" s="24">
        <f>E16+F16</f>
        <v>1481002552.5400002</v>
      </c>
      <c r="H16" s="28">
        <v>1407358070.0899999</v>
      </c>
      <c r="I16" s="28">
        <v>1407358070.0899999</v>
      </c>
      <c r="J16" s="26">
        <f t="shared" si="1"/>
        <v>-10150372.060000181</v>
      </c>
      <c r="K16" s="38"/>
    </row>
    <row r="17" spans="1:11" ht="12.75">
      <c r="A17" s="38"/>
      <c r="B17" s="14"/>
      <c r="C17" s="10"/>
      <c r="D17" s="18" t="s">
        <v>15</v>
      </c>
      <c r="E17" s="24">
        <v>194284566.13</v>
      </c>
      <c r="F17" s="25">
        <v>67528674.870000005</v>
      </c>
      <c r="G17" s="24">
        <f t="shared" ref="G17:G24" si="3">E17+F17</f>
        <v>261813241</v>
      </c>
      <c r="H17" s="28">
        <v>236192406.59999999</v>
      </c>
      <c r="I17" s="28">
        <v>236192406.59999999</v>
      </c>
      <c r="J17" s="26">
        <f t="shared" si="1"/>
        <v>41907840.469999999</v>
      </c>
      <c r="K17" s="38"/>
    </row>
    <row r="18" spans="1:11" ht="12.75">
      <c r="A18" s="38"/>
      <c r="B18" s="14"/>
      <c r="C18" s="10"/>
      <c r="D18" s="18" t="s">
        <v>16</v>
      </c>
      <c r="E18" s="24">
        <v>224964452.36000001</v>
      </c>
      <c r="F18" s="25">
        <v>10344597.640000001</v>
      </c>
      <c r="G18" s="24">
        <f t="shared" si="3"/>
        <v>235309050</v>
      </c>
      <c r="H18" s="28">
        <v>181601586.69</v>
      </c>
      <c r="I18" s="28">
        <v>181601586.69</v>
      </c>
      <c r="J18" s="26">
        <f t="shared" si="1"/>
        <v>-43362865.670000017</v>
      </c>
      <c r="K18" s="38"/>
    </row>
    <row r="19" spans="1:11" ht="12.75">
      <c r="A19" s="38"/>
      <c r="B19" s="14"/>
      <c r="C19" s="10"/>
      <c r="D19" s="18" t="s">
        <v>17</v>
      </c>
      <c r="E19" s="24">
        <v>238817784.88999999</v>
      </c>
      <c r="F19" s="25">
        <v>0</v>
      </c>
      <c r="G19" s="24">
        <f t="shared" si="3"/>
        <v>238817784.88999999</v>
      </c>
      <c r="H19" s="28">
        <v>5023548.6100000003</v>
      </c>
      <c r="I19" s="28">
        <v>5023548.6100000003</v>
      </c>
      <c r="J19" s="26">
        <f t="shared" si="1"/>
        <v>-233794236.27999997</v>
      </c>
      <c r="K19" s="38"/>
    </row>
    <row r="20" spans="1:11" ht="12.75">
      <c r="A20" s="38"/>
      <c r="B20" s="14"/>
      <c r="C20" s="10"/>
      <c r="D20" s="18" t="s">
        <v>18</v>
      </c>
      <c r="E20" s="24">
        <v>0</v>
      </c>
      <c r="F20" s="25">
        <v>0</v>
      </c>
      <c r="G20" s="24">
        <f t="shared" si="3"/>
        <v>0</v>
      </c>
      <c r="H20" s="25">
        <v>0</v>
      </c>
      <c r="I20" s="25">
        <v>0</v>
      </c>
      <c r="J20" s="26">
        <f t="shared" si="1"/>
        <v>0</v>
      </c>
      <c r="K20" s="38"/>
    </row>
    <row r="21" spans="1:11" ht="12.75">
      <c r="A21" s="38"/>
      <c r="B21" s="14"/>
      <c r="C21" s="10"/>
      <c r="D21" s="18" t="s">
        <v>19</v>
      </c>
      <c r="E21" s="24">
        <v>40759925.149999999</v>
      </c>
      <c r="F21" s="25">
        <v>2375366.58</v>
      </c>
      <c r="G21" s="24">
        <f t="shared" si="3"/>
        <v>43135291.729999997</v>
      </c>
      <c r="H21" s="28">
        <v>35813588.57</v>
      </c>
      <c r="I21" s="28">
        <v>35813588.57</v>
      </c>
      <c r="J21" s="26">
        <f t="shared" si="1"/>
        <v>-4946336.5799999982</v>
      </c>
      <c r="K21" s="38"/>
    </row>
    <row r="22" spans="1:11" ht="12.75">
      <c r="A22" s="38"/>
      <c r="B22" s="14"/>
      <c r="C22" s="10"/>
      <c r="D22" s="18" t="s">
        <v>20</v>
      </c>
      <c r="E22" s="24">
        <v>0</v>
      </c>
      <c r="F22" s="25">
        <v>0</v>
      </c>
      <c r="G22" s="24">
        <f t="shared" si="3"/>
        <v>0</v>
      </c>
      <c r="H22" s="25">
        <v>0</v>
      </c>
      <c r="I22" s="25">
        <v>0</v>
      </c>
      <c r="J22" s="26">
        <f t="shared" si="1"/>
        <v>0</v>
      </c>
      <c r="K22" s="38"/>
    </row>
    <row r="23" spans="1:11" ht="12.75">
      <c r="A23" s="38"/>
      <c r="B23" s="14"/>
      <c r="C23" s="10"/>
      <c r="D23" s="18" t="s">
        <v>21</v>
      </c>
      <c r="E23" s="24">
        <v>0</v>
      </c>
      <c r="F23" s="25">
        <v>0</v>
      </c>
      <c r="G23" s="24">
        <f t="shared" si="3"/>
        <v>0</v>
      </c>
      <c r="H23" s="25">
        <v>0</v>
      </c>
      <c r="I23" s="25">
        <v>0</v>
      </c>
      <c r="J23" s="26">
        <f t="shared" si="1"/>
        <v>0</v>
      </c>
      <c r="K23" s="38"/>
    </row>
    <row r="24" spans="1:11" ht="12.75">
      <c r="A24" s="38"/>
      <c r="B24" s="14"/>
      <c r="C24" s="10"/>
      <c r="D24" s="18" t="s">
        <v>22</v>
      </c>
      <c r="E24" s="27">
        <v>35554689.990000002</v>
      </c>
      <c r="F24" s="25">
        <v>12253320.279999999</v>
      </c>
      <c r="G24" s="24">
        <f t="shared" si="3"/>
        <v>47808010.270000003</v>
      </c>
      <c r="H24" s="28">
        <v>22481514.620000001</v>
      </c>
      <c r="I24" s="28">
        <v>22481514.620000001</v>
      </c>
      <c r="J24" s="26">
        <f t="shared" si="1"/>
        <v>-13073175.370000001</v>
      </c>
      <c r="K24" s="38"/>
    </row>
    <row r="25" spans="1:11" ht="12.75">
      <c r="A25" s="38"/>
      <c r="B25" s="14"/>
      <c r="C25" s="10"/>
      <c r="D25" s="18" t="s">
        <v>23</v>
      </c>
      <c r="E25" s="24">
        <v>527055300.25</v>
      </c>
      <c r="F25" s="25">
        <v>58420045.75</v>
      </c>
      <c r="G25" s="24">
        <f>E25+F25</f>
        <v>585475346</v>
      </c>
      <c r="H25" s="28">
        <v>438644361.91000003</v>
      </c>
      <c r="I25" s="28">
        <v>438644361.91000003</v>
      </c>
      <c r="J25" s="26">
        <f t="shared" si="1"/>
        <v>-88410938.339999974</v>
      </c>
      <c r="K25" s="38"/>
    </row>
    <row r="26" spans="1:11" ht="12.75">
      <c r="A26" s="38"/>
      <c r="B26" s="14"/>
      <c r="C26" s="10"/>
      <c r="D26" s="18" t="s">
        <v>24</v>
      </c>
      <c r="E26" s="24">
        <v>0</v>
      </c>
      <c r="F26" s="25">
        <v>0</v>
      </c>
      <c r="G26" s="24">
        <f>E26+F26</f>
        <v>0</v>
      </c>
      <c r="H26" s="25">
        <v>0</v>
      </c>
      <c r="I26" s="25">
        <v>0</v>
      </c>
      <c r="J26" s="26">
        <f t="shared" si="1"/>
        <v>0</v>
      </c>
      <c r="K26" s="38"/>
    </row>
    <row r="27" spans="1:11" ht="12.75">
      <c r="A27" s="38"/>
      <c r="B27" s="14"/>
      <c r="C27" s="56" t="s">
        <v>25</v>
      </c>
      <c r="D27" s="57"/>
      <c r="E27" s="24">
        <f>SUM(E28:E32)</f>
        <v>36172626.079999998</v>
      </c>
      <c r="F27" s="25">
        <f t="shared" ref="F27:I27" si="4">SUM(F28:F32)</f>
        <v>7325502.4900000002</v>
      </c>
      <c r="G27" s="24">
        <f>SUM(G28:G32)</f>
        <v>43498128.57</v>
      </c>
      <c r="H27" s="25">
        <f t="shared" si="4"/>
        <v>44364706.980000004</v>
      </c>
      <c r="I27" s="25">
        <f t="shared" si="4"/>
        <v>44364706.980000004</v>
      </c>
      <c r="J27" s="26">
        <f t="shared" si="1"/>
        <v>8192080.900000006</v>
      </c>
      <c r="K27" s="38"/>
    </row>
    <row r="28" spans="1:11" ht="12.75">
      <c r="A28" s="38"/>
      <c r="B28" s="14"/>
      <c r="C28" s="10"/>
      <c r="D28" s="18" t="s">
        <v>26</v>
      </c>
      <c r="E28" s="24">
        <v>49105.57</v>
      </c>
      <c r="F28" s="25">
        <v>0</v>
      </c>
      <c r="G28" s="24">
        <f>E28+F28</f>
        <v>49105.57</v>
      </c>
      <c r="H28" s="28">
        <v>567.22</v>
      </c>
      <c r="I28" s="28">
        <v>567.22</v>
      </c>
      <c r="J28" s="26">
        <f t="shared" si="1"/>
        <v>-48538.35</v>
      </c>
      <c r="K28" s="38"/>
    </row>
    <row r="29" spans="1:11" ht="12.75">
      <c r="A29" s="38"/>
      <c r="B29" s="14"/>
      <c r="C29" s="10"/>
      <c r="D29" s="18" t="s">
        <v>27</v>
      </c>
      <c r="E29" s="24">
        <v>7984658.8899999997</v>
      </c>
      <c r="F29" s="25">
        <v>590811.11</v>
      </c>
      <c r="G29" s="24">
        <f t="shared" ref="G29:G35" si="5">E29+F29</f>
        <v>8575470</v>
      </c>
      <c r="H29" s="28">
        <v>6426562.4199999999</v>
      </c>
      <c r="I29" s="28">
        <v>6426562.4199999999</v>
      </c>
      <c r="J29" s="26">
        <f t="shared" si="1"/>
        <v>-1558096.4699999997</v>
      </c>
      <c r="K29" s="38"/>
    </row>
    <row r="30" spans="1:11" ht="12.75">
      <c r="A30" s="38"/>
      <c r="B30" s="14"/>
      <c r="C30" s="10"/>
      <c r="D30" s="18" t="s">
        <v>28</v>
      </c>
      <c r="E30" s="24">
        <v>28138861.620000001</v>
      </c>
      <c r="F30" s="25">
        <v>6734691.3799999999</v>
      </c>
      <c r="G30" s="24">
        <f t="shared" si="5"/>
        <v>34873553</v>
      </c>
      <c r="H30" s="28">
        <v>37937577.340000004</v>
      </c>
      <c r="I30" s="28">
        <v>37937577.340000004</v>
      </c>
      <c r="J30" s="26">
        <f t="shared" si="1"/>
        <v>9798715.7200000025</v>
      </c>
      <c r="K30" s="38"/>
    </row>
    <row r="31" spans="1:11" ht="12.75">
      <c r="A31" s="38"/>
      <c r="B31" s="14"/>
      <c r="C31" s="10"/>
      <c r="D31" s="18" t="s">
        <v>29</v>
      </c>
      <c r="E31" s="24">
        <v>0</v>
      </c>
      <c r="F31" s="25">
        <v>0</v>
      </c>
      <c r="G31" s="24">
        <f t="shared" si="5"/>
        <v>0</v>
      </c>
      <c r="H31" s="25">
        <v>0</v>
      </c>
      <c r="I31" s="25">
        <v>0</v>
      </c>
      <c r="J31" s="26">
        <f t="shared" si="1"/>
        <v>0</v>
      </c>
      <c r="K31" s="38"/>
    </row>
    <row r="32" spans="1:11" ht="12.75">
      <c r="A32" s="38"/>
      <c r="B32" s="14"/>
      <c r="C32" s="10"/>
      <c r="D32" s="18" t="s">
        <v>30</v>
      </c>
      <c r="E32" s="24">
        <v>0</v>
      </c>
      <c r="F32" s="25">
        <v>0</v>
      </c>
      <c r="G32" s="24">
        <f t="shared" si="5"/>
        <v>0</v>
      </c>
      <c r="H32" s="25">
        <v>0</v>
      </c>
      <c r="I32" s="25">
        <v>0</v>
      </c>
      <c r="J32" s="26">
        <f t="shared" si="1"/>
        <v>0</v>
      </c>
      <c r="K32" s="38"/>
    </row>
    <row r="33" spans="1:12" ht="12.75">
      <c r="A33" s="38"/>
      <c r="B33" s="14"/>
      <c r="C33" s="56" t="s">
        <v>31</v>
      </c>
      <c r="D33" s="57"/>
      <c r="E33" s="24">
        <v>0</v>
      </c>
      <c r="F33" s="25">
        <v>0</v>
      </c>
      <c r="G33" s="24">
        <f t="shared" si="5"/>
        <v>0</v>
      </c>
      <c r="H33" s="25">
        <v>0</v>
      </c>
      <c r="I33" s="25">
        <v>0</v>
      </c>
      <c r="J33" s="26">
        <f t="shared" si="1"/>
        <v>0</v>
      </c>
      <c r="K33" s="38"/>
    </row>
    <row r="34" spans="1:12" ht="12.75">
      <c r="A34" s="38"/>
      <c r="B34" s="14"/>
      <c r="C34" s="56" t="s">
        <v>32</v>
      </c>
      <c r="D34" s="57"/>
      <c r="E34" s="24">
        <v>0</v>
      </c>
      <c r="F34" s="28">
        <v>1719083.34</v>
      </c>
      <c r="G34" s="24">
        <f>E34+F34</f>
        <v>1719083.34</v>
      </c>
      <c r="H34" s="25">
        <v>34602.75</v>
      </c>
      <c r="I34" s="25">
        <v>34602.75</v>
      </c>
      <c r="J34" s="26">
        <f>SUM(I34-E34)</f>
        <v>34602.75</v>
      </c>
      <c r="K34" s="38"/>
    </row>
    <row r="35" spans="1:12" ht="12.75">
      <c r="A35" s="38"/>
      <c r="B35" s="14"/>
      <c r="C35" s="10"/>
      <c r="D35" s="18" t="s">
        <v>33</v>
      </c>
      <c r="E35" s="24">
        <v>0</v>
      </c>
      <c r="F35" s="28">
        <v>0</v>
      </c>
      <c r="G35" s="24">
        <f t="shared" si="5"/>
        <v>0</v>
      </c>
      <c r="H35" s="25">
        <v>0</v>
      </c>
      <c r="I35" s="25">
        <v>0</v>
      </c>
      <c r="J35" s="26">
        <f t="shared" si="1"/>
        <v>0</v>
      </c>
      <c r="K35" s="38"/>
    </row>
    <row r="36" spans="1:12" ht="12.75">
      <c r="A36" s="38"/>
      <c r="B36" s="14"/>
      <c r="C36" s="56" t="s">
        <v>34</v>
      </c>
      <c r="D36" s="57"/>
      <c r="E36" s="24">
        <f>SUM(E37:E38)</f>
        <v>528152956</v>
      </c>
      <c r="F36" s="25">
        <f>SUM(F37:F38)</f>
        <v>112119014</v>
      </c>
      <c r="G36" s="24">
        <f t="shared" ref="G36:I36" si="6">SUM(G37:G38)</f>
        <v>640271970</v>
      </c>
      <c r="H36" s="25">
        <f>SUM(H37:H38)</f>
        <v>519463275.62</v>
      </c>
      <c r="I36" s="25">
        <f t="shared" si="6"/>
        <v>519463275.62</v>
      </c>
      <c r="J36" s="26">
        <f t="shared" si="1"/>
        <v>-8689680.3799999952</v>
      </c>
      <c r="K36" s="38"/>
    </row>
    <row r="37" spans="1:12" ht="12.75">
      <c r="A37" s="38"/>
      <c r="B37" s="14"/>
      <c r="C37" s="10"/>
      <c r="D37" s="18" t="s">
        <v>35</v>
      </c>
      <c r="E37" s="24">
        <v>528152956</v>
      </c>
      <c r="F37" s="25">
        <v>112119014</v>
      </c>
      <c r="G37" s="24">
        <f>E37+F37</f>
        <v>640271970</v>
      </c>
      <c r="H37" s="28">
        <v>519463275.62</v>
      </c>
      <c r="I37" s="28">
        <v>519463275.62</v>
      </c>
      <c r="J37" s="26">
        <f t="shared" si="1"/>
        <v>-8689680.3799999952</v>
      </c>
      <c r="K37" s="38"/>
    </row>
    <row r="38" spans="1:12" ht="12.75">
      <c r="A38" s="38"/>
      <c r="B38" s="14"/>
      <c r="C38" s="10"/>
      <c r="D38" s="18" t="s">
        <v>36</v>
      </c>
      <c r="E38" s="24">
        <v>0</v>
      </c>
      <c r="F38" s="25"/>
      <c r="G38" s="24">
        <f>E38+F38</f>
        <v>0</v>
      </c>
      <c r="H38" s="25">
        <v>0</v>
      </c>
      <c r="I38" s="25">
        <v>0</v>
      </c>
      <c r="J38" s="26">
        <f t="shared" si="1"/>
        <v>0</v>
      </c>
      <c r="K38" s="38"/>
    </row>
    <row r="39" spans="1:12" ht="12.75">
      <c r="A39" s="38"/>
      <c r="B39" s="15"/>
      <c r="C39" s="9"/>
      <c r="D39" s="19"/>
      <c r="E39" s="24"/>
      <c r="F39" s="25"/>
      <c r="G39" s="24"/>
      <c r="H39" s="25"/>
      <c r="I39" s="25"/>
      <c r="J39" s="26"/>
      <c r="K39" s="38"/>
    </row>
    <row r="40" spans="1:12" ht="12.75">
      <c r="A40" s="38"/>
      <c r="B40" s="58" t="s">
        <v>67</v>
      </c>
      <c r="C40" s="47"/>
      <c r="D40" s="48"/>
      <c r="E40" s="29">
        <f>+E8+E9+E10+E11+E12+E13+E14+E15+E27+E33+E34+E36</f>
        <v>6894076689</v>
      </c>
      <c r="F40" s="30">
        <f>+F8+F9+F10+F11+F12+F13+F14+F15+F27+F33+F34+F36</f>
        <v>788457297.25</v>
      </c>
      <c r="G40" s="29">
        <f>+G8+G9+G10+G11+G12+G13+G14+G15+G27+G33+G34+G36</f>
        <v>7682533986.25</v>
      </c>
      <c r="H40" s="30">
        <f>+H8+H9+H10+H11+H12+H13+H14+H15+H27+H33+H34+H36</f>
        <v>7167629193.2099981</v>
      </c>
      <c r="I40" s="30">
        <f t="shared" ref="I40" si="7">+I8+I9+I10+I11+I12+I13+I14+I15+I27+I33+I34+I36</f>
        <v>7167629193.2099981</v>
      </c>
      <c r="J40" s="31">
        <f t="shared" si="1"/>
        <v>273552504.20999813</v>
      </c>
      <c r="K40" s="38"/>
      <c r="L40" s="3"/>
    </row>
    <row r="41" spans="1:12" ht="12.75">
      <c r="A41" s="38"/>
      <c r="B41" s="58"/>
      <c r="C41" s="47"/>
      <c r="D41" s="48"/>
      <c r="E41" s="29"/>
      <c r="F41" s="30"/>
      <c r="G41" s="29"/>
      <c r="H41" s="30"/>
      <c r="I41" s="30"/>
      <c r="J41" s="31"/>
      <c r="K41" s="40"/>
    </row>
    <row r="42" spans="1:12" ht="12.75">
      <c r="A42" s="38"/>
      <c r="B42" s="58" t="s">
        <v>37</v>
      </c>
      <c r="C42" s="47"/>
      <c r="D42" s="48"/>
      <c r="E42" s="29"/>
      <c r="F42" s="30"/>
      <c r="G42" s="29"/>
      <c r="H42" s="30"/>
      <c r="I42" s="30"/>
      <c r="J42" s="31">
        <f>J40</f>
        <v>273552504.20999813</v>
      </c>
      <c r="K42" s="38"/>
    </row>
    <row r="43" spans="1:12" ht="12.75">
      <c r="A43" s="38"/>
      <c r="B43" s="15"/>
      <c r="C43" s="9"/>
      <c r="D43" s="19"/>
      <c r="E43" s="24"/>
      <c r="F43" s="25"/>
      <c r="G43" s="24"/>
      <c r="H43" s="25"/>
      <c r="I43" s="25"/>
      <c r="J43" s="26"/>
      <c r="K43" s="38"/>
    </row>
    <row r="44" spans="1:12" ht="12.75">
      <c r="A44" s="38"/>
      <c r="B44" s="58" t="s">
        <v>38</v>
      </c>
      <c r="C44" s="47"/>
      <c r="D44" s="48"/>
      <c r="E44" s="24"/>
      <c r="F44" s="25"/>
      <c r="G44" s="24"/>
      <c r="H44" s="25"/>
      <c r="I44" s="25"/>
      <c r="J44" s="26"/>
      <c r="K44" s="38"/>
    </row>
    <row r="45" spans="1:12" ht="12.75">
      <c r="A45" s="38"/>
      <c r="B45" s="14"/>
      <c r="C45" s="56" t="s">
        <v>39</v>
      </c>
      <c r="D45" s="57"/>
      <c r="E45" s="24">
        <f>SUM(E46:E53)</f>
        <v>1077268858</v>
      </c>
      <c r="F45" s="25">
        <f t="shared" ref="F45:I45" si="8">SUM(F46:F53)</f>
        <v>164851074.95999998</v>
      </c>
      <c r="G45" s="24">
        <f>SUM(G46:G53)</f>
        <v>1242119932.96</v>
      </c>
      <c r="H45" s="25">
        <f t="shared" si="8"/>
        <v>969190082.29999995</v>
      </c>
      <c r="I45" s="25">
        <f t="shared" si="8"/>
        <v>969190082.29999995</v>
      </c>
      <c r="J45" s="26">
        <f>SUM(I45-E45)</f>
        <v>-108078775.70000005</v>
      </c>
      <c r="K45" s="38"/>
      <c r="L45" s="2"/>
    </row>
    <row r="46" spans="1:12" ht="12.75">
      <c r="A46" s="38"/>
      <c r="B46" s="14"/>
      <c r="C46" s="10"/>
      <c r="D46" s="18" t="s">
        <v>40</v>
      </c>
      <c r="E46" s="27">
        <v>0</v>
      </c>
      <c r="F46" s="25">
        <v>0</v>
      </c>
      <c r="G46" s="24">
        <f>E46+F46</f>
        <v>0</v>
      </c>
      <c r="H46" s="25">
        <v>0</v>
      </c>
      <c r="I46" s="25">
        <v>0</v>
      </c>
      <c r="J46" s="26">
        <f t="shared" ref="J46:J53" si="9">SUM(I46-E46)</f>
        <v>0</v>
      </c>
      <c r="K46" s="38"/>
      <c r="L46" s="4"/>
    </row>
    <row r="47" spans="1:12" ht="12.75">
      <c r="A47" s="38"/>
      <c r="B47" s="14"/>
      <c r="C47" s="10"/>
      <c r="D47" s="18" t="s">
        <v>41</v>
      </c>
      <c r="E47" s="27">
        <v>0</v>
      </c>
      <c r="F47" s="25">
        <v>0</v>
      </c>
      <c r="G47" s="24">
        <f t="shared" ref="G47:G53" si="10">E47+F47</f>
        <v>0</v>
      </c>
      <c r="H47" s="25">
        <v>0</v>
      </c>
      <c r="I47" s="25">
        <v>0</v>
      </c>
      <c r="J47" s="26">
        <f t="shared" si="9"/>
        <v>0</v>
      </c>
      <c r="K47" s="38"/>
      <c r="L47" s="4"/>
    </row>
    <row r="48" spans="1:12" ht="12.75">
      <c r="A48" s="38"/>
      <c r="B48" s="14"/>
      <c r="C48" s="10"/>
      <c r="D48" s="18" t="s">
        <v>42</v>
      </c>
      <c r="E48" s="27">
        <v>105363472</v>
      </c>
      <c r="F48" s="28">
        <v>42200684.899999999</v>
      </c>
      <c r="G48" s="24">
        <f t="shared" si="10"/>
        <v>147564156.90000001</v>
      </c>
      <c r="H48" s="28">
        <v>134134913.56999999</v>
      </c>
      <c r="I48" s="28">
        <v>134134913.56999999</v>
      </c>
      <c r="J48" s="32">
        <f t="shared" si="9"/>
        <v>28771441.569999993</v>
      </c>
      <c r="K48" s="39"/>
      <c r="L48" s="5"/>
    </row>
    <row r="49" spans="1:12" ht="25.5">
      <c r="A49" s="38"/>
      <c r="B49" s="14"/>
      <c r="C49" s="10"/>
      <c r="D49" s="18" t="s">
        <v>43</v>
      </c>
      <c r="E49" s="27">
        <v>971905386</v>
      </c>
      <c r="F49" s="28">
        <v>122650390.05999999</v>
      </c>
      <c r="G49" s="24">
        <f t="shared" si="10"/>
        <v>1094555776.0599999</v>
      </c>
      <c r="H49" s="28">
        <v>835055168.7299999</v>
      </c>
      <c r="I49" s="28">
        <v>835055168.7299999</v>
      </c>
      <c r="J49" s="32">
        <f t="shared" si="9"/>
        <v>-136850217.2700001</v>
      </c>
      <c r="K49" s="41"/>
      <c r="L49" s="5"/>
    </row>
    <row r="50" spans="1:12" ht="12.75">
      <c r="A50" s="38"/>
      <c r="B50" s="14"/>
      <c r="C50" s="10"/>
      <c r="D50" s="18" t="s">
        <v>44</v>
      </c>
      <c r="E50" s="27">
        <v>0</v>
      </c>
      <c r="F50" s="28">
        <v>0</v>
      </c>
      <c r="G50" s="24">
        <f t="shared" si="10"/>
        <v>0</v>
      </c>
      <c r="H50" s="28">
        <v>0</v>
      </c>
      <c r="I50" s="28">
        <v>0</v>
      </c>
      <c r="J50" s="32">
        <f t="shared" si="9"/>
        <v>0</v>
      </c>
      <c r="K50" s="39"/>
      <c r="L50" s="4"/>
    </row>
    <row r="51" spans="1:12" ht="12.75">
      <c r="A51" s="38"/>
      <c r="B51" s="14"/>
      <c r="C51" s="10"/>
      <c r="D51" s="18" t="s">
        <v>45</v>
      </c>
      <c r="E51" s="27">
        <v>0</v>
      </c>
      <c r="F51" s="28">
        <v>0</v>
      </c>
      <c r="G51" s="24">
        <f t="shared" si="10"/>
        <v>0</v>
      </c>
      <c r="H51" s="28">
        <v>0</v>
      </c>
      <c r="I51" s="28">
        <v>0</v>
      </c>
      <c r="J51" s="32">
        <f t="shared" si="9"/>
        <v>0</v>
      </c>
      <c r="K51" s="38"/>
      <c r="L51" s="4"/>
    </row>
    <row r="52" spans="1:12" ht="25.5">
      <c r="A52" s="38"/>
      <c r="B52" s="14"/>
      <c r="C52" s="10"/>
      <c r="D52" s="18" t="s">
        <v>46</v>
      </c>
      <c r="E52" s="27">
        <v>0</v>
      </c>
      <c r="F52" s="28">
        <v>0</v>
      </c>
      <c r="G52" s="24">
        <f t="shared" si="10"/>
        <v>0</v>
      </c>
      <c r="H52" s="28">
        <v>0</v>
      </c>
      <c r="I52" s="28">
        <v>0</v>
      </c>
      <c r="J52" s="32">
        <f t="shared" si="9"/>
        <v>0</v>
      </c>
      <c r="K52" s="38"/>
    </row>
    <row r="53" spans="1:12" ht="25.5">
      <c r="A53" s="38"/>
      <c r="B53" s="14"/>
      <c r="C53" s="10"/>
      <c r="D53" s="18" t="s">
        <v>47</v>
      </c>
      <c r="E53" s="27">
        <v>0</v>
      </c>
      <c r="F53" s="28">
        <v>0</v>
      </c>
      <c r="G53" s="24">
        <f t="shared" si="10"/>
        <v>0</v>
      </c>
      <c r="H53" s="28">
        <v>0</v>
      </c>
      <c r="I53" s="28">
        <v>0</v>
      </c>
      <c r="J53" s="32">
        <f t="shared" si="9"/>
        <v>0</v>
      </c>
      <c r="K53" s="38"/>
    </row>
    <row r="54" spans="1:12" ht="12.75">
      <c r="A54" s="38"/>
      <c r="B54" s="14"/>
      <c r="C54" s="56" t="s">
        <v>48</v>
      </c>
      <c r="D54" s="57"/>
      <c r="E54" s="27">
        <f>SUM(E55:E58)</f>
        <v>0</v>
      </c>
      <c r="F54" s="28">
        <f>SUM(F55:F58)</f>
        <v>24778457.850000001</v>
      </c>
      <c r="G54" s="27">
        <f t="shared" ref="G54:I54" si="11">SUM(G55:G58)</f>
        <v>24778457.850000001</v>
      </c>
      <c r="H54" s="28">
        <f t="shared" si="11"/>
        <v>24796532.93</v>
      </c>
      <c r="I54" s="28">
        <f t="shared" si="11"/>
        <v>24796532.93</v>
      </c>
      <c r="J54" s="32">
        <f>SUM(I54-E54)</f>
        <v>24796532.93</v>
      </c>
      <c r="K54" s="38"/>
    </row>
    <row r="55" spans="1:12" ht="12.75">
      <c r="A55" s="38"/>
      <c r="B55" s="14"/>
      <c r="C55" s="10"/>
      <c r="D55" s="18" t="s">
        <v>49</v>
      </c>
      <c r="E55" s="27">
        <v>0</v>
      </c>
      <c r="F55" s="28">
        <v>0</v>
      </c>
      <c r="G55" s="27">
        <f>E55+F55</f>
        <v>0</v>
      </c>
      <c r="H55" s="28">
        <v>0</v>
      </c>
      <c r="I55" s="28">
        <v>0</v>
      </c>
      <c r="J55" s="32">
        <f t="shared" ref="J55:J58" si="12">SUM(I55-E55)</f>
        <v>0</v>
      </c>
      <c r="K55" s="38"/>
    </row>
    <row r="56" spans="1:12" ht="12.75">
      <c r="A56" s="38"/>
      <c r="B56" s="14"/>
      <c r="C56" s="10"/>
      <c r="D56" s="18" t="s">
        <v>50</v>
      </c>
      <c r="E56" s="27">
        <v>0</v>
      </c>
      <c r="F56" s="28">
        <v>0</v>
      </c>
      <c r="G56" s="27">
        <f t="shared" ref="G56:G58" si="13">E56+F56</f>
        <v>0</v>
      </c>
      <c r="H56" s="28">
        <v>0</v>
      </c>
      <c r="I56" s="28">
        <v>0</v>
      </c>
      <c r="J56" s="32">
        <f t="shared" si="12"/>
        <v>0</v>
      </c>
      <c r="K56" s="38"/>
    </row>
    <row r="57" spans="1:12" ht="12.75">
      <c r="A57" s="38"/>
      <c r="B57" s="14"/>
      <c r="C57" s="10"/>
      <c r="D57" s="18" t="s">
        <v>51</v>
      </c>
      <c r="E57" s="27">
        <v>0</v>
      </c>
      <c r="F57" s="28">
        <v>0</v>
      </c>
      <c r="G57" s="27">
        <f t="shared" si="13"/>
        <v>0</v>
      </c>
      <c r="H57" s="28">
        <v>0</v>
      </c>
      <c r="I57" s="28">
        <v>0</v>
      </c>
      <c r="J57" s="32">
        <f t="shared" si="12"/>
        <v>0</v>
      </c>
      <c r="K57" s="38"/>
    </row>
    <row r="58" spans="1:12" ht="12.75">
      <c r="A58" s="38"/>
      <c r="B58" s="14"/>
      <c r="C58" s="10"/>
      <c r="D58" s="18" t="s">
        <v>52</v>
      </c>
      <c r="E58" s="27">
        <v>0</v>
      </c>
      <c r="F58" s="33">
        <v>24778457.850000001</v>
      </c>
      <c r="G58" s="27">
        <f t="shared" si="13"/>
        <v>24778457.850000001</v>
      </c>
      <c r="H58" s="28">
        <v>24796532.93</v>
      </c>
      <c r="I58" s="28">
        <v>24796532.93</v>
      </c>
      <c r="J58" s="32">
        <f t="shared" si="12"/>
        <v>24796532.93</v>
      </c>
      <c r="K58" s="38"/>
    </row>
    <row r="59" spans="1:12" ht="12.75">
      <c r="A59" s="38"/>
      <c r="B59" s="14"/>
      <c r="C59" s="56" t="s">
        <v>53</v>
      </c>
      <c r="D59" s="57"/>
      <c r="E59" s="27">
        <f t="shared" ref="E59:J59" ca="1" si="14">SUM(E59:E61)</f>
        <v>0</v>
      </c>
      <c r="F59" s="28">
        <f t="shared" ca="1" si="14"/>
        <v>0</v>
      </c>
      <c r="G59" s="27">
        <f ca="1">SUM(G59:G61)</f>
        <v>0</v>
      </c>
      <c r="H59" s="28">
        <f t="shared" ca="1" si="14"/>
        <v>0</v>
      </c>
      <c r="I59" s="28">
        <f t="shared" ca="1" si="14"/>
        <v>0</v>
      </c>
      <c r="J59" s="32">
        <f t="shared" ca="1" si="14"/>
        <v>0</v>
      </c>
      <c r="K59" s="38"/>
    </row>
    <row r="60" spans="1:12" ht="25.5">
      <c r="A60" s="38"/>
      <c r="B60" s="14"/>
      <c r="C60" s="10"/>
      <c r="D60" s="18" t="s">
        <v>54</v>
      </c>
      <c r="E60" s="27">
        <v>0</v>
      </c>
      <c r="F60" s="25">
        <v>0</v>
      </c>
      <c r="G60" s="24">
        <f>E60+F60</f>
        <v>0</v>
      </c>
      <c r="H60" s="25">
        <v>0</v>
      </c>
      <c r="I60" s="25">
        <v>0</v>
      </c>
      <c r="J60" s="26">
        <f t="shared" ref="J60" ca="1" si="15">SUM(J60:J62)</f>
        <v>0</v>
      </c>
      <c r="K60" s="38"/>
    </row>
    <row r="61" spans="1:12" ht="12.75">
      <c r="A61" s="38"/>
      <c r="B61" s="14"/>
      <c r="C61" s="10"/>
      <c r="D61" s="18" t="s">
        <v>55</v>
      </c>
      <c r="E61" s="27">
        <v>0</v>
      </c>
      <c r="F61" s="25">
        <v>0</v>
      </c>
      <c r="G61" s="24">
        <f t="shared" ref="G61:G62" si="16">E61+F61</f>
        <v>0</v>
      </c>
      <c r="H61" s="25">
        <v>0</v>
      </c>
      <c r="I61" s="25">
        <v>0</v>
      </c>
      <c r="J61" s="26">
        <f t="shared" ref="J61" ca="1" si="17">SUM(J61:J63)</f>
        <v>0</v>
      </c>
      <c r="K61" s="38"/>
    </row>
    <row r="62" spans="1:12" ht="28.5" customHeight="1">
      <c r="A62" s="38"/>
      <c r="B62" s="14"/>
      <c r="C62" s="56" t="s">
        <v>56</v>
      </c>
      <c r="D62" s="57"/>
      <c r="E62" s="27">
        <v>0</v>
      </c>
      <c r="F62" s="28">
        <v>0</v>
      </c>
      <c r="G62" s="24">
        <f t="shared" si="16"/>
        <v>0</v>
      </c>
      <c r="H62" s="28">
        <v>0</v>
      </c>
      <c r="I62" s="28">
        <v>0</v>
      </c>
      <c r="J62" s="32">
        <f t="shared" ref="J62" ca="1" si="18">SUM(J62:J64)</f>
        <v>0</v>
      </c>
      <c r="K62" s="38"/>
    </row>
    <row r="63" spans="1:12" ht="12.75">
      <c r="A63" s="38"/>
      <c r="B63" s="14"/>
      <c r="C63" s="56" t="s">
        <v>57</v>
      </c>
      <c r="D63" s="57"/>
      <c r="E63" s="27">
        <v>0</v>
      </c>
      <c r="F63" s="28">
        <v>0</v>
      </c>
      <c r="G63" s="24">
        <f>E63+F63</f>
        <v>0</v>
      </c>
      <c r="H63" s="28">
        <v>0</v>
      </c>
      <c r="I63" s="28">
        <v>0</v>
      </c>
      <c r="J63" s="32">
        <v>0</v>
      </c>
      <c r="K63" s="39"/>
    </row>
    <row r="64" spans="1:12" ht="12.75">
      <c r="A64" s="38"/>
      <c r="B64" s="15"/>
      <c r="C64" s="51"/>
      <c r="D64" s="52"/>
      <c r="E64" s="24"/>
      <c r="F64" s="25"/>
      <c r="G64" s="24"/>
      <c r="H64" s="25"/>
      <c r="I64" s="25"/>
      <c r="J64" s="26"/>
      <c r="K64" s="38"/>
    </row>
    <row r="65" spans="1:12" ht="12.75">
      <c r="A65" s="38"/>
      <c r="B65" s="58" t="s">
        <v>58</v>
      </c>
      <c r="C65" s="47"/>
      <c r="D65" s="48"/>
      <c r="E65" s="29">
        <f>E45+E54+E62+E63</f>
        <v>1077268858</v>
      </c>
      <c r="F65" s="30">
        <f t="shared" ref="F65:I65" si="19">F45+F54+F62+F63</f>
        <v>189629532.80999997</v>
      </c>
      <c r="G65" s="29">
        <f t="shared" si="19"/>
        <v>1266898390.8099999</v>
      </c>
      <c r="H65" s="30">
        <f>H45+H54+H62+H63</f>
        <v>993986615.2299999</v>
      </c>
      <c r="I65" s="30">
        <f t="shared" si="19"/>
        <v>993986615.2299999</v>
      </c>
      <c r="J65" s="31">
        <f>SUM(I65-E65)</f>
        <v>-83282242.7700001</v>
      </c>
      <c r="K65" s="40"/>
    </row>
    <row r="66" spans="1:12" ht="12.75">
      <c r="A66" s="38"/>
      <c r="B66" s="15"/>
      <c r="C66" s="51"/>
      <c r="D66" s="52"/>
      <c r="E66" s="24"/>
      <c r="F66" s="25"/>
      <c r="G66" s="24"/>
      <c r="H66" s="25"/>
      <c r="I66" s="25"/>
      <c r="J66" s="26"/>
      <c r="K66" s="38"/>
    </row>
    <row r="67" spans="1:12" ht="12.75">
      <c r="A67" s="38"/>
      <c r="B67" s="58" t="s">
        <v>59</v>
      </c>
      <c r="C67" s="47"/>
      <c r="D67" s="48"/>
      <c r="E67" s="29">
        <f>E68</f>
        <v>0</v>
      </c>
      <c r="F67" s="30">
        <f t="shared" ref="F67:I67" si="20">F68</f>
        <v>0</v>
      </c>
      <c r="G67" s="29">
        <f t="shared" si="20"/>
        <v>0</v>
      </c>
      <c r="H67" s="30">
        <f t="shared" si="20"/>
        <v>0</v>
      </c>
      <c r="I67" s="30">
        <f t="shared" si="20"/>
        <v>0</v>
      </c>
      <c r="J67" s="31">
        <f t="shared" ref="J67" si="21">SUM(J68)</f>
        <v>0</v>
      </c>
      <c r="K67" s="38"/>
    </row>
    <row r="68" spans="1:12" ht="12.75">
      <c r="A68" s="38"/>
      <c r="B68" s="14"/>
      <c r="C68" s="56" t="s">
        <v>60</v>
      </c>
      <c r="D68" s="57"/>
      <c r="E68" s="24">
        <v>0</v>
      </c>
      <c r="F68" s="25">
        <v>0</v>
      </c>
      <c r="G68" s="24">
        <f>E68+F68</f>
        <v>0</v>
      </c>
      <c r="H68" s="25">
        <v>0</v>
      </c>
      <c r="I68" s="25">
        <v>0</v>
      </c>
      <c r="J68" s="26">
        <f>SUM(I68-E68)</f>
        <v>0</v>
      </c>
      <c r="K68" s="38"/>
    </row>
    <row r="69" spans="1:12" ht="12.75">
      <c r="A69" s="38"/>
      <c r="B69" s="15"/>
      <c r="C69" s="51"/>
      <c r="D69" s="52"/>
      <c r="E69" s="24"/>
      <c r="F69" s="25"/>
      <c r="G69" s="24"/>
      <c r="H69" s="25"/>
      <c r="I69" s="25"/>
      <c r="J69" s="26"/>
      <c r="K69" s="38"/>
    </row>
    <row r="70" spans="1:12" ht="12.75">
      <c r="A70" s="38"/>
      <c r="B70" s="53" t="s">
        <v>61</v>
      </c>
      <c r="C70" s="54"/>
      <c r="D70" s="55"/>
      <c r="E70" s="35">
        <f>+E40+E65+E67</f>
        <v>7971345547</v>
      </c>
      <c r="F70" s="36">
        <f t="shared" ref="F70:I70" si="22">+F40+F65+F67</f>
        <v>978086830.05999994</v>
      </c>
      <c r="G70" s="35">
        <f t="shared" si="22"/>
        <v>8949432377.0599995</v>
      </c>
      <c r="H70" s="36">
        <f>+H40+H65+H67</f>
        <v>8161615808.4399977</v>
      </c>
      <c r="I70" s="36">
        <f t="shared" si="22"/>
        <v>8161615808.4399977</v>
      </c>
      <c r="J70" s="37">
        <f>SUM(I70-E70)</f>
        <v>190270261.43999767</v>
      </c>
      <c r="K70" s="41"/>
      <c r="L70" s="6"/>
    </row>
    <row r="71" spans="1:12" ht="12.75">
      <c r="A71" s="38"/>
      <c r="B71" s="15"/>
      <c r="C71" s="51"/>
      <c r="D71" s="52"/>
      <c r="E71" s="24"/>
      <c r="F71" s="25"/>
      <c r="G71" s="24"/>
      <c r="H71" s="34"/>
      <c r="I71" s="34"/>
      <c r="J71" s="26"/>
      <c r="K71" s="38"/>
    </row>
    <row r="72" spans="1:12" ht="12.75">
      <c r="A72" s="38"/>
      <c r="B72" s="14"/>
      <c r="C72" s="47" t="s">
        <v>62</v>
      </c>
      <c r="D72" s="48"/>
      <c r="E72" s="24"/>
      <c r="F72" s="25"/>
      <c r="G72" s="24"/>
      <c r="H72" s="25"/>
      <c r="I72" s="25"/>
      <c r="J72" s="26"/>
      <c r="K72" s="38"/>
    </row>
    <row r="73" spans="1:12" ht="24" customHeight="1">
      <c r="A73" s="38"/>
      <c r="B73" s="14"/>
      <c r="C73" s="56" t="s">
        <v>63</v>
      </c>
      <c r="D73" s="57"/>
      <c r="E73" s="24">
        <f>E68</f>
        <v>0</v>
      </c>
      <c r="F73" s="25">
        <f t="shared" ref="F73:I73" si="23">F68</f>
        <v>0</v>
      </c>
      <c r="G73" s="24">
        <f>G68</f>
        <v>0</v>
      </c>
      <c r="H73" s="25">
        <f t="shared" si="23"/>
        <v>0</v>
      </c>
      <c r="I73" s="25">
        <f t="shared" si="23"/>
        <v>0</v>
      </c>
      <c r="J73" s="26">
        <f t="shared" ref="J73:J75" si="24">SUM(I73-E73)</f>
        <v>0</v>
      </c>
      <c r="K73" s="38"/>
    </row>
    <row r="74" spans="1:12" ht="27.75" customHeight="1">
      <c r="A74" s="38"/>
      <c r="B74" s="14"/>
      <c r="C74" s="56" t="s">
        <v>64</v>
      </c>
      <c r="D74" s="57"/>
      <c r="E74" s="24">
        <v>0</v>
      </c>
      <c r="F74" s="25">
        <v>0</v>
      </c>
      <c r="G74" s="24">
        <v>0</v>
      </c>
      <c r="H74" s="25">
        <v>0</v>
      </c>
      <c r="I74" s="25">
        <v>0</v>
      </c>
      <c r="J74" s="26">
        <f t="shared" si="24"/>
        <v>0</v>
      </c>
      <c r="K74" s="38"/>
    </row>
    <row r="75" spans="1:12" ht="12.75">
      <c r="A75" s="38"/>
      <c r="B75" s="14"/>
      <c r="C75" s="47" t="s">
        <v>65</v>
      </c>
      <c r="D75" s="48"/>
      <c r="E75" s="29">
        <f>SUM(E73+E74)</f>
        <v>0</v>
      </c>
      <c r="F75" s="30">
        <f>SUM(F73+F74)</f>
        <v>0</v>
      </c>
      <c r="G75" s="29">
        <f t="shared" ref="G75:I75" si="25">SUM(G73+G74)</f>
        <v>0</v>
      </c>
      <c r="H75" s="30">
        <f t="shared" si="25"/>
        <v>0</v>
      </c>
      <c r="I75" s="30">
        <f t="shared" si="25"/>
        <v>0</v>
      </c>
      <c r="J75" s="31">
        <f t="shared" si="24"/>
        <v>0</v>
      </c>
      <c r="K75" s="38"/>
    </row>
    <row r="76" spans="1:12" ht="12.75">
      <c r="A76" s="38"/>
      <c r="B76" s="16"/>
      <c r="C76" s="49"/>
      <c r="D76" s="50"/>
      <c r="E76" s="17"/>
      <c r="F76" s="21"/>
      <c r="G76" s="17"/>
      <c r="H76" s="21"/>
      <c r="I76" s="21"/>
      <c r="J76" s="23"/>
      <c r="K76" s="38"/>
    </row>
    <row r="77" spans="1:12" ht="12.75">
      <c r="A77" s="38"/>
      <c r="B77" s="38"/>
      <c r="C77" s="38"/>
      <c r="D77" s="42"/>
      <c r="E77" s="38"/>
      <c r="F77" s="38"/>
      <c r="G77" s="38"/>
      <c r="H77" s="38"/>
      <c r="I77" s="38"/>
      <c r="J77" s="43"/>
      <c r="K77" s="38"/>
    </row>
    <row r="78" spans="1:12" ht="12.75">
      <c r="A78" s="38"/>
      <c r="B78" s="38" t="s">
        <v>73</v>
      </c>
      <c r="C78" s="38"/>
      <c r="D78" s="42"/>
      <c r="E78" s="38"/>
      <c r="F78" s="38"/>
      <c r="G78" s="38"/>
      <c r="H78" s="38"/>
      <c r="I78" s="40"/>
      <c r="J78" s="43"/>
      <c r="K78" s="38"/>
    </row>
    <row r="79" spans="1:12"/>
    <row r="80" spans="1:12">
      <c r="E80" s="46"/>
      <c r="F80" s="46"/>
      <c r="G80" s="46"/>
      <c r="H80" s="46"/>
      <c r="I80" s="46"/>
      <c r="J80" s="1"/>
    </row>
    <row r="81" spans="5:10"/>
    <row r="82" spans="5:10">
      <c r="E82" s="44"/>
      <c r="F82" s="44"/>
      <c r="G82" s="44"/>
      <c r="H82" s="44"/>
      <c r="I82" s="44"/>
    </row>
    <row r="83" spans="5:10">
      <c r="E83" s="44"/>
      <c r="F83" s="44"/>
      <c r="G83" s="44"/>
      <c r="H83" s="44"/>
      <c r="I83" s="44"/>
      <c r="J83" s="44"/>
    </row>
    <row r="84" spans="5:10">
      <c r="E84" s="44"/>
      <c r="F84" s="44"/>
      <c r="G84" s="44"/>
      <c r="H84" s="44"/>
      <c r="I84" s="44"/>
      <c r="J84" s="44"/>
    </row>
    <row r="85" spans="5:10"/>
    <row r="86" spans="5:10"/>
    <row r="87" spans="5:10" ht="15">
      <c r="F87" s="45"/>
    </row>
    <row r="88" spans="5:10">
      <c r="F88" s="44"/>
    </row>
    <row r="89" spans="5:10"/>
    <row r="90" spans="5:10"/>
  </sheetData>
  <mergeCells count="42">
    <mergeCell ref="B1:J1"/>
    <mergeCell ref="B2:J2"/>
    <mergeCell ref="B3:J3"/>
    <mergeCell ref="B4:J4"/>
    <mergeCell ref="E5:I5"/>
    <mergeCell ref="J5:J6"/>
    <mergeCell ref="B5:D6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C27:D27"/>
    <mergeCell ref="C33:D33"/>
    <mergeCell ref="C34:D34"/>
    <mergeCell ref="C36:D36"/>
    <mergeCell ref="B40:D40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75:D75"/>
    <mergeCell ref="C76:D76"/>
    <mergeCell ref="C69:D69"/>
    <mergeCell ref="B70:D70"/>
    <mergeCell ref="C71:D71"/>
    <mergeCell ref="C72:D72"/>
    <mergeCell ref="C73:D73"/>
    <mergeCell ref="C74:D74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</vt:lpstr>
      <vt:lpstr>'INGRESOS LDF'!Área_de_impresión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lsanchezf</cp:lastModifiedBy>
  <cp:lastPrinted>2022-10-20T14:39:49Z</cp:lastPrinted>
  <dcterms:created xsi:type="dcterms:W3CDTF">2019-07-25T14:09:56Z</dcterms:created>
  <dcterms:modified xsi:type="dcterms:W3CDTF">2022-10-20T14:40:35Z</dcterms:modified>
</cp:coreProperties>
</file>