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7\ENVIADOPORTAL000000000\22 de marzo\"/>
    </mc:Choice>
  </mc:AlternateContent>
  <bookViews>
    <workbookView xWindow="0" yWindow="0" windowWidth="20490" windowHeight="9045"/>
  </bookViews>
  <sheets>
    <sheet name="PRESUPUESTO LEY INGRESOS 2017" sheetId="1" r:id="rId1"/>
  </sheets>
  <definedNames>
    <definedName name="_xlnm._FilterDatabase" localSheetId="0" hidden="1">'PRESUPUESTO LEY INGRESOS 2017'!$A$7:$G$170</definedName>
    <definedName name="_xlnm.Print_Area" localSheetId="0">'PRESUPUESTO LEY INGRESOS 2017'!$A$1:$E$171</definedName>
    <definedName name="_xlnm.Print_Titles" localSheetId="0">'PRESUPUESTO LEY INGRESOS 2017'!$1:$7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1" l="1"/>
  <c r="G164" i="1"/>
  <c r="G163" i="1"/>
  <c r="G162" i="1"/>
  <c r="G160" i="1"/>
  <c r="G159" i="1"/>
  <c r="G156" i="1"/>
  <c r="G155" i="1"/>
  <c r="G153" i="1"/>
  <c r="G151" i="1"/>
  <c r="G150" i="1"/>
  <c r="G149" i="1"/>
  <c r="G148" i="1"/>
  <c r="G146" i="1"/>
  <c r="G145" i="1"/>
  <c r="G144" i="1"/>
  <c r="G142" i="1"/>
  <c r="G141" i="1"/>
  <c r="G140" i="1"/>
  <c r="G138" i="1"/>
  <c r="G136" i="1"/>
  <c r="G133" i="1"/>
  <c r="G132" i="1"/>
  <c r="G130" i="1"/>
  <c r="G128" i="1"/>
  <c r="G126" i="1"/>
  <c r="G124" i="1"/>
  <c r="G123" i="1"/>
  <c r="G121" i="1"/>
  <c r="G120" i="1"/>
  <c r="G118" i="1"/>
  <c r="G116" i="1"/>
  <c r="G115" i="1"/>
  <c r="G113" i="1"/>
  <c r="G112" i="1"/>
  <c r="G110" i="1"/>
  <c r="G109" i="1"/>
  <c r="G107" i="1"/>
  <c r="G106" i="1"/>
  <c r="G102" i="1"/>
  <c r="G99" i="1"/>
  <c r="G96" i="1"/>
  <c r="G95" i="1"/>
  <c r="G93" i="1"/>
  <c r="G92" i="1"/>
  <c r="G91" i="1"/>
  <c r="G90" i="1"/>
  <c r="G89" i="1"/>
  <c r="G88" i="1"/>
  <c r="G87" i="1"/>
  <c r="G86" i="1"/>
  <c r="G84" i="1"/>
  <c r="G83" i="1"/>
  <c r="G82" i="1"/>
  <c r="G80" i="1"/>
  <c r="G76" i="1"/>
  <c r="G74" i="1"/>
  <c r="G73" i="1"/>
  <c r="G72" i="1"/>
  <c r="G71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4" i="1"/>
  <c r="G41" i="1"/>
  <c r="G39" i="1"/>
  <c r="G38" i="1"/>
  <c r="G37" i="1"/>
  <c r="G35" i="1"/>
  <c r="G33" i="1"/>
  <c r="G31" i="1"/>
  <c r="G29" i="1"/>
  <c r="G28" i="1"/>
  <c r="G27" i="1"/>
  <c r="G26" i="1"/>
  <c r="G24" i="1"/>
  <c r="G23" i="1"/>
  <c r="G22" i="1"/>
  <c r="G21" i="1"/>
  <c r="G19" i="1"/>
  <c r="G18" i="1"/>
  <c r="G17" i="1"/>
  <c r="G15" i="1"/>
  <c r="G14" i="1"/>
  <c r="G12" i="1"/>
  <c r="G10" i="1"/>
  <c r="G8" i="1"/>
  <c r="E148" i="1"/>
  <c r="E155" i="1"/>
  <c r="E160" i="1"/>
  <c r="C159" i="1"/>
  <c r="E159" i="1" s="1"/>
  <c r="C155" i="1"/>
  <c r="E151" i="1"/>
  <c r="C148" i="1"/>
  <c r="E144" i="1"/>
  <c r="C144" i="1"/>
  <c r="E140" i="1"/>
  <c r="C140" i="1"/>
  <c r="C128" i="1"/>
  <c r="E126" i="1"/>
  <c r="E120" i="1"/>
  <c r="E112" i="1"/>
  <c r="E110" i="1"/>
  <c r="E109" i="1" s="1"/>
  <c r="E106" i="1"/>
  <c r="C102" i="1"/>
  <c r="E99" i="1"/>
  <c r="C86" i="1"/>
  <c r="C82" i="1"/>
  <c r="E76" i="1"/>
  <c r="E71" i="1"/>
  <c r="C67" i="1"/>
  <c r="C52" i="1"/>
  <c r="C46" i="1"/>
  <c r="E41" i="1"/>
  <c r="C35" i="1"/>
  <c r="E33" i="1"/>
  <c r="E31" i="1"/>
  <c r="C26" i="1"/>
  <c r="C21" i="1"/>
  <c r="C17" i="1"/>
  <c r="E14" i="1"/>
  <c r="E115" i="1" l="1"/>
  <c r="C80" i="1"/>
  <c r="C44" i="1"/>
  <c r="E67" i="1"/>
  <c r="C138" i="1"/>
  <c r="C153" i="1"/>
  <c r="E86" i="1"/>
  <c r="E37" i="1"/>
  <c r="E26" i="1"/>
  <c r="E52" i="1"/>
  <c r="E22" i="1"/>
  <c r="E138" i="1"/>
  <c r="E82" i="1"/>
  <c r="E95" i="1"/>
  <c r="E123" i="1"/>
  <c r="E132" i="1"/>
  <c r="E46" i="1"/>
  <c r="E162" i="1"/>
  <c r="E35" i="1" l="1"/>
  <c r="C10" i="1"/>
  <c r="C136" i="1"/>
  <c r="E17" i="1"/>
  <c r="E21" i="1"/>
  <c r="E128" i="1"/>
  <c r="E80" i="1"/>
  <c r="E102" i="1"/>
  <c r="E153" i="1"/>
  <c r="E44" i="1"/>
  <c r="C8" i="1" l="1"/>
  <c r="E12" i="1"/>
  <c r="E136" i="1"/>
  <c r="E10" i="1" l="1"/>
  <c r="E8" i="1" l="1"/>
</calcChain>
</file>

<file path=xl/sharedStrings.xml><?xml version="1.0" encoding="utf-8"?>
<sst xmlns="http://schemas.openxmlformats.org/spreadsheetml/2006/main" count="146" uniqueCount="108">
  <si>
    <t>GOBIERNO DE ZAPOPAN</t>
  </si>
  <si>
    <t>TESORERÍA MUNICIPAL</t>
  </si>
  <si>
    <t>DIRECCIÓN DE INGRESOS</t>
  </si>
  <si>
    <t>PRESUPUESTO DE INICIATIVA LEY DE INGRESOS 2017</t>
  </si>
  <si>
    <t>CONCEPTO</t>
  </si>
  <si>
    <t>PRESUPUESTO                    LEY 2016</t>
  </si>
  <si>
    <t>PRESUPUESTO                   LEY 2017</t>
  </si>
  <si>
    <t>DIFERENCIA</t>
  </si>
  <si>
    <t xml:space="preserve">INGRESOS Y OTROS BENEFICIOS  </t>
  </si>
  <si>
    <t>A</t>
  </si>
  <si>
    <t>INGRESOS DE GESTION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</si>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</sst>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/>
    <xf numFmtId="0" fontId="4" fillId="0" borderId="0" xfId="0" applyFont="1"/>
    <xf numFmtId="164" fontId="3" fillId="0" borderId="0" xfId="1" applyNumberFormat="1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justify" wrapText="1"/>
    </xf>
    <xf numFmtId="0" fontId="7" fillId="2" borderId="0" xfId="0" applyFont="1" applyFill="1" applyAlignment="1">
      <alignment horizontal="center" vertical="justify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justify" wrapText="1"/>
    </xf>
    <xf numFmtId="44" fontId="8" fillId="0" borderId="0" xfId="2" applyFont="1" applyAlignment="1">
      <alignment horizontal="center" vertical="justify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justify" vertical="justify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center" vertical="justify" wrapText="1"/>
    </xf>
    <xf numFmtId="0" fontId="7" fillId="2" borderId="0" xfId="0" applyFont="1" applyFill="1" applyAlignment="1">
      <alignment horizontal="left" vertical="top" wrapText="1"/>
    </xf>
    <xf numFmtId="44" fontId="7" fillId="2" borderId="0" xfId="2" applyFont="1" applyFill="1" applyAlignment="1">
      <alignment horizontal="center" vertical="justify" wrapText="1"/>
    </xf>
    <xf numFmtId="43" fontId="5" fillId="0" borderId="0" xfId="1" applyFont="1"/>
    <xf numFmtId="0" fontId="12" fillId="0" borderId="0" xfId="0" applyFont="1" applyFill="1" applyAlignment="1">
      <alignment horizontal="center" vertical="justify" wrapText="1"/>
    </xf>
    <xf numFmtId="0" fontId="4" fillId="0" borderId="0" xfId="0" applyFont="1" applyAlignment="1">
      <alignment horizontal="left" vertical="top" wrapText="1"/>
    </xf>
    <xf numFmtId="44" fontId="4" fillId="0" borderId="0" xfId="2" applyFont="1" applyAlignment="1">
      <alignment horizontal="center" vertical="justify" wrapText="1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justify" vertical="justify" wrapText="1"/>
    </xf>
    <xf numFmtId="44" fontId="11" fillId="0" borderId="0" xfId="2" applyFont="1" applyFill="1" applyAlignment="1">
      <alignment horizontal="center" vertical="justify" wrapText="1"/>
    </xf>
    <xf numFmtId="0" fontId="4" fillId="0" borderId="0" xfId="0" applyFont="1" applyAlignment="1">
      <alignment vertical="justify" wrapText="1"/>
    </xf>
    <xf numFmtId="0" fontId="3" fillId="0" borderId="0" xfId="0" applyFont="1" applyFill="1" applyAlignment="1">
      <alignment vertical="justify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44" fontId="4" fillId="0" borderId="0" xfId="2" applyFont="1" applyAlignment="1">
      <alignment horizontal="center" vertical="center" wrapText="1"/>
    </xf>
    <xf numFmtId="164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44" fontId="14" fillId="0" borderId="0" xfId="2" applyFont="1" applyAlignment="1">
      <alignment horizontal="center" vertical="justify" wrapText="1"/>
    </xf>
    <xf numFmtId="0" fontId="4" fillId="0" borderId="0" xfId="0" applyFont="1" applyAlignment="1">
      <alignment wrapText="1"/>
    </xf>
    <xf numFmtId="44" fontId="14" fillId="0" borderId="0" xfId="2" applyFont="1" applyFill="1" applyAlignment="1">
      <alignment horizontal="center" vertical="justify" wrapText="1"/>
    </xf>
    <xf numFmtId="0" fontId="15" fillId="0" borderId="0" xfId="0" applyFont="1" applyAlignment="1">
      <alignment vertical="justify" wrapText="1"/>
    </xf>
    <xf numFmtId="0" fontId="7" fillId="0" borderId="0" xfId="0" applyFont="1" applyFill="1" applyAlignment="1">
      <alignment vertical="justify" wrapText="1"/>
    </xf>
    <xf numFmtId="44" fontId="16" fillId="0" borderId="0" xfId="2" applyFont="1" applyAlignment="1">
      <alignment horizontal="center" vertical="justify" wrapText="1"/>
    </xf>
    <xf numFmtId="0" fontId="11" fillId="0" borderId="0" xfId="0" applyFont="1" applyAlignment="1">
      <alignment horizontal="left" vertical="top" wrapText="1"/>
    </xf>
    <xf numFmtId="44" fontId="11" fillId="0" borderId="0" xfId="2" applyFont="1" applyAlignment="1">
      <alignment horizontal="center" vertical="justify" wrapText="1"/>
    </xf>
    <xf numFmtId="44" fontId="16" fillId="0" borderId="0" xfId="2" applyFont="1" applyFill="1" applyAlignment="1">
      <alignment horizontal="center" vertical="justify" wrapText="1"/>
    </xf>
    <xf numFmtId="0" fontId="14" fillId="0" borderId="0" xfId="0" applyFont="1" applyAlignment="1">
      <alignment vertical="justify" wrapText="1"/>
    </xf>
    <xf numFmtId="44" fontId="7" fillId="2" borderId="0" xfId="2" applyFont="1" applyFill="1" applyAlignment="1">
      <alignment horizontal="center" vertical="justify"/>
    </xf>
    <xf numFmtId="44" fontId="10" fillId="2" borderId="0" xfId="2" applyFont="1" applyFill="1" applyAlignment="1">
      <alignment horizontal="center" vertical="justify" wrapText="1"/>
    </xf>
    <xf numFmtId="44" fontId="17" fillId="0" borderId="0" xfId="2" applyFont="1" applyAlignment="1">
      <alignment horizontal="center" vertical="justify" wrapText="1"/>
    </xf>
    <xf numFmtId="0" fontId="8" fillId="0" borderId="0" xfId="0" applyFont="1" applyAlignment="1">
      <alignment vertical="justify" wrapText="1"/>
    </xf>
    <xf numFmtId="0" fontId="16" fillId="0" borderId="0" xfId="0" applyFont="1" applyAlignment="1">
      <alignment vertical="justify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justify" vertical="justify" wrapText="1"/>
    </xf>
    <xf numFmtId="0" fontId="16" fillId="2" borderId="0" xfId="0" applyFont="1" applyFill="1" applyAlignment="1">
      <alignment vertical="justify" wrapText="1"/>
    </xf>
    <xf numFmtId="0" fontId="9" fillId="0" borderId="0" xfId="0" applyFont="1" applyAlignment="1">
      <alignment horizontal="left" vertical="top"/>
    </xf>
    <xf numFmtId="44" fontId="18" fillId="0" borderId="0" xfId="2" applyFont="1" applyAlignment="1">
      <alignment horizontal="center" vertical="justify" wrapText="1"/>
    </xf>
    <xf numFmtId="0" fontId="11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44" fontId="11" fillId="3" borderId="0" xfId="2" applyFont="1" applyFill="1" applyAlignment="1">
      <alignment horizontal="center" vertical="justify" wrapText="1"/>
    </xf>
    <xf numFmtId="44" fontId="17" fillId="3" borderId="0" xfId="2" applyFont="1" applyFill="1" applyAlignment="1">
      <alignment horizontal="center" vertical="justify" wrapText="1"/>
    </xf>
    <xf numFmtId="44" fontId="8" fillId="3" borderId="0" xfId="2" applyFont="1" applyFill="1" applyAlignment="1">
      <alignment horizontal="center" vertical="justify" wrapText="1"/>
    </xf>
    <xf numFmtId="44" fontId="13" fillId="0" borderId="0" xfId="0" applyNumberFormat="1" applyFont="1" applyAlignment="1">
      <alignment horizontal="center"/>
    </xf>
    <xf numFmtId="44" fontId="5" fillId="0" borderId="0" xfId="0" applyNumberFormat="1" applyFont="1"/>
    <xf numFmtId="165" fontId="8" fillId="0" borderId="0" xfId="2" applyNumberFormat="1" applyFont="1" applyAlignment="1">
      <alignment horizontal="center" vertical="justify" wrapText="1"/>
    </xf>
    <xf numFmtId="165" fontId="4" fillId="0" borderId="0" xfId="0" applyNumberFormat="1" applyFont="1"/>
    <xf numFmtId="165" fontId="7" fillId="2" borderId="0" xfId="2" applyNumberFormat="1" applyFont="1" applyFill="1" applyAlignment="1">
      <alignment horizontal="center" vertical="justify" wrapText="1"/>
    </xf>
    <xf numFmtId="165" fontId="11" fillId="3" borderId="0" xfId="2" applyNumberFormat="1" applyFont="1" applyFill="1" applyAlignment="1">
      <alignment horizontal="center" vertical="justify" wrapText="1"/>
    </xf>
    <xf numFmtId="165" fontId="4" fillId="0" borderId="0" xfId="2" applyNumberFormat="1" applyFont="1" applyAlignment="1">
      <alignment horizontal="center" vertical="justify" wrapText="1"/>
    </xf>
    <xf numFmtId="165" fontId="11" fillId="0" borderId="0" xfId="2" applyNumberFormat="1" applyFont="1" applyFill="1" applyAlignment="1">
      <alignment horizontal="center" vertical="justify" wrapText="1"/>
    </xf>
    <xf numFmtId="165" fontId="4" fillId="0" borderId="0" xfId="0" applyNumberFormat="1" applyFont="1" applyAlignment="1">
      <alignment vertical="justify" wrapText="1"/>
    </xf>
    <xf numFmtId="165" fontId="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justify" wrapText="1"/>
    </xf>
    <xf numFmtId="165" fontId="14" fillId="0" borderId="0" xfId="2" applyNumberFormat="1" applyFont="1" applyFill="1" applyAlignment="1">
      <alignment horizontal="center" vertical="justify" wrapText="1"/>
    </xf>
    <xf numFmtId="165" fontId="15" fillId="0" borderId="0" xfId="0" applyNumberFormat="1" applyFont="1" applyAlignment="1">
      <alignment vertical="justify" wrapText="1"/>
    </xf>
    <xf numFmtId="165" fontId="16" fillId="0" borderId="0" xfId="2" applyNumberFormat="1" applyFont="1" applyAlignment="1">
      <alignment horizontal="center" vertical="justify" wrapText="1"/>
    </xf>
    <xf numFmtId="165" fontId="17" fillId="3" borderId="0" xfId="2" applyNumberFormat="1" applyFont="1" applyFill="1" applyAlignment="1">
      <alignment horizontal="center" vertical="justify" wrapText="1"/>
    </xf>
    <xf numFmtId="165" fontId="11" fillId="0" borderId="0" xfId="2" applyNumberFormat="1" applyFont="1" applyAlignment="1">
      <alignment horizontal="center" vertical="justify" wrapText="1"/>
    </xf>
    <xf numFmtId="165" fontId="16" fillId="0" borderId="0" xfId="2" applyNumberFormat="1" applyFont="1" applyFill="1" applyAlignment="1">
      <alignment horizontal="center" vertical="justify" wrapText="1"/>
    </xf>
    <xf numFmtId="165" fontId="14" fillId="0" borderId="0" xfId="0" applyNumberFormat="1" applyFont="1" applyAlignment="1">
      <alignment vertical="justify" wrapText="1"/>
    </xf>
    <xf numFmtId="165" fontId="7" fillId="2" borderId="0" xfId="2" applyNumberFormat="1" applyFont="1" applyFill="1" applyAlignment="1">
      <alignment horizontal="center" vertical="justify"/>
    </xf>
    <xf numFmtId="165" fontId="10" fillId="2" borderId="0" xfId="2" applyNumberFormat="1" applyFont="1" applyFill="1" applyAlignment="1">
      <alignment horizontal="center" vertical="justify" wrapText="1"/>
    </xf>
    <xf numFmtId="165" fontId="8" fillId="3" borderId="0" xfId="2" applyNumberFormat="1" applyFont="1" applyFill="1" applyAlignment="1">
      <alignment horizontal="center" vertical="justify" wrapText="1"/>
    </xf>
    <xf numFmtId="165" fontId="17" fillId="0" borderId="0" xfId="2" applyNumberFormat="1" applyFont="1" applyAlignment="1">
      <alignment horizontal="center" vertical="justify" wrapText="1"/>
    </xf>
    <xf numFmtId="165" fontId="8" fillId="0" borderId="0" xfId="0" applyNumberFormat="1" applyFont="1" applyAlignment="1">
      <alignment vertical="justify" wrapText="1"/>
    </xf>
    <xf numFmtId="165" fontId="16" fillId="0" borderId="0" xfId="0" applyNumberFormat="1" applyFont="1" applyAlignment="1">
      <alignment vertical="justify" wrapText="1"/>
    </xf>
    <xf numFmtId="165" fontId="16" fillId="2" borderId="0" xfId="0" applyNumberFormat="1" applyFont="1" applyFill="1" applyAlignment="1">
      <alignment vertical="justify" wrapText="1"/>
    </xf>
    <xf numFmtId="165" fontId="18" fillId="0" borderId="0" xfId="2" applyNumberFormat="1" applyFont="1" applyAlignment="1">
      <alignment horizontal="center" vertical="justify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1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G1"/>
    </sheetView>
  </sheetViews>
  <sheetFormatPr baseColWidth="10" defaultRowHeight="12.75" x14ac:dyDescent="0.2"/>
  <cols>
    <col min="1" max="1" width="55.28515625" style="2" customWidth="1"/>
    <col min="2" max="2" width="11.42578125" style="1"/>
    <col min="3" max="3" width="21.140625" style="2" customWidth="1"/>
    <col min="4" max="4" width="10.85546875" style="3" customWidth="1"/>
    <col min="5" max="5" width="20.7109375" style="2" customWidth="1"/>
    <col min="6" max="6" width="17.42578125" style="4" customWidth="1"/>
    <col min="7" max="7" width="20.7109375" style="63" customWidth="1"/>
    <col min="8" max="16384" width="11.42578125" style="2"/>
  </cols>
  <sheetData>
    <row r="1" spans="1:7" x14ac:dyDescent="0.2">
      <c r="A1" s="86" t="s">
        <v>0</v>
      </c>
      <c r="B1" s="86"/>
      <c r="C1" s="86"/>
      <c r="D1" s="86"/>
      <c r="E1" s="86"/>
      <c r="F1" s="86"/>
      <c r="G1" s="86"/>
    </row>
    <row r="2" spans="1:7" x14ac:dyDescent="0.2">
      <c r="A2" s="86" t="s">
        <v>1</v>
      </c>
      <c r="B2" s="86"/>
      <c r="C2" s="86"/>
      <c r="D2" s="86"/>
      <c r="E2" s="86"/>
      <c r="F2" s="86"/>
      <c r="G2" s="86"/>
    </row>
    <row r="3" spans="1:7" x14ac:dyDescent="0.2">
      <c r="A3" s="86" t="s">
        <v>2</v>
      </c>
      <c r="B3" s="86"/>
      <c r="C3" s="86"/>
      <c r="D3" s="86"/>
      <c r="E3" s="86"/>
      <c r="F3" s="86"/>
      <c r="G3" s="86"/>
    </row>
    <row r="4" spans="1:7" x14ac:dyDescent="0.2">
      <c r="A4" s="87" t="s">
        <v>3</v>
      </c>
      <c r="B4" s="87"/>
      <c r="C4" s="87"/>
      <c r="D4" s="87"/>
      <c r="E4" s="87"/>
      <c r="F4" s="87"/>
      <c r="G4" s="87"/>
    </row>
    <row r="5" spans="1:7" x14ac:dyDescent="0.2">
      <c r="A5" s="88"/>
      <c r="B5" s="88"/>
      <c r="C5" s="88"/>
      <c r="D5" s="88"/>
      <c r="E5" s="88"/>
      <c r="F5" s="88"/>
      <c r="G5" s="88"/>
    </row>
    <row r="7" spans="1:7" ht="25.5" x14ac:dyDescent="0.2">
      <c r="A7" s="6" t="s">
        <v>4</v>
      </c>
      <c r="B7" s="7"/>
      <c r="C7" s="8" t="s">
        <v>5</v>
      </c>
      <c r="E7" s="8" t="s">
        <v>6</v>
      </c>
      <c r="G7" s="6" t="s">
        <v>7</v>
      </c>
    </row>
    <row r="8" spans="1:7" x14ac:dyDescent="0.2">
      <c r="A8" s="9" t="s">
        <v>8</v>
      </c>
      <c r="B8" s="10" t="s">
        <v>9</v>
      </c>
      <c r="C8" s="11">
        <f>+C10+C136+C86</f>
        <v>5073778687.8800001</v>
      </c>
      <c r="D8" s="3">
        <v>1.03</v>
      </c>
      <c r="E8" s="11">
        <f>+E10+E136</f>
        <v>5467719578</v>
      </c>
      <c r="G8" s="62">
        <f>+E8-C8</f>
        <v>393940890.11999989</v>
      </c>
    </row>
    <row r="9" spans="1:7" x14ac:dyDescent="0.2">
      <c r="A9" s="12"/>
      <c r="B9" s="13"/>
      <c r="C9" s="11"/>
      <c r="E9" s="11"/>
      <c r="G9" s="62"/>
    </row>
    <row r="10" spans="1:7" x14ac:dyDescent="0.2">
      <c r="A10" s="14" t="s">
        <v>10</v>
      </c>
      <c r="B10" s="15" t="s">
        <v>9</v>
      </c>
      <c r="C10" s="11">
        <f>+C12+C35+C44+C80-C86+C102+C128</f>
        <v>2335691476.2600002</v>
      </c>
      <c r="D10" s="3">
        <v>1.03</v>
      </c>
      <c r="E10" s="11">
        <f>+E12+E35+E44+E80+E102+E128</f>
        <v>2612294095</v>
      </c>
      <c r="G10" s="62">
        <f>+E10-C10</f>
        <v>276602618.73999977</v>
      </c>
    </row>
    <row r="11" spans="1:7" x14ac:dyDescent="0.2">
      <c r="A11" s="12"/>
      <c r="B11" s="13"/>
      <c r="C11" s="11"/>
      <c r="E11" s="11"/>
      <c r="G11" s="62"/>
    </row>
    <row r="12" spans="1:7" x14ac:dyDescent="0.2">
      <c r="A12" s="16" t="s">
        <v>11</v>
      </c>
      <c r="B12" s="10" t="s">
        <v>9</v>
      </c>
      <c r="C12" s="17">
        <v>1610637668.72</v>
      </c>
      <c r="D12" s="3">
        <v>1.03</v>
      </c>
      <c r="E12" s="17">
        <f>+E14+E17+E21+E26+E31+E33</f>
        <v>1799323400</v>
      </c>
      <c r="F12" s="18"/>
      <c r="G12" s="64">
        <f>+E12-C12</f>
        <v>188685731.27999997</v>
      </c>
    </row>
    <row r="13" spans="1:7" x14ac:dyDescent="0.2">
      <c r="A13" s="12"/>
      <c r="B13" s="13"/>
      <c r="C13" s="11"/>
      <c r="E13" s="11"/>
      <c r="G13" s="62"/>
    </row>
    <row r="14" spans="1:7" x14ac:dyDescent="0.2">
      <c r="A14" s="55" t="s">
        <v>12</v>
      </c>
      <c r="B14" s="19" t="s">
        <v>13</v>
      </c>
      <c r="C14" s="57">
        <v>30479821.539999999</v>
      </c>
      <c r="D14" s="3">
        <v>1.03</v>
      </c>
      <c r="E14" s="57">
        <f>+E15</f>
        <v>31394216</v>
      </c>
      <c r="G14" s="65">
        <f>+E14-C14</f>
        <v>914394.46000000089</v>
      </c>
    </row>
    <row r="15" spans="1:7" x14ac:dyDescent="0.2">
      <c r="A15" s="20" t="s">
        <v>14</v>
      </c>
      <c r="B15" s="7"/>
      <c r="C15" s="21">
        <v>30479821.539999999</v>
      </c>
      <c r="D15" s="3">
        <v>1.03</v>
      </c>
      <c r="E15" s="21">
        <v>31394216</v>
      </c>
      <c r="G15" s="66">
        <f>+E15-C15</f>
        <v>914394.46000000089</v>
      </c>
    </row>
    <row r="16" spans="1:7" x14ac:dyDescent="0.2">
      <c r="A16" s="20"/>
      <c r="B16" s="7"/>
      <c r="C16" s="21"/>
      <c r="E16" s="21"/>
      <c r="G16" s="66"/>
    </row>
    <row r="17" spans="1:7" x14ac:dyDescent="0.2">
      <c r="A17" s="55" t="s">
        <v>15</v>
      </c>
      <c r="B17" s="19" t="s">
        <v>13</v>
      </c>
      <c r="C17" s="57">
        <f>+C18+C19</f>
        <v>839690574.99000001</v>
      </c>
      <c r="D17" s="3">
        <v>1.03</v>
      </c>
      <c r="E17" s="57">
        <f>+E18+E19</f>
        <v>1003805826</v>
      </c>
      <c r="G17" s="65">
        <f>+E17-C17</f>
        <v>164115251.00999999</v>
      </c>
    </row>
    <row r="18" spans="1:7" x14ac:dyDescent="0.2">
      <c r="A18" s="12" t="s">
        <v>16</v>
      </c>
      <c r="B18" s="13"/>
      <c r="C18" s="21">
        <v>786145029.70000005</v>
      </c>
      <c r="D18" s="3">
        <v>1.03</v>
      </c>
      <c r="E18" s="21">
        <v>931188788</v>
      </c>
      <c r="F18" s="22"/>
      <c r="G18" s="66">
        <f>+E18-C18</f>
        <v>145043758.29999995</v>
      </c>
    </row>
    <row r="19" spans="1:7" x14ac:dyDescent="0.2">
      <c r="A19" s="20" t="s">
        <v>17</v>
      </c>
      <c r="B19" s="7"/>
      <c r="C19" s="21">
        <v>53545545.289999999</v>
      </c>
      <c r="D19" s="3">
        <v>1.03</v>
      </c>
      <c r="E19" s="21">
        <v>72617038</v>
      </c>
      <c r="F19" s="22"/>
      <c r="G19" s="66">
        <f>+E19-C19</f>
        <v>19071492.710000001</v>
      </c>
    </row>
    <row r="20" spans="1:7" x14ac:dyDescent="0.2">
      <c r="A20" s="20"/>
      <c r="B20" s="7"/>
      <c r="C20" s="21"/>
      <c r="E20" s="21"/>
      <c r="G20" s="66"/>
    </row>
    <row r="21" spans="1:7" ht="25.5" x14ac:dyDescent="0.2">
      <c r="A21" s="55" t="s">
        <v>18</v>
      </c>
      <c r="B21" s="19" t="s">
        <v>13</v>
      </c>
      <c r="C21" s="57">
        <f>+C22</f>
        <v>679158623.98000002</v>
      </c>
      <c r="D21" s="3">
        <v>1.03</v>
      </c>
      <c r="E21" s="57">
        <f>+E22</f>
        <v>699533383</v>
      </c>
      <c r="G21" s="65">
        <f>+E21-C21</f>
        <v>20374759.019999981</v>
      </c>
    </row>
    <row r="22" spans="1:7" x14ac:dyDescent="0.2">
      <c r="A22" s="12" t="s">
        <v>19</v>
      </c>
      <c r="B22" s="13"/>
      <c r="C22" s="21">
        <v>679158623.98000002</v>
      </c>
      <c r="D22" s="3">
        <v>1.03</v>
      </c>
      <c r="E22" s="21">
        <f>+E24+E23</f>
        <v>699533383</v>
      </c>
      <c r="G22" s="66">
        <f>+E22-C22</f>
        <v>20374759.019999981</v>
      </c>
    </row>
    <row r="23" spans="1:7" x14ac:dyDescent="0.2">
      <c r="A23" s="20" t="s">
        <v>20</v>
      </c>
      <c r="B23" s="7"/>
      <c r="C23" s="21">
        <v>499344902.41000003</v>
      </c>
      <c r="D23" s="3">
        <v>1.03</v>
      </c>
      <c r="E23" s="21">
        <v>514325250</v>
      </c>
      <c r="G23" s="66">
        <f>+E23-C23</f>
        <v>14980347.589999974</v>
      </c>
    </row>
    <row r="24" spans="1:7" ht="25.5" x14ac:dyDescent="0.2">
      <c r="A24" s="20" t="s">
        <v>21</v>
      </c>
      <c r="B24" s="7"/>
      <c r="C24" s="21">
        <v>179813721.56999999</v>
      </c>
      <c r="D24" s="3">
        <v>1.03</v>
      </c>
      <c r="E24" s="21">
        <v>185208133</v>
      </c>
      <c r="G24" s="66">
        <f>+E24-C24</f>
        <v>5394411.4300000072</v>
      </c>
    </row>
    <row r="25" spans="1:7" x14ac:dyDescent="0.2">
      <c r="A25" s="20"/>
      <c r="B25" s="7"/>
      <c r="C25" s="21"/>
      <c r="E25" s="21"/>
      <c r="G25" s="66"/>
    </row>
    <row r="26" spans="1:7" x14ac:dyDescent="0.2">
      <c r="A26" s="55" t="s">
        <v>22</v>
      </c>
      <c r="B26" s="19" t="s">
        <v>13</v>
      </c>
      <c r="C26" s="57">
        <f>+C27+C28+C29</f>
        <v>61308648.199999996</v>
      </c>
      <c r="D26" s="3">
        <v>1.03</v>
      </c>
      <c r="E26" s="57">
        <f>+E27+E28+E29</f>
        <v>64589975</v>
      </c>
      <c r="G26" s="65">
        <f>+E26-C26</f>
        <v>3281326.8000000045</v>
      </c>
    </row>
    <row r="27" spans="1:7" x14ac:dyDescent="0.2">
      <c r="A27" s="20" t="s">
        <v>23</v>
      </c>
      <c r="B27" s="7"/>
      <c r="C27" s="21">
        <v>20600967.579999998</v>
      </c>
      <c r="D27" s="3">
        <v>1.03</v>
      </c>
      <c r="E27" s="21">
        <v>22661064</v>
      </c>
      <c r="F27" s="22"/>
      <c r="G27" s="66">
        <f>+E27-C27</f>
        <v>2060096.4200000018</v>
      </c>
    </row>
    <row r="28" spans="1:7" x14ac:dyDescent="0.2">
      <c r="A28" s="20" t="s">
        <v>24</v>
      </c>
      <c r="B28" s="7"/>
      <c r="C28" s="21">
        <v>27805093.129999999</v>
      </c>
      <c r="D28" s="3">
        <v>1.03</v>
      </c>
      <c r="E28" s="21">
        <v>28639246</v>
      </c>
      <c r="F28" s="22"/>
      <c r="G28" s="66">
        <f>+E28-C28</f>
        <v>834152.87000000104</v>
      </c>
    </row>
    <row r="29" spans="1:7" x14ac:dyDescent="0.2">
      <c r="A29" s="20" t="s">
        <v>25</v>
      </c>
      <c r="B29" s="7"/>
      <c r="C29" s="21">
        <v>12902587.49</v>
      </c>
      <c r="D29" s="3">
        <v>1.03</v>
      </c>
      <c r="E29" s="21">
        <v>13289665</v>
      </c>
      <c r="F29" s="22"/>
      <c r="G29" s="66">
        <f>+E29-C29</f>
        <v>387077.50999999978</v>
      </c>
    </row>
    <row r="30" spans="1:7" x14ac:dyDescent="0.2">
      <c r="A30" s="20"/>
      <c r="B30" s="7"/>
      <c r="C30" s="21"/>
      <c r="E30" s="21"/>
      <c r="G30" s="66"/>
    </row>
    <row r="31" spans="1:7" x14ac:dyDescent="0.2">
      <c r="A31" s="55" t="s">
        <v>26</v>
      </c>
      <c r="B31" s="19" t="s">
        <v>13</v>
      </c>
      <c r="C31" s="57">
        <v>0</v>
      </c>
      <c r="D31" s="3">
        <v>1.03</v>
      </c>
      <c r="E31" s="57">
        <f t="shared" ref="E31:E41" si="0">+C31*D31</f>
        <v>0</v>
      </c>
      <c r="G31" s="65">
        <f>+E31-C31</f>
        <v>0</v>
      </c>
    </row>
    <row r="32" spans="1:7" x14ac:dyDescent="0.2">
      <c r="A32" s="23"/>
      <c r="B32" s="24"/>
      <c r="C32" s="25"/>
      <c r="E32" s="25"/>
      <c r="G32" s="67"/>
    </row>
    <row r="33" spans="1:7" ht="38.25" x14ac:dyDescent="0.2">
      <c r="A33" s="55" t="s">
        <v>27</v>
      </c>
      <c r="B33" s="19" t="s">
        <v>13</v>
      </c>
      <c r="C33" s="57">
        <v>0</v>
      </c>
      <c r="D33" s="3">
        <v>1.03</v>
      </c>
      <c r="E33" s="57">
        <f t="shared" si="0"/>
        <v>0</v>
      </c>
      <c r="G33" s="65">
        <f>+E33-C33</f>
        <v>0</v>
      </c>
    </row>
    <row r="34" spans="1:7" x14ac:dyDescent="0.2">
      <c r="A34" s="26"/>
      <c r="B34" s="27"/>
      <c r="C34" s="26"/>
      <c r="E34" s="26"/>
      <c r="G34" s="68"/>
    </row>
    <row r="35" spans="1:7" x14ac:dyDescent="0.2">
      <c r="A35" s="16" t="s">
        <v>28</v>
      </c>
      <c r="B35" s="10" t="s">
        <v>9</v>
      </c>
      <c r="C35" s="17">
        <f>+C37</f>
        <v>108827721.26000001</v>
      </c>
      <c r="D35" s="3">
        <v>1.03</v>
      </c>
      <c r="E35" s="17">
        <f>+E37+E41</f>
        <v>112092553</v>
      </c>
      <c r="G35" s="64">
        <f>+E35-C35</f>
        <v>3264831.7399999946</v>
      </c>
    </row>
    <row r="36" spans="1:7" x14ac:dyDescent="0.2">
      <c r="A36" s="12"/>
      <c r="B36" s="13"/>
      <c r="C36" s="11"/>
      <c r="E36" s="11"/>
      <c r="G36" s="62"/>
    </row>
    <row r="37" spans="1:7" x14ac:dyDescent="0.2">
      <c r="A37" s="55" t="s">
        <v>29</v>
      </c>
      <c r="B37" s="19" t="s">
        <v>13</v>
      </c>
      <c r="C37" s="57">
        <v>108827721.26000001</v>
      </c>
      <c r="D37" s="3">
        <v>1.03</v>
      </c>
      <c r="E37" s="57">
        <f>+E38+E39</f>
        <v>112092553</v>
      </c>
      <c r="G37" s="65">
        <f>+E37-C37</f>
        <v>3264831.7399999946</v>
      </c>
    </row>
    <row r="38" spans="1:7" s="5" customFormat="1" x14ac:dyDescent="0.25">
      <c r="A38" s="28" t="s">
        <v>29</v>
      </c>
      <c r="B38" s="29"/>
      <c r="C38" s="30">
        <v>0</v>
      </c>
      <c r="D38" s="31"/>
      <c r="E38" s="30"/>
      <c r="F38" s="32"/>
      <c r="G38" s="69">
        <f>+E38-C38</f>
        <v>0</v>
      </c>
    </row>
    <row r="39" spans="1:7" s="5" customFormat="1" ht="25.5" x14ac:dyDescent="0.2">
      <c r="A39" s="33" t="s">
        <v>30</v>
      </c>
      <c r="B39" s="29"/>
      <c r="C39" s="30">
        <v>108827721.26000001</v>
      </c>
      <c r="D39" s="31">
        <v>1.03</v>
      </c>
      <c r="E39" s="21">
        <v>112092553</v>
      </c>
      <c r="F39" s="22"/>
      <c r="G39" s="66">
        <f>+E39-C39</f>
        <v>3264831.7399999946</v>
      </c>
    </row>
    <row r="40" spans="1:7" x14ac:dyDescent="0.2">
      <c r="A40" s="34"/>
      <c r="B40" s="7"/>
      <c r="C40" s="21"/>
      <c r="E40" s="21"/>
      <c r="F40" s="22"/>
      <c r="G40" s="66"/>
    </row>
    <row r="41" spans="1:7" ht="38.25" x14ac:dyDescent="0.2">
      <c r="A41" s="55" t="s">
        <v>31</v>
      </c>
      <c r="B41" s="19" t="s">
        <v>13</v>
      </c>
      <c r="C41" s="57">
        <v>0</v>
      </c>
      <c r="D41" s="3">
        <v>1.03</v>
      </c>
      <c r="E41" s="57">
        <f t="shared" si="0"/>
        <v>0</v>
      </c>
      <c r="G41" s="65">
        <f>+E41-C41</f>
        <v>0</v>
      </c>
    </row>
    <row r="42" spans="1:7" x14ac:dyDescent="0.2">
      <c r="A42" s="34"/>
      <c r="B42" s="7"/>
    </row>
    <row r="43" spans="1:7" x14ac:dyDescent="0.2">
      <c r="A43" s="26"/>
      <c r="B43" s="27"/>
      <c r="C43" s="26"/>
      <c r="E43" s="26"/>
      <c r="G43" s="68"/>
    </row>
    <row r="44" spans="1:7" x14ac:dyDescent="0.2">
      <c r="A44" s="16" t="s">
        <v>32</v>
      </c>
      <c r="B44" s="10" t="s">
        <v>9</v>
      </c>
      <c r="C44" s="17">
        <f>+C46+C52+C67+C71</f>
        <v>519809428.27999997</v>
      </c>
      <c r="D44" s="3">
        <v>1.03</v>
      </c>
      <c r="E44" s="17">
        <f>+E46+E52+E67+E71</f>
        <v>558387306</v>
      </c>
      <c r="G44" s="64">
        <f>+E44-C44</f>
        <v>38577877.720000029</v>
      </c>
    </row>
    <row r="45" spans="1:7" x14ac:dyDescent="0.2">
      <c r="A45" s="12"/>
      <c r="B45" s="13"/>
      <c r="C45" s="11"/>
      <c r="E45" s="11"/>
      <c r="G45" s="62"/>
    </row>
    <row r="46" spans="1:7" ht="25.5" x14ac:dyDescent="0.2">
      <c r="A46" s="55" t="s">
        <v>33</v>
      </c>
      <c r="B46" s="19" t="s">
        <v>13</v>
      </c>
      <c r="C46" s="57">
        <f>SUM(C47:C50)</f>
        <v>43222290.249999993</v>
      </c>
      <c r="D46" s="3">
        <v>1.03</v>
      </c>
      <c r="E46" s="57">
        <f>SUM(E47:E50)</f>
        <v>44518959</v>
      </c>
      <c r="G46" s="65">
        <f>+E46-C46</f>
        <v>1296668.7500000075</v>
      </c>
    </row>
    <row r="47" spans="1:7" x14ac:dyDescent="0.2">
      <c r="A47" s="20" t="s">
        <v>34</v>
      </c>
      <c r="B47" s="7"/>
      <c r="C47" s="35">
        <v>5691783.54</v>
      </c>
      <c r="D47" s="3">
        <v>1.03</v>
      </c>
      <c r="E47" s="35">
        <v>5862537</v>
      </c>
      <c r="G47" s="70">
        <f>+E47-C47</f>
        <v>170753.45999999996</v>
      </c>
    </row>
    <row r="48" spans="1:7" x14ac:dyDescent="0.2">
      <c r="A48" s="20" t="s">
        <v>35</v>
      </c>
      <c r="B48" s="7"/>
      <c r="C48" s="35">
        <v>30579438.829999998</v>
      </c>
      <c r="D48" s="3">
        <v>1.03</v>
      </c>
      <c r="E48" s="35">
        <v>31496822</v>
      </c>
      <c r="F48" s="22"/>
      <c r="G48" s="70">
        <f>+E48-C48</f>
        <v>917383.17000000179</v>
      </c>
    </row>
    <row r="49" spans="1:7" x14ac:dyDescent="0.2">
      <c r="A49" s="20" t="s">
        <v>36</v>
      </c>
      <c r="B49" s="7"/>
      <c r="C49" s="35">
        <v>6231294.3700000001</v>
      </c>
      <c r="D49" s="3">
        <v>1.03</v>
      </c>
      <c r="E49" s="35">
        <v>6418233</v>
      </c>
      <c r="G49" s="70">
        <f>+E49-C49</f>
        <v>186938.62999999989</v>
      </c>
    </row>
    <row r="50" spans="1:7" x14ac:dyDescent="0.2">
      <c r="A50" s="20" t="s">
        <v>37</v>
      </c>
      <c r="B50" s="7"/>
      <c r="C50" s="35">
        <v>719773.51</v>
      </c>
      <c r="D50" s="3">
        <v>1.03</v>
      </c>
      <c r="E50" s="35">
        <v>741367</v>
      </c>
      <c r="F50" s="22"/>
      <c r="G50" s="70">
        <f>+E50-C50</f>
        <v>21593.489999999991</v>
      </c>
    </row>
    <row r="51" spans="1:7" x14ac:dyDescent="0.2">
      <c r="A51" s="36"/>
    </row>
    <row r="52" spans="1:7" x14ac:dyDescent="0.2">
      <c r="A52" s="55" t="s">
        <v>38</v>
      </c>
      <c r="B52" s="19" t="s">
        <v>13</v>
      </c>
      <c r="C52" s="57">
        <f>SUM(C53:C65)</f>
        <v>460524692.76999998</v>
      </c>
      <c r="D52" s="3">
        <v>1.03</v>
      </c>
      <c r="E52" s="57">
        <f>SUM(E53:E65)</f>
        <v>499860674</v>
      </c>
      <c r="G52" s="65">
        <f t="shared" ref="G52:G65" si="1">+E52-C52</f>
        <v>39335981.230000019</v>
      </c>
    </row>
    <row r="53" spans="1:7" x14ac:dyDescent="0.2">
      <c r="A53" s="20" t="s">
        <v>39</v>
      </c>
      <c r="B53" s="7"/>
      <c r="C53" s="35">
        <v>93212235.739999995</v>
      </c>
      <c r="D53" s="3">
        <v>1.03</v>
      </c>
      <c r="E53" s="35">
        <v>96008603</v>
      </c>
      <c r="F53" s="60"/>
      <c r="G53" s="70">
        <f t="shared" si="1"/>
        <v>2796367.2600000054</v>
      </c>
    </row>
    <row r="54" spans="1:7" x14ac:dyDescent="0.2">
      <c r="A54" s="20" t="s">
        <v>40</v>
      </c>
      <c r="B54" s="7"/>
      <c r="C54" s="35">
        <v>184951551.19999999</v>
      </c>
      <c r="D54" s="3">
        <v>1.03</v>
      </c>
      <c r="E54" s="35">
        <v>203446706</v>
      </c>
      <c r="F54" s="60"/>
      <c r="G54" s="70">
        <f t="shared" si="1"/>
        <v>18495154.800000012</v>
      </c>
    </row>
    <row r="55" spans="1:7" x14ac:dyDescent="0.2">
      <c r="A55" s="20" t="s">
        <v>41</v>
      </c>
      <c r="B55" s="7"/>
      <c r="C55" s="35">
        <v>63232127.32</v>
      </c>
      <c r="D55" s="3">
        <v>1.03</v>
      </c>
      <c r="E55" s="35">
        <v>69555340</v>
      </c>
      <c r="F55" s="60"/>
      <c r="G55" s="70">
        <f t="shared" si="1"/>
        <v>6323212.6799999997</v>
      </c>
    </row>
    <row r="56" spans="1:7" x14ac:dyDescent="0.2">
      <c r="A56" s="20" t="s">
        <v>42</v>
      </c>
      <c r="B56" s="7"/>
      <c r="C56" s="35">
        <v>7477544.4800000004</v>
      </c>
      <c r="D56" s="3">
        <v>1.03</v>
      </c>
      <c r="E56" s="35">
        <v>8241771</v>
      </c>
      <c r="F56" s="60"/>
      <c r="G56" s="70">
        <f t="shared" si="1"/>
        <v>764226.51999999955</v>
      </c>
    </row>
    <row r="57" spans="1:7" x14ac:dyDescent="0.2">
      <c r="A57" s="20" t="s">
        <v>43</v>
      </c>
      <c r="B57" s="7"/>
      <c r="C57" s="35">
        <v>6426501.2599999998</v>
      </c>
      <c r="D57" s="3">
        <v>1.03</v>
      </c>
      <c r="E57" s="35">
        <v>7004852</v>
      </c>
      <c r="F57" s="60"/>
      <c r="G57" s="70">
        <f t="shared" si="1"/>
        <v>578350.74000000022</v>
      </c>
    </row>
    <row r="58" spans="1:7" x14ac:dyDescent="0.2">
      <c r="A58" s="20" t="s">
        <v>44</v>
      </c>
      <c r="B58" s="7"/>
      <c r="C58" s="35">
        <v>17128891.309999999</v>
      </c>
      <c r="D58" s="3">
        <v>1.03</v>
      </c>
      <c r="E58" s="35">
        <v>18445756</v>
      </c>
      <c r="F58" s="60"/>
      <c r="G58" s="70">
        <f t="shared" si="1"/>
        <v>1316864.6900000013</v>
      </c>
    </row>
    <row r="59" spans="1:7" x14ac:dyDescent="0.2">
      <c r="A59" s="20" t="s">
        <v>45</v>
      </c>
      <c r="B59" s="7"/>
      <c r="C59" s="35">
        <v>22678628.829999998</v>
      </c>
      <c r="D59" s="3">
        <v>1.03</v>
      </c>
      <c r="E59" s="35">
        <v>22640329</v>
      </c>
      <c r="F59" s="60"/>
      <c r="G59" s="70">
        <f t="shared" si="1"/>
        <v>-38299.829999998212</v>
      </c>
    </row>
    <row r="60" spans="1:7" x14ac:dyDescent="0.2">
      <c r="A60" s="20" t="s">
        <v>46</v>
      </c>
      <c r="B60" s="7"/>
      <c r="C60" s="35">
        <v>8887792.3100000005</v>
      </c>
      <c r="D60" s="3">
        <v>1.03</v>
      </c>
      <c r="E60" s="35">
        <v>8695663</v>
      </c>
      <c r="F60" s="60"/>
      <c r="G60" s="70">
        <f t="shared" si="1"/>
        <v>-192129.31000000052</v>
      </c>
    </row>
    <row r="61" spans="1:7" x14ac:dyDescent="0.2">
      <c r="A61" s="20" t="s">
        <v>47</v>
      </c>
      <c r="B61" s="7"/>
      <c r="C61" s="35">
        <v>33550869.949999999</v>
      </c>
      <c r="D61" s="3">
        <v>1.03</v>
      </c>
      <c r="E61" s="35">
        <v>41535934</v>
      </c>
      <c r="F61" s="60"/>
      <c r="G61" s="70">
        <f t="shared" si="1"/>
        <v>7985064.0500000007</v>
      </c>
    </row>
    <row r="62" spans="1:7" x14ac:dyDescent="0.2">
      <c r="A62" s="20" t="s">
        <v>48</v>
      </c>
      <c r="B62" s="7"/>
      <c r="C62" s="35">
        <v>1089529.8700000001</v>
      </c>
      <c r="D62" s="3">
        <v>1.03</v>
      </c>
      <c r="E62" s="35">
        <v>1740029</v>
      </c>
      <c r="F62" s="60"/>
      <c r="G62" s="70">
        <f t="shared" si="1"/>
        <v>650499.12999999989</v>
      </c>
    </row>
    <row r="63" spans="1:7" x14ac:dyDescent="0.2">
      <c r="A63" s="20" t="s">
        <v>49</v>
      </c>
      <c r="B63" s="7"/>
      <c r="C63" s="35">
        <v>8370322.5499999998</v>
      </c>
      <c r="D63" s="3">
        <v>1.03</v>
      </c>
      <c r="E63" s="35">
        <v>8621432</v>
      </c>
      <c r="F63" s="60"/>
      <c r="G63" s="70">
        <f t="shared" si="1"/>
        <v>251109.45000000019</v>
      </c>
    </row>
    <row r="64" spans="1:7" x14ac:dyDescent="0.2">
      <c r="A64" s="20" t="s">
        <v>50</v>
      </c>
      <c r="B64" s="7"/>
      <c r="C64" s="35">
        <v>12369280.939999999</v>
      </c>
      <c r="D64" s="3">
        <v>1.03</v>
      </c>
      <c r="E64" s="35">
        <v>12740359</v>
      </c>
      <c r="F64" s="60"/>
      <c r="G64" s="70">
        <f t="shared" si="1"/>
        <v>371078.06000000052</v>
      </c>
    </row>
    <row r="65" spans="1:7" x14ac:dyDescent="0.2">
      <c r="A65" s="20" t="s">
        <v>51</v>
      </c>
      <c r="B65" s="7"/>
      <c r="C65" s="35">
        <v>1149417.01</v>
      </c>
      <c r="D65" s="3">
        <v>1.03</v>
      </c>
      <c r="E65" s="35">
        <v>1183900</v>
      </c>
      <c r="F65" s="60"/>
      <c r="G65" s="70">
        <f t="shared" si="1"/>
        <v>34482.989999999991</v>
      </c>
    </row>
    <row r="66" spans="1:7" x14ac:dyDescent="0.2">
      <c r="A66" s="20"/>
      <c r="B66" s="7"/>
      <c r="C66" s="35"/>
      <c r="E66" s="35"/>
      <c r="G66" s="70"/>
    </row>
    <row r="67" spans="1:7" x14ac:dyDescent="0.2">
      <c r="A67" s="55" t="s">
        <v>52</v>
      </c>
      <c r="B67" s="19" t="s">
        <v>13</v>
      </c>
      <c r="C67" s="57">
        <f>+C68+C69</f>
        <v>9761855.1799999997</v>
      </c>
      <c r="D67" s="3">
        <v>1.03</v>
      </c>
      <c r="E67" s="57">
        <f>+E68+E69</f>
        <v>8829938</v>
      </c>
      <c r="G67" s="65">
        <f>+E67-C67</f>
        <v>-931917.1799999997</v>
      </c>
    </row>
    <row r="68" spans="1:7" x14ac:dyDescent="0.2">
      <c r="A68" s="20" t="s">
        <v>53</v>
      </c>
      <c r="B68" s="7"/>
      <c r="C68" s="35">
        <v>8268583.4699999997</v>
      </c>
      <c r="D68" s="3">
        <v>1.03</v>
      </c>
      <c r="E68" s="35">
        <v>7585144</v>
      </c>
      <c r="F68" s="22"/>
      <c r="G68" s="70">
        <f>+E68-C68</f>
        <v>-683439.46999999974</v>
      </c>
    </row>
    <row r="69" spans="1:7" x14ac:dyDescent="0.2">
      <c r="A69" s="20" t="s">
        <v>54</v>
      </c>
      <c r="B69" s="7"/>
      <c r="C69" s="35">
        <v>1493271.71</v>
      </c>
      <c r="D69" s="3">
        <v>1.03</v>
      </c>
      <c r="E69" s="35">
        <v>1244794</v>
      </c>
      <c r="G69" s="70">
        <f>+E69-C69</f>
        <v>-248477.70999999996</v>
      </c>
    </row>
    <row r="70" spans="1:7" x14ac:dyDescent="0.2">
      <c r="A70" s="20"/>
      <c r="B70" s="7"/>
      <c r="C70" s="35"/>
      <c r="E70" s="35"/>
      <c r="G70" s="70"/>
    </row>
    <row r="71" spans="1:7" x14ac:dyDescent="0.2">
      <c r="A71" s="55" t="s">
        <v>55</v>
      </c>
      <c r="B71" s="19" t="s">
        <v>13</v>
      </c>
      <c r="C71" s="57">
        <v>6300590.0800000001</v>
      </c>
      <c r="D71" s="3">
        <v>1.03</v>
      </c>
      <c r="E71" s="57">
        <f>+E72+E73+E74</f>
        <v>5177735</v>
      </c>
      <c r="G71" s="65">
        <f>+E71-C71</f>
        <v>-1122855.08</v>
      </c>
    </row>
    <row r="72" spans="1:7" x14ac:dyDescent="0.2">
      <c r="A72" s="20" t="s">
        <v>23</v>
      </c>
      <c r="B72" s="7"/>
      <c r="C72" s="35">
        <v>368007.28</v>
      </c>
      <c r="D72" s="3">
        <v>1.03</v>
      </c>
      <c r="E72" s="37">
        <v>379047</v>
      </c>
      <c r="G72" s="71">
        <f>+E72-C72</f>
        <v>11039.719999999972</v>
      </c>
    </row>
    <row r="73" spans="1:7" x14ac:dyDescent="0.2">
      <c r="A73" s="20" t="s">
        <v>24</v>
      </c>
      <c r="B73" s="7"/>
      <c r="C73" s="35">
        <v>5752846.6600000001</v>
      </c>
      <c r="D73" s="3">
        <v>1.03</v>
      </c>
      <c r="E73" s="37">
        <v>4647749</v>
      </c>
      <c r="F73" s="22"/>
      <c r="G73" s="71">
        <f>+E73-C73</f>
        <v>-1105097.6600000001</v>
      </c>
    </row>
    <row r="74" spans="1:7" x14ac:dyDescent="0.2">
      <c r="A74" s="20" t="s">
        <v>25</v>
      </c>
      <c r="B74" s="7"/>
      <c r="C74" s="35">
        <v>179736.14</v>
      </c>
      <c r="D74" s="3">
        <v>1.03</v>
      </c>
      <c r="E74" s="37">
        <v>150939</v>
      </c>
      <c r="F74" s="22"/>
      <c r="G74" s="71">
        <f>+E74-C74</f>
        <v>-28797.140000000014</v>
      </c>
    </row>
    <row r="75" spans="1:7" x14ac:dyDescent="0.2">
      <c r="A75" s="20"/>
      <c r="B75" s="7"/>
      <c r="C75" s="35"/>
      <c r="E75" s="35"/>
      <c r="G75" s="70"/>
    </row>
    <row r="76" spans="1:7" ht="38.25" x14ac:dyDescent="0.2">
      <c r="A76" s="55" t="s">
        <v>56</v>
      </c>
      <c r="B76" s="19" t="s">
        <v>13</v>
      </c>
      <c r="C76" s="57">
        <v>0</v>
      </c>
      <c r="D76" s="3">
        <v>1.03</v>
      </c>
      <c r="E76" s="57">
        <f>+C76*D76</f>
        <v>0</v>
      </c>
      <c r="G76" s="65">
        <f>+E76-C76</f>
        <v>0</v>
      </c>
    </row>
    <row r="77" spans="1:7" x14ac:dyDescent="0.2">
      <c r="A77" s="20"/>
      <c r="B77" s="7"/>
      <c r="C77" s="35"/>
      <c r="E77" s="35"/>
      <c r="G77" s="70"/>
    </row>
    <row r="78" spans="1:7" x14ac:dyDescent="0.2">
      <c r="A78" s="20"/>
      <c r="B78" s="7"/>
      <c r="C78" s="35"/>
      <c r="E78" s="35"/>
      <c r="G78" s="70"/>
    </row>
    <row r="79" spans="1:7" x14ac:dyDescent="0.2">
      <c r="A79" s="38"/>
      <c r="B79" s="39"/>
      <c r="C79" s="38"/>
      <c r="E79" s="38"/>
      <c r="G79" s="72"/>
    </row>
    <row r="80" spans="1:7" x14ac:dyDescent="0.2">
      <c r="A80" s="16" t="s">
        <v>57</v>
      </c>
      <c r="B80" s="10" t="s">
        <v>9</v>
      </c>
      <c r="C80" s="17">
        <f>+C82+C86+C95</f>
        <v>69468135.290000007</v>
      </c>
      <c r="D80" s="3">
        <v>1.03</v>
      </c>
      <c r="E80" s="17">
        <f>+E82+E86+E95+E99</f>
        <v>72404631</v>
      </c>
      <c r="G80" s="64">
        <f>+E80-C80</f>
        <v>2936495.7099999934</v>
      </c>
    </row>
    <row r="81" spans="1:7" x14ac:dyDescent="0.2">
      <c r="A81" s="12"/>
      <c r="B81" s="13"/>
      <c r="C81" s="40"/>
      <c r="E81" s="40"/>
      <c r="G81" s="73"/>
    </row>
    <row r="82" spans="1:7" x14ac:dyDescent="0.2">
      <c r="A82" s="55" t="s">
        <v>58</v>
      </c>
      <c r="B82" s="19" t="s">
        <v>13</v>
      </c>
      <c r="C82" s="57">
        <f>+C83+C84</f>
        <v>38519783.280000001</v>
      </c>
      <c r="D82" s="3">
        <v>1.03</v>
      </c>
      <c r="E82" s="57">
        <f>+E83+E84</f>
        <v>57744693</v>
      </c>
      <c r="G82" s="65">
        <f>+E82-C82</f>
        <v>19224909.719999999</v>
      </c>
    </row>
    <row r="83" spans="1:7" x14ac:dyDescent="0.2">
      <c r="A83" s="20" t="s">
        <v>59</v>
      </c>
      <c r="B83" s="7"/>
      <c r="C83" s="35">
        <v>17903687.059999999</v>
      </c>
      <c r="D83" s="3">
        <v>1.03</v>
      </c>
      <c r="E83" s="35">
        <v>36510114</v>
      </c>
      <c r="F83" s="22"/>
      <c r="G83" s="70">
        <f>+E83-C83</f>
        <v>18606426.940000001</v>
      </c>
    </row>
    <row r="84" spans="1:7" x14ac:dyDescent="0.2">
      <c r="A84" s="20" t="s">
        <v>60</v>
      </c>
      <c r="B84" s="7"/>
      <c r="C84" s="35">
        <v>20616096.219999999</v>
      </c>
      <c r="D84" s="3">
        <v>1.03</v>
      </c>
      <c r="E84" s="35">
        <v>21234579</v>
      </c>
      <c r="F84" s="22"/>
      <c r="G84" s="70">
        <f>+E84-C84</f>
        <v>618482.78000000119</v>
      </c>
    </row>
    <row r="85" spans="1:7" x14ac:dyDescent="0.2">
      <c r="A85" s="20"/>
      <c r="B85" s="7"/>
      <c r="C85" s="35"/>
      <c r="E85" s="35"/>
      <c r="G85" s="70"/>
    </row>
    <row r="86" spans="1:7" x14ac:dyDescent="0.2">
      <c r="A86" s="55" t="s">
        <v>61</v>
      </c>
      <c r="B86" s="19" t="s">
        <v>13</v>
      </c>
      <c r="C86" s="58">
        <f>SUM(C87:C93)</f>
        <v>24549370</v>
      </c>
      <c r="D86" s="3">
        <v>1.03</v>
      </c>
      <c r="E86" s="58">
        <f>+SUM(E87:E93)</f>
        <v>11995765</v>
      </c>
      <c r="G86" s="74">
        <f t="shared" ref="G86:G93" si="2">+E86-C86</f>
        <v>-12553605</v>
      </c>
    </row>
    <row r="87" spans="1:7" x14ac:dyDescent="0.2">
      <c r="A87" s="20" t="s">
        <v>62</v>
      </c>
      <c r="B87" s="7"/>
      <c r="C87" s="35">
        <v>365363.25</v>
      </c>
      <c r="D87" s="3">
        <v>1.03</v>
      </c>
      <c r="E87" s="35">
        <v>376324</v>
      </c>
      <c r="F87" s="61"/>
      <c r="G87" s="70">
        <f t="shared" si="2"/>
        <v>10960.75</v>
      </c>
    </row>
    <row r="88" spans="1:7" x14ac:dyDescent="0.2">
      <c r="A88" s="20" t="s">
        <v>63</v>
      </c>
      <c r="B88" s="7"/>
      <c r="C88" s="35">
        <v>20792248.199999999</v>
      </c>
      <c r="D88" s="3">
        <v>1.03</v>
      </c>
      <c r="E88" s="35">
        <v>8125930</v>
      </c>
      <c r="F88" s="61"/>
      <c r="G88" s="70">
        <f t="shared" si="2"/>
        <v>-12666318.199999999</v>
      </c>
    </row>
    <row r="89" spans="1:7" x14ac:dyDescent="0.2">
      <c r="A89" s="20" t="s">
        <v>64</v>
      </c>
      <c r="B89" s="7"/>
      <c r="C89" s="35">
        <v>318025.49</v>
      </c>
      <c r="D89" s="3">
        <v>1.03</v>
      </c>
      <c r="E89" s="35">
        <v>327566</v>
      </c>
      <c r="F89" s="61"/>
      <c r="G89" s="70">
        <f t="shared" si="2"/>
        <v>9540.5100000000093</v>
      </c>
    </row>
    <row r="90" spans="1:7" x14ac:dyDescent="0.2">
      <c r="A90" s="20" t="s">
        <v>65</v>
      </c>
      <c r="B90" s="7"/>
      <c r="C90" s="35">
        <v>85009.86</v>
      </c>
      <c r="D90" s="3">
        <v>1.03</v>
      </c>
      <c r="E90" s="35">
        <v>87560</v>
      </c>
      <c r="F90" s="61"/>
      <c r="G90" s="70">
        <f t="shared" si="2"/>
        <v>2550.1399999999994</v>
      </c>
    </row>
    <row r="91" spans="1:7" x14ac:dyDescent="0.2">
      <c r="A91" s="20" t="s">
        <v>66</v>
      </c>
      <c r="B91" s="7"/>
      <c r="C91" s="35">
        <v>5386.62</v>
      </c>
      <c r="D91" s="3">
        <v>1.03</v>
      </c>
      <c r="E91" s="35">
        <v>5548</v>
      </c>
      <c r="F91" s="61"/>
      <c r="G91" s="70">
        <f t="shared" si="2"/>
        <v>161.38000000000011</v>
      </c>
    </row>
    <row r="92" spans="1:7" x14ac:dyDescent="0.2">
      <c r="A92" s="20" t="s">
        <v>67</v>
      </c>
      <c r="B92" s="7"/>
      <c r="C92" s="35">
        <v>743321.3</v>
      </c>
      <c r="D92" s="3">
        <v>1.03</v>
      </c>
      <c r="E92" s="35">
        <v>765621</v>
      </c>
      <c r="F92" s="61"/>
      <c r="G92" s="70">
        <f t="shared" si="2"/>
        <v>22299.699999999953</v>
      </c>
    </row>
    <row r="93" spans="1:7" x14ac:dyDescent="0.2">
      <c r="A93" s="20" t="s">
        <v>68</v>
      </c>
      <c r="B93" s="7"/>
      <c r="C93" s="35">
        <v>2240015.2799999998</v>
      </c>
      <c r="D93" s="3">
        <v>1.03</v>
      </c>
      <c r="E93" s="35">
        <v>2307216</v>
      </c>
      <c r="F93" s="61"/>
      <c r="G93" s="70">
        <f t="shared" si="2"/>
        <v>67200.720000000205</v>
      </c>
    </row>
    <row r="94" spans="1:7" x14ac:dyDescent="0.2">
      <c r="A94" s="20"/>
      <c r="B94" s="7"/>
      <c r="C94" s="35"/>
      <c r="E94" s="35"/>
      <c r="G94" s="70"/>
    </row>
    <row r="95" spans="1:7" ht="25.5" x14ac:dyDescent="0.2">
      <c r="A95" s="55" t="s">
        <v>69</v>
      </c>
      <c r="B95" s="19" t="s">
        <v>13</v>
      </c>
      <c r="C95" s="57">
        <v>6398982.0099999998</v>
      </c>
      <c r="D95" s="3">
        <v>1.03</v>
      </c>
      <c r="E95" s="57">
        <f>+E96</f>
        <v>2664173</v>
      </c>
      <c r="G95" s="65">
        <f>+E95-C95</f>
        <v>-3734809.01</v>
      </c>
    </row>
    <row r="96" spans="1:7" x14ac:dyDescent="0.2">
      <c r="A96" s="20" t="s">
        <v>70</v>
      </c>
      <c r="B96" s="7"/>
      <c r="C96" s="35">
        <v>6398982.0099999998</v>
      </c>
      <c r="D96" s="3">
        <v>1.03</v>
      </c>
      <c r="E96" s="35">
        <v>2664173</v>
      </c>
      <c r="F96" s="22"/>
      <c r="G96" s="70">
        <f>+E96-C96</f>
        <v>-3734809.01</v>
      </c>
    </row>
    <row r="97" spans="1:7" x14ac:dyDescent="0.2">
      <c r="A97" s="20"/>
      <c r="B97" s="7"/>
      <c r="C97" s="35"/>
      <c r="E97" s="35"/>
      <c r="G97" s="70"/>
    </row>
    <row r="98" spans="1:7" x14ac:dyDescent="0.2">
      <c r="A98" s="20"/>
      <c r="B98" s="7"/>
      <c r="C98" s="35"/>
      <c r="E98" s="35"/>
      <c r="G98" s="70"/>
    </row>
    <row r="99" spans="1:7" ht="38.25" x14ac:dyDescent="0.2">
      <c r="A99" s="55" t="s">
        <v>71</v>
      </c>
      <c r="B99" s="19" t="s">
        <v>13</v>
      </c>
      <c r="C99" s="57">
        <v>0</v>
      </c>
      <c r="D99" s="3">
        <v>1.03</v>
      </c>
      <c r="E99" s="57">
        <f>+C99*D99</f>
        <v>0</v>
      </c>
      <c r="G99" s="65">
        <f>+E99-C99</f>
        <v>0</v>
      </c>
    </row>
    <row r="100" spans="1:7" x14ac:dyDescent="0.2">
      <c r="A100" s="20"/>
      <c r="B100" s="7"/>
      <c r="C100" s="35"/>
      <c r="E100" s="35"/>
      <c r="G100" s="70"/>
    </row>
    <row r="101" spans="1:7" x14ac:dyDescent="0.2">
      <c r="A101" s="38"/>
      <c r="B101" s="39"/>
      <c r="C101" s="38"/>
      <c r="E101" s="38"/>
      <c r="G101" s="72"/>
    </row>
    <row r="102" spans="1:7" x14ac:dyDescent="0.2">
      <c r="A102" s="16" t="s">
        <v>72</v>
      </c>
      <c r="B102" s="10" t="s">
        <v>9</v>
      </c>
      <c r="C102" s="17">
        <f>+C106+C109+C112+C115+C118+C120+C123</f>
        <v>51460911.310000002</v>
      </c>
      <c r="D102" s="3">
        <v>1.03</v>
      </c>
      <c r="E102" s="17">
        <f>+E106+E109+E112+E115+E118+E120+E123+E126</f>
        <v>70073754</v>
      </c>
      <c r="G102" s="64">
        <f>+E102-C102</f>
        <v>18612842.689999998</v>
      </c>
    </row>
    <row r="103" spans="1:7" x14ac:dyDescent="0.2">
      <c r="A103" s="12"/>
      <c r="B103" s="13"/>
      <c r="C103" s="40"/>
      <c r="E103" s="40"/>
      <c r="G103" s="73"/>
    </row>
    <row r="104" spans="1:7" x14ac:dyDescent="0.2">
      <c r="A104" s="41" t="s">
        <v>73</v>
      </c>
      <c r="B104" s="24"/>
      <c r="C104" s="21" t="s">
        <v>74</v>
      </c>
      <c r="E104" s="21"/>
      <c r="G104" s="66"/>
    </row>
    <row r="105" spans="1:7" x14ac:dyDescent="0.2">
      <c r="A105" s="41"/>
      <c r="B105" s="24"/>
      <c r="C105" s="42"/>
      <c r="E105" s="42"/>
      <c r="G105" s="75"/>
    </row>
    <row r="106" spans="1:7" x14ac:dyDescent="0.2">
      <c r="A106" s="55" t="s">
        <v>23</v>
      </c>
      <c r="B106" s="19"/>
      <c r="C106" s="57">
        <v>28495301.68</v>
      </c>
      <c r="D106" s="3">
        <v>1.03</v>
      </c>
      <c r="E106" s="57">
        <f>+E107</f>
        <v>55247561</v>
      </c>
      <c r="G106" s="65">
        <f>+E106-C106</f>
        <v>26752259.32</v>
      </c>
    </row>
    <row r="107" spans="1:7" x14ac:dyDescent="0.2">
      <c r="A107" s="20" t="s">
        <v>23</v>
      </c>
      <c r="B107" s="7"/>
      <c r="C107" s="35">
        <v>28495301.68</v>
      </c>
      <c r="D107" s="3">
        <v>1.03</v>
      </c>
      <c r="E107" s="37">
        <v>55247561</v>
      </c>
      <c r="F107" s="22"/>
      <c r="G107" s="71">
        <f>+E107-C107</f>
        <v>26752259.32</v>
      </c>
    </row>
    <row r="108" spans="1:7" x14ac:dyDescent="0.2">
      <c r="A108" s="41"/>
      <c r="B108" s="24"/>
      <c r="C108" s="42"/>
      <c r="E108" s="42"/>
      <c r="G108" s="75"/>
    </row>
    <row r="109" spans="1:7" x14ac:dyDescent="0.2">
      <c r="A109" s="55" t="s">
        <v>24</v>
      </c>
      <c r="B109" s="19"/>
      <c r="C109" s="57">
        <v>0</v>
      </c>
      <c r="D109" s="3">
        <v>1.03</v>
      </c>
      <c r="E109" s="57">
        <f>+E110</f>
        <v>0</v>
      </c>
      <c r="G109" s="65">
        <f>+E109-C109</f>
        <v>0</v>
      </c>
    </row>
    <row r="110" spans="1:7" x14ac:dyDescent="0.2">
      <c r="A110" s="20" t="s">
        <v>24</v>
      </c>
      <c r="B110" s="7"/>
      <c r="C110" s="35">
        <v>0</v>
      </c>
      <c r="D110" s="3">
        <v>1.03</v>
      </c>
      <c r="E110" s="37">
        <f>+C110*D110</f>
        <v>0</v>
      </c>
      <c r="G110" s="71">
        <f>+E110-C110</f>
        <v>0</v>
      </c>
    </row>
    <row r="111" spans="1:7" x14ac:dyDescent="0.2">
      <c r="A111" s="20"/>
      <c r="B111" s="7"/>
      <c r="C111" s="35"/>
      <c r="E111" s="35"/>
      <c r="G111" s="70"/>
    </row>
    <row r="112" spans="1:7" x14ac:dyDescent="0.2">
      <c r="A112" s="55" t="s">
        <v>75</v>
      </c>
      <c r="B112" s="19"/>
      <c r="C112" s="57">
        <v>7634379.4699999997</v>
      </c>
      <c r="D112" s="3">
        <v>1.03</v>
      </c>
      <c r="E112" s="57">
        <f>+E113</f>
        <v>2041021</v>
      </c>
      <c r="G112" s="65">
        <f>+E112-C112</f>
        <v>-5593358.4699999997</v>
      </c>
    </row>
    <row r="113" spans="1:7" x14ac:dyDescent="0.2">
      <c r="A113" s="20" t="s">
        <v>75</v>
      </c>
      <c r="B113" s="7"/>
      <c r="C113" s="35">
        <v>7634379.4699999997</v>
      </c>
      <c r="D113" s="3">
        <v>1.03</v>
      </c>
      <c r="E113" s="37">
        <v>2041021</v>
      </c>
      <c r="F113" s="22"/>
      <c r="G113" s="71">
        <f>+E113-C113</f>
        <v>-5593358.4699999997</v>
      </c>
    </row>
    <row r="114" spans="1:7" x14ac:dyDescent="0.2">
      <c r="A114" s="20"/>
      <c r="B114" s="7"/>
      <c r="C114" s="35"/>
      <c r="E114" s="37"/>
      <c r="G114" s="71"/>
    </row>
    <row r="115" spans="1:7" x14ac:dyDescent="0.2">
      <c r="A115" s="55" t="s">
        <v>76</v>
      </c>
      <c r="B115" s="19"/>
      <c r="C115" s="57">
        <v>6989747.0700000003</v>
      </c>
      <c r="D115" s="3">
        <v>1.03</v>
      </c>
      <c r="E115" s="57">
        <f>+E116</f>
        <v>7199440</v>
      </c>
      <c r="G115" s="65">
        <f>+E115-C115</f>
        <v>209692.9299999997</v>
      </c>
    </row>
    <row r="116" spans="1:7" x14ac:dyDescent="0.2">
      <c r="A116" s="20" t="s">
        <v>76</v>
      </c>
      <c r="B116" s="7"/>
      <c r="C116" s="35">
        <v>6989747.0700000003</v>
      </c>
      <c r="D116" s="3">
        <v>1.03</v>
      </c>
      <c r="E116" s="37">
        <v>7199440</v>
      </c>
      <c r="G116" s="71">
        <f>+E116-C116</f>
        <v>209692.9299999997</v>
      </c>
    </row>
    <row r="117" spans="1:7" x14ac:dyDescent="0.2">
      <c r="A117" s="20"/>
      <c r="B117" s="7"/>
      <c r="C117" s="35"/>
      <c r="E117" s="37"/>
      <c r="G117" s="71"/>
    </row>
    <row r="118" spans="1:7" x14ac:dyDescent="0.2">
      <c r="A118" s="55" t="s">
        <v>77</v>
      </c>
      <c r="B118" s="19"/>
      <c r="C118" s="57">
        <v>0</v>
      </c>
      <c r="E118" s="57">
        <v>0</v>
      </c>
      <c r="G118" s="65">
        <f>+E118-C118</f>
        <v>0</v>
      </c>
    </row>
    <row r="119" spans="1:7" x14ac:dyDescent="0.2">
      <c r="A119" s="41"/>
      <c r="B119" s="7"/>
      <c r="C119" s="40"/>
      <c r="E119" s="43"/>
      <c r="G119" s="76"/>
    </row>
    <row r="120" spans="1:7" x14ac:dyDescent="0.2">
      <c r="A120" s="55" t="s">
        <v>78</v>
      </c>
      <c r="B120" s="19"/>
      <c r="C120" s="57">
        <v>438542.1</v>
      </c>
      <c r="D120" s="3">
        <v>1.03</v>
      </c>
      <c r="E120" s="57">
        <f>+E121</f>
        <v>226408</v>
      </c>
      <c r="G120" s="65">
        <f>+E120-C120</f>
        <v>-212134.09999999998</v>
      </c>
    </row>
    <row r="121" spans="1:7" x14ac:dyDescent="0.2">
      <c r="A121" s="20" t="s">
        <v>25</v>
      </c>
      <c r="B121" s="7"/>
      <c r="C121" s="35">
        <v>438542.1</v>
      </c>
      <c r="D121" s="3">
        <v>1.03</v>
      </c>
      <c r="E121" s="37">
        <v>226408</v>
      </c>
      <c r="F121" s="22"/>
      <c r="G121" s="71">
        <f>+E121-C121</f>
        <v>-212134.09999999998</v>
      </c>
    </row>
    <row r="122" spans="1:7" x14ac:dyDescent="0.2">
      <c r="A122" s="20"/>
      <c r="B122" s="7"/>
      <c r="C122" s="35"/>
      <c r="E122" s="37"/>
      <c r="G122" s="71"/>
    </row>
    <row r="123" spans="1:7" x14ac:dyDescent="0.2">
      <c r="A123" s="55" t="s">
        <v>79</v>
      </c>
      <c r="B123" s="19"/>
      <c r="C123" s="57">
        <v>7902940.9900000002</v>
      </c>
      <c r="D123" s="3">
        <v>1.03</v>
      </c>
      <c r="E123" s="57">
        <f>+E124</f>
        <v>5359324</v>
      </c>
      <c r="G123" s="65">
        <f>+E123-C123</f>
        <v>-2543616.9900000002</v>
      </c>
    </row>
    <row r="124" spans="1:7" x14ac:dyDescent="0.2">
      <c r="A124" s="20" t="s">
        <v>80</v>
      </c>
      <c r="B124" s="7"/>
      <c r="C124" s="35">
        <v>7902940.9900000002</v>
      </c>
      <c r="D124" s="3">
        <v>1.03</v>
      </c>
      <c r="E124" s="37">
        <v>5359324</v>
      </c>
      <c r="F124" s="22"/>
      <c r="G124" s="71">
        <f>+E124-C124</f>
        <v>-2543616.9900000002</v>
      </c>
    </row>
    <row r="125" spans="1:7" x14ac:dyDescent="0.2">
      <c r="A125" s="20"/>
      <c r="B125" s="7"/>
      <c r="C125" s="35"/>
      <c r="E125" s="35"/>
      <c r="G125" s="70"/>
    </row>
    <row r="126" spans="1:7" ht="38.25" x14ac:dyDescent="0.2">
      <c r="A126" s="55" t="s">
        <v>81</v>
      </c>
      <c r="B126" s="19" t="s">
        <v>13</v>
      </c>
      <c r="C126" s="57">
        <v>0</v>
      </c>
      <c r="D126" s="3">
        <v>1.03</v>
      </c>
      <c r="E126" s="57">
        <f>+C126*D126</f>
        <v>0</v>
      </c>
      <c r="G126" s="65">
        <f>+E126-C126</f>
        <v>0</v>
      </c>
    </row>
    <row r="127" spans="1:7" x14ac:dyDescent="0.2">
      <c r="A127" s="44"/>
      <c r="B127" s="27"/>
      <c r="C127" s="44"/>
      <c r="E127" s="44"/>
      <c r="G127" s="77"/>
    </row>
    <row r="128" spans="1:7" x14ac:dyDescent="0.2">
      <c r="A128" s="16" t="s">
        <v>82</v>
      </c>
      <c r="B128" s="10" t="s">
        <v>9</v>
      </c>
      <c r="C128" s="45">
        <f>+C132</f>
        <v>36981.4</v>
      </c>
      <c r="D128" s="3">
        <v>1.03</v>
      </c>
      <c r="E128" s="45">
        <f>+E132</f>
        <v>12451</v>
      </c>
      <c r="G128" s="78">
        <f>+E128-C128</f>
        <v>-24530.400000000001</v>
      </c>
    </row>
    <row r="129" spans="1:7" x14ac:dyDescent="0.2">
      <c r="A129" s="12"/>
      <c r="B129" s="13"/>
      <c r="C129" s="35"/>
      <c r="E129" s="35"/>
      <c r="G129" s="70"/>
    </row>
    <row r="130" spans="1:7" x14ac:dyDescent="0.2">
      <c r="A130" s="55" t="s">
        <v>83</v>
      </c>
      <c r="B130" s="19"/>
      <c r="C130" s="57">
        <v>0</v>
      </c>
      <c r="E130" s="57">
        <v>0</v>
      </c>
      <c r="G130" s="65">
        <f>+E130-C130</f>
        <v>0</v>
      </c>
    </row>
    <row r="131" spans="1:7" x14ac:dyDescent="0.2">
      <c r="A131" s="41"/>
      <c r="B131" s="24"/>
      <c r="C131" s="35"/>
      <c r="E131" s="35"/>
      <c r="G131" s="70"/>
    </row>
    <row r="132" spans="1:7" ht="25.5" x14ac:dyDescent="0.2">
      <c r="A132" s="55" t="s">
        <v>84</v>
      </c>
      <c r="B132" s="19"/>
      <c r="C132" s="57">
        <v>36981.4</v>
      </c>
      <c r="D132" s="3">
        <v>1.03</v>
      </c>
      <c r="E132" s="57">
        <f>+E133</f>
        <v>12451</v>
      </c>
      <c r="G132" s="65">
        <f>+E132-C132</f>
        <v>-24530.400000000001</v>
      </c>
    </row>
    <row r="133" spans="1:7" x14ac:dyDescent="0.2">
      <c r="A133" s="20" t="s">
        <v>85</v>
      </c>
      <c r="B133" s="7"/>
      <c r="C133" s="35">
        <v>36981.4</v>
      </c>
      <c r="D133" s="3">
        <v>1.03</v>
      </c>
      <c r="E133" s="35">
        <v>12451</v>
      </c>
      <c r="F133" s="22"/>
      <c r="G133" s="70">
        <f>+E133-C133</f>
        <v>-24530.400000000001</v>
      </c>
    </row>
    <row r="134" spans="1:7" x14ac:dyDescent="0.2">
      <c r="A134" s="20"/>
      <c r="B134" s="7"/>
      <c r="C134" s="40"/>
      <c r="E134" s="40"/>
      <c r="G134" s="73"/>
    </row>
    <row r="135" spans="1:7" x14ac:dyDescent="0.2">
      <c r="A135" s="38"/>
      <c r="B135" s="39"/>
      <c r="C135" s="38"/>
      <c r="E135" s="38"/>
      <c r="G135" s="72"/>
    </row>
    <row r="136" spans="1:7" ht="25.5" x14ac:dyDescent="0.2">
      <c r="A136" s="16" t="s">
        <v>86</v>
      </c>
      <c r="B136" s="10" t="s">
        <v>9</v>
      </c>
      <c r="C136" s="46">
        <f>+C138+C153</f>
        <v>2713537841.6199999</v>
      </c>
      <c r="D136" s="3">
        <v>1.03</v>
      </c>
      <c r="E136" s="46">
        <f>+E138+E153</f>
        <v>2855425483</v>
      </c>
      <c r="G136" s="79">
        <f>+E136-C136</f>
        <v>141887641.38000011</v>
      </c>
    </row>
    <row r="137" spans="1:7" x14ac:dyDescent="0.2">
      <c r="A137" s="12"/>
      <c r="B137" s="13"/>
      <c r="C137" s="11"/>
      <c r="E137" s="11"/>
      <c r="G137" s="62"/>
    </row>
    <row r="138" spans="1:7" x14ac:dyDescent="0.2">
      <c r="A138" s="56" t="s">
        <v>87</v>
      </c>
      <c r="B138" s="19" t="s">
        <v>13</v>
      </c>
      <c r="C138" s="59">
        <f>+C140+C144+C148</f>
        <v>2590310714.02</v>
      </c>
      <c r="D138" s="3">
        <v>1.03</v>
      </c>
      <c r="E138" s="59">
        <f>+E140+E144+E148</f>
        <v>2728524963</v>
      </c>
      <c r="G138" s="80">
        <f>+E138-C138</f>
        <v>138214248.98000002</v>
      </c>
    </row>
    <row r="139" spans="1:7" x14ac:dyDescent="0.2">
      <c r="A139" s="12"/>
      <c r="B139" s="13"/>
      <c r="C139" s="11"/>
      <c r="E139" s="11"/>
      <c r="G139" s="62"/>
    </row>
    <row r="140" spans="1:7" x14ac:dyDescent="0.2">
      <c r="A140" s="41" t="s">
        <v>88</v>
      </c>
      <c r="B140" s="24"/>
      <c r="C140" s="47">
        <f>SUM(C141:C142)</f>
        <v>1753254440.4300001</v>
      </c>
      <c r="D140" s="3">
        <v>1.03</v>
      </c>
      <c r="E140" s="47">
        <f>+E141+E142</f>
        <v>1856618536</v>
      </c>
      <c r="G140" s="81">
        <f>+E140-C140</f>
        <v>103364095.56999993</v>
      </c>
    </row>
    <row r="141" spans="1:7" x14ac:dyDescent="0.2">
      <c r="A141" s="20" t="s">
        <v>89</v>
      </c>
      <c r="B141" s="7"/>
      <c r="C141" s="35">
        <v>1480221534.9300001</v>
      </c>
      <c r="D141" s="3">
        <v>1.03</v>
      </c>
      <c r="E141" s="35">
        <v>1557753623</v>
      </c>
      <c r="G141" s="70">
        <f>+E141-C141</f>
        <v>77532088.069999933</v>
      </c>
    </row>
    <row r="142" spans="1:7" x14ac:dyDescent="0.2">
      <c r="A142" s="20" t="s">
        <v>90</v>
      </c>
      <c r="B142" s="7"/>
      <c r="C142" s="35">
        <v>273032905.5</v>
      </c>
      <c r="D142" s="3">
        <v>1.03</v>
      </c>
      <c r="E142" s="35">
        <v>298864913</v>
      </c>
      <c r="G142" s="70">
        <f>+E142-C142</f>
        <v>25832007.5</v>
      </c>
    </row>
    <row r="143" spans="1:7" x14ac:dyDescent="0.2">
      <c r="A143" s="48"/>
      <c r="B143" s="39"/>
      <c r="C143" s="48"/>
      <c r="E143" s="48"/>
      <c r="G143" s="82"/>
    </row>
    <row r="144" spans="1:7" x14ac:dyDescent="0.2">
      <c r="A144" s="41" t="s">
        <v>91</v>
      </c>
      <c r="B144" s="24"/>
      <c r="C144" s="47">
        <f>+C145+C146</f>
        <v>737817959.84000003</v>
      </c>
      <c r="D144" s="3">
        <v>1.03</v>
      </c>
      <c r="E144" s="47">
        <f>+E145+E146</f>
        <v>769690964</v>
      </c>
      <c r="G144" s="81">
        <f>+E144-C144</f>
        <v>31873004.159999967</v>
      </c>
    </row>
    <row r="145" spans="1:7" x14ac:dyDescent="0.2">
      <c r="A145" s="20" t="s">
        <v>92</v>
      </c>
      <c r="B145" s="7"/>
      <c r="C145" s="35">
        <v>61438863.200000003</v>
      </c>
      <c r="D145" s="3">
        <v>1.03</v>
      </c>
      <c r="E145" s="35">
        <v>63658546</v>
      </c>
      <c r="G145" s="70">
        <f>+E145-C145</f>
        <v>2219682.799999997</v>
      </c>
    </row>
    <row r="146" spans="1:7" ht="25.5" x14ac:dyDescent="0.2">
      <c r="A146" s="20" t="s">
        <v>93</v>
      </c>
      <c r="B146" s="7"/>
      <c r="C146" s="35">
        <v>676379096.63999999</v>
      </c>
      <c r="D146" s="3">
        <v>1.03</v>
      </c>
      <c r="E146" s="35">
        <v>706032418</v>
      </c>
      <c r="G146" s="70">
        <f>+E146-C146</f>
        <v>29653321.360000014</v>
      </c>
    </row>
    <row r="147" spans="1:7" x14ac:dyDescent="0.2">
      <c r="A147" s="20"/>
      <c r="B147" s="7"/>
      <c r="C147" s="40"/>
      <c r="E147" s="40"/>
      <c r="G147" s="73"/>
    </row>
    <row r="148" spans="1:7" x14ac:dyDescent="0.2">
      <c r="A148" s="41" t="s">
        <v>94</v>
      </c>
      <c r="B148" s="24"/>
      <c r="C148" s="11">
        <f>SUM(C149:C151)</f>
        <v>99238313.75</v>
      </c>
      <c r="D148" s="3">
        <v>1.03</v>
      </c>
      <c r="E148" s="11">
        <f>+E150</f>
        <v>102215463</v>
      </c>
      <c r="G148" s="62">
        <f>+E148-C148</f>
        <v>2977149.25</v>
      </c>
    </row>
    <row r="149" spans="1:7" x14ac:dyDescent="0.2">
      <c r="A149" s="20" t="s">
        <v>95</v>
      </c>
      <c r="B149" s="7"/>
      <c r="C149" s="35">
        <v>99238313.75</v>
      </c>
      <c r="D149" s="3">
        <v>1.03</v>
      </c>
      <c r="E149" s="35">
        <v>0</v>
      </c>
      <c r="G149" s="70">
        <f>+E149-C149</f>
        <v>-99238313.75</v>
      </c>
    </row>
    <row r="150" spans="1:7" x14ac:dyDescent="0.2">
      <c r="A150" s="20" t="s">
        <v>96</v>
      </c>
      <c r="B150" s="7"/>
      <c r="C150" s="35">
        <v>0</v>
      </c>
      <c r="E150" s="35">
        <v>102215463</v>
      </c>
      <c r="G150" s="70">
        <f>+E150-C150</f>
        <v>102215463</v>
      </c>
    </row>
    <row r="151" spans="1:7" x14ac:dyDescent="0.2">
      <c r="A151" s="20" t="s">
        <v>97</v>
      </c>
      <c r="C151" s="35">
        <v>0</v>
      </c>
      <c r="D151" s="3">
        <v>1.03</v>
      </c>
      <c r="E151" s="35">
        <f t="shared" ref="E151:E160" si="3">+C151*D151</f>
        <v>0</v>
      </c>
      <c r="G151" s="70">
        <f>+E151-C151</f>
        <v>0</v>
      </c>
    </row>
    <row r="152" spans="1:7" x14ac:dyDescent="0.2">
      <c r="A152" s="49"/>
      <c r="B152" s="27"/>
      <c r="C152" s="49"/>
      <c r="E152" s="49"/>
      <c r="G152" s="83"/>
    </row>
    <row r="153" spans="1:7" ht="25.5" x14ac:dyDescent="0.2">
      <c r="A153" s="56" t="s">
        <v>98</v>
      </c>
      <c r="B153" s="19" t="s">
        <v>13</v>
      </c>
      <c r="C153" s="59">
        <f>+C155+C159+C162</f>
        <v>123227127.59999999</v>
      </c>
      <c r="D153" s="3">
        <v>1.03</v>
      </c>
      <c r="E153" s="59">
        <f>+E155+E159+E162</f>
        <v>126900520</v>
      </c>
      <c r="G153" s="80">
        <f>+E153-C153</f>
        <v>3673392.400000006</v>
      </c>
    </row>
    <row r="154" spans="1:7" x14ac:dyDescent="0.2">
      <c r="A154" s="12"/>
      <c r="B154" s="13"/>
      <c r="C154" s="35"/>
      <c r="E154" s="35"/>
      <c r="G154" s="70"/>
    </row>
    <row r="155" spans="1:7" x14ac:dyDescent="0.2">
      <c r="A155" s="50" t="s">
        <v>99</v>
      </c>
      <c r="B155" s="24"/>
      <c r="C155" s="47">
        <f>+C156</f>
        <v>123141040</v>
      </c>
      <c r="D155" s="3">
        <v>1.03</v>
      </c>
      <c r="E155" s="47">
        <f>+E156</f>
        <v>126835271</v>
      </c>
      <c r="G155" s="81">
        <f>+E155-C155</f>
        <v>3694231</v>
      </c>
    </row>
    <row r="156" spans="1:7" x14ac:dyDescent="0.2">
      <c r="A156" s="20" t="s">
        <v>100</v>
      </c>
      <c r="B156" s="7"/>
      <c r="C156" s="35">
        <v>123141040</v>
      </c>
      <c r="D156" s="3">
        <v>1.03</v>
      </c>
      <c r="E156" s="35">
        <v>126835271</v>
      </c>
      <c r="G156" s="70">
        <f>+E156-C156</f>
        <v>3694231</v>
      </c>
    </row>
    <row r="157" spans="1:7" x14ac:dyDescent="0.2">
      <c r="A157" s="20"/>
      <c r="B157" s="7"/>
      <c r="C157" s="35"/>
      <c r="E157" s="35"/>
      <c r="G157" s="70"/>
    </row>
    <row r="158" spans="1:7" x14ac:dyDescent="0.2">
      <c r="A158" s="20"/>
      <c r="B158" s="7"/>
      <c r="C158" s="35"/>
      <c r="E158" s="35"/>
      <c r="G158" s="70"/>
    </row>
    <row r="159" spans="1:7" x14ac:dyDescent="0.2">
      <c r="A159" s="50" t="s">
        <v>101</v>
      </c>
      <c r="B159" s="24"/>
      <c r="C159" s="47">
        <f>+C160</f>
        <v>0</v>
      </c>
      <c r="D159" s="3">
        <v>1.03</v>
      </c>
      <c r="E159" s="47">
        <f t="shared" si="3"/>
        <v>0</v>
      </c>
      <c r="G159" s="81">
        <f>+E159-C159</f>
        <v>0</v>
      </c>
    </row>
    <row r="160" spans="1:7" x14ac:dyDescent="0.2">
      <c r="A160" s="50" t="s">
        <v>102</v>
      </c>
      <c r="B160" s="24"/>
      <c r="C160" s="47">
        <v>0</v>
      </c>
      <c r="D160" s="3">
        <v>1.03</v>
      </c>
      <c r="E160" s="47">
        <f t="shared" si="3"/>
        <v>0</v>
      </c>
      <c r="G160" s="81">
        <f>+E160-C160</f>
        <v>0</v>
      </c>
    </row>
    <row r="161" spans="1:7" x14ac:dyDescent="0.2">
      <c r="A161" s="48"/>
      <c r="B161" s="39"/>
      <c r="C161" s="48"/>
      <c r="E161" s="48"/>
      <c r="G161" s="82"/>
    </row>
    <row r="162" spans="1:7" x14ac:dyDescent="0.2">
      <c r="A162" s="41" t="s">
        <v>103</v>
      </c>
      <c r="B162" s="24"/>
      <c r="C162" s="47">
        <v>86087.6</v>
      </c>
      <c r="D162" s="3">
        <v>1.03</v>
      </c>
      <c r="E162" s="47">
        <f>+E163+E164</f>
        <v>65249</v>
      </c>
      <c r="G162" s="81">
        <f>+E162-C162</f>
        <v>-20838.600000000006</v>
      </c>
    </row>
    <row r="163" spans="1:7" x14ac:dyDescent="0.2">
      <c r="A163" s="20" t="s">
        <v>104</v>
      </c>
      <c r="B163" s="7"/>
      <c r="C163" s="35">
        <v>9001.6299999999992</v>
      </c>
      <c r="D163" s="3">
        <v>1.03</v>
      </c>
      <c r="E163" s="35">
        <v>0</v>
      </c>
      <c r="F163" s="22"/>
      <c r="G163" s="70">
        <f>+E163-C163</f>
        <v>-9001.6299999999992</v>
      </c>
    </row>
    <row r="164" spans="1:7" x14ac:dyDescent="0.2">
      <c r="A164" s="20" t="s">
        <v>105</v>
      </c>
      <c r="B164" s="7"/>
      <c r="C164" s="35">
        <v>77085.97</v>
      </c>
      <c r="D164" s="3">
        <v>1.03</v>
      </c>
      <c r="E164" s="35">
        <v>65249</v>
      </c>
      <c r="G164" s="70">
        <f>+E164-C164</f>
        <v>-11836.970000000001</v>
      </c>
    </row>
    <row r="165" spans="1:7" x14ac:dyDescent="0.2">
      <c r="A165" s="20"/>
      <c r="B165" s="7"/>
      <c r="C165" s="35"/>
      <c r="E165" s="35"/>
      <c r="G165" s="70"/>
    </row>
    <row r="166" spans="1:7" x14ac:dyDescent="0.2">
      <c r="A166" s="20"/>
      <c r="B166" s="7"/>
      <c r="C166" s="35"/>
      <c r="E166" s="35"/>
      <c r="G166" s="70"/>
    </row>
    <row r="167" spans="1:7" x14ac:dyDescent="0.2">
      <c r="A167" s="16" t="s">
        <v>106</v>
      </c>
      <c r="B167" s="51"/>
      <c r="C167" s="17">
        <v>0</v>
      </c>
      <c r="E167" s="17">
        <v>0</v>
      </c>
      <c r="G167" s="64">
        <f>+E167-C167</f>
        <v>0</v>
      </c>
    </row>
    <row r="168" spans="1:7" x14ac:dyDescent="0.2">
      <c r="A168" s="41" t="s">
        <v>107</v>
      </c>
      <c r="B168" s="24"/>
      <c r="C168" s="47">
        <v>0</v>
      </c>
      <c r="E168" s="47"/>
      <c r="G168" s="81"/>
    </row>
    <row r="169" spans="1:7" x14ac:dyDescent="0.2">
      <c r="A169" s="20"/>
      <c r="B169" s="7"/>
      <c r="C169" s="40"/>
      <c r="E169" s="40"/>
      <c r="G169" s="73"/>
    </row>
    <row r="170" spans="1:7" x14ac:dyDescent="0.2">
      <c r="A170" s="52"/>
      <c r="B170" s="27"/>
      <c r="C170" s="52"/>
      <c r="E170" s="52"/>
      <c r="G170" s="84"/>
    </row>
    <row r="171" spans="1:7" x14ac:dyDescent="0.2">
      <c r="A171" s="53"/>
      <c r="B171" s="51"/>
      <c r="C171" s="54"/>
      <c r="E171" s="54"/>
      <c r="G171" s="85"/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LEY INGRESOS 2017</vt:lpstr>
      <vt:lpstr>'PRESUPUESTO LEY INGRESOS 2017'!Área_de_impresión</vt:lpstr>
      <vt:lpstr>'PRESUPUESTO LEY INGRESOS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Rocio Selene Aceves Ramirez</cp:lastModifiedBy>
  <dcterms:created xsi:type="dcterms:W3CDTF">2017-03-22T23:11:27Z</dcterms:created>
  <dcterms:modified xsi:type="dcterms:W3CDTF">2017-03-22T23:35:34Z</dcterms:modified>
</cp:coreProperties>
</file>