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Formatos LDF\Diciembre 2022\"/>
    </mc:Choice>
  </mc:AlternateContent>
  <xr:revisionPtr revIDLastSave="0" documentId="13_ncr:1_{157F174B-23A9-4E51-AB42-0BB49A091B2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E77" i="1" l="1"/>
  <c r="E78" i="1"/>
  <c r="E79" i="1"/>
  <c r="E80" i="1"/>
  <c r="E81" i="1"/>
  <c r="E82" i="1"/>
  <c r="E76" i="1"/>
  <c r="E60" i="1"/>
  <c r="E58" i="1" s="1"/>
  <c r="E59" i="1"/>
  <c r="E50" i="1"/>
  <c r="E51" i="1"/>
  <c r="E48" i="1" s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8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8" i="1"/>
  <c r="E19" i="1"/>
  <c r="E12" i="1"/>
  <c r="E13" i="1"/>
  <c r="E14" i="1"/>
  <c r="E15" i="1"/>
  <c r="E16" i="1"/>
  <c r="E17" i="1"/>
  <c r="E10" i="1"/>
  <c r="E11" i="1"/>
  <c r="E75" i="1"/>
  <c r="E28" i="1"/>
  <c r="D28" i="1"/>
  <c r="D18" i="1"/>
  <c r="D10" i="1"/>
  <c r="E8" i="1" l="1"/>
  <c r="C123" i="1"/>
  <c r="F123" i="1"/>
  <c r="G123" i="1"/>
  <c r="D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E156" i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61" i="1" s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H155" i="1"/>
  <c r="H156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10" i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10" i="1"/>
  <c r="F18" i="1"/>
  <c r="F28" i="1"/>
  <c r="F38" i="1"/>
  <c r="F48" i="1"/>
  <c r="F58" i="1"/>
  <c r="F62" i="1"/>
  <c r="F75" i="1"/>
  <c r="F93" i="1"/>
  <c r="F103" i="1"/>
  <c r="F113" i="1"/>
  <c r="F133" i="1"/>
  <c r="F137" i="1"/>
  <c r="F146" i="1"/>
  <c r="F150" i="1"/>
  <c r="G10" i="1"/>
  <c r="G18" i="1"/>
  <c r="G28" i="1"/>
  <c r="G38" i="1"/>
  <c r="G48" i="1"/>
  <c r="G58" i="1"/>
  <c r="G62" i="1"/>
  <c r="G75" i="1"/>
  <c r="G93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E62" i="1" l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F158" i="1" l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<sst xmlns="http://schemas.openxmlformats.org/spreadsheetml/2006/main" count="585" uniqueCount="249">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</sst>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zoomScale="80" zoomScaleNormal="80" workbookViewId="0">
      <selection activeCell="D165" sqref="D165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6894076689</v>
      </c>
      <c r="D8" s="33">
        <f t="shared" ref="D8:G8" si="0">SUM(D10+D18+D28+D38+D48+D58+D62+D75)</f>
        <v>1107637197.72</v>
      </c>
      <c r="E8" s="32">
        <f>SUM(E10+E18+E28+E38+E48+E58+E62+E75)</f>
        <v>8001713886.7200012</v>
      </c>
      <c r="F8" s="33">
        <f t="shared" si="0"/>
        <v>7548595138.3799992</v>
      </c>
      <c r="G8" s="32">
        <f t="shared" si="0"/>
        <v>7491430802.6599998</v>
      </c>
      <c r="H8" s="33">
        <f>SUM(H10+H18+H28+H38+H48+H58+H62+H71+H75)</f>
        <v>453118748.34000009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3985000498.6100001</v>
      </c>
      <c r="D10" s="35">
        <f>SUM(D11:D17)</f>
        <v>-121126723.22</v>
      </c>
      <c r="E10" s="34">
        <f>SUM(E11:E17)</f>
        <v>3863873775.3900008</v>
      </c>
      <c r="F10" s="35">
        <f t="shared" ref="D10:G10" si="1">SUM(F11:F17)</f>
        <v>3858304186.98</v>
      </c>
      <c r="G10" s="34">
        <f t="shared" si="1"/>
        <v>3858304186.98</v>
      </c>
      <c r="H10" s="35">
        <f>SUM(H11:H17)</f>
        <v>5569588.4100000262</v>
      </c>
    </row>
    <row r="11" spans="2:9" ht="12.75" x14ac:dyDescent="0.2">
      <c r="B11" s="28" t="s">
        <v>7</v>
      </c>
      <c r="C11" s="36">
        <v>2003740396.26</v>
      </c>
      <c r="D11" s="37">
        <v>-247713394.38</v>
      </c>
      <c r="E11" s="36">
        <f>+C11+D11</f>
        <v>1756027001.8800001</v>
      </c>
      <c r="F11" s="37">
        <v>1753333845.21</v>
      </c>
      <c r="G11" s="36">
        <v>1753333845.21</v>
      </c>
      <c r="H11" s="37">
        <f>E11-F11</f>
        <v>2693156.6700000763</v>
      </c>
      <c r="I11" s="16"/>
    </row>
    <row r="12" spans="2:9" ht="12.75" x14ac:dyDescent="0.2">
      <c r="B12" s="28" t="s">
        <v>8</v>
      </c>
      <c r="C12" s="36">
        <v>256836518.68000001</v>
      </c>
      <c r="D12" s="37">
        <v>66775828.969999999</v>
      </c>
      <c r="E12" s="36">
        <f t="shared" ref="E12:E17" si="2">+C12+D12</f>
        <v>323612347.64999998</v>
      </c>
      <c r="F12" s="37">
        <v>323593947.64999998</v>
      </c>
      <c r="G12" s="36">
        <v>323593947.64999998</v>
      </c>
      <c r="H12" s="37">
        <f t="shared" ref="H12:H17" si="3">E12-F12</f>
        <v>18400</v>
      </c>
      <c r="I12" s="16"/>
    </row>
    <row r="13" spans="2:9" ht="12.75" x14ac:dyDescent="0.2">
      <c r="B13" s="28" t="s">
        <v>9</v>
      </c>
      <c r="C13" s="36">
        <v>386522532.04000002</v>
      </c>
      <c r="D13" s="37">
        <v>-24891717.84</v>
      </c>
      <c r="E13" s="36">
        <f t="shared" si="2"/>
        <v>361630814.20000005</v>
      </c>
      <c r="F13" s="37">
        <v>361496453.45999998</v>
      </c>
      <c r="G13" s="36">
        <v>361496453.45999998</v>
      </c>
      <c r="H13" s="37">
        <f t="shared" si="3"/>
        <v>134360.74000006914</v>
      </c>
    </row>
    <row r="14" spans="2:9" ht="12.75" x14ac:dyDescent="0.2">
      <c r="B14" s="28" t="s">
        <v>10</v>
      </c>
      <c r="C14" s="36">
        <v>676494394.05999994</v>
      </c>
      <c r="D14" s="37">
        <v>-8080682.910000002</v>
      </c>
      <c r="E14" s="36">
        <f t="shared" si="2"/>
        <v>668413711.14999998</v>
      </c>
      <c r="F14" s="37">
        <v>668249835.88999999</v>
      </c>
      <c r="G14" s="36">
        <v>668249835.88999999</v>
      </c>
      <c r="H14" s="37">
        <f t="shared" si="3"/>
        <v>163875.25999999046</v>
      </c>
    </row>
    <row r="15" spans="2:9" ht="12.75" x14ac:dyDescent="0.2">
      <c r="B15" s="28" t="s">
        <v>11</v>
      </c>
      <c r="C15" s="36">
        <v>563557801.03999996</v>
      </c>
      <c r="D15" s="37">
        <v>113748282.65000001</v>
      </c>
      <c r="E15" s="36">
        <f t="shared" si="2"/>
        <v>677306083.68999994</v>
      </c>
      <c r="F15" s="37">
        <v>674746287.95000005</v>
      </c>
      <c r="G15" s="36">
        <v>674746287.95000005</v>
      </c>
      <c r="H15" s="37">
        <f t="shared" si="3"/>
        <v>2559795.7399998903</v>
      </c>
    </row>
    <row r="16" spans="2:9" ht="12.75" x14ac:dyDescent="0.2">
      <c r="B16" s="28" t="s">
        <v>12</v>
      </c>
      <c r="C16" s="36">
        <v>52819856.5</v>
      </c>
      <c r="D16" s="37">
        <v>-52819856.5</v>
      </c>
      <c r="E16" s="36">
        <f t="shared" si="2"/>
        <v>0</v>
      </c>
      <c r="F16" s="37">
        <v>0</v>
      </c>
      <c r="G16" s="36">
        <v>0</v>
      </c>
      <c r="H16" s="37">
        <f t="shared" si="3"/>
        <v>0</v>
      </c>
    </row>
    <row r="17" spans="2:10" ht="12.75" x14ac:dyDescent="0.2">
      <c r="B17" s="28" t="s">
        <v>13</v>
      </c>
      <c r="C17" s="36">
        <v>45029000.030000001</v>
      </c>
      <c r="D17" s="37">
        <v>31854816.789999999</v>
      </c>
      <c r="E17" s="36">
        <f t="shared" si="2"/>
        <v>76883816.819999993</v>
      </c>
      <c r="F17" s="37">
        <v>76883816.819999993</v>
      </c>
      <c r="G17" s="36">
        <v>76883816.819999993</v>
      </c>
      <c r="H17" s="37">
        <f t="shared" si="3"/>
        <v>0</v>
      </c>
    </row>
    <row r="18" spans="2:10" s="15" customFormat="1" ht="12.75" x14ac:dyDescent="0.2">
      <c r="B18" s="27" t="s">
        <v>14</v>
      </c>
      <c r="C18" s="34">
        <f>SUM(C19:C27)</f>
        <v>522752219.96000004</v>
      </c>
      <c r="D18" s="35">
        <f>SUM(D19:D27)</f>
        <v>-96755460.039999992</v>
      </c>
      <c r="E18" s="34">
        <f>SUM(E19:E27)</f>
        <v>425996759.92000002</v>
      </c>
      <c r="F18" s="35">
        <f t="shared" ref="D18:G18" si="4">SUM(F19:F27)</f>
        <v>402566660.56</v>
      </c>
      <c r="G18" s="34">
        <f t="shared" si="4"/>
        <v>397850975.58999997</v>
      </c>
      <c r="H18" s="35">
        <f>SUM(H19:H27)</f>
        <v>23430099.360000007</v>
      </c>
      <c r="I18" s="17"/>
      <c r="J18" s="18"/>
    </row>
    <row r="19" spans="2:10" ht="12.75" customHeight="1" x14ac:dyDescent="0.2">
      <c r="B19" s="28" t="s">
        <v>15</v>
      </c>
      <c r="C19" s="36">
        <v>22108417.449999999</v>
      </c>
      <c r="D19" s="37">
        <v>-926451.93</v>
      </c>
      <c r="E19" s="36">
        <f>C19+D19</f>
        <v>21181965.52</v>
      </c>
      <c r="F19" s="37">
        <v>20617908.199999999</v>
      </c>
      <c r="G19" s="36">
        <v>19561359.530000001</v>
      </c>
      <c r="H19" s="37">
        <f>E19-F19</f>
        <v>564057.3200000003</v>
      </c>
    </row>
    <row r="20" spans="2:10" ht="12.75" x14ac:dyDescent="0.2">
      <c r="B20" s="28" t="s">
        <v>16</v>
      </c>
      <c r="C20" s="36">
        <v>12243250</v>
      </c>
      <c r="D20" s="37">
        <v>-1066706.6499999999</v>
      </c>
      <c r="E20" s="36">
        <f t="shared" ref="E20:E27" si="5">C20+D20</f>
        <v>11176543.35</v>
      </c>
      <c r="F20" s="37">
        <v>7885497.6399999997</v>
      </c>
      <c r="G20" s="36">
        <v>7885497.6399999997</v>
      </c>
      <c r="H20" s="37">
        <f t="shared" ref="H20:H27" si="6">E20-F20</f>
        <v>3291045.71</v>
      </c>
    </row>
    <row r="21" spans="2:10" ht="12.75" x14ac:dyDescent="0.2">
      <c r="B21" s="28" t="s">
        <v>17</v>
      </c>
      <c r="C21" s="36">
        <v>30000</v>
      </c>
      <c r="D21" s="37">
        <v>-14996</v>
      </c>
      <c r="E21" s="36">
        <f t="shared" si="5"/>
        <v>15004</v>
      </c>
      <c r="F21" s="37">
        <v>0</v>
      </c>
      <c r="G21" s="36">
        <v>0</v>
      </c>
      <c r="H21" s="37">
        <f t="shared" si="6"/>
        <v>15004</v>
      </c>
    </row>
    <row r="22" spans="2:10" ht="12.75" x14ac:dyDescent="0.2">
      <c r="B22" s="28" t="s">
        <v>18</v>
      </c>
      <c r="C22" s="36">
        <v>50248595.479999997</v>
      </c>
      <c r="D22" s="37">
        <v>-28473039.280000001</v>
      </c>
      <c r="E22" s="36">
        <f t="shared" si="5"/>
        <v>21775556.199999996</v>
      </c>
      <c r="F22" s="37">
        <v>18688344.059999999</v>
      </c>
      <c r="G22" s="36">
        <v>18688344.059999999</v>
      </c>
      <c r="H22" s="37">
        <f>E22-F22</f>
        <v>3087212.1399999969</v>
      </c>
    </row>
    <row r="23" spans="2:10" ht="12.75" x14ac:dyDescent="0.2">
      <c r="B23" s="28" t="s">
        <v>19</v>
      </c>
      <c r="C23" s="36">
        <v>17001314.030000001</v>
      </c>
      <c r="D23" s="37">
        <v>-5253147.2699999996</v>
      </c>
      <c r="E23" s="36">
        <f t="shared" si="5"/>
        <v>11748166.760000002</v>
      </c>
      <c r="F23" s="37">
        <v>11376107.34</v>
      </c>
      <c r="G23" s="36">
        <v>11332491.34</v>
      </c>
      <c r="H23" s="37">
        <f t="shared" si="6"/>
        <v>372059.42000000179</v>
      </c>
      <c r="J23" s="13" t="s">
        <v>82</v>
      </c>
    </row>
    <row r="24" spans="2:10" ht="12.75" x14ac:dyDescent="0.2">
      <c r="B24" s="28" t="s">
        <v>20</v>
      </c>
      <c r="C24" s="36">
        <v>288617500</v>
      </c>
      <c r="D24" s="37">
        <v>1323055.26</v>
      </c>
      <c r="E24" s="36">
        <f t="shared" si="5"/>
        <v>289940555.25999999</v>
      </c>
      <c r="F24" s="37">
        <v>277296390.38999999</v>
      </c>
      <c r="G24" s="36">
        <v>274321550.58999997</v>
      </c>
      <c r="H24" s="37">
        <f t="shared" si="6"/>
        <v>12644164.870000005</v>
      </c>
    </row>
    <row r="25" spans="2:10" ht="12.75" x14ac:dyDescent="0.2">
      <c r="B25" s="28" t="s">
        <v>21</v>
      </c>
      <c r="C25" s="36">
        <v>21647385.530000001</v>
      </c>
      <c r="D25" s="37">
        <v>2003712.07</v>
      </c>
      <c r="E25" s="36">
        <f t="shared" si="5"/>
        <v>23651097.600000001</v>
      </c>
      <c r="F25" s="37">
        <v>23448921.039999999</v>
      </c>
      <c r="G25" s="36">
        <v>23072711.469999999</v>
      </c>
      <c r="H25" s="37">
        <f t="shared" si="6"/>
        <v>202176.56000000238</v>
      </c>
    </row>
    <row r="26" spans="2:10" ht="12.75" x14ac:dyDescent="0.2">
      <c r="B26" s="28" t="s">
        <v>22</v>
      </c>
      <c r="C26" s="36">
        <v>2112000</v>
      </c>
      <c r="D26" s="37">
        <v>648596.49</v>
      </c>
      <c r="E26" s="36">
        <f t="shared" si="5"/>
        <v>2760596.49</v>
      </c>
      <c r="F26" s="37">
        <v>2760594</v>
      </c>
      <c r="G26" s="36">
        <v>2760594</v>
      </c>
      <c r="H26" s="37">
        <f t="shared" si="6"/>
        <v>2.4900000002235174</v>
      </c>
    </row>
    <row r="27" spans="2:10" ht="12.75" x14ac:dyDescent="0.2">
      <c r="B27" s="28" t="s">
        <v>23</v>
      </c>
      <c r="C27" s="36">
        <v>108743757.47</v>
      </c>
      <c r="D27" s="37">
        <v>-64996482.729999997</v>
      </c>
      <c r="E27" s="36">
        <f t="shared" si="5"/>
        <v>43747274.740000002</v>
      </c>
      <c r="F27" s="37">
        <v>40492897.890000001</v>
      </c>
      <c r="G27" s="36">
        <v>40228426.960000001</v>
      </c>
      <c r="H27" s="37">
        <f t="shared" si="6"/>
        <v>3254376.8500000015</v>
      </c>
    </row>
    <row r="28" spans="2:10" s="15" customFormat="1" ht="12.75" x14ac:dyDescent="0.2">
      <c r="B28" s="27" t="s">
        <v>24</v>
      </c>
      <c r="C28" s="34">
        <f>SUM(C29:C37)</f>
        <v>548365286.47000003</v>
      </c>
      <c r="D28" s="35">
        <f>SUM(D29:D37)</f>
        <v>232521622.07999998</v>
      </c>
      <c r="E28" s="34">
        <f>SUM(E29:E37)</f>
        <v>780886908.54999995</v>
      </c>
      <c r="F28" s="35">
        <f t="shared" ref="D28:H28" si="7">SUM(F29:F37)</f>
        <v>715157387.34000003</v>
      </c>
      <c r="G28" s="34">
        <f t="shared" si="7"/>
        <v>702570943.25999999</v>
      </c>
      <c r="H28" s="35">
        <f t="shared" si="7"/>
        <v>65729521.209999993</v>
      </c>
    </row>
    <row r="29" spans="2:10" ht="12.75" x14ac:dyDescent="0.2">
      <c r="B29" s="28" t="s">
        <v>25</v>
      </c>
      <c r="C29" s="36">
        <v>18526450</v>
      </c>
      <c r="D29" s="37">
        <v>10488755.550000001</v>
      </c>
      <c r="E29" s="36">
        <f>C29+D29</f>
        <v>29015205.550000001</v>
      </c>
      <c r="F29" s="37">
        <v>26832373.649999999</v>
      </c>
      <c r="G29" s="36">
        <v>26831524.66</v>
      </c>
      <c r="H29" s="37">
        <f>E29-F29</f>
        <v>2182831.9000000022</v>
      </c>
    </row>
    <row r="30" spans="2:10" ht="12.75" x14ac:dyDescent="0.2">
      <c r="B30" s="28" t="s">
        <v>26</v>
      </c>
      <c r="C30" s="36">
        <v>35163502.229999997</v>
      </c>
      <c r="D30" s="37">
        <v>737358.77</v>
      </c>
      <c r="E30" s="36">
        <f t="shared" ref="E30:E37" si="8">C30+D30</f>
        <v>35900861</v>
      </c>
      <c r="F30" s="37">
        <v>32559278.289999999</v>
      </c>
      <c r="G30" s="36">
        <v>31831778.420000002</v>
      </c>
      <c r="H30" s="37">
        <f t="shared" ref="H30:H37" si="9">E30-F30</f>
        <v>3341582.7100000009</v>
      </c>
    </row>
    <row r="31" spans="2:10" ht="12.75" x14ac:dyDescent="0.2">
      <c r="B31" s="28" t="s">
        <v>27</v>
      </c>
      <c r="C31" s="36">
        <v>88047044.75</v>
      </c>
      <c r="D31" s="37">
        <v>67060287.07</v>
      </c>
      <c r="E31" s="36">
        <f t="shared" si="8"/>
        <v>155107331.81999999</v>
      </c>
      <c r="F31" s="37">
        <v>138669436.47999999</v>
      </c>
      <c r="G31" s="36">
        <v>137963785.87</v>
      </c>
      <c r="H31" s="37">
        <f t="shared" si="9"/>
        <v>16437895.340000004</v>
      </c>
    </row>
    <row r="32" spans="2:10" ht="12.75" x14ac:dyDescent="0.2">
      <c r="B32" s="28" t="s">
        <v>28</v>
      </c>
      <c r="C32" s="36">
        <v>130522500</v>
      </c>
      <c r="D32" s="37">
        <v>-18662104.09</v>
      </c>
      <c r="E32" s="36">
        <f t="shared" si="8"/>
        <v>111860395.91</v>
      </c>
      <c r="F32" s="37">
        <v>110105075.70999999</v>
      </c>
      <c r="G32" s="36">
        <v>110086920.63</v>
      </c>
      <c r="H32" s="37">
        <f t="shared" si="9"/>
        <v>1755320.200000003</v>
      </c>
    </row>
    <row r="33" spans="2:8" ht="12.75" x14ac:dyDescent="0.2">
      <c r="B33" s="28" t="s">
        <v>29</v>
      </c>
      <c r="C33" s="36">
        <v>184290660.31999999</v>
      </c>
      <c r="D33" s="37">
        <v>28408398.16</v>
      </c>
      <c r="E33" s="36">
        <f t="shared" si="8"/>
        <v>212699058.47999999</v>
      </c>
      <c r="F33" s="37">
        <v>178267518.75999999</v>
      </c>
      <c r="G33" s="36">
        <v>169048714.16</v>
      </c>
      <c r="H33" s="37">
        <f t="shared" si="9"/>
        <v>34431539.719999999</v>
      </c>
    </row>
    <row r="34" spans="2:8" ht="12.75" x14ac:dyDescent="0.2">
      <c r="B34" s="28" t="s">
        <v>30</v>
      </c>
      <c r="C34" s="36">
        <v>40380029.170000002</v>
      </c>
      <c r="D34" s="37">
        <v>10228726.4</v>
      </c>
      <c r="E34" s="36">
        <f t="shared" si="8"/>
        <v>50608755.57</v>
      </c>
      <c r="F34" s="37">
        <v>49576347.079999998</v>
      </c>
      <c r="G34" s="36">
        <v>49576347.079999998</v>
      </c>
      <c r="H34" s="37">
        <f t="shared" si="9"/>
        <v>1032408.4900000021</v>
      </c>
    </row>
    <row r="35" spans="2:8" ht="12.75" x14ac:dyDescent="0.2">
      <c r="B35" s="28" t="s">
        <v>31</v>
      </c>
      <c r="C35" s="36">
        <v>1538500</v>
      </c>
      <c r="D35" s="37">
        <v>-75421.62</v>
      </c>
      <c r="E35" s="36">
        <f t="shared" si="8"/>
        <v>1463078.38</v>
      </c>
      <c r="F35" s="37">
        <v>975244.04</v>
      </c>
      <c r="G35" s="36">
        <v>975244.04</v>
      </c>
      <c r="H35" s="37">
        <f t="shared" si="9"/>
        <v>487834.33999999985</v>
      </c>
    </row>
    <row r="36" spans="2:8" ht="12.75" x14ac:dyDescent="0.2">
      <c r="B36" s="28" t="s">
        <v>32</v>
      </c>
      <c r="C36" s="36">
        <v>34145600</v>
      </c>
      <c r="D36" s="37">
        <v>26197386.899999999</v>
      </c>
      <c r="E36" s="36">
        <f t="shared" si="8"/>
        <v>60342986.899999999</v>
      </c>
      <c r="F36" s="37">
        <v>57662510.57</v>
      </c>
      <c r="G36" s="36">
        <v>56338790.619999997</v>
      </c>
      <c r="H36" s="37">
        <f t="shared" si="9"/>
        <v>2680476.3299999982</v>
      </c>
    </row>
    <row r="37" spans="2:8" ht="12.75" x14ac:dyDescent="0.2">
      <c r="B37" s="28" t="s">
        <v>33</v>
      </c>
      <c r="C37" s="36">
        <v>15751000</v>
      </c>
      <c r="D37" s="37">
        <v>108138234.94</v>
      </c>
      <c r="E37" s="36">
        <f t="shared" si="8"/>
        <v>123889234.94</v>
      </c>
      <c r="F37" s="37">
        <v>120509602.76000001</v>
      </c>
      <c r="G37" s="36">
        <v>119917837.78</v>
      </c>
      <c r="H37" s="37">
        <f t="shared" si="9"/>
        <v>3379632.1799999923</v>
      </c>
    </row>
    <row r="38" spans="2:8" s="15" customFormat="1" ht="25.5" x14ac:dyDescent="0.2">
      <c r="B38" s="27" t="s">
        <v>34</v>
      </c>
      <c r="C38" s="34">
        <f>SUM(C39:C47)</f>
        <v>1298105580.5699999</v>
      </c>
      <c r="D38" s="35">
        <f t="shared" ref="D38:H38" si="10">SUM(D39:D47)</f>
        <v>401797961.65000004</v>
      </c>
      <c r="E38" s="34">
        <f>SUM(E39:E47)</f>
        <v>1699903542.22</v>
      </c>
      <c r="F38" s="35">
        <f>SUM(F39:F47)</f>
        <v>1693533191.8599999</v>
      </c>
      <c r="G38" s="34">
        <f>SUM(G39:G47)</f>
        <v>1692037532.9999998</v>
      </c>
      <c r="H38" s="35">
        <f t="shared" si="10"/>
        <v>6370350.3599999938</v>
      </c>
    </row>
    <row r="39" spans="2:8" ht="12.75" x14ac:dyDescent="0.2">
      <c r="B39" s="28" t="s">
        <v>35</v>
      </c>
      <c r="C39" s="36">
        <v>31550000</v>
      </c>
      <c r="D39" s="37">
        <v>27122048.549999997</v>
      </c>
      <c r="E39" s="36">
        <f>C39+D39</f>
        <v>58672048.549999997</v>
      </c>
      <c r="F39" s="37">
        <v>58672048.549999997</v>
      </c>
      <c r="G39" s="36">
        <v>58672048.549999997</v>
      </c>
      <c r="H39" s="37">
        <f>E39-F39</f>
        <v>0</v>
      </c>
    </row>
    <row r="40" spans="2:8" ht="12.75" x14ac:dyDescent="0.2">
      <c r="B40" s="28" t="s">
        <v>36</v>
      </c>
      <c r="C40" s="36">
        <v>987000000</v>
      </c>
      <c r="D40" s="37">
        <v>284415800</v>
      </c>
      <c r="E40" s="36">
        <f t="shared" ref="E40:E47" si="11">C40+D40</f>
        <v>1271415800</v>
      </c>
      <c r="F40" s="37">
        <v>1271415800</v>
      </c>
      <c r="G40" s="36">
        <v>1271415800</v>
      </c>
      <c r="H40" s="37">
        <f t="shared" ref="H40:H44" si="12">E40-F40</f>
        <v>0</v>
      </c>
    </row>
    <row r="41" spans="2:8" ht="12.75" x14ac:dyDescent="0.2">
      <c r="B41" s="28" t="s">
        <v>37</v>
      </c>
      <c r="C41" s="36">
        <v>24000000</v>
      </c>
      <c r="D41" s="37">
        <v>372361.6</v>
      </c>
      <c r="E41" s="36">
        <f t="shared" si="11"/>
        <v>24372361.600000001</v>
      </c>
      <c r="F41" s="37">
        <v>24372361.600000001</v>
      </c>
      <c r="G41" s="36">
        <v>24372361.600000001</v>
      </c>
      <c r="H41" s="37">
        <f t="shared" si="12"/>
        <v>0</v>
      </c>
    </row>
    <row r="42" spans="2:8" ht="12.75" x14ac:dyDescent="0.2">
      <c r="B42" s="28" t="s">
        <v>38</v>
      </c>
      <c r="C42" s="36">
        <v>148393080</v>
      </c>
      <c r="D42" s="37">
        <v>66545872.259999998</v>
      </c>
      <c r="E42" s="36">
        <f t="shared" si="11"/>
        <v>214938952.25999999</v>
      </c>
      <c r="F42" s="37">
        <v>210679693.38999999</v>
      </c>
      <c r="G42" s="36">
        <v>209184034.53</v>
      </c>
      <c r="H42" s="37">
        <f t="shared" si="12"/>
        <v>4259258.8700000048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0</v>
      </c>
      <c r="D44" s="37">
        <v>8198984.8799999999</v>
      </c>
      <c r="E44" s="36">
        <f t="shared" si="11"/>
        <v>8198984.8799999999</v>
      </c>
      <c r="F44" s="37">
        <v>8198984.8700000001</v>
      </c>
      <c r="G44" s="36">
        <v>8198984.8700000001</v>
      </c>
      <c r="H44" s="37">
        <f t="shared" si="12"/>
        <v>9.9999997764825821E-3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107162500.56999999</v>
      </c>
      <c r="D46" s="37">
        <v>15142894.359999999</v>
      </c>
      <c r="E46" s="36">
        <f t="shared" si="11"/>
        <v>122305394.92999999</v>
      </c>
      <c r="F46" s="53">
        <v>120194303.45</v>
      </c>
      <c r="G46" s="54">
        <v>120194303.45</v>
      </c>
      <c r="H46" s="37">
        <f>E46-F46</f>
        <v>2111091.4799999893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16803716.18</v>
      </c>
      <c r="D48" s="35">
        <f>SUM(D49:D57)</f>
        <v>122594100.3</v>
      </c>
      <c r="E48" s="34">
        <f>SUM(E49:E57)</f>
        <v>139397816.48000002</v>
      </c>
      <c r="F48" s="35">
        <f t="shared" ref="E48:H48" si="13">SUM(F49:F57)</f>
        <v>63321365.229999997</v>
      </c>
      <c r="G48" s="34">
        <f t="shared" si="13"/>
        <v>58109368.989999995</v>
      </c>
      <c r="H48" s="35">
        <f t="shared" si="13"/>
        <v>76076451.250000015</v>
      </c>
    </row>
    <row r="49" spans="2:8" ht="12.75" x14ac:dyDescent="0.2">
      <c r="B49" s="28" t="s">
        <v>45</v>
      </c>
      <c r="C49" s="36">
        <v>1370000</v>
      </c>
      <c r="D49" s="37">
        <v>12580283.310000001</v>
      </c>
      <c r="E49" s="36">
        <f>C49+D49</f>
        <v>13950283.310000001</v>
      </c>
      <c r="F49" s="37">
        <v>12742965.43</v>
      </c>
      <c r="G49" s="36">
        <v>7530969.1900000004</v>
      </c>
      <c r="H49" s="37">
        <f>E49-F49</f>
        <v>1207317.8800000008</v>
      </c>
    </row>
    <row r="50" spans="2:8" ht="12.75" x14ac:dyDescent="0.2">
      <c r="B50" s="28" t="s">
        <v>46</v>
      </c>
      <c r="C50" s="36">
        <v>152716.18</v>
      </c>
      <c r="D50" s="37">
        <v>1564769.95</v>
      </c>
      <c r="E50" s="36">
        <f t="shared" ref="E50:E57" si="14">C50+D50</f>
        <v>1717486.13</v>
      </c>
      <c r="F50" s="37">
        <v>1667268.29</v>
      </c>
      <c r="G50" s="36">
        <v>1667268.29</v>
      </c>
      <c r="H50" s="37">
        <f t="shared" ref="H50:H57" si="15">E50-F50</f>
        <v>50217.839999999851</v>
      </c>
    </row>
    <row r="51" spans="2:8" ht="12.75" x14ac:dyDescent="0.2">
      <c r="B51" s="28" t="s">
        <v>47</v>
      </c>
      <c r="C51" s="36">
        <v>0</v>
      </c>
      <c r="D51" s="37">
        <v>157871.92000000001</v>
      </c>
      <c r="E51" s="36">
        <f t="shared" si="14"/>
        <v>157871.92000000001</v>
      </c>
      <c r="F51" s="37">
        <v>157310.32</v>
      </c>
      <c r="G51" s="36">
        <v>157310.32</v>
      </c>
      <c r="H51" s="37">
        <f t="shared" si="15"/>
        <v>561.60000000000582</v>
      </c>
    </row>
    <row r="52" spans="2:8" ht="12.75" x14ac:dyDescent="0.2">
      <c r="B52" s="28" t="s">
        <v>48</v>
      </c>
      <c r="C52" s="36">
        <v>0</v>
      </c>
      <c r="D52" s="37">
        <v>106538964.45</v>
      </c>
      <c r="E52" s="36">
        <f t="shared" si="14"/>
        <v>106538964.45</v>
      </c>
      <c r="F52" s="37">
        <v>34433700.939999998</v>
      </c>
      <c r="G52" s="36">
        <v>34433700.939999998</v>
      </c>
      <c r="H52" s="37">
        <f t="shared" si="15"/>
        <v>72105263.510000005</v>
      </c>
    </row>
    <row r="53" spans="2:8" ht="12.75" x14ac:dyDescent="0.2">
      <c r="B53" s="28" t="s">
        <v>49</v>
      </c>
      <c r="C53" s="36">
        <v>0</v>
      </c>
      <c r="D53" s="37">
        <v>42900</v>
      </c>
      <c r="E53" s="36">
        <f t="shared" si="14"/>
        <v>42900</v>
      </c>
      <c r="F53" s="37">
        <v>42013.75</v>
      </c>
      <c r="G53" s="36">
        <v>42013.75</v>
      </c>
      <c r="H53" s="37">
        <f t="shared" si="15"/>
        <v>886.25</v>
      </c>
    </row>
    <row r="54" spans="2:8" ht="12.75" x14ac:dyDescent="0.2">
      <c r="B54" s="28" t="s">
        <v>50</v>
      </c>
      <c r="C54" s="36">
        <v>652500</v>
      </c>
      <c r="D54" s="37">
        <v>13117573.359999999</v>
      </c>
      <c r="E54" s="36">
        <f t="shared" si="14"/>
        <v>13770073.359999999</v>
      </c>
      <c r="F54" s="37">
        <v>11057873.189999999</v>
      </c>
      <c r="G54" s="36">
        <v>11057873.189999999</v>
      </c>
      <c r="H54" s="37">
        <f t="shared" si="15"/>
        <v>2712200.17</v>
      </c>
    </row>
    <row r="55" spans="2:8" ht="12.75" x14ac:dyDescent="0.2">
      <c r="B55" s="28" t="s">
        <v>51</v>
      </c>
      <c r="C55" s="36">
        <v>400000</v>
      </c>
      <c r="D55" s="37">
        <v>-400000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0</v>
      </c>
      <c r="D56" s="37">
        <v>0</v>
      </c>
      <c r="E56" s="36">
        <f t="shared" si="14"/>
        <v>0</v>
      </c>
      <c r="F56" s="37">
        <v>0</v>
      </c>
      <c r="G56" s="36">
        <v>0</v>
      </c>
      <c r="H56" s="37">
        <f t="shared" si="15"/>
        <v>0</v>
      </c>
    </row>
    <row r="57" spans="2:8" ht="12.75" x14ac:dyDescent="0.2">
      <c r="B57" s="28" t="s">
        <v>53</v>
      </c>
      <c r="C57" s="36">
        <v>14228500</v>
      </c>
      <c r="D57" s="37">
        <v>-11008262.689999999</v>
      </c>
      <c r="E57" s="36">
        <f t="shared" si="14"/>
        <v>3220237.3100000005</v>
      </c>
      <c r="F57" s="37">
        <v>3220233.31</v>
      </c>
      <c r="G57" s="36">
        <v>3220233.31</v>
      </c>
      <c r="H57" s="37">
        <f t="shared" si="15"/>
        <v>4.0000000004656613</v>
      </c>
    </row>
    <row r="58" spans="2:8" s="15" customFormat="1" ht="12.75" x14ac:dyDescent="0.2">
      <c r="B58" s="27" t="s">
        <v>54</v>
      </c>
      <c r="C58" s="34">
        <f>SUM(C59:C61)</f>
        <v>494636528</v>
      </c>
      <c r="D58" s="35">
        <f t="shared" ref="D58:H58" si="16">SUM(D59:D61)</f>
        <v>554150983.53999996</v>
      </c>
      <c r="E58" s="34">
        <f>SUM(E59:E61)</f>
        <v>1048787511.54</v>
      </c>
      <c r="F58" s="35">
        <f t="shared" si="16"/>
        <v>774739448.66999996</v>
      </c>
      <c r="G58" s="34">
        <f t="shared" si="16"/>
        <v>741584897.10000002</v>
      </c>
      <c r="H58" s="35">
        <f t="shared" si="16"/>
        <v>274048062.87000006</v>
      </c>
    </row>
    <row r="59" spans="2:8" ht="12.75" x14ac:dyDescent="0.2">
      <c r="B59" s="28" t="s">
        <v>55</v>
      </c>
      <c r="C59" s="36">
        <v>494636528</v>
      </c>
      <c r="D59" s="37">
        <v>517956239.60000002</v>
      </c>
      <c r="E59" s="36">
        <f>C59+D59</f>
        <v>1012592767.6</v>
      </c>
      <c r="F59" s="37">
        <v>744210554.53999996</v>
      </c>
      <c r="G59" s="36">
        <v>712269368.50999999</v>
      </c>
      <c r="H59" s="37">
        <f>E59-F59</f>
        <v>268382213.06000006</v>
      </c>
    </row>
    <row r="60" spans="2:8" ht="12.75" x14ac:dyDescent="0.2">
      <c r="B60" s="28" t="s">
        <v>56</v>
      </c>
      <c r="C60" s="36">
        <v>0</v>
      </c>
      <c r="D60" s="37">
        <v>36194743.939999998</v>
      </c>
      <c r="E60" s="36">
        <f>C60+D60</f>
        <v>36194743.939999998</v>
      </c>
      <c r="F60" s="37">
        <v>30528894.129999999</v>
      </c>
      <c r="G60" s="36">
        <v>29315528.59</v>
      </c>
      <c r="H60" s="37">
        <f t="shared" ref="H60:H61" si="17">E60-F60</f>
        <v>5665849.8099999987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0: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27412859.210000001</v>
      </c>
      <c r="D75" s="35">
        <f t="shared" ref="D75:H75" si="24">SUM(D76:D82)</f>
        <v>14454713.41</v>
      </c>
      <c r="E75" s="34">
        <f>SUM(E76:E82)</f>
        <v>41867572.620000005</v>
      </c>
      <c r="F75" s="35">
        <f t="shared" si="24"/>
        <v>40972897.739999995</v>
      </c>
      <c r="G75" s="34">
        <f t="shared" si="24"/>
        <v>40972897.739999995</v>
      </c>
      <c r="H75" s="35">
        <f t="shared" si="24"/>
        <v>894674.88000000303</v>
      </c>
    </row>
    <row r="76" spans="2:10" ht="12.75" x14ac:dyDescent="0.2">
      <c r="B76" s="28" t="s">
        <v>72</v>
      </c>
      <c r="C76" s="36">
        <v>7733844.7800000003</v>
      </c>
      <c r="D76" s="37">
        <v>5110207.41</v>
      </c>
      <c r="E76" s="36">
        <f>+C76+D76</f>
        <v>12844052.190000001</v>
      </c>
      <c r="F76" s="37">
        <v>12154626.24</v>
      </c>
      <c r="G76" s="36">
        <v>12154626.24</v>
      </c>
      <c r="H76" s="37">
        <f>E76-F76</f>
        <v>689425.95000000112</v>
      </c>
    </row>
    <row r="77" spans="2:10" ht="12.75" x14ac:dyDescent="0.2">
      <c r="B77" s="28" t="s">
        <v>73</v>
      </c>
      <c r="C77" s="36">
        <v>19349014.43</v>
      </c>
      <c r="D77" s="37">
        <v>8718275.2799999993</v>
      </c>
      <c r="E77" s="36">
        <f t="shared" ref="E77:E82" si="25">+C77+D77</f>
        <v>28067289.710000001</v>
      </c>
      <c r="F77" s="37">
        <v>27865554.379999999</v>
      </c>
      <c r="G77" s="36">
        <v>27865554.379999999</v>
      </c>
      <c r="H77" s="37">
        <f t="shared" ref="H77:H82" si="26">E77-F77</f>
        <v>201735.33000000194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330000</v>
      </c>
      <c r="D79" s="37">
        <v>0</v>
      </c>
      <c r="E79" s="36">
        <f t="shared" si="25"/>
        <v>330000</v>
      </c>
      <c r="F79" s="37">
        <v>326486.40000000002</v>
      </c>
      <c r="G79" s="36">
        <v>326486.40000000002</v>
      </c>
      <c r="H79" s="37">
        <f t="shared" si="26"/>
        <v>3513.5999999999767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626230.72</v>
      </c>
      <c r="E82" s="48">
        <f t="shared" si="25"/>
        <v>626230.72</v>
      </c>
      <c r="F82" s="49">
        <v>626230.72</v>
      </c>
      <c r="G82" s="48">
        <v>626230.72</v>
      </c>
      <c r="H82" s="49">
        <f t="shared" si="26"/>
        <v>0</v>
      </c>
    </row>
    <row r="83" spans="2:8" ht="15" customHeight="1" x14ac:dyDescent="0.2">
      <c r="B83" s="31" t="s">
        <v>79</v>
      </c>
      <c r="C83" s="38">
        <f>SUM(C93+C103+C113+C123+C133+C137+C146+C150)</f>
        <v>1077268858</v>
      </c>
      <c r="D83" s="39">
        <f>SUM(D85,D93+D103+D113+D123+D133+D137+D146+D150)</f>
        <v>225527914.26999998</v>
      </c>
      <c r="E83" s="38">
        <f>SUM(E85,E93+E103+E113+E123+E133+E137+E146+E150)</f>
        <v>1302796772.2700002</v>
      </c>
      <c r="F83" s="39">
        <f t="shared" ref="F83:G83" si="27">SUM(F85,F93+F103+F113+F123+F133+F137+F146+F150)</f>
        <v>1298689540.1600001</v>
      </c>
      <c r="G83" s="38">
        <f t="shared" si="27"/>
        <v>1225796396.8799999</v>
      </c>
      <c r="H83" s="39">
        <f>SUM(H85,H93+H103+H113+H123+H133+H137+H146+H150)</f>
        <v>4107232.1099999733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32226723.140000001</v>
      </c>
      <c r="E85" s="34">
        <f>SUM(E86:E92)</f>
        <v>32226723.140000001</v>
      </c>
      <c r="F85" s="35">
        <f t="shared" si="28"/>
        <v>30364907.779999997</v>
      </c>
      <c r="G85" s="34">
        <f t="shared" si="28"/>
        <v>30364907.779999997</v>
      </c>
      <c r="H85" s="35">
        <f t="shared" si="28"/>
        <v>1861815.3599999994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2248375.9900000002</v>
      </c>
      <c r="E89" s="36">
        <f t="shared" si="29"/>
        <v>2248375.9900000002</v>
      </c>
      <c r="F89" s="37">
        <v>443666.08</v>
      </c>
      <c r="G89" s="36">
        <v>443666.08</v>
      </c>
      <c r="H89" s="37">
        <f t="shared" si="30"/>
        <v>1804709.9100000001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29978347.149999999</v>
      </c>
      <c r="E92" s="36">
        <f t="shared" si="29"/>
        <v>29978347.149999999</v>
      </c>
      <c r="F92" s="37">
        <v>29921241.699999999</v>
      </c>
      <c r="G92" s="36">
        <v>29921241.699999999</v>
      </c>
      <c r="H92" s="37">
        <f>E92-F92</f>
        <v>57105.449999999255</v>
      </c>
    </row>
    <row r="93" spans="2:8" s="15" customFormat="1" ht="12.75" x14ac:dyDescent="0.2">
      <c r="B93" s="27" t="s">
        <v>14</v>
      </c>
      <c r="C93" s="34">
        <f>SUM(C94:C102)</f>
        <v>58402208.200000003</v>
      </c>
      <c r="D93" s="35">
        <f t="shared" ref="D93:H93" si="31">SUM(D94:D102)</f>
        <v>47099308.379999995</v>
      </c>
      <c r="E93" s="34">
        <f t="shared" si="31"/>
        <v>105501516.58</v>
      </c>
      <c r="F93" s="35">
        <f t="shared" si="31"/>
        <v>105501516.57000001</v>
      </c>
      <c r="G93" s="34">
        <f t="shared" si="31"/>
        <v>84597094.510000005</v>
      </c>
      <c r="H93" s="35">
        <f t="shared" si="31"/>
        <v>9.9999906669836491E-3</v>
      </c>
    </row>
    <row r="94" spans="2:8" ht="12" customHeight="1" x14ac:dyDescent="0.2">
      <c r="B94" s="28" t="s">
        <v>15</v>
      </c>
      <c r="C94" s="36">
        <v>0</v>
      </c>
      <c r="D94" s="37">
        <v>86942</v>
      </c>
      <c r="E94" s="36">
        <f>C94+D94</f>
        <v>86942</v>
      </c>
      <c r="F94" s="37">
        <v>86942</v>
      </c>
      <c r="G94" s="36">
        <v>86942</v>
      </c>
      <c r="H94" s="37">
        <f>E94-F94</f>
        <v>0</v>
      </c>
    </row>
    <row r="95" spans="2:8" ht="12.75" x14ac:dyDescent="0.2">
      <c r="B95" s="28" t="s">
        <v>16</v>
      </c>
      <c r="C95" s="36">
        <v>0</v>
      </c>
      <c r="D95" s="37">
        <v>557960</v>
      </c>
      <c r="E95" s="36">
        <f t="shared" ref="E95:E102" si="32">C95+D95</f>
        <v>557960</v>
      </c>
      <c r="F95" s="37">
        <v>557960</v>
      </c>
      <c r="G95" s="36">
        <v>557960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22108209</v>
      </c>
      <c r="D97" s="37">
        <v>48257879.409999996</v>
      </c>
      <c r="E97" s="36">
        <f t="shared" si="32"/>
        <v>70366088.409999996</v>
      </c>
      <c r="F97" s="37">
        <v>70366088.400000006</v>
      </c>
      <c r="G97" s="36">
        <v>70366088.400000006</v>
      </c>
      <c r="H97" s="37">
        <f t="shared" si="33"/>
        <v>9.9999904632568359E-3</v>
      </c>
    </row>
    <row r="98" spans="2:8" ht="12.75" x14ac:dyDescent="0.2">
      <c r="B98" s="28" t="s">
        <v>19</v>
      </c>
      <c r="C98" s="36">
        <v>2552000</v>
      </c>
      <c r="D98" s="37">
        <v>-2514755.2799999998</v>
      </c>
      <c r="E98" s="36">
        <f t="shared" si="32"/>
        <v>37244.720000000205</v>
      </c>
      <c r="F98" s="37">
        <v>37244.720000000001</v>
      </c>
      <c r="G98" s="36">
        <v>37244.720000000001</v>
      </c>
      <c r="H98" s="37">
        <f t="shared" si="33"/>
        <v>2.0372681319713593E-10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31000000</v>
      </c>
      <c r="D100" s="37">
        <v>-722892.78</v>
      </c>
      <c r="E100" s="36">
        <f t="shared" si="32"/>
        <v>30277107.219999999</v>
      </c>
      <c r="F100" s="37">
        <v>30277107.219999999</v>
      </c>
      <c r="G100" s="36">
        <v>9372685.1599999983</v>
      </c>
      <c r="H100" s="37">
        <f t="shared" si="33"/>
        <v>0</v>
      </c>
    </row>
    <row r="101" spans="2:8" ht="12.75" x14ac:dyDescent="0.2">
      <c r="B101" s="28" t="s">
        <v>22</v>
      </c>
      <c r="C101" s="36">
        <v>1500000</v>
      </c>
      <c r="D101" s="37">
        <v>-84272.55</v>
      </c>
      <c r="E101" s="36">
        <f t="shared" si="32"/>
        <v>1415727.45</v>
      </c>
      <c r="F101" s="37">
        <v>1415727.45</v>
      </c>
      <c r="G101" s="36">
        <v>1415727.45</v>
      </c>
      <c r="H101" s="37">
        <f t="shared" si="33"/>
        <v>0</v>
      </c>
    </row>
    <row r="102" spans="2:8" ht="12.75" x14ac:dyDescent="0.2">
      <c r="B102" s="28" t="s">
        <v>23</v>
      </c>
      <c r="C102" s="36">
        <v>1241999.2</v>
      </c>
      <c r="D102" s="37">
        <v>1518447.58</v>
      </c>
      <c r="E102" s="36">
        <f t="shared" si="32"/>
        <v>2760446.7800000003</v>
      </c>
      <c r="F102" s="37">
        <v>2760446.78</v>
      </c>
      <c r="G102" s="36">
        <v>2760446.78</v>
      </c>
      <c r="H102" s="37">
        <f>E102-F102</f>
        <v>0</v>
      </c>
    </row>
    <row r="103" spans="2:8" s="15" customFormat="1" ht="12.75" x14ac:dyDescent="0.2">
      <c r="B103" s="27" t="s">
        <v>24</v>
      </c>
      <c r="C103" s="34">
        <f>SUM(C104:C112)</f>
        <v>552915888.73000002</v>
      </c>
      <c r="D103" s="35">
        <f t="shared" ref="D103:H103" si="34">SUM(D104:D112)</f>
        <v>-37551514.199999988</v>
      </c>
      <c r="E103" s="34">
        <f t="shared" si="34"/>
        <v>515364374.52999997</v>
      </c>
      <c r="F103" s="35">
        <f t="shared" si="34"/>
        <v>513877886.89999998</v>
      </c>
      <c r="G103" s="34">
        <f t="shared" si="34"/>
        <v>500667906.56999993</v>
      </c>
      <c r="H103" s="35">
        <f t="shared" si="34"/>
        <v>1486487.6299999997</v>
      </c>
    </row>
    <row r="104" spans="2:8" ht="12.75" x14ac:dyDescent="0.2">
      <c r="B104" s="28" t="s">
        <v>25</v>
      </c>
      <c r="C104" s="36">
        <v>267091995</v>
      </c>
      <c r="D104" s="37">
        <v>-43117276.520000003</v>
      </c>
      <c r="E104" s="36">
        <f>C104+D104</f>
        <v>223974718.47999999</v>
      </c>
      <c r="F104" s="37">
        <v>223974718.47</v>
      </c>
      <c r="G104" s="36">
        <v>223974718.47</v>
      </c>
      <c r="H104" s="37">
        <f>E104-F104</f>
        <v>9.9999904632568359E-3</v>
      </c>
    </row>
    <row r="105" spans="2:8" ht="12.75" x14ac:dyDescent="0.2">
      <c r="B105" s="28" t="s">
        <v>26</v>
      </c>
      <c r="C105" s="36">
        <v>20103980</v>
      </c>
      <c r="D105" s="37">
        <v>104239385.90000001</v>
      </c>
      <c r="E105" s="36">
        <f t="shared" ref="E105:E112" si="35">C105+D105</f>
        <v>124343365.90000001</v>
      </c>
      <c r="F105" s="37">
        <v>124343365.78</v>
      </c>
      <c r="G105" s="36">
        <v>121976346.86</v>
      </c>
      <c r="H105" s="37">
        <f t="shared" ref="H105:H112" si="36">E105-F105</f>
        <v>0.12000000476837158</v>
      </c>
    </row>
    <row r="106" spans="2:8" ht="12.75" x14ac:dyDescent="0.2">
      <c r="B106" s="28" t="s">
        <v>27</v>
      </c>
      <c r="C106" s="36">
        <v>139959913.72999999</v>
      </c>
      <c r="D106" s="37">
        <v>-120354912.48999999</v>
      </c>
      <c r="E106" s="36">
        <f t="shared" si="35"/>
        <v>19605001.239999995</v>
      </c>
      <c r="F106" s="37">
        <v>19139976.34</v>
      </c>
      <c r="G106" s="36">
        <v>18995942.969999999</v>
      </c>
      <c r="H106" s="37">
        <f t="shared" si="36"/>
        <v>465024.89999999478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122260000</v>
      </c>
      <c r="D108" s="37">
        <v>22092100.91</v>
      </c>
      <c r="E108" s="36">
        <f t="shared" si="35"/>
        <v>144352100.91</v>
      </c>
      <c r="F108" s="37">
        <v>143330641.66999999</v>
      </c>
      <c r="G108" s="36">
        <v>132631713.63</v>
      </c>
      <c r="H108" s="37">
        <f t="shared" si="36"/>
        <v>1021459.2400000095</v>
      </c>
    </row>
    <row r="109" spans="2:8" ht="12.75" x14ac:dyDescent="0.2">
      <c r="B109" s="28" t="s">
        <v>30</v>
      </c>
      <c r="C109" s="36">
        <v>0</v>
      </c>
      <c r="D109" s="37">
        <v>1550000</v>
      </c>
      <c r="E109" s="36">
        <f t="shared" si="35"/>
        <v>1550000</v>
      </c>
      <c r="F109" s="37">
        <v>1549996.64</v>
      </c>
      <c r="G109" s="36">
        <v>1549996.64</v>
      </c>
      <c r="H109" s="37">
        <f t="shared" si="36"/>
        <v>3.3600000001024455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3500000</v>
      </c>
      <c r="D112" s="37">
        <v>-1960812</v>
      </c>
      <c r="E112" s="36">
        <f t="shared" si="35"/>
        <v>1539188</v>
      </c>
      <c r="F112" s="37">
        <v>1539188</v>
      </c>
      <c r="G112" s="36">
        <v>1539188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7500000</v>
      </c>
      <c r="D113" s="35">
        <f t="shared" ref="D113:H113" si="37">SUM(D114:D122)</f>
        <v>9576840.7599999998</v>
      </c>
      <c r="E113" s="34">
        <f t="shared" si="37"/>
        <v>17076840.759999998</v>
      </c>
      <c r="F113" s="35">
        <f t="shared" si="37"/>
        <v>16761165.460000001</v>
      </c>
      <c r="G113" s="34">
        <f t="shared" si="37"/>
        <v>13404276.24</v>
      </c>
      <c r="H113" s="35">
        <f t="shared" si="37"/>
        <v>315675.30000000005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3349389.22</v>
      </c>
      <c r="E115" s="36">
        <f t="shared" ref="E115:E122" si="38">C115+D115</f>
        <v>3349389.22</v>
      </c>
      <c r="F115" s="37">
        <v>3349389.22</v>
      </c>
      <c r="G115" s="36">
        <v>0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1732451.62</v>
      </c>
      <c r="E116" s="36">
        <f t="shared" si="38"/>
        <v>1732451.62</v>
      </c>
      <c r="F116" s="37">
        <v>1424276.32</v>
      </c>
      <c r="G116" s="36">
        <v>1424276.32</v>
      </c>
      <c r="H116" s="37">
        <f t="shared" si="39"/>
        <v>308175.30000000005</v>
      </c>
    </row>
    <row r="117" spans="2:8" ht="12.75" x14ac:dyDescent="0.2">
      <c r="B117" s="28" t="s">
        <v>38</v>
      </c>
      <c r="C117" s="36">
        <v>7500000</v>
      </c>
      <c r="D117" s="37">
        <v>4494999.92</v>
      </c>
      <c r="E117" s="36">
        <f t="shared" si="38"/>
        <v>11994999.92</v>
      </c>
      <c r="F117" s="37">
        <v>11987499.92</v>
      </c>
      <c r="G117" s="36">
        <v>11979999.92</v>
      </c>
      <c r="H117" s="37">
        <f t="shared" si="39"/>
        <v>7500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110498727.03999999</v>
      </c>
      <c r="D123" s="35">
        <f t="shared" si="40"/>
        <v>119655268.27000001</v>
      </c>
      <c r="E123" s="34">
        <f t="shared" si="40"/>
        <v>230153995.31</v>
      </c>
      <c r="F123" s="35">
        <f t="shared" si="40"/>
        <v>230141378.76999998</v>
      </c>
      <c r="G123" s="34">
        <f t="shared" si="40"/>
        <v>226494457.31999999</v>
      </c>
      <c r="H123" s="35">
        <f t="shared" si="40"/>
        <v>12616.540000002831</v>
      </c>
    </row>
    <row r="124" spans="2:8" ht="12.75" x14ac:dyDescent="0.2">
      <c r="B124" s="28" t="s">
        <v>45</v>
      </c>
      <c r="C124" s="36">
        <v>27929007</v>
      </c>
      <c r="D124" s="37">
        <v>21558702.18</v>
      </c>
      <c r="E124" s="36">
        <f>C124+D124</f>
        <v>49487709.18</v>
      </c>
      <c r="F124" s="53">
        <v>49487452.850000001</v>
      </c>
      <c r="G124" s="54">
        <v>46847194.25</v>
      </c>
      <c r="H124" s="37">
        <f>E124-F124</f>
        <v>256.32999999821186</v>
      </c>
    </row>
    <row r="125" spans="2:8" ht="12.75" x14ac:dyDescent="0.2">
      <c r="B125" s="28" t="s">
        <v>46</v>
      </c>
      <c r="C125" s="36">
        <v>2071350</v>
      </c>
      <c r="D125" s="37">
        <v>-1614593.88</v>
      </c>
      <c r="E125" s="36">
        <f t="shared" ref="E125:E132" si="41">C125+D125</f>
        <v>456756.12000000011</v>
      </c>
      <c r="F125" s="53">
        <v>456756.12</v>
      </c>
      <c r="G125" s="54">
        <v>456756.12</v>
      </c>
      <c r="H125" s="37">
        <f t="shared" ref="H125:H132" si="42">E125-F125</f>
        <v>0</v>
      </c>
    </row>
    <row r="126" spans="2:8" ht="12.75" x14ac:dyDescent="0.2">
      <c r="B126" s="28" t="s">
        <v>47</v>
      </c>
      <c r="C126" s="36">
        <v>640000</v>
      </c>
      <c r="D126" s="37">
        <v>-506101.08</v>
      </c>
      <c r="E126" s="36">
        <f t="shared" si="41"/>
        <v>133898.91999999998</v>
      </c>
      <c r="F126" s="53">
        <v>133898.92000000001</v>
      </c>
      <c r="G126" s="54">
        <v>133898.92000000001</v>
      </c>
      <c r="H126" s="37">
        <f t="shared" si="42"/>
        <v>0</v>
      </c>
    </row>
    <row r="127" spans="2:8" ht="12.75" x14ac:dyDescent="0.2">
      <c r="B127" s="28" t="s">
        <v>48</v>
      </c>
      <c r="C127" s="36">
        <v>18224896.960000001</v>
      </c>
      <c r="D127" s="37">
        <v>125487835.45</v>
      </c>
      <c r="E127" s="36">
        <f t="shared" si="41"/>
        <v>143712732.41</v>
      </c>
      <c r="F127" s="53">
        <v>143711232.25999999</v>
      </c>
      <c r="G127" s="54">
        <v>143711232.25999999</v>
      </c>
      <c r="H127" s="37">
        <f t="shared" si="42"/>
        <v>1500.1500000059605</v>
      </c>
    </row>
    <row r="128" spans="2:8" ht="12.75" x14ac:dyDescent="0.2">
      <c r="B128" s="28" t="s">
        <v>49</v>
      </c>
      <c r="C128" s="36">
        <v>18000000</v>
      </c>
      <c r="D128" s="37">
        <v>-284480</v>
      </c>
      <c r="E128" s="36">
        <f t="shared" si="41"/>
        <v>17715520</v>
      </c>
      <c r="F128" s="53">
        <v>17715520</v>
      </c>
      <c r="G128" s="54">
        <v>17715520</v>
      </c>
      <c r="H128" s="37">
        <f t="shared" si="42"/>
        <v>0</v>
      </c>
    </row>
    <row r="129" spans="2:12" ht="12.75" x14ac:dyDescent="0.2">
      <c r="B129" s="28" t="s">
        <v>50</v>
      </c>
      <c r="C129" s="36">
        <v>43333373.079999998</v>
      </c>
      <c r="D129" s="37">
        <v>-25240938.399999999</v>
      </c>
      <c r="E129" s="36">
        <f t="shared" si="41"/>
        <v>18092434.68</v>
      </c>
      <c r="F129" s="53">
        <v>18081574.620000001</v>
      </c>
      <c r="G129" s="54">
        <v>17629855.77</v>
      </c>
      <c r="H129" s="37">
        <f t="shared" si="42"/>
        <v>10860.059999998659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300100</v>
      </c>
      <c r="D131" s="53">
        <v>-300100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554944</v>
      </c>
      <c r="E132" s="36">
        <f t="shared" si="41"/>
        <v>554944</v>
      </c>
      <c r="F132" s="37">
        <v>554944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228963472</v>
      </c>
      <c r="D133" s="35">
        <f t="shared" ref="D133:H133" si="43">SUM(D134:D136)</f>
        <v>47640482.5</v>
      </c>
      <c r="E133" s="34">
        <f t="shared" si="43"/>
        <v>276603954.5</v>
      </c>
      <c r="F133" s="35">
        <f t="shared" si="43"/>
        <v>276176317.23000002</v>
      </c>
      <c r="G133" s="34">
        <f t="shared" si="43"/>
        <v>244633387.00999999</v>
      </c>
      <c r="H133" s="35">
        <f t="shared" si="43"/>
        <v>427637.26999998093</v>
      </c>
    </row>
    <row r="134" spans="2:12" ht="12.75" x14ac:dyDescent="0.2">
      <c r="B134" s="28" t="s">
        <v>55</v>
      </c>
      <c r="C134" s="36">
        <v>228963472</v>
      </c>
      <c r="D134" s="37">
        <v>47640482.5</v>
      </c>
      <c r="E134" s="36">
        <f>C134+D134</f>
        <v>276603954.5</v>
      </c>
      <c r="F134" s="53">
        <v>276176317.23000002</v>
      </c>
      <c r="G134" s="54">
        <v>244633387.00999999</v>
      </c>
      <c r="H134" s="37">
        <f>E134-F134</f>
        <v>427637.26999998093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118988562.03</v>
      </c>
      <c r="D150" s="35">
        <f t="shared" ref="D150:H150" si="51">SUM(D151:D157)</f>
        <v>6880805.4199999999</v>
      </c>
      <c r="E150" s="34">
        <f>SUM(E151:E157)</f>
        <v>125869367.45</v>
      </c>
      <c r="F150" s="35">
        <f t="shared" si="51"/>
        <v>125866367.45</v>
      </c>
      <c r="G150" s="34">
        <f t="shared" si="51"/>
        <v>125634367.45</v>
      </c>
      <c r="H150" s="35">
        <f t="shared" si="51"/>
        <v>3000</v>
      </c>
    </row>
    <row r="151" spans="2:10" ht="12.75" x14ac:dyDescent="0.2">
      <c r="B151" s="28" t="s">
        <v>72</v>
      </c>
      <c r="C151" s="36">
        <v>65902719.159999996</v>
      </c>
      <c r="D151" s="53">
        <v>-5110207.41</v>
      </c>
      <c r="E151" s="36">
        <f>C151+D151</f>
        <v>60792511.75</v>
      </c>
      <c r="F151" s="53">
        <v>60792511.75</v>
      </c>
      <c r="G151" s="54">
        <v>60792511.75</v>
      </c>
      <c r="H151" s="37">
        <f>E151-F151</f>
        <v>0</v>
      </c>
    </row>
    <row r="152" spans="2:10" ht="12.75" x14ac:dyDescent="0.2">
      <c r="B152" s="28" t="s">
        <v>73</v>
      </c>
      <c r="C152" s="36">
        <v>49785842.869999997</v>
      </c>
      <c r="D152" s="53">
        <v>14349832.029999999</v>
      </c>
      <c r="E152" s="36">
        <f t="shared" ref="E152:E157" si="52">C152+D152</f>
        <v>64135674.899999999</v>
      </c>
      <c r="F152" s="53">
        <v>64135674.899999999</v>
      </c>
      <c r="G152" s="54">
        <v>64135674.899999999</v>
      </c>
      <c r="H152" s="37">
        <f t="shared" ref="H152:H157" si="53">E152-F152</f>
        <v>0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1300000</v>
      </c>
      <c r="D154" s="37">
        <v>-358819.2</v>
      </c>
      <c r="E154" s="36">
        <f t="shared" si="52"/>
        <v>941180.8</v>
      </c>
      <c r="F154" s="37">
        <v>938180.8</v>
      </c>
      <c r="G154" s="36">
        <v>706180.8</v>
      </c>
      <c r="H154" s="37">
        <f t="shared" si="53"/>
        <v>3000</v>
      </c>
      <c r="J154" s="20"/>
    </row>
    <row r="155" spans="2:10" ht="12.75" x14ac:dyDescent="0.2">
      <c r="B155" s="28" t="s">
        <v>76</v>
      </c>
      <c r="C155" s="36">
        <v>2000000</v>
      </c>
      <c r="D155" s="37">
        <v>-2000000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7971345547</v>
      </c>
      <c r="D158" s="46">
        <f>D83+D8</f>
        <v>1333165111.99</v>
      </c>
      <c r="E158" s="45">
        <f>E83+E8</f>
        <v>9304510658.9900017</v>
      </c>
      <c r="F158" s="46">
        <f t="shared" si="54"/>
        <v>8847284678.539999</v>
      </c>
      <c r="G158" s="45">
        <f t="shared" si="54"/>
        <v>8717227199.539999</v>
      </c>
      <c r="H158" s="46">
        <f>H83+H8</f>
        <v>457225980.45000005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lastPrinted>2022-12-14T16:58:17Z</cp:lastPrinted>
  <dcterms:created xsi:type="dcterms:W3CDTF">2018-09-04T19:21:14Z</dcterms:created>
  <dcterms:modified xsi:type="dcterms:W3CDTF">2023-01-30T18:37:05Z</dcterms:modified>
</cp:coreProperties>
</file>