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Diciembre 2022\"/>
    </mc:Choice>
  </mc:AlternateContent>
  <xr:revisionPtr revIDLastSave="0" documentId="13_ncr:1_{4F3B6FAC-63AF-486E-BF8E-47B23F715B3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58" i="1" l="1"/>
  <c r="F48" i="1"/>
  <c r="F21" i="1"/>
  <c r="F10" i="1" s="1"/>
  <c r="F84" i="1" s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J56" i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E30" i="1"/>
  <c r="E21" i="1"/>
  <c r="G11" i="1"/>
  <c r="J11" i="1" s="1"/>
  <c r="E10" i="1" l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<sst xmlns="http://schemas.openxmlformats.org/spreadsheetml/2006/main" count="81" uniqueCount="51">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</sst>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A34" zoomScale="85" zoomScaleNormal="85" zoomScaleSheetLayoutView="100" workbookViewId="0">
      <selection activeCell="B46" sqref="B46:J46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22" t="s">
        <v>5</v>
      </c>
      <c r="C2" s="23"/>
      <c r="D2" s="23"/>
      <c r="E2" s="23"/>
      <c r="F2" s="23"/>
      <c r="G2" s="23"/>
      <c r="H2" s="23"/>
      <c r="I2" s="23"/>
      <c r="J2" s="24"/>
    </row>
    <row r="3" spans="2:10" ht="13.5" customHeight="1" x14ac:dyDescent="0.25">
      <c r="B3" s="25" t="s">
        <v>47</v>
      </c>
      <c r="C3" s="41"/>
      <c r="D3" s="41"/>
      <c r="E3" s="41"/>
      <c r="F3" s="41"/>
      <c r="G3" s="41"/>
      <c r="H3" s="41"/>
      <c r="I3" s="41"/>
      <c r="J3" s="26"/>
    </row>
    <row r="4" spans="2:10" ht="12" customHeight="1" x14ac:dyDescent="0.25">
      <c r="B4" s="17"/>
      <c r="C4" s="41" t="s">
        <v>46</v>
      </c>
      <c r="D4" s="41"/>
      <c r="E4" s="41"/>
      <c r="F4" s="41"/>
      <c r="G4" s="41"/>
      <c r="H4" s="41"/>
      <c r="I4" s="41"/>
      <c r="J4" s="26"/>
    </row>
    <row r="5" spans="2:10" ht="12" customHeight="1" x14ac:dyDescent="0.25">
      <c r="B5" s="25" t="s">
        <v>50</v>
      </c>
      <c r="C5" s="41"/>
      <c r="D5" s="41"/>
      <c r="E5" s="41"/>
      <c r="F5" s="41"/>
      <c r="G5" s="41"/>
      <c r="H5" s="41"/>
      <c r="I5" s="41"/>
      <c r="J5" s="26"/>
    </row>
    <row r="6" spans="2:10" ht="16.5" customHeight="1" x14ac:dyDescent="0.25">
      <c r="B6" s="27" t="s">
        <v>48</v>
      </c>
      <c r="C6" s="28"/>
      <c r="D6" s="28"/>
      <c r="E6" s="28"/>
      <c r="F6" s="28"/>
      <c r="G6" s="28"/>
      <c r="H6" s="28"/>
      <c r="I6" s="28"/>
      <c r="J6" s="29"/>
    </row>
    <row r="7" spans="2:10" ht="9" customHeight="1" x14ac:dyDescent="0.25">
      <c r="C7" s="31"/>
      <c r="D7" s="31"/>
      <c r="E7" s="31"/>
      <c r="F7" s="31"/>
      <c r="G7" s="31"/>
      <c r="H7" s="31"/>
      <c r="I7" s="31"/>
      <c r="J7" s="31"/>
    </row>
    <row r="8" spans="2:10" x14ac:dyDescent="0.25">
      <c r="B8" s="30" t="s">
        <v>6</v>
      </c>
      <c r="C8" s="30"/>
      <c r="D8" s="30"/>
      <c r="E8" s="18" t="s">
        <v>1</v>
      </c>
      <c r="F8" s="18"/>
      <c r="G8" s="18"/>
      <c r="H8" s="18"/>
      <c r="I8" s="18"/>
      <c r="J8" s="18" t="s">
        <v>8</v>
      </c>
    </row>
    <row r="9" spans="2:10" ht="42.75" customHeight="1" x14ac:dyDescent="0.25">
      <c r="B9" s="30"/>
      <c r="C9" s="30"/>
      <c r="D9" s="30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18"/>
    </row>
    <row r="10" spans="2:10" ht="15" customHeight="1" x14ac:dyDescent="0.25">
      <c r="B10" s="42" t="s">
        <v>9</v>
      </c>
      <c r="C10" s="42"/>
      <c r="D10" s="42"/>
      <c r="E10" s="13">
        <f>SUM(E11+E21+E30+E41)</f>
        <v>6894076689</v>
      </c>
      <c r="F10" s="13">
        <f>SUM(F11+F21+F30+F41)</f>
        <v>1107637197.7200003</v>
      </c>
      <c r="G10" s="13">
        <f t="shared" ref="F10:G10" si="0">SUM(G11+G21+G30+G41)</f>
        <v>8001713886.7199993</v>
      </c>
      <c r="H10" s="13">
        <f>SUM(H11+H21+H30+H41)</f>
        <v>7548595138.3800001</v>
      </c>
      <c r="I10" s="13">
        <f>SUM(I11+I21+I30+I41)</f>
        <v>7491430802.6599998</v>
      </c>
      <c r="J10" s="13">
        <f>SUM(J11+J21+J30+J41)</f>
        <v>453118748.33999902</v>
      </c>
    </row>
    <row r="11" spans="2:10" x14ac:dyDescent="0.25">
      <c r="B11" s="19" t="s">
        <v>10</v>
      </c>
      <c r="C11" s="20"/>
      <c r="D11" s="21"/>
      <c r="E11" s="5">
        <f>SUM(E12:E19)</f>
        <v>4952278572.4300003</v>
      </c>
      <c r="F11" s="8">
        <f>SUM(F12:F19)</f>
        <v>397526709.25999999</v>
      </c>
      <c r="G11" s="5">
        <f t="shared" ref="G11" si="1">SUM(G12:G19)</f>
        <v>5349805281.6899996</v>
      </c>
      <c r="H11" s="8">
        <f>SUM(H12:H19)</f>
        <v>5188870169.0200005</v>
      </c>
      <c r="I11" s="5">
        <f>SUM(I12:I19)</f>
        <v>5171127077.9499998</v>
      </c>
      <c r="J11" s="8">
        <f>SUM(G11-H11)</f>
        <v>160935112.66999912</v>
      </c>
    </row>
    <row r="12" spans="2:10" x14ac:dyDescent="0.25">
      <c r="B12" s="32" t="s">
        <v>11</v>
      </c>
      <c r="C12" s="33"/>
      <c r="D12" s="34"/>
      <c r="E12" s="6">
        <v>24030453.93</v>
      </c>
      <c r="F12" s="9">
        <v>2619716.48</v>
      </c>
      <c r="G12" s="6">
        <f>SUM(E12+F12)</f>
        <v>26650170.41</v>
      </c>
      <c r="H12" s="9">
        <v>26650169.420000002</v>
      </c>
      <c r="I12" s="6">
        <v>26650169.420000002</v>
      </c>
      <c r="J12" s="10">
        <f>SUM(G12-H12)</f>
        <v>0.98999999836087227</v>
      </c>
    </row>
    <row r="13" spans="2:10" x14ac:dyDescent="0.25">
      <c r="B13" s="32" t="s">
        <v>12</v>
      </c>
      <c r="C13" s="33"/>
      <c r="D13" s="34"/>
      <c r="E13" s="6">
        <v>103978849.14</v>
      </c>
      <c r="F13" s="9">
        <v>91291311.030000001</v>
      </c>
      <c r="G13" s="6">
        <f t="shared" ref="G13:G19" si="2">SUM(E13+F13)</f>
        <v>195270160.17000002</v>
      </c>
      <c r="H13" s="9">
        <v>192696632.75999999</v>
      </c>
      <c r="I13" s="6">
        <v>192637409.75999999</v>
      </c>
      <c r="J13" s="10">
        <f t="shared" ref="J13:J19" si="3">SUM(G13-H13)</f>
        <v>2573527.4100000262</v>
      </c>
    </row>
    <row r="14" spans="2:10" x14ac:dyDescent="0.25">
      <c r="B14" s="32" t="s">
        <v>13</v>
      </c>
      <c r="C14" s="33"/>
      <c r="D14" s="34"/>
      <c r="E14" s="6">
        <v>2030074460.0999999</v>
      </c>
      <c r="F14" s="9">
        <v>-105315503.93000001</v>
      </c>
      <c r="G14" s="6">
        <f t="shared" si="2"/>
        <v>1924758956.1699998</v>
      </c>
      <c r="H14" s="9">
        <v>1834512892.71</v>
      </c>
      <c r="I14" s="6">
        <v>1819875936.28</v>
      </c>
      <c r="J14" s="10">
        <f t="shared" si="3"/>
        <v>90246063.4599998</v>
      </c>
    </row>
    <row r="15" spans="2:10" x14ac:dyDescent="0.25">
      <c r="B15" s="32" t="s">
        <v>14</v>
      </c>
      <c r="C15" s="33"/>
      <c r="D15" s="34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2" t="s">
        <v>15</v>
      </c>
      <c r="C16" s="33"/>
      <c r="D16" s="34"/>
      <c r="E16" s="6">
        <v>1284004227.6900001</v>
      </c>
      <c r="F16" s="9">
        <v>399325171.55000001</v>
      </c>
      <c r="G16" s="6">
        <f t="shared" si="2"/>
        <v>1683329399.24</v>
      </c>
      <c r="H16" s="9">
        <v>1667807579.8800001</v>
      </c>
      <c r="I16" s="6">
        <v>1664997463.4100001</v>
      </c>
      <c r="J16" s="10">
        <f>SUM(G16-H16)</f>
        <v>15521819.359999895</v>
      </c>
    </row>
    <row r="17" spans="2:10" x14ac:dyDescent="0.25">
      <c r="B17" s="32" t="s">
        <v>16</v>
      </c>
      <c r="C17" s="33"/>
      <c r="D17" s="34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2" t="s">
        <v>17</v>
      </c>
      <c r="C18" s="33"/>
      <c r="D18" s="34"/>
      <c r="E18" s="6">
        <v>1189595623</v>
      </c>
      <c r="F18" s="9">
        <v>2955348.3</v>
      </c>
      <c r="G18" s="6">
        <f t="shared" si="2"/>
        <v>1192550971.3</v>
      </c>
      <c r="H18" s="9">
        <v>1140759775.45</v>
      </c>
      <c r="I18" s="6">
        <v>1140522980.28</v>
      </c>
      <c r="J18" s="10">
        <f t="shared" si="3"/>
        <v>51791195.849999905</v>
      </c>
    </row>
    <row r="19" spans="2:10" x14ac:dyDescent="0.25">
      <c r="B19" s="32" t="s">
        <v>18</v>
      </c>
      <c r="C19" s="33"/>
      <c r="D19" s="34"/>
      <c r="E19" s="6">
        <v>320594958.56999999</v>
      </c>
      <c r="F19" s="9">
        <v>6650665.8300000001</v>
      </c>
      <c r="G19" s="6">
        <f t="shared" si="2"/>
        <v>327245624.39999998</v>
      </c>
      <c r="H19" s="9">
        <v>326443118.80000001</v>
      </c>
      <c r="I19" s="6">
        <v>326443118.80000001</v>
      </c>
      <c r="J19" s="10">
        <f t="shared" si="3"/>
        <v>802505.59999996424</v>
      </c>
    </row>
    <row r="20" spans="2:10" ht="18" customHeight="1" x14ac:dyDescent="0.25">
      <c r="B20" s="35"/>
      <c r="C20" s="36"/>
      <c r="D20" s="37"/>
      <c r="E20" s="5"/>
      <c r="F20" s="8"/>
      <c r="G20" s="12"/>
      <c r="H20" s="8"/>
      <c r="I20" s="5"/>
      <c r="J20" s="8"/>
    </row>
    <row r="21" spans="2:10" x14ac:dyDescent="0.25">
      <c r="B21" s="19" t="s">
        <v>19</v>
      </c>
      <c r="C21" s="20"/>
      <c r="D21" s="21"/>
      <c r="E21" s="5">
        <f>SUM(E22:E28)</f>
        <v>1879085217.5699999</v>
      </c>
      <c r="F21" s="8">
        <f>SUM(F22:F28)</f>
        <v>681902558.08000004</v>
      </c>
      <c r="G21" s="12">
        <f>SUM(G22:G28)</f>
        <v>2560987775.6499996</v>
      </c>
      <c r="H21" s="8">
        <f>SUM(H22:H28)</f>
        <v>2268850473.0700002</v>
      </c>
      <c r="I21" s="5">
        <f>SUM(I22:I28)</f>
        <v>2229732728.3699999</v>
      </c>
      <c r="J21" s="8">
        <f t="shared" ref="F21:J21" si="4">SUM(J22:J28)</f>
        <v>292137302.57999992</v>
      </c>
    </row>
    <row r="22" spans="2:10" x14ac:dyDescent="0.25">
      <c r="B22" s="32" t="s">
        <v>20</v>
      </c>
      <c r="C22" s="33"/>
      <c r="D22" s="34"/>
      <c r="E22" s="7">
        <v>542120238.65999997</v>
      </c>
      <c r="F22" s="10">
        <v>16782980.02</v>
      </c>
      <c r="G22" s="6">
        <f t="shared" ref="G22:G28" si="5">SUM(E22+F22)</f>
        <v>558903218.67999995</v>
      </c>
      <c r="H22" s="10">
        <v>553514295.90999997</v>
      </c>
      <c r="I22" s="7">
        <v>550176185.20000005</v>
      </c>
      <c r="J22" s="10">
        <f>SUM(G22-H22)</f>
        <v>5388922.7699999809</v>
      </c>
    </row>
    <row r="23" spans="2:10" x14ac:dyDescent="0.25">
      <c r="B23" s="32" t="s">
        <v>21</v>
      </c>
      <c r="C23" s="33"/>
      <c r="D23" s="34"/>
      <c r="E23" s="7">
        <v>785435335.99000001</v>
      </c>
      <c r="F23" s="10">
        <v>569999183.52999997</v>
      </c>
      <c r="G23" s="6">
        <f t="shared" si="5"/>
        <v>1355434519.52</v>
      </c>
      <c r="H23" s="10">
        <v>1074188528.1800001</v>
      </c>
      <c r="I23" s="7">
        <v>1041033976.61</v>
      </c>
      <c r="J23" s="10">
        <f t="shared" ref="J23:J28" si="6">SUM(G23-H23)</f>
        <v>281245991.33999991</v>
      </c>
    </row>
    <row r="24" spans="2:10" x14ac:dyDescent="0.25">
      <c r="B24" s="32" t="s">
        <v>22</v>
      </c>
      <c r="C24" s="33"/>
      <c r="D24" s="34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2" t="s">
        <v>23</v>
      </c>
      <c r="C25" s="33"/>
      <c r="D25" s="34"/>
      <c r="E25" s="7">
        <v>137621842.08000001</v>
      </c>
      <c r="F25" s="10">
        <v>28561804.469999999</v>
      </c>
      <c r="G25" s="6">
        <f t="shared" si="5"/>
        <v>166183646.55000001</v>
      </c>
      <c r="H25" s="10">
        <v>164988538.84999999</v>
      </c>
      <c r="I25" s="7">
        <v>164096219.28999999</v>
      </c>
      <c r="J25" s="10">
        <f t="shared" si="6"/>
        <v>1195107.7000000179</v>
      </c>
    </row>
    <row r="26" spans="2:10" x14ac:dyDescent="0.25">
      <c r="B26" s="32" t="s">
        <v>24</v>
      </c>
      <c r="C26" s="33"/>
      <c r="D26" s="34"/>
      <c r="E26" s="7">
        <v>131307000</v>
      </c>
      <c r="F26" s="10">
        <v>49198696.07</v>
      </c>
      <c r="G26" s="6">
        <f t="shared" si="5"/>
        <v>180505696.06999999</v>
      </c>
      <c r="H26" s="10">
        <v>180505686.06999999</v>
      </c>
      <c r="I26" s="7">
        <v>180505686.06999999</v>
      </c>
      <c r="J26" s="10">
        <f t="shared" si="6"/>
        <v>10</v>
      </c>
    </row>
    <row r="27" spans="2:10" x14ac:dyDescent="0.25">
      <c r="B27" s="32" t="s">
        <v>25</v>
      </c>
      <c r="C27" s="33"/>
      <c r="D27" s="34"/>
      <c r="E27" s="7">
        <v>147057250.84</v>
      </c>
      <c r="F27" s="11">
        <v>-8083451.6100000003</v>
      </c>
      <c r="G27" s="6">
        <f t="shared" si="5"/>
        <v>138973799.22999999</v>
      </c>
      <c r="H27" s="10">
        <v>136821360.94999999</v>
      </c>
      <c r="I27" s="7">
        <v>136821360.94999999</v>
      </c>
      <c r="J27" s="10">
        <f t="shared" si="6"/>
        <v>2152438.2800000012</v>
      </c>
    </row>
    <row r="28" spans="2:10" x14ac:dyDescent="0.25">
      <c r="B28" s="32" t="s">
        <v>26</v>
      </c>
      <c r="C28" s="33"/>
      <c r="D28" s="34"/>
      <c r="E28" s="7">
        <v>135543550</v>
      </c>
      <c r="F28" s="10">
        <v>25443345.600000001</v>
      </c>
      <c r="G28" s="6">
        <f t="shared" si="5"/>
        <v>160986895.59999999</v>
      </c>
      <c r="H28" s="10">
        <v>158832063.11000001</v>
      </c>
      <c r="I28" s="7">
        <v>157099300.25</v>
      </c>
      <c r="J28" s="10">
        <f t="shared" si="6"/>
        <v>2154832.4899999797</v>
      </c>
    </row>
    <row r="29" spans="2:10" ht="16.5" customHeight="1" x14ac:dyDescent="0.25">
      <c r="B29" s="35"/>
      <c r="C29" s="36"/>
      <c r="D29" s="37"/>
      <c r="E29" s="5"/>
      <c r="F29" s="8"/>
      <c r="G29" s="12"/>
      <c r="H29" s="8"/>
      <c r="I29" s="5"/>
      <c r="J29" s="8"/>
    </row>
    <row r="30" spans="2:10" x14ac:dyDescent="0.25">
      <c r="B30" s="19" t="s">
        <v>27</v>
      </c>
      <c r="C30" s="20"/>
      <c r="D30" s="21"/>
      <c r="E30" s="5">
        <f>SUM(E31:E39)</f>
        <v>62712899</v>
      </c>
      <c r="F30" s="8">
        <f t="shared" ref="F30:J30" si="7">SUM(F31:F39)</f>
        <v>28207930.379999995</v>
      </c>
      <c r="G30" s="12">
        <f>SUM(G31)</f>
        <v>90920829.379999995</v>
      </c>
      <c r="H30" s="8">
        <f>SUM(H31)</f>
        <v>90874496.290000007</v>
      </c>
      <c r="I30" s="5">
        <f>SUM(I31)</f>
        <v>90570996.340000004</v>
      </c>
      <c r="J30" s="8">
        <f t="shared" si="7"/>
        <v>46333.089999988675</v>
      </c>
    </row>
    <row r="31" spans="2:10" x14ac:dyDescent="0.25">
      <c r="B31" s="32" t="s">
        <v>28</v>
      </c>
      <c r="C31" s="33"/>
      <c r="D31" s="34"/>
      <c r="E31" s="7">
        <v>62712899</v>
      </c>
      <c r="F31" s="10">
        <v>28207930.379999995</v>
      </c>
      <c r="G31" s="6">
        <f>SUM(E31+F31)</f>
        <v>90920829.379999995</v>
      </c>
      <c r="H31" s="10">
        <v>90874496.290000007</v>
      </c>
      <c r="I31" s="7">
        <v>90570996.340000004</v>
      </c>
      <c r="J31" s="10">
        <f>SUM(G31-H31)</f>
        <v>46333.089999988675</v>
      </c>
    </row>
    <row r="32" spans="2:10" x14ac:dyDescent="0.25">
      <c r="B32" s="32" t="s">
        <v>29</v>
      </c>
      <c r="C32" s="33"/>
      <c r="D32" s="34"/>
      <c r="E32" s="7">
        <v>0</v>
      </c>
      <c r="F32" s="10">
        <v>0</v>
      </c>
      <c r="G32" s="6">
        <f t="shared" ref="G32:G39" si="8">SUM(E32+F32)</f>
        <v>0</v>
      </c>
      <c r="H32" s="10">
        <v>0</v>
      </c>
      <c r="I32" s="7">
        <v>0</v>
      </c>
      <c r="J32" s="10">
        <f t="shared" ref="J32:J39" si="9">SUM(G32-H32)</f>
        <v>0</v>
      </c>
    </row>
    <row r="33" spans="2:10" x14ac:dyDescent="0.25">
      <c r="B33" s="32" t="s">
        <v>30</v>
      </c>
      <c r="C33" s="33"/>
      <c r="D33" s="34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2" t="s">
        <v>31</v>
      </c>
      <c r="C34" s="33"/>
      <c r="D34" s="34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2" t="s">
        <v>32</v>
      </c>
      <c r="C35" s="33"/>
      <c r="D35" s="34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2" t="s">
        <v>33</v>
      </c>
      <c r="C36" s="33"/>
      <c r="D36" s="34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2" t="s">
        <v>34</v>
      </c>
      <c r="C37" s="33"/>
      <c r="D37" s="34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2" t="s">
        <v>35</v>
      </c>
      <c r="C38" s="33"/>
      <c r="D38" s="34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2" t="s">
        <v>36</v>
      </c>
      <c r="C39" s="33"/>
      <c r="D39" s="34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38"/>
      <c r="C40" s="39"/>
      <c r="D40" s="40"/>
      <c r="E40" s="5"/>
      <c r="F40" s="8"/>
      <c r="G40" s="5"/>
      <c r="H40" s="8"/>
      <c r="I40" s="5"/>
      <c r="J40" s="8"/>
    </row>
    <row r="41" spans="2:10" x14ac:dyDescent="0.25">
      <c r="B41" s="19" t="s">
        <v>37</v>
      </c>
      <c r="C41" s="20"/>
      <c r="D41" s="21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2" t="s">
        <v>38</v>
      </c>
      <c r="C42" s="33"/>
      <c r="D42" s="34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2" t="s">
        <v>39</v>
      </c>
      <c r="C43" s="33"/>
      <c r="D43" s="34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2" t="s">
        <v>40</v>
      </c>
      <c r="C44" s="33"/>
      <c r="D44" s="34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2" t="s">
        <v>41</v>
      </c>
      <c r="C45" s="33"/>
      <c r="D45" s="34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48"/>
      <c r="F46" s="49"/>
      <c r="G46" s="48"/>
      <c r="H46" s="49"/>
      <c r="I46" s="48"/>
      <c r="J46" s="49"/>
    </row>
    <row r="47" spans="2:10" x14ac:dyDescent="0.25">
      <c r="B47" s="43" t="s">
        <v>42</v>
      </c>
      <c r="C47" s="43"/>
      <c r="D47" s="43"/>
      <c r="E47" s="14">
        <f>SUM(E48+E58+E67+E78)</f>
        <v>1077268858</v>
      </c>
      <c r="F47" s="14">
        <f>SUM(F48+F58+F67+F78)</f>
        <v>225527914.26999998</v>
      </c>
      <c r="G47" s="14">
        <f t="shared" ref="G47:J47" si="13">SUM(G48+G58+G67+G78)</f>
        <v>1302796772.27</v>
      </c>
      <c r="H47" s="14">
        <f t="shared" si="13"/>
        <v>1298689540.1600001</v>
      </c>
      <c r="I47" s="14">
        <f t="shared" si="13"/>
        <v>1225796396.8800001</v>
      </c>
      <c r="J47" s="14">
        <f t="shared" si="13"/>
        <v>4107232.1100000031</v>
      </c>
    </row>
    <row r="48" spans="2:10" x14ac:dyDescent="0.25">
      <c r="B48" s="19" t="s">
        <v>10</v>
      </c>
      <c r="C48" s="20"/>
      <c r="D48" s="21"/>
      <c r="E48" s="5">
        <f>SUM(E49:E56)</f>
        <v>439986108.91999996</v>
      </c>
      <c r="F48" s="8">
        <f>SUM(F49:F56)</f>
        <v>43681626.230000004</v>
      </c>
      <c r="G48" s="5">
        <f t="shared" ref="G48:J48" si="14">SUM(G49:G56)</f>
        <v>483667735.14999998</v>
      </c>
      <c r="H48" s="8">
        <f t="shared" si="14"/>
        <v>481247087.70999998</v>
      </c>
      <c r="I48" s="5">
        <f>SUM(I49:I56)</f>
        <v>452964079.98000002</v>
      </c>
      <c r="J48" s="8">
        <f t="shared" si="14"/>
        <v>2420647.4400000125</v>
      </c>
    </row>
    <row r="49" spans="2:10" x14ac:dyDescent="0.25">
      <c r="B49" s="32" t="s">
        <v>11</v>
      </c>
      <c r="C49" s="33"/>
      <c r="D49" s="34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2" t="s">
        <v>12</v>
      </c>
      <c r="C50" s="33"/>
      <c r="D50" s="34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2" t="s">
        <v>13</v>
      </c>
      <c r="C51" s="33"/>
      <c r="D51" s="34"/>
      <c r="E51" s="7">
        <v>105054896.16</v>
      </c>
      <c r="F51" s="10">
        <v>24615896.829999998</v>
      </c>
      <c r="G51" s="7">
        <f t="shared" si="15"/>
        <v>129670792.98999999</v>
      </c>
      <c r="H51" s="10">
        <v>129670792.81999999</v>
      </c>
      <c r="I51" s="7">
        <v>126886500.84999999</v>
      </c>
      <c r="J51" s="10">
        <f t="shared" si="16"/>
        <v>0.17000000178813934</v>
      </c>
    </row>
    <row r="52" spans="2:10" x14ac:dyDescent="0.25">
      <c r="B52" s="32" t="s">
        <v>14</v>
      </c>
      <c r="C52" s="33"/>
      <c r="D52" s="34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2" t="s">
        <v>15</v>
      </c>
      <c r="C53" s="33"/>
      <c r="D53" s="34"/>
      <c r="E53" s="7">
        <v>252789375.75999999</v>
      </c>
      <c r="F53" s="10">
        <v>-116364008.31</v>
      </c>
      <c r="G53" s="7">
        <f t="shared" si="15"/>
        <v>136425367.44999999</v>
      </c>
      <c r="H53" s="10">
        <v>136422367.44999999</v>
      </c>
      <c r="I53" s="7">
        <v>136190367.44999999</v>
      </c>
      <c r="J53" s="10">
        <f t="shared" si="16"/>
        <v>3000</v>
      </c>
    </row>
    <row r="54" spans="2:10" x14ac:dyDescent="0.25">
      <c r="B54" s="32" t="s">
        <v>43</v>
      </c>
      <c r="C54" s="33"/>
      <c r="D54" s="34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2" t="s">
        <v>17</v>
      </c>
      <c r="C55" s="33"/>
      <c r="D55" s="34"/>
      <c r="E55" s="7">
        <v>82141837</v>
      </c>
      <c r="F55" s="10">
        <v>135429737.71000001</v>
      </c>
      <c r="G55" s="7">
        <f t="shared" si="15"/>
        <v>217571574.71000001</v>
      </c>
      <c r="H55" s="10">
        <v>215153927.44</v>
      </c>
      <c r="I55" s="7">
        <v>189887211.68000001</v>
      </c>
      <c r="J55" s="10">
        <f t="shared" si="16"/>
        <v>2417647.2700000107</v>
      </c>
    </row>
    <row r="56" spans="2:10" x14ac:dyDescent="0.25">
      <c r="B56" s="32" t="s">
        <v>18</v>
      </c>
      <c r="C56" s="33"/>
      <c r="D56" s="34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38"/>
      <c r="C57" s="39"/>
      <c r="D57" s="40"/>
      <c r="E57" s="5"/>
      <c r="F57" s="8"/>
      <c r="G57" s="5"/>
      <c r="H57" s="8"/>
      <c r="I57" s="5"/>
      <c r="J57" s="8"/>
    </row>
    <row r="58" spans="2:10" x14ac:dyDescent="0.25">
      <c r="B58" s="19" t="s">
        <v>19</v>
      </c>
      <c r="C58" s="20"/>
      <c r="D58" s="21"/>
      <c r="E58" s="5">
        <f>SUM(E59:E65)</f>
        <v>636682649.08000004</v>
      </c>
      <c r="F58" s="8">
        <f>SUM(F59:F65)</f>
        <v>179163936.41999999</v>
      </c>
      <c r="G58" s="5">
        <f t="shared" ref="F58:J58" si="17">SUM(G59:G65)</f>
        <v>815846585.5</v>
      </c>
      <c r="H58" s="8">
        <f t="shared" si="17"/>
        <v>814468179.49000001</v>
      </c>
      <c r="I58" s="5">
        <f>SUM(I59:I65)</f>
        <v>769858043.93999994</v>
      </c>
      <c r="J58" s="8">
        <f t="shared" si="17"/>
        <v>1378406.0099999905</v>
      </c>
    </row>
    <row r="59" spans="2:10" x14ac:dyDescent="0.25">
      <c r="B59" s="32" t="s">
        <v>20</v>
      </c>
      <c r="C59" s="33"/>
      <c r="D59" s="34"/>
      <c r="E59" s="7">
        <v>1216300</v>
      </c>
      <c r="F59" s="10">
        <v>-1216300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2" t="s">
        <v>21</v>
      </c>
      <c r="C60" s="33"/>
      <c r="D60" s="34"/>
      <c r="E60" s="6">
        <v>635119749.08000004</v>
      </c>
      <c r="F60" s="9">
        <v>177966836.5</v>
      </c>
      <c r="G60" s="7">
        <f t="shared" ref="G60:G65" si="18">E60+F60</f>
        <v>813086585.58000004</v>
      </c>
      <c r="H60" s="9">
        <v>811708179.57000005</v>
      </c>
      <c r="I60" s="6">
        <v>767098044.01999998</v>
      </c>
      <c r="J60" s="10">
        <f t="shared" ref="J60:J65" si="19">G60-H60</f>
        <v>1378406.0099999905</v>
      </c>
    </row>
    <row r="61" spans="2:10" x14ac:dyDescent="0.25">
      <c r="B61" s="32" t="s">
        <v>22</v>
      </c>
      <c r="C61" s="33"/>
      <c r="D61" s="34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2" t="s">
        <v>23</v>
      </c>
      <c r="C62" s="33"/>
      <c r="D62" s="34"/>
      <c r="E62" s="7">
        <v>55000</v>
      </c>
      <c r="F62" s="10">
        <v>-55000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2" t="s">
        <v>24</v>
      </c>
      <c r="C63" s="33"/>
      <c r="D63" s="34"/>
      <c r="E63" s="7">
        <v>100000</v>
      </c>
      <c r="F63" s="10">
        <v>-100000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2" t="s">
        <v>25</v>
      </c>
      <c r="C64" s="33"/>
      <c r="D64" s="34"/>
      <c r="E64" s="7">
        <v>0</v>
      </c>
      <c r="F64" s="10">
        <v>2150000</v>
      </c>
      <c r="G64" s="7">
        <f t="shared" si="18"/>
        <v>2150000</v>
      </c>
      <c r="H64" s="10">
        <v>2150000</v>
      </c>
      <c r="I64" s="7">
        <v>2150000</v>
      </c>
      <c r="J64" s="10">
        <f t="shared" si="19"/>
        <v>0</v>
      </c>
    </row>
    <row r="65" spans="2:10" x14ac:dyDescent="0.25">
      <c r="B65" s="32" t="s">
        <v>26</v>
      </c>
      <c r="C65" s="33"/>
      <c r="D65" s="34"/>
      <c r="E65" s="7">
        <v>191600</v>
      </c>
      <c r="F65" s="10">
        <v>418399.9200000001</v>
      </c>
      <c r="G65" s="7">
        <f t="shared" si="18"/>
        <v>609999.92000000016</v>
      </c>
      <c r="H65" s="10">
        <v>609999.92000000004</v>
      </c>
      <c r="I65" s="7">
        <v>609999.92000000004</v>
      </c>
      <c r="J65" s="10">
        <f t="shared" si="19"/>
        <v>0</v>
      </c>
    </row>
    <row r="66" spans="2:10" ht="15.75" customHeight="1" x14ac:dyDescent="0.25">
      <c r="B66" s="38"/>
      <c r="C66" s="39"/>
      <c r="D66" s="40"/>
      <c r="E66" s="5"/>
      <c r="F66" s="8"/>
      <c r="G66" s="5"/>
      <c r="H66" s="8"/>
      <c r="I66" s="5"/>
      <c r="J66" s="8"/>
    </row>
    <row r="67" spans="2:10" x14ac:dyDescent="0.25">
      <c r="B67" s="19" t="s">
        <v>27</v>
      </c>
      <c r="C67" s="20"/>
      <c r="D67" s="21"/>
      <c r="E67" s="5">
        <f>SUM(E68:E71)</f>
        <v>600100</v>
      </c>
      <c r="F67" s="8">
        <f>SUM(F68:F76)</f>
        <v>2682351.62</v>
      </c>
      <c r="G67" s="5">
        <f t="shared" ref="G67:J67" si="20">SUM(G68:G74)</f>
        <v>3282451.62</v>
      </c>
      <c r="H67" s="8">
        <f t="shared" si="20"/>
        <v>2974272.96</v>
      </c>
      <c r="I67" s="5">
        <f>SUM(I68:I74)</f>
        <v>2974272.96</v>
      </c>
      <c r="J67" s="8">
        <f t="shared" si="20"/>
        <v>308178.66000000015</v>
      </c>
    </row>
    <row r="68" spans="2:10" x14ac:dyDescent="0.25">
      <c r="B68" s="32" t="s">
        <v>28</v>
      </c>
      <c r="C68" s="33"/>
      <c r="D68" s="34"/>
      <c r="E68" s="7">
        <v>600100</v>
      </c>
      <c r="F68" s="10">
        <v>2682351.62</v>
      </c>
      <c r="G68" s="7">
        <f>E68+F68</f>
        <v>3282451.62</v>
      </c>
      <c r="H68" s="10">
        <v>2974272.96</v>
      </c>
      <c r="I68" s="7">
        <v>2974272.96</v>
      </c>
      <c r="J68" s="10">
        <f>G68-H68</f>
        <v>308178.66000000015</v>
      </c>
    </row>
    <row r="69" spans="2:10" x14ac:dyDescent="0.25">
      <c r="B69" s="32" t="s">
        <v>29</v>
      </c>
      <c r="C69" s="33"/>
      <c r="D69" s="34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32" t="s">
        <v>30</v>
      </c>
      <c r="C70" s="33"/>
      <c r="D70" s="34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2" t="s">
        <v>44</v>
      </c>
      <c r="C71" s="33"/>
      <c r="D71" s="34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2" t="s">
        <v>32</v>
      </c>
      <c r="C72" s="33"/>
      <c r="D72" s="34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2" t="s">
        <v>33</v>
      </c>
      <c r="C73" s="33"/>
      <c r="D73" s="34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2" t="s">
        <v>34</v>
      </c>
      <c r="C74" s="33"/>
      <c r="D74" s="34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2" t="s">
        <v>35</v>
      </c>
      <c r="C75" s="33"/>
      <c r="D75" s="34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2" t="s">
        <v>36</v>
      </c>
      <c r="C76" s="33"/>
      <c r="D76" s="34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38"/>
      <c r="C77" s="39"/>
      <c r="D77" s="40"/>
      <c r="E77" s="5"/>
      <c r="F77" s="8"/>
      <c r="G77" s="5"/>
      <c r="H77" s="8"/>
      <c r="I77" s="5"/>
      <c r="J77" s="8"/>
    </row>
    <row r="78" spans="2:10" x14ac:dyDescent="0.25">
      <c r="B78" s="19" t="s">
        <v>37</v>
      </c>
      <c r="C78" s="20"/>
      <c r="D78" s="21"/>
      <c r="E78" s="5">
        <f>SUM(E79:E82)</f>
        <v>0</v>
      </c>
      <c r="F78" s="8">
        <f t="shared" ref="F78:G78" si="23">SUM(F79:F82)</f>
        <v>0</v>
      </c>
      <c r="G78" s="5">
        <f t="shared" si="23"/>
        <v>0</v>
      </c>
      <c r="H78" s="8">
        <f>SUM(H79:H82)</f>
        <v>0</v>
      </c>
      <c r="I78" s="5">
        <f t="shared" ref="I78" si="24">SUM(I79:I82)</f>
        <v>0</v>
      </c>
      <c r="J78" s="8">
        <f t="shared" ref="J78" si="25">SUM(J79:J82)</f>
        <v>0</v>
      </c>
    </row>
    <row r="79" spans="2:10" x14ac:dyDescent="0.25">
      <c r="B79" s="32" t="s">
        <v>38</v>
      </c>
      <c r="C79" s="33"/>
      <c r="D79" s="34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32" t="s">
        <v>39</v>
      </c>
      <c r="C80" s="33"/>
      <c r="D80" s="34"/>
      <c r="E80" s="7">
        <v>0</v>
      </c>
      <c r="F80" s="10">
        <v>0</v>
      </c>
      <c r="G80" s="7">
        <v>0</v>
      </c>
      <c r="H80" s="10">
        <v>0</v>
      </c>
      <c r="I80" s="7">
        <v>0</v>
      </c>
      <c r="J80" s="10">
        <v>0</v>
      </c>
    </row>
    <row r="81" spans="2:10" x14ac:dyDescent="0.25">
      <c r="B81" s="32" t="s">
        <v>40</v>
      </c>
      <c r="C81" s="33"/>
      <c r="D81" s="34"/>
      <c r="E81" s="7">
        <v>0</v>
      </c>
      <c r="F81" s="10">
        <v>0</v>
      </c>
      <c r="G81" s="7">
        <v>0</v>
      </c>
      <c r="H81" s="10">
        <v>0</v>
      </c>
      <c r="I81" s="7">
        <v>0</v>
      </c>
      <c r="J81" s="10">
        <v>0</v>
      </c>
    </row>
    <row r="82" spans="2:10" x14ac:dyDescent="0.25">
      <c r="B82" s="32" t="s">
        <v>41</v>
      </c>
      <c r="C82" s="33"/>
      <c r="D82" s="34"/>
      <c r="E82" s="7">
        <v>0</v>
      </c>
      <c r="F82" s="10">
        <v>0</v>
      </c>
      <c r="G82" s="7">
        <v>0</v>
      </c>
      <c r="H82" s="10">
        <v>0</v>
      </c>
      <c r="I82" s="7">
        <v>0</v>
      </c>
      <c r="J82" s="10">
        <v>0</v>
      </c>
    </row>
    <row r="83" spans="2:10" ht="17.25" customHeight="1" x14ac:dyDescent="0.25">
      <c r="B83" s="38"/>
      <c r="C83" s="39"/>
      <c r="D83" s="40"/>
      <c r="E83" s="5"/>
      <c r="F83" s="8"/>
      <c r="G83" s="5"/>
      <c r="H83" s="8"/>
      <c r="I83" s="5"/>
      <c r="J83" s="8"/>
    </row>
    <row r="84" spans="2:10" x14ac:dyDescent="0.25">
      <c r="B84" s="44" t="s">
        <v>45</v>
      </c>
      <c r="C84" s="44"/>
      <c r="D84" s="44"/>
      <c r="E84" s="15">
        <f>SUM(E10+E47)</f>
        <v>7971345547</v>
      </c>
      <c r="F84" s="15">
        <f>SUM(F10+F47)</f>
        <v>1333165111.9900002</v>
      </c>
      <c r="G84" s="15">
        <f>SUM(G10+G47)</f>
        <v>9304510658.9899998</v>
      </c>
      <c r="H84" s="15">
        <f t="shared" ref="F84:J84" si="26">SUM(H10+H47)</f>
        <v>8847284678.5400009</v>
      </c>
      <c r="I84" s="15">
        <f t="shared" si="26"/>
        <v>8717227199.5400009</v>
      </c>
      <c r="J84" s="15">
        <f t="shared" si="26"/>
        <v>457225980.44999903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lastPrinted>2023-01-30T18:58:43Z</cp:lastPrinted>
  <dcterms:created xsi:type="dcterms:W3CDTF">2018-09-04T19:21:14Z</dcterms:created>
  <dcterms:modified xsi:type="dcterms:W3CDTF">2023-01-30T18:59:03Z</dcterms:modified>
</cp:coreProperties>
</file>