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defaultThemeVersion="124226"/>
  <mc:AlternateContent xmlns:mc="http://schemas.openxmlformats.org/markup-compatibility/2006">
    <mc:Choice Requires="x15">
      <x15ac:absPath xmlns:x15ac="http://schemas.microsoft.com/office/spreadsheetml/2010/11/ac" url="\\10.20.47.239\Presupuesto Base\CATALOGOS 2023\UEP-UPCOP\31 - 22.Mar-2023 Proyecto\"/>
    </mc:Choice>
  </mc:AlternateContent>
  <xr:revisionPtr revIDLastSave="0" documentId="13_ncr:1_{223A476B-9721-422A-8149-02830AAB0281}" xr6:coauthVersionLast="36" xr6:coauthVersionMax="36" xr10:uidLastSave="{00000000-0000-0000-0000-000000000000}"/>
  <bookViews>
    <workbookView xWindow="0" yWindow="0" windowWidth="13965" windowHeight="6705" xr2:uid="{00000000-000D-0000-FFFF-FFFF00000000}"/>
  </bookViews>
  <sheets>
    <sheet name="DOPI-MUN-CUSMAX-ID-LP-021-2023" sheetId="3" r:id="rId1"/>
  </sheets>
  <externalReferences>
    <externalReference r:id="rId2"/>
    <externalReference r:id="rId3"/>
  </externalReferences>
  <definedNames>
    <definedName name="_xlnm._FilterDatabase" localSheetId="0" hidden="1">'DOPI-MUN-CUSMAX-ID-LP-021-2023'!$A$16:$G$520</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'DOPI-MUN-CUSMAX-ID-LP-021-2023'!$A$1:$G$607</definedName>
    <definedName name="cargo">#REF!</definedName>
    <definedName name="cargocontacto">#REF!</definedName>
    <definedName name="cargoresponsabledelaobra">#REF!</definedName>
    <definedName name="cargovendedor">#REF!</definedName>
    <definedName name="ciudad">#REF!</definedName>
    <definedName name="ciudadcliente">#REF!</definedName>
    <definedName name="ciudaddelaobra">#REF!</definedName>
    <definedName name="cmic">#REF!</definedName>
    <definedName name="codigodelaobr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ntactocliente">#REF!</definedName>
    <definedName name="decimalesredondeo">#REF!</definedName>
    <definedName name="departamento">#REF!</definedName>
    <definedName name="direccioncliente">#REF!</definedName>
    <definedName name="direcciondeconcurso">#REF!</definedName>
    <definedName name="direcciondelaobra">#REF!</definedName>
    <definedName name="domicilio">#REF!</definedName>
    <definedName name="email">#REF!</definedName>
    <definedName name="emailcliente">#REF!</definedName>
    <definedName name="emaildelaobra">#REF!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imss">#REF!</definedName>
    <definedName name="infonavit">#REF!</definedName>
    <definedName name="LARGOB" localSheetId="0">[1]DATOS!$B$30</definedName>
    <definedName name="LARGOB">[2]DATOS!$B$30</definedName>
    <definedName name="LARGOV" localSheetId="0">[1]DATOS!$B$5</definedName>
    <definedName name="LARGOV">[2]DATOS!$B$5</definedName>
    <definedName name="mailcontacto">#REF!</definedName>
    <definedName name="mailvendedor">#REF!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imeramoneda">#REF!</definedName>
    <definedName name="razonsocial">#REF!</definedName>
    <definedName name="remateprimeramoneda">#REF!</definedName>
    <definedName name="rematesegundamoneda">#REF!</definedName>
    <definedName name="responsable">#REF!</definedName>
    <definedName name="responsabledelaobra">#REF!</definedName>
    <definedName name="rfc">#REF!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_xlnm.Print_Titles" localSheetId="0">'DOPI-MUN-CUSMAX-ID-LP-021-2023'!$1:$14</definedName>
    <definedName name="totalpresupuestoprimeramoneda">#REF!</definedName>
    <definedName name="totalpresupuestosegundamoneda">#REF!</definedName>
  </definedNames>
  <calcPr calcId="191029"/>
</workbook>
</file>

<file path=xl/calcChain.xml><?xml version="1.0" encoding="utf-8"?>
<calcChain xmlns="http://schemas.openxmlformats.org/spreadsheetml/2006/main">
  <c r="B526" i="3" l="1"/>
  <c r="B600" i="3" l="1"/>
  <c r="A600" i="3"/>
  <c r="B599" i="3"/>
  <c r="A599" i="3"/>
  <c r="B598" i="3"/>
  <c r="A598" i="3"/>
  <c r="B597" i="3"/>
  <c r="A597" i="3"/>
  <c r="B596" i="3"/>
  <c r="B595" i="3"/>
  <c r="A596" i="3"/>
  <c r="A595" i="3"/>
  <c r="B594" i="3"/>
  <c r="B593" i="3"/>
  <c r="A594" i="3"/>
  <c r="A593" i="3"/>
  <c r="B592" i="3"/>
  <c r="A592" i="3"/>
  <c r="B591" i="3"/>
  <c r="B590" i="3"/>
  <c r="A591" i="3"/>
  <c r="A590" i="3"/>
  <c r="B589" i="3"/>
  <c r="A589" i="3"/>
  <c r="B588" i="3"/>
  <c r="B587" i="3"/>
  <c r="A588" i="3"/>
  <c r="A587" i="3"/>
  <c r="B586" i="3"/>
  <c r="B585" i="3"/>
  <c r="B584" i="3"/>
  <c r="A586" i="3"/>
  <c r="A585" i="3"/>
  <c r="A584" i="3"/>
  <c r="B583" i="3"/>
  <c r="A583" i="3"/>
  <c r="B582" i="3"/>
  <c r="B581" i="3"/>
  <c r="A582" i="3"/>
  <c r="A581" i="3"/>
  <c r="B580" i="3"/>
  <c r="A580" i="3"/>
  <c r="B579" i="3"/>
  <c r="B578" i="3"/>
  <c r="B577" i="3"/>
  <c r="A579" i="3"/>
  <c r="A578" i="3"/>
  <c r="A577" i="3"/>
  <c r="B576" i="3"/>
  <c r="A576" i="3"/>
  <c r="B575" i="3"/>
  <c r="A575" i="3"/>
  <c r="B574" i="3"/>
  <c r="B573" i="3"/>
  <c r="B572" i="3"/>
  <c r="A574" i="3"/>
  <c r="A573" i="3"/>
  <c r="A572" i="3"/>
  <c r="B571" i="3"/>
  <c r="A571" i="3"/>
  <c r="B570" i="3"/>
  <c r="B569" i="3"/>
  <c r="B568" i="3"/>
  <c r="A570" i="3"/>
  <c r="A569" i="3"/>
  <c r="A568" i="3"/>
  <c r="B567" i="3"/>
  <c r="A567" i="3"/>
  <c r="B566" i="3"/>
  <c r="B565" i="3"/>
  <c r="B564" i="3"/>
  <c r="A566" i="3"/>
  <c r="A565" i="3"/>
  <c r="A564" i="3"/>
  <c r="B563" i="3"/>
  <c r="A563" i="3"/>
  <c r="B562" i="3"/>
  <c r="B561" i="3"/>
  <c r="B560" i="3"/>
  <c r="A562" i="3"/>
  <c r="A561" i="3"/>
  <c r="A560" i="3"/>
  <c r="B559" i="3"/>
  <c r="A559" i="3"/>
  <c r="B558" i="3"/>
  <c r="B557" i="3"/>
  <c r="B556" i="3"/>
  <c r="A558" i="3"/>
  <c r="A557" i="3"/>
  <c r="A556" i="3"/>
  <c r="B555" i="3"/>
  <c r="A555" i="3"/>
  <c r="B554" i="3"/>
  <c r="B553" i="3"/>
  <c r="B552" i="3"/>
  <c r="A554" i="3"/>
  <c r="A553" i="3"/>
  <c r="A552" i="3"/>
  <c r="B551" i="3"/>
  <c r="A551" i="3"/>
  <c r="B550" i="3"/>
  <c r="B549" i="3"/>
  <c r="B548" i="3"/>
  <c r="A550" i="3"/>
  <c r="A549" i="3"/>
  <c r="A548" i="3"/>
  <c r="B547" i="3"/>
  <c r="A547" i="3"/>
  <c r="B546" i="3"/>
  <c r="B545" i="3"/>
  <c r="B544" i="3"/>
  <c r="A546" i="3"/>
  <c r="A545" i="3"/>
  <c r="A544" i="3"/>
  <c r="B543" i="3"/>
  <c r="A543" i="3"/>
  <c r="B542" i="3"/>
  <c r="B541" i="3"/>
  <c r="B540" i="3"/>
  <c r="A542" i="3"/>
  <c r="A541" i="3"/>
  <c r="A540" i="3"/>
  <c r="B539" i="3"/>
  <c r="A539" i="3"/>
  <c r="B538" i="3"/>
  <c r="A538" i="3"/>
  <c r="B537" i="3"/>
  <c r="A537" i="3"/>
  <c r="B536" i="3"/>
  <c r="B535" i="3"/>
  <c r="A536" i="3"/>
  <c r="A535" i="3"/>
  <c r="B534" i="3"/>
  <c r="A534" i="3"/>
  <c r="B533" i="3"/>
  <c r="B532" i="3"/>
  <c r="A533" i="3"/>
  <c r="A532" i="3"/>
  <c r="B531" i="3"/>
  <c r="A531" i="3"/>
  <c r="B530" i="3"/>
  <c r="B529" i="3"/>
  <c r="A530" i="3"/>
  <c r="A529" i="3"/>
  <c r="B528" i="3"/>
  <c r="A528" i="3"/>
  <c r="G190" i="3" l="1"/>
  <c r="G550" i="3" s="1"/>
  <c r="G203" i="3"/>
  <c r="G551" i="3" s="1"/>
  <c r="G178" i="3"/>
  <c r="G547" i="3" s="1"/>
  <c r="G169" i="3"/>
  <c r="G546" i="3" s="1"/>
  <c r="G183" i="3"/>
  <c r="G549" i="3" s="1"/>
  <c r="G163" i="3"/>
  <c r="G545" i="3" s="1"/>
  <c r="G182" i="3" l="1"/>
  <c r="G548" i="3" s="1"/>
  <c r="G162" i="3"/>
  <c r="G544" i="3" s="1"/>
  <c r="G508" i="3" l="1"/>
  <c r="G599" i="3" s="1"/>
  <c r="G463" i="3" l="1"/>
  <c r="G596" i="3" s="1"/>
  <c r="G475" i="3"/>
  <c r="G597" i="3" s="1"/>
  <c r="G498" i="3"/>
  <c r="G598" i="3" s="1"/>
  <c r="G462" i="3" l="1"/>
  <c r="G595" i="3" s="1"/>
  <c r="G306" i="3"/>
  <c r="G573" i="3" s="1"/>
  <c r="G331" i="3"/>
  <c r="G576" i="3" s="1"/>
  <c r="G317" i="3"/>
  <c r="G575" i="3" s="1"/>
  <c r="G312" i="3"/>
  <c r="G574" i="3" s="1"/>
  <c r="G305" i="3" l="1"/>
  <c r="G572" i="3" s="1"/>
  <c r="G253" i="3" l="1"/>
  <c r="G563" i="3" s="1"/>
  <c r="G71" i="3" l="1"/>
  <c r="G531" i="3" s="1"/>
  <c r="G53" i="3" l="1"/>
  <c r="G87" i="3"/>
  <c r="G534" i="3" s="1"/>
  <c r="G52" i="3" l="1"/>
  <c r="G529" i="3" s="1"/>
  <c r="G530" i="3"/>
  <c r="G159" i="3"/>
  <c r="G543" i="3" s="1"/>
  <c r="G91" i="3"/>
  <c r="G536" i="3" s="1"/>
  <c r="G144" i="3"/>
  <c r="G541" i="3" s="1"/>
  <c r="G448" i="3"/>
  <c r="G593" i="3" s="1"/>
  <c r="G80" i="3"/>
  <c r="G97" i="3"/>
  <c r="G537" i="3" s="1"/>
  <c r="G414" i="3"/>
  <c r="G591" i="3" s="1"/>
  <c r="G427" i="3"/>
  <c r="G592" i="3" s="1"/>
  <c r="G456" i="3"/>
  <c r="G594" i="3" s="1"/>
  <c r="G218" i="3"/>
  <c r="G555" i="3" s="1"/>
  <c r="G213" i="3"/>
  <c r="G554" i="3" s="1"/>
  <c r="G134" i="3"/>
  <c r="G539" i="3" s="1"/>
  <c r="G106" i="3"/>
  <c r="G538" i="3" s="1"/>
  <c r="G149" i="3"/>
  <c r="G542" i="3" s="1"/>
  <c r="G207" i="3"/>
  <c r="G553" i="3" s="1"/>
  <c r="G79" i="3" l="1"/>
  <c r="G532" i="3" s="1"/>
  <c r="G533" i="3"/>
  <c r="G206" i="3"/>
  <c r="G552" i="3" s="1"/>
  <c r="G413" i="3"/>
  <c r="G590" i="3" s="1"/>
  <c r="G143" i="3"/>
  <c r="G540" i="3" s="1"/>
  <c r="G90" i="3"/>
  <c r="G535" i="3" s="1"/>
  <c r="G242" i="3" l="1"/>
  <c r="G561" i="3" s="1"/>
  <c r="G249" i="3"/>
  <c r="G562" i="3" s="1"/>
  <c r="G241" i="3" l="1"/>
  <c r="G560" i="3" s="1"/>
  <c r="G267" i="3"/>
  <c r="G565" i="3" s="1"/>
  <c r="G297" i="3" l="1"/>
  <c r="G570" i="3" s="1"/>
  <c r="G387" i="3"/>
  <c r="G586" i="3" s="1"/>
  <c r="G301" i="3"/>
  <c r="G571" i="3" s="1"/>
  <c r="G391" i="3"/>
  <c r="G587" i="3" s="1"/>
  <c r="G291" i="3"/>
  <c r="G569" i="3" s="1"/>
  <c r="G273" i="3"/>
  <c r="G566" i="3" s="1"/>
  <c r="G278" i="3"/>
  <c r="G567" i="3" s="1"/>
  <c r="G231" i="3"/>
  <c r="G558" i="3" s="1"/>
  <c r="G236" i="3"/>
  <c r="G559" i="3" s="1"/>
  <c r="G363" i="3"/>
  <c r="G582" i="3" s="1"/>
  <c r="G379" i="3"/>
  <c r="G585" i="3" s="1"/>
  <c r="G344" i="3"/>
  <c r="G579" i="3" s="1"/>
  <c r="G395" i="3"/>
  <c r="G588" i="3" s="1"/>
  <c r="G366" i="3"/>
  <c r="G583" i="3" s="1"/>
  <c r="G225" i="3"/>
  <c r="G557" i="3" s="1"/>
  <c r="G351" i="3"/>
  <c r="G580" i="3" s="1"/>
  <c r="G338" i="3"/>
  <c r="G578" i="3" s="1"/>
  <c r="G401" i="3"/>
  <c r="G589" i="3" s="1"/>
  <c r="G360" i="3"/>
  <c r="G581" i="3" s="1"/>
  <c r="G290" i="3" l="1"/>
  <c r="G568" i="3" s="1"/>
  <c r="G266" i="3"/>
  <c r="G564" i="3" s="1"/>
  <c r="G224" i="3"/>
  <c r="G556" i="3" s="1"/>
  <c r="G378" i="3"/>
  <c r="G584" i="3" s="1"/>
  <c r="G337" i="3"/>
  <c r="G577" i="3" s="1"/>
  <c r="G519" i="3"/>
  <c r="G600" i="3" s="1"/>
  <c r="G16" i="3" l="1"/>
  <c r="G528" i="3" l="1"/>
  <c r="G605" i="3" s="1"/>
  <c r="G606" i="3" l="1"/>
  <c r="G607" i="3" s="1"/>
</calcChain>
</file>

<file path=xl/sharedStrings.xml><?xml version="1.0" encoding="utf-8"?>
<sst xmlns="http://schemas.openxmlformats.org/spreadsheetml/2006/main" count="1473" uniqueCount="860">
  <si>
    <t>MUNICIPIO DE ZAPOPAN, JALISCO</t>
  </si>
  <si>
    <t>DIRECCIÓN DE OBRAS PÚBLICAS E INFRAESTRUCTURA.</t>
  </si>
  <si>
    <t>UNIDAD DE PRESUPUESTOS Y CONTRATACION DE OBRA PUBLICA</t>
  </si>
  <si>
    <t>DESCRIPCIÓN GENERAL DE LOS TRABAJOS:</t>
  </si>
  <si>
    <t>PLAZO DE EJECUCIÓN:</t>
  </si>
  <si>
    <t>RAZÓN SOCIAL DEL LICITANTE:</t>
  </si>
  <si>
    <t>NOMBRE, CARGO Y FIRMA DEL LICITANTE</t>
  </si>
  <si>
    <t>DOCUMENTO</t>
  </si>
  <si>
    <t>CLAVE</t>
  </si>
  <si>
    <t xml:space="preserve">DESCRIPCIÓN </t>
  </si>
  <si>
    <t>UNIDAD</t>
  </si>
  <si>
    <t>CANTIDAD</t>
  </si>
  <si>
    <t>PRECIO UNITARIO ($)</t>
  </si>
  <si>
    <t>PRECIO UNITARIO ($) CON LETRA</t>
  </si>
  <si>
    <t>IMPORTE ($) M. N.</t>
  </si>
  <si>
    <t>SUBTOTAL M. N.</t>
  </si>
  <si>
    <t>IVA M. N.</t>
  </si>
  <si>
    <t>TOTAL M. N.</t>
  </si>
  <si>
    <t>M2</t>
  </si>
  <si>
    <t>M3</t>
  </si>
  <si>
    <t>M3-KM</t>
  </si>
  <si>
    <t>FECHA DE INICIO:</t>
  </si>
  <si>
    <t>FECHA DE TERMINACIÓN:</t>
  </si>
  <si>
    <t>FECHA DE PRESENTACIÓN:</t>
  </si>
  <si>
    <t>IMPORTE TOTAL CON LETRA</t>
  </si>
  <si>
    <t>M</t>
  </si>
  <si>
    <t>PZA</t>
  </si>
  <si>
    <t>LIMPIEZA</t>
  </si>
  <si>
    <t>LIMPIEZA GRUESA DE OBRA, INCLUYE: ACARREO A BANCO DE OBRA, MANO DE OBRA, EQUIPO Y HERRAMIENTA.</t>
  </si>
  <si>
    <t>KG</t>
  </si>
  <si>
    <t>PLANTILLA DE 5 CM DE ESPESOR DE CONCRETO HECHO EN OBRA DE F´C=100 KG/CM2, INCLUYE: PREPARACIÓN DE LA SUPERFICIE, NIVELACIÓN, MAESTREADO, COLADO, MANO DE OBRA, EQUIPO Y HERRAMIENTA.</t>
  </si>
  <si>
    <t>ASENTAMIENTO DE PLACAS METÁLICAS DE ESTRUCTURA A BASE DE GROUT NO METÁLICO, INCLUYE: MATERIALES, MANO DE OBRA, EQUIPO Y HERRAMIENTA.</t>
  </si>
  <si>
    <t>SUMINISTRO Y COLOCACIÓN DE DADO DE CONCRETO PARA ANCLAJE DE ESTRUCTURA DE PORTERÍA, A BASE DE CONCRETO HECHO EN OBRA F’C= 200 KG/CM2, T.M.A. 19 MM., CON ARMADO DE 1 VARILLA DEL #4 @ESQUINA Y ESTRIBOS DEL #3 @20 CM, MEDIDAS DE 0.40 X 0.40 X 0.90 M, INCLUYE: HERRAMIENTA, HABILITADO DE ACERO, ACARREOS, MATERIALES, EQUIPO Y MANO DE OBRA.</t>
  </si>
  <si>
    <t>EXCAVACIONES Y RELLENOS</t>
  </si>
  <si>
    <t>LOSA DE CONCRETO</t>
  </si>
  <si>
    <t>SUMINISTRO Y APLICACIÓN DE LÍNEAS DELIMITADORAS, CON PINTURA BASE ACEITE DE SECADO RÁPIDO, MATE MARCA COMEX O SIMILAR, DE 5 CM DE ANCHO, ACABADO MATE SECADO RÁPIDO, INCLUYE: HERRAMIENTA, LIMPIEZA Y PREPARACIÓN DE LA SUPERFICIE, MATERIALES, EQUIPO Y MANO DE OBRA.</t>
  </si>
  <si>
    <t>CATÁLOGO DE CONCEPTOS</t>
  </si>
  <si>
    <t>SUMINISTRO, HABILITADO Y COLOCACIÓN DE ACERO DE REFUERZO DE FY= 4200 KG/CM2, INCLUYE: MATERIALES, TRASLAPES, SILLETAS, HABILITADO, AMARRES, MANO DE OBRA, EQUIPO Y HERRAMIENTA.</t>
  </si>
  <si>
    <t>J</t>
  </si>
  <si>
    <t>J1</t>
  </si>
  <si>
    <t>J2</t>
  </si>
  <si>
    <t>J3</t>
  </si>
  <si>
    <t>PISO DE CONCRETO</t>
  </si>
  <si>
    <t>CONCRETO HECHO EN OBRA DE F'C= 200 KG/CM2, T.MA. 3/4", R.N., INCLUYE: HERRAMIENTA, ELABORACIÓN DE CONCRETO, ACARREOS, COLADO, VIBRADO, EQUIPO Y MANO DE OBRA.</t>
  </si>
  <si>
    <t>SUMINISTRO Y APLICACIÓN DE LOGO CON PLANTILLA, CON LA LEYENDA DE "Ciudad de las niñas" Y/O "Ciudad de los niños" CON PINTURA BASE ACEITE DE SECADO RÁPIDO, MATE MARCA COMEX O SIMILAR, MEDIDAS PROMEDIO DE 2.66 M X 1.22 M CONFORME A DETALLE DE PROYECTO, INCLUYE: HERRAMIENTA, LIMPIEZA Y PREPARACIÓN DE LA SUPERFICIE, MATERIALES, EQUIPO Y MANO DE OBRA.</t>
  </si>
  <si>
    <t>SUMINISTRO Y APLICACIÓN DE LOGO CON PLANTILLA, CON LA LEYENDA DE "n_ñ" CON PINTURA BASE ACEITE DE SECADO RÁPIDO, MATE MARCA COMEX O SIMILAR, MEDIDAS PROMEDIO DE 2.29 M X 1.60 M CONFORME A DETALLE DE PROYECTO, INCLUYE: HERRAMIENTA, LIMPIEZA Y PREPARACIÓN DE LA SUPERFICIE, MATERIALES, EQUIPO Y MANO DE OBRA.</t>
  </si>
  <si>
    <t>BACKSTOP</t>
  </si>
  <si>
    <t>CONCRETO HECHO EN OBRA DE F'C= 250 KG/CM2, T.MA. 3/4", R.N., INCLUYE: HERRAMIENTA, ELABORACIÓN DE CONCRETO, ACARREOS, COLADO, VIBRADO, EQUIPO Y MANO DE OBRA.</t>
  </si>
  <si>
    <t>SUMINISTRO, HABILITADO Y MONTAJE DE ANCLA DE ACERO A-36  A BASE DE REDONDO LISO DE 1/2"  DE DIÁMETRO CON UN DESARROLLO DE 0.75 M CON ROSCA EN AMBOS EXTREMOS, 15 CM EN LA PARTE SUPERIOR Y 10 CM EN LA PARTE INFERIOR, INCLUYE: HERRAMIENTA, TUERCAS HEXAGONALES DE 1/2" ESTRUCTURALES PESADA GRADO 5 CON RONDANA PLANA, CORTES, EQUIPO Y MANO DE OBRA.</t>
  </si>
  <si>
    <t>SUMINISTRO Y APLICACIÓN DE PINTURA DE ESMALTE 100 MATE COMEX O SIMILAR, CUALQUIER COLOR, EN ESTRUCTURAS METÁLICAS, INCLUYE: APLICACIÓN DE RECUBRIMIENTO A 4 MILÉSIMAS DE ESPESOR, MATERIALES, MANO DE OBRA, EQUIPO Y HERRAMIENTA.</t>
  </si>
  <si>
    <t>MOBILIARIO</t>
  </si>
  <si>
    <t>L</t>
  </si>
  <si>
    <t>ACABADO OXIDADO EN PISO DE CONCRETO, A BASE DE APLICACIÓN DE OXIDANTE PARA CONCRETO EN DILUCIÓN 1:1 DE ÓXIDO COLORANTE TIPO SICONE O SIMILAR Y AGUA, TERMINADO CON CAPA DE SELLADOR DE BARNIZ NF A DOS MANOS, SEGÚN MUESTRA AUTORIZADA POR SUPERVISIÓN Y PROYECTO, INCLUYE: HERRAMIENTA, LIMPIEZA Y PREPARACIÓN DE LA SUPERFICIE, APLICACIÓN DE OXIDANTE Y ACABADO, DESPERDICIOS, ACARREOS AL SITIO DE SU UTILIZACIÓN, EQUIPO Y MANO DE OBRA.</t>
  </si>
  <si>
    <t>SUMINISTRO, HABILITADO Y MONTAJE DE PLACA DE ACERO A-36 DE 20 X 20 CM Y 5/8" DE ESPESOR, INCLUYE: HERRAMIENTA, 4 PERFORACIONES PARA COLOCAR ANCLAS DE 1/2", TRAZO, MATERIALES, CORTES, SOLDADURA, FIJACIÓN, EQUIPO Y MANO DE OBRA.</t>
  </si>
  <si>
    <t>SUMINISTRO Y COLOCACIÓN DE PISO AMORTIGUANTE VACIADO EN SITIO RESISTENTE A LA ABRASIÓN, IMPERMEABLE,  RESISTENTE AL INTEMPERISMO,  ANTIDERRAPANTE SIN JUNTAS CONSTRUCTIVAS, COLOR DE ACUERDO A PROYECTO DE 3 CM DE ESPESOR, BICAPA CON CUBIERTA SUPERFICIAL DE EDPM AL 50%, INCLUYE: HERRAMIENTA,  PEGAMENTO PARA LIGA DE CAPAS, MATERIALES DE FIJACIÓN,  DESPERDICIOS, FLETES, ACARREOS, EQUIPO Y MANO DE OBRA.</t>
  </si>
  <si>
    <t>I1</t>
  </si>
  <si>
    <t>I2</t>
  </si>
  <si>
    <t>ÁREA DE PÍCNIC</t>
  </si>
  <si>
    <t>GUARNICIÓN TIPO "I" EN SECCIÓN 15 X 30 CM DE ALTURA A BASE DE CONCRETO PREMEZCLADO F'C= 200 KG/CM2., T.M.A. 19 MM., R.N., ACABADO COMÚN EN COSTADOS Y PULIDO EN CORONA, INCLUYE: HERRAMIENTA, CIMBRA, DESCIMBRA, COLADO, CURADO, MATERIALES, EQUIPO Y MANO DE OBRA.</t>
  </si>
  <si>
    <t>PISO DE CONCRETO PREMEZCLADO F'C= 200 KG/CM2, T.MA. 3/4", R.N. DE 10 CM DE ESPESOR, CON COLOR INTEGRAL AMARILLO AL 4%, ACABADO PULIDO, INCLUYE: HERRAMIENTA, ACARREOS, PREPARACIÓN DE LA SUPERFICIE, CIMBRA, DESCIMBRA, NIVELACIÓN, COLADO, VIBRADO, CURADO, MATERIALES, EQUIPO Y MANO DE OBRA.</t>
  </si>
  <si>
    <t>SUMINISTRO Y COLOCACIÓN  DE MÓDULO DE CALISTENIA "COMBINATION FITNESS 5", MODELO RD-705 O SIMILAR EN CALIDAD, MEDIDAS: 6.30 X 2.90 X 2.40 M, INCLUYE: HERRAMIENTA, MATERIALES, ACARREOS, FIJACIÓN, EQUIPO Y MANO DE OBRA.</t>
  </si>
  <si>
    <t xml:space="preserve"> </t>
  </si>
  <si>
    <t>SUMINISTRO Y COLOCACIÓN DE BANCA RECTANGULAR DE PTR DE 1.50 M X 0.60 M X 0.95 M, MODELO RD-312B O SIMILAR, COLOR GRIS / BLANCO / NEGRO EN UNA SOLA PIEZA, INCLUYE: HERRAMIENTA, 4 DADOS DE CONCRETO HECHO EN OBRA F´C= 150 KG/CM2 DE 0.20X0.20X0.25 M, CIMBRA, DESCIMBRA, ACARREOS, MATERIALES, EQUIPO Y MANO DE OBRA.</t>
  </si>
  <si>
    <t>CANCHA DE BASQUETBOL</t>
  </si>
  <si>
    <t xml:space="preserve">SUMINISTRO E INSTALACIÓN DE ESTRUCTURAS TIPO PORTERÍA CON EXTENSIONES PARA SOPORTAR LOS TABLEROS DE BASQUETBOL, FABRICADOS A BASE DE TUBO DE 4" Y EXTENSIONES EN TUBO DE 2" TODO EN CEDULA 40, MEDIDAS (3.80 M DE ALTO POR 3.10 M DE ANCHO Y 3.20 M DE FONDO), LA DISTANCIA DE LA PORTERÍA AL TABLERO ES DE 2.75 M, TABLERO PROFESIONAL PARA BASQUETBOL EN ACRÍLICO DE 15 MM DE GROSOR REVESTIDO CON BASTIDOR DE PTR 1" VERDE (1.62 KG/M), MEDIDAS OFICIALES 1.80 M POR 1.05 M, AROS TIPO NBA DISEÑADOS PARA USO RUDO CAPACES DE SOPORTAR EL PESO DE UN JUGADOR AL COLGARSE, RED DE USO RUDO, INCLUYE: HERRAMIENTA, PRIMER ANTICORROSIVO Y TERMINADO EN ESMALTE 100 MATE COMEX O SIMILAR EN COLOR BLANCO, MATERIALES,  ACARREOS, EQUIPO Y MANO DE OBRA. </t>
  </si>
  <si>
    <t>RED DE VOLEIBOL</t>
  </si>
  <si>
    <t>DADO DE CONCRETO, CON MEDIDAS DE 0.40 X 0.40 X 0.90 M PARA ANCLAJE DE POSTE DE RED DE VOLEIBOL, A BASE DE CONCRETO HECHO EN OBRA F’C= 200 KG/CM2, T.M.A. 19 MM., CON ARMADO DE 1 VARILLA DEL #4 @ESQUINA Y ESTRIBOS DEL #3 @20 CM, INCLUYE: HERRAMIENTA, TUBO METÁLICO DE 3" CÉDULA 40 DE 60 CM DE LARGO AHOGADO EN DADO DE CONCRETO, HABILITADO DE ACERO, ACARREOS, CIMBRA, DESCIMBRA, VIBRADO, CURADO, MATERIALES, EQUIPO Y MANO DE OBRA.</t>
  </si>
  <si>
    <t>CONSTRUCCIÓN DE ANDADORES</t>
  </si>
  <si>
    <t>RIEGO DE IMPREGNACIÓN EN SUPERFICIE DE BASE HIDRÁULICA CON EMULSIONES ASFÁLTICAS CATIÓNICAS RR-2K A RAZÓN DE 1.5 L/M2 CON POREO DE ARENA, INCLUYE: MANO DE OBRA, EQUIPO Y HERRAMIENTA.</t>
  </si>
  <si>
    <t>MURO TIPO TEZON DE BLOCK 11 X 14 X 28 CM ASENTADO CON MORTERO CEMENTO-ARENA 1:3, ACABADO COMÚN, INCLUYE: MATERIALES, MANO DE OBRA, EQUIPO Y HERRAMIENTA.</t>
  </si>
  <si>
    <t>EXCAVACIÓN POR MEDIOS MECÁNICOS EN MATERIAL TIPO II, DE 0.00 A 2.00 M DE PROFUNDIDAD, INCLUYE: AFINE DE PLANTILLA Y TALUDES, ACARREO DEL MATERIAL A BANCO DE OBRA PARA SU POSTERIOR RETIRO, MANO DE OBRA, ABUNDAMIENTO, EQUIPO Y HERRAMIENTA. (MEDIDO EN TERRENO NATURAL POR SECCIÓN).</t>
  </si>
  <si>
    <t>RELLENO EN CEPAS O MESETAS CON MATERIAL DE BANCO (TEPETATE), COMPACTADO CON EQUIPO DE IMPACTO AL 90% ± 2 DE SU P.V.S.M., PRUEBA AASHTO ESTÁNDAR, CBR DEL 5% MÍNIMO, EN CAPAS NO MAYORES DE 20 CM, INCLUYE: HERRAMIENTA, INCORPORACIÓN DE AGUA NECESARIA, MEDIDO EN TERRENO NATURAL POR SECCIÓN SEGÚN PROYECTOS, ABUNDAMIENTO, EQUIPO Y MANO DE OBRA.</t>
  </si>
  <si>
    <t>EXCAVACIÓN POR MEDIOS MANUALES EN MATERIAL TIPO II, DE 0.00 A -2.00 M DE PROFUNDIDAD, INCLUYE: AFINE DE PLANTILLA Y TALUDES, ACARREO DEL MATERIAL A BANCO DE OBRA PARA SU POSTERIOR RETIRO, MANO DE OBRA, ABUNDAMIENTO, EQUIPO Y HERRAMIENTA. (MEDIDO EN TERRENO NATURAL POR SECCIÓN).</t>
  </si>
  <si>
    <t>PRELIMINARES</t>
  </si>
  <si>
    <t xml:space="preserve">DEMOLICIÓN POR MEDIOS MECÁNICOS DE PAVIMENTO DE ADOQUÍN DE 8 A 10 CM DE ESPESOR, SIN RECUPERACIÓN, INCLUYE: HERRAMIENTA, ACARREO A BANCO DE OBRA PARA SU POSTERIOR RETIRO, VOLUMEN MEDIDO EN SECCIONES, ABUNDAMIENTO, EQUIPO Y MANO DE OBRA. </t>
  </si>
  <si>
    <t>DEMOLICIÓN POR MEDIOS MANUALES DE PISO CERÁMICO CON ESPESOR DE 2.00 A 3.00 CM PROMEDIO, INCLUYE: HERRAMIENTA, ACARREO DEL MATERIAL A BANCO DE OBRA PARA SU POSTERIOR RETIRO, ABUNDAMIENTO, MANO DE OBRA.</t>
  </si>
  <si>
    <t>DESMONTAJE DE BARANDAL DE HERRERÍA EXISTENTE DE 0.50 A 1.50 M DE ALTURA SIN RECUPERACIÓN, INCLUYE: CORTES, DEMOLICIÓN DE ANCLAS, ACARREOS A DONDE INDIQUE LA SUPERVISIÓN DE LA OBRA DENTRO Y FUERA DE LA OBRA, MANO DE OBRA Y HERRAMIENTA.</t>
  </si>
  <si>
    <t>DESMONTAJE Y RETIRO DE VENTANAS A BASE DE HERRERÍA ABIERTA, SIN RECUPERACIÓN, INCLUYE: HERRAMIENTA, CORTES CON EQUIPO, RETIRO DE MARCOS, DEMOLICIÓN EN MUROS Y CASTILLOS PARA RETIRO DE ANCLAS, ACARREOS DENTRO Y FUERA DE LA OBRA A LUGAR AUTORIZADO POR SUPERVISIÓN, EQUIPO Y MANO DE OBRA.</t>
  </si>
  <si>
    <t>DESMANTELAMIENTO Y RETIRO DE TAPETE AMORTIGUANTE CON ESPESOR DE 1", SIN RECUPERACIÓN. INCLUYE: ACARREO DEL MATERIAL A BANCO DE OBRA PARA SU POSTERIOR RETIRO Y LIMPIEZA DEL ÁREA DE LOS TRABAJOS, MANO DE OBRA, EQUIPO Y HERRAMIENTA.</t>
  </si>
  <si>
    <t>DESMONTAJE Y RETIRO DE BANCAS DE HERRERÍA EXISTENTES DE 2.45 M DE LARGO, ANCHO DE 0.26 M Y CON UNA ALURA DE 0.50 M, CON RECUPERACIÓN, INCLUYE: HERRAMIENTA, DEMOLICIÓN DE DADOS DE CONCRETO, ACARREOS HACÍA ALMACÉN DE LA OBRA Y POSTERIOR RETIRO FUERA DE LA OBRA DONDE INDIQUE SUPERVISOR, EQUIPO Y MANO DE OBRA.</t>
  </si>
  <si>
    <t>DESMONTAJE Y RETIRO DE BANCAS DE HERRERÍA EXISTENTES DE 1.86 M DE LARGO, ANCHO DE 0.58 M Y CON UNA ALTURA DE 0.90M, CON RECUPERACIÓN, INCLUYE: HERRAMIENTA, DEMOLICIÓN DE DADOS DE CONCRETO, ACARREOS HACÍA ALMACÉN DE LA OBRA Y POSTERIOR RETIRO FUERA DE LA OBRA DONDE INDIQUE SUPERVISOR, EQUIPO Y MANO DE OBRA.</t>
  </si>
  <si>
    <t>A</t>
  </si>
  <si>
    <t>C</t>
  </si>
  <si>
    <t>C1</t>
  </si>
  <si>
    <t>B</t>
  </si>
  <si>
    <t>B1</t>
  </si>
  <si>
    <t>B2</t>
  </si>
  <si>
    <t>C2</t>
  </si>
  <si>
    <t>D</t>
  </si>
  <si>
    <t>D1</t>
  </si>
  <si>
    <t>E</t>
  </si>
  <si>
    <t>E1</t>
  </si>
  <si>
    <t>E2</t>
  </si>
  <si>
    <t>E3</t>
  </si>
  <si>
    <t>F</t>
  </si>
  <si>
    <t>F1</t>
  </si>
  <si>
    <t>F2</t>
  </si>
  <si>
    <t>F3</t>
  </si>
  <si>
    <t>I3</t>
  </si>
  <si>
    <t>K</t>
  </si>
  <si>
    <t>K1</t>
  </si>
  <si>
    <t>K2</t>
  </si>
  <si>
    <t>K3</t>
  </si>
  <si>
    <t>ÁREA DE JUEGOS INFANTILES</t>
  </si>
  <si>
    <t>PISO AMORTIGUANTE</t>
  </si>
  <si>
    <t>L1</t>
  </si>
  <si>
    <t>L2</t>
  </si>
  <si>
    <t>L3</t>
  </si>
  <si>
    <t>M1</t>
  </si>
  <si>
    <t>M4</t>
  </si>
  <si>
    <t>N</t>
  </si>
  <si>
    <t>N1</t>
  </si>
  <si>
    <t>N2</t>
  </si>
  <si>
    <t>N3</t>
  </si>
  <si>
    <t>N4</t>
  </si>
  <si>
    <t>N5</t>
  </si>
  <si>
    <t>O</t>
  </si>
  <si>
    <t>P</t>
  </si>
  <si>
    <t>P1</t>
  </si>
  <si>
    <t>P2</t>
  </si>
  <si>
    <t>Q</t>
  </si>
  <si>
    <t>Q1</t>
  </si>
  <si>
    <t>Q2</t>
  </si>
  <si>
    <t>Q3</t>
  </si>
  <si>
    <t>Q4</t>
  </si>
  <si>
    <t>R</t>
  </si>
  <si>
    <t>D2</t>
  </si>
  <si>
    <t>D3</t>
  </si>
  <si>
    <t>D4</t>
  </si>
  <si>
    <t>MURO DE CONTENCIÓN</t>
  </si>
  <si>
    <t>APLANADO DE 2 CM DE ESPESOR EN MURO CON MORTERO CEMENTO-ARENA 1:3, ACABADO PULIDO, INCLUYE: MATERIALES, ACARREOS, DESPERDICIOS, MANO DE OBRA, PLOMEADO, NIVELADO, REGLEADO, RECORTES, MANO DE OBRA, EQUIPO Y HERRAMIENTA.</t>
  </si>
  <si>
    <t>DEMOLICIÓN POR MEDIOS MECÁNICOS DE CONCRETO SIMPLE EN PISOS DE CONCRETO Y/O BANQUETAS, INCLUYE: HERRAMIENTA, CORTE CON DISCO DE DIAMANTE PARA DELIMITAR ÁREA, ACARREO DEL MATERIAL A BANCO DE OBRA PARA SU POSTERIOR RETIRO, VOLUMEN MEDIDO EN SECCIÓN, ABUNDAMIENTO, EQUIPO Y MANO DE OBRA.</t>
  </si>
  <si>
    <t>DEMOLICIÓN DE GUARNICIÓN DE CONCRETO SIMPLE POR MEDIOS MECÁNICOS, INCLUYE: HERRAMIENTA, CORTE CON DISCO DE DIAMANTE PARA DELIMITAR ÁREA, ACARREO DEL MATERIAL A BANCO DE OBRA PARA SU POSTERIOR RETIRO, VOLUMEN MEDIDO EN SECCIÓN, ABUNDAMIENTO, EQUIPO Y MANO DE OBRA.</t>
  </si>
  <si>
    <t>DEMOLICIÓN POR MEDIOS MECÁNICOS DE MURO DE LADRILLO DE LAMA Y/O BLOCK, INCLUYE:  HERRAMIENTA, DEMOLICIÓN DE DALAS, CADENAS Y CASTILLOS, RECUBRIMIENTOS Y APLANADOS, ACARREO DEL MATERIAL A BANCO DE OBRA PARA SU POSTERIOR RETIRO, LIMPIEZA DEL ÁREA DE LOS TRABAJOS, VOLUMEN MEDIDO EN SECCIONES, ABUNDAMIENTO, EQUIPO Y MANO DE OBRA.</t>
  </si>
  <si>
    <t>DEMOLICIÓN DE CIMENTACIÓN DE MAMPOSTERÍA POR MEDIOS MECÁNICOS, HASTA 1.50 M DE PROFUNDIDAD, INCLUYE: HERRAMIENTA, ACOPIO DE LOS MATERIALES PARA SU POSTERIOR RETIRO, VOLUMEN MEDIDO EN SECCIONES, ABUNDAMIENTO, EQUIPO Y MANO DE OBRA.</t>
  </si>
  <si>
    <t xml:space="preserve">CARGA MECÁNICA Y ACARREO EN CAMIÓN DE MATERIAL PRODUCTO DE EXCAVACIÓN, DEMOLICIÓN Y/O ESCOMBROS, A 1ER KILÓMETRO DE DISTANCIA, VOLUMEN MEDIDO EN SECCIONES, INCLUYE: REGALÍAS AL BANCO DE TIRO Y ABUNDAMIENTO. </t>
  </si>
  <si>
    <t xml:space="preserve">ACARREO EN CAMIÓN DE MATERIAL PRODUCTO DE EXCAVACIONES, DEMOLICIONES Y/O ESCOMBROS, EN KILÓMETROS SUBSECUENTES. VOLUMEN MEDIDO EN SECCIONES, INCLUYE: ABUNDAMIENTO. </t>
  </si>
  <si>
    <t>TRAZO Y NIVELACIÓN CON EQUIPO TOPOGRÁFICO DEL TERRENO ESTABLECIENDO EJES Y REFERENCIAS Y BANCOS DE NIVEL, INCLUYE: HERRAMIENTA, CRUCETAS, ESTACAS, HILOS, MARCAS Y TRAZOS CON CALHIDRA, EQUIPO Y MANO DE OBRA.</t>
  </si>
  <si>
    <t>RELLENO EN CEPAS O MESETAS CON MATERIAL DE BANCO (TEPETATE), COMPACTADO CON EQUIPO DE IMPACTO AL 95% ± 2 DE SU P.V.S.M., PRUEBA AASHTO ESTÁNDAR, CBR DEL 5% MÍNIMO, EN CAPAS NO MAYORES DE 20 CM, INCLUYE: HERRAMIENTA, INCORPORACIÓN DE AGUA NECESARIA, MEDIDO EN TERRENO NATURAL POR SECCIÓN SEGÚN PROYECTOS, ABUNDAMIENTO, EQUIPO Y MANO DE OBRA.</t>
  </si>
  <si>
    <t>SUMINISTRO Y COLOCACIÓN DE MALLA ELECTROSOLDADA 6X6-10/10, INCLUYE: HABILITADO, DESPERDICIOS, CORTES, AJUSTES, ALAMBRE, TRASLAPES, SILLETAS, MATERIAL DE FIJACIÓN, ACARREO DEL MATERIAL AL SITIO DE SU COLOCACIÓN, MANO DE OBRA Y HERRAMIENTA.</t>
  </si>
  <si>
    <t>CORTE CON DISCO DE DIAMANTE HASTA 1/3 DE ESPESOR DE LA LOSA Y HASTA 3 MM DE ANCHO, INCLUYE: EQUIPO, DISCO DE DIAMANTE, HERRAMIENTA Y MANO DE OBRA.</t>
  </si>
  <si>
    <t>CALAFATEO DE JUNTAS DE DILATACIÓN EN PAVIMENTOS DE CONCRETO HIDRÁULICO DE 13 MM X 17 MM, CON BACKER-ROD DE 13 MM DE DIÁMETRO (CINTILLA DE POLIURETANO) Y SELLADOR PARA JUNTAS SUPERSEAL P TIPO FESTER O SIMILAR, INCLUYE: HERRAMIENTA, LIMPIEZA DE LA JUNTA, ENSANCHE  CON CORTADORA HASTA 13 MM, MATERIAL, DESPERDICIOS, EQUIPO Y MANO DE OBRA.</t>
  </si>
  <si>
    <t>DESMONTAJE Y RETIRO DE JUEGO INFANTIL "COLUMPIO" CON DIMENSIONES DE 6.75 M DE LARGO, 2.15M DE ANCHO Y 2.55 M DE ALTURA A BASE DE HERRERÍA, SIN RECUPERACIÓN.  INCLUYE: HERRAMIENTA, DEMOLICIÓN DE DADOS DE CONCRETO, ACARREOS HACÍA ALMACÉN DE LA OBRA Y POSTERIOR RETIRO FUERA DE LA OBRA DONDE INDIQUE SUPERVISOR, EQUIPO Y MANO DE OBRA.</t>
  </si>
  <si>
    <t>DESMONTAJE Y RETIRO DE BOTE DE BASURA DE 0.80 M DE ALTURA, CON DIÁMETRO DE 0.47 M  A BASE DE HERRERÍA, SIN RECUPERACIÓN.  INCLUYE: HERRAMIENTA, DEMOLICIÓN DE DADOS DE CONCRETO, ACARREOS HACÍA ALMACÉN DE LA OBRA Y POSTERIOR RETIRO FUERA DE LA OBRA DONDE INDIQUE SUPERVISOR, EQUIPO Y MANO DE OBRA.</t>
  </si>
  <si>
    <t>DESMONTAJE Y RETIRO DE JUEGO INFANTIL "SUBE Y BAJA" DE 3.16 M DE LARGO Y 0.30 M DE ALTURA, A BASE DE HERRERÍA, SIN RECUPERACIÓN. INCLUYE: HERRAMIENTA, DEMOLICIÓN DE DADOS DE CONCRETO, ACARREOS HACÍA ALMACÉN DE LA OBRA Y POSTERIOR RETIRO FUERA DE LA OBRA DONDE INDIQUE SUPERVISOR, EQUIPO Y MANO DE OBRA.</t>
  </si>
  <si>
    <t>DESMONTAJE Y RETIRO DE ESTRUCTURA MULTIFUNCIONAL (PORTERÍA Y TABLERO DE BASQUETBOL) A BASE DE ACERO (TUBULARES DE 2" A 5") DE 3.00 M DE ANCHO PROMEDIO Y 2.00 M DE ALTURA EN PORTERÍA Y 2.93 M DE ALTURA PROMEDIO AL ARO DEL TABLERO DE BASQUETBOL, SIN RECUPERACIÓN, INCLUYE: HERRAMIENTA, DEMOLICIÓN DE DADOS DE CONCRETO CON DIMENSIONES PROMEDIO DE 0.40X0.40X0.40 M, ACARREOS DENTRO DE LA OBRA Y POSTERIORMENTE DONDE INDIQUE SUPERVISIÓN FUERA DE LA OBRA, EQUIPO Y MANO DE OBRA.</t>
  </si>
  <si>
    <t>DEMOLICIÓN DE BÓVEDA DE CUÑA EN EDIFICIO EXISTENTE, A UNA ALTURA DE HASTA 3.00 M, POR MEDIOS MECÁNICOS, INCLUYE: HERRAMIENTA, DESMONTAJE Y RETIRO DE VIGUERÍA, ACARREO DEL MATERIAL PRODUCTO DE LAS DEMOLICIONES DENTRO DE LA OBRA PARA SU POSTERIOR RETIRO, EQUIPO DE PROTECCIÓN Y MANO DE OBRA.</t>
  </si>
  <si>
    <t>DEMOLICIÓN POR MEDIOS MECÁNICOS DE ELEMENTOS ESTRUCTURALES DE CONCRETO ARMADO, INCLUYE: HERRAMIENTA, CORTE DE ACERO, ACARREO DEL MATERIAL A BANCO DE OBRA PARA SU POSTERIOR RETIRO Y LIMPIEZA DEL ÁREA DE LOS TRABAJOS, VOLUMEN MEDIDO E SECCIONES, ABUNDAMIENTO, EQUIPO Y MANO DE OBRA.</t>
  </si>
  <si>
    <t>ÁREA DE PARKOUR</t>
  </si>
  <si>
    <t>CIMBRA ACABADO APARENTE EN MUROS, A BASE DE MADERA DE PINO, INCLUYE:  HERRAMIENTA, HABILITADO, CHAFLANES, CIMBRA, DESCIMBRA, LIMPIEZA, ACARREO DE MATERIALES AL SITIO DE SU UTILIZACIÓN, A CUALQUIER NIVEL, EQUIPO Y MANO DE OBRA.</t>
  </si>
  <si>
    <t>CONSTRUCCIÓN DE CANCHA DE FUTBOL</t>
  </si>
  <si>
    <t>ESCARIFICACIÓN DEL TERRENO NATURAL DE 20 CM DE ESPESOR POR MEDIOS MECÁNICOS, COMPACTADO POR MEDIOS MECÁNICOS EN CAPAS NO MAYORES DE 20 CM AL 90% DE SU P.V.S.M, PRUEBA AASHTO ESTÁNDAR, INCLUYE: EXTENDIDO DEL MATERIAL, HOMOGENIZADO, AFINE DE LA SUPERFICIE, COMPACTADO, MANO DE OBRA, EQUIPO Y HERRAMIENTA.</t>
  </si>
  <si>
    <t>PASTO SINTÉTICO</t>
  </si>
  <si>
    <t>SUMINISTRO E INSTALACIÓN DE PLÁSTICO NEGRO CAL. 600, PARA PROTECCIÓN DE BASE, PARA RECIBIR SISTEMA DE PASTO SINTÉTICO, INCLUYE: CORTES, DESPERDICIOS, MATERIAL, MANO DE OBRA Y HERRAMIENTA.</t>
  </si>
  <si>
    <t>SUMINISTRO Y COLOCACIÓN DE PASTO SINTÉTICO DE POLIETILENO FIBRILADO (Z) Y MONOFILAMENTO DE 45 MM DE ALTURA Y 850 GR/M2 CON LÍNEAS DE MARCAJE EN 2 COLORES PARA FUTBOL (BLANCO), TOCHITO (AMARILLO), LIENZOS UNIDOS MEDIANTE CINTA UNIÓN Y POLIURETANO COLOR VERDE, INCLUYE: HERRAMIENTA, ARENA SÍLICA EN PROPORCIÓN 25 KG/M2, CAUCHO GRANULADO EN PROPORCIÓN 6.5 KG/M2, MATERIALES, CORTES, DESPERDICIOS, EQUIPO Y MANO DE OBRA.</t>
  </si>
  <si>
    <t>GUARNICIÓN TIPO "I" EN SECCIÓN 10 X 20 CM DE ALTURA A BASE DE CONCRETO PREMEZCLADO F'C= 200 KG/CM2., T.M.A. 19 MM., R.N., ACABADO COMÚN EN COSTADOS Y PULIDO EN CORONA, INCLUYE: HERRAMIENTA, CIMBRA, DESCIMBRA, COLADO, CURADO, MATERIALES, EQUIPO Y MANO DE OBRA.</t>
  </si>
  <si>
    <t>REJILLA PLUVIAL</t>
  </si>
  <si>
    <t>ESCARIFICACIÓN DEL TERRENO NATURAL DE 15 CM DE ESPESOR POR MEDIOS MECÁNICOS, COMPACTADO CON COMPACTADOR DE IMPACTO EN CAPAS NO MAYORES DE 20 CM AL 95% DE SU P.V.S.M, PRUEBA AASHTO ESTÁNDAR, INCLUYE: AFINE DE LA SUPERFICIE, EXTENDIDO DEL MATERIAL, HOMOGENIZADO, COMPACTADO, MANO DE OBRA, EQUIPO Y HERRAMIENTA.</t>
  </si>
  <si>
    <t>CONSTRUCCIÓN DE CANALETA DE CONCRETO PREMEZCLADO F'C= 150 KG/CM2, T.M.A. 19 MM, R.N., ADICIONADO CON FIBRA DE POLIPROPILENO A RAZÓN DE 140 G/M3, MEDIDAS INTERIORES DE CANALETA DE 25 CM DE ANCHO Y ALTURA PROMEDIO DE 20 A 30 CM, ESPESOR DE MUROS DE 10 CM, ESPESOR DE PISO DE CANALETA DE 10 CM CON REJILLA IRVING ESTÁNDAR IS-01 DE 1" X 3/16" (PINTADO EN NEGRO) O SIMILAR, CONTRA MARCO A BASE DE ÁNGULO DE 1 1/4" x 1/8", ANCLAS A BASE DE ÁNGULO DE 1 1/4" x 1/8" DE 10 CM DE LARGO @ 60 CM, REJILLA, INCLUYE: HERRAMIENTA, COLADO, VIBRADO, CIMBRA COMÚN, DESCIMBRA, SOLDADURAS, MATERIALES DE CONSUMO, EQUIPO Y MANO DE OBRA.</t>
  </si>
  <si>
    <t>PORTERÍAS</t>
  </si>
  <si>
    <t>SUMINISTRO, FABRICACIÓN Y COLOCACIÓN DE HERRERÍA ESTRUCTURAL A BASE DE PERFIL TUBULAR DE ACERO PG DE 3", DE HASTA 2.50 M DE ALTURA, DE ACUERDO AL PLANO DE DISEÑO PROPORCIONADO,  INCLUYE: HERRAMIENTA, SOLDADURA, CORTES, AJUSTES, MATERIALES MENORES, DESPERDICIOS, PRIMARIO ANTICORROSIVO, FLETES, ACARREO DE MATERIALES AL SITIO DE SU UTILIZACIÓN, EQUIPO Y MANO DE OBRA.</t>
  </si>
  <si>
    <t>PISO DE CONCRETO PREMEZCLADO F'C= 200 KG/CM2, T.MA. 3/4", R.N. DE 10 CM DE ESPESOR, CON COLOR INTEGRAL ROJO AL 4%, ACABADO PULIDO, INCLUYE: HERRAMIENTA, ACARREOS, PREPARACIÓN DE LA SUPERFICIE, CIMBRA, DESCIMBRA, NIVELACIÓN, COLADO, VIBRADO, CURADO, MATERIALES, EQUIPO Y MANO DE OBRA.</t>
  </si>
  <si>
    <t>PISO DE CONCRETO PREMEZCLADO F'C= 200 KG/CM2, T.MA. 3/4", R.N. DE 10 CM DE ESPESOR, CON COLOR INTEGRAL AZUL AL 4%, ACABADO PULIDO, INCLUYE: HERRAMIENTA, ACARREOS, PREPARACIÓN DE LA SUPERFICIE, CIMBRA, DESCIMBRA, NIVELACIÓN, COLADO, VIBRADO, CURADO, MATERIALES, EQUIPO Y MANO DE OBRA.</t>
  </si>
  <si>
    <t>SUMINISTRO Y COLOCACIÓN  DE MÓDULO DE EJERCICIO TIPO "ELÍPTICA", MODELO RD-105 O SIMILAR EN CALIDAD, MEDIDAS: 1.06 X 0.58 X 1.41 M, INCLUYE: HERRAMIENTA, MATERIALES, ACARREOS, FIJACIÓN, EQUIPO Y MANO DE OBRA.</t>
  </si>
  <si>
    <t>SUMINISTRO Y COLOCACIÓN  DE MÓDULO DE EJERCICIO TIPO "PECHO Y ESPALDA", MODELO RD-101 O SIMILAR EN CALIDAD, MEDIDAS: 2.48 X 0.80 X 2.05 M, INCLUYE: HERRAMIENTA, MATERIALES, ACARREOS, FIJACIÓN, EQUIPO Y MANO DE OBRA.</t>
  </si>
  <si>
    <t>SUMINISTRO Y COLOCACIÓN  DE MÓDULO DE EJERCICIO TIPO "ABDOMINAL DOBLE", MODELO RD-106 O SIMILAR EN CALIDAD, MEDIDAS: 1.56 X 1.17 X 0.58 M, INCLUYE: HERRAMIENTA, MATERIALES, ACARREOS, FIJACIÓN, EQUIPO Y MANO DE OBRA.</t>
  </si>
  <si>
    <t>SUMINISTRO Y COLOCACIÓN  DE MÓDULO DE EJERCICIO TIPO "REMO", MODELO RD-103 O SIMILAR EN CALIDAD, MEDIDAS: 1.27 X 0.80 X 1.16 M, INCLUYE: HERRAMIENTA, MATERIALES, ACARREOS, FIJACIÓN, EQUIPO Y MANO DE OBRA.</t>
  </si>
  <si>
    <t>SUMINISTRO Y COLOCACIÓN  DE MÓDULO DE JUEGO TIPO "JUEGO TEMÁTICO DE AVIÓN EN METAL", MODELO 9AVI03 O SIMILAR EN CALIDAD, MEDIDAS: 6.50 X 6.00 X 2.77 M, INCLUYE: HERRAMIENTA, MATERIALES, ACARREOS, FIJACIÓN, EQUIPO Y MANO DE OBRA.</t>
  </si>
  <si>
    <t>SUMINISTRO Y COLOCACIÓN  DE MÓDULO DE JUEGO TIPO "TIROLESA AUTO IMPULSO DE METAL", MODELO TL02 O SIMILAR EN CALIDAD, MEDIDAS: 3.45 X 1.31 X 2.06 M, INCLUYE: HERRAMIENTA, MATERIALES, ACARREOS, FIJACIÓN, EQUIPO Y MANO DE OBRA.</t>
  </si>
  <si>
    <t>SUMINISTRO Y COLOCACIÓN  DE MÓDULO DE JUEGO TIPO "TREPADOR EN METAL", MODELO 6TP01 O SIMILAR EN CALIDAD, MEDIDAS: 4.73 X 4.40 X 2.00 M, INCLUYE: HERRAMIENTA, MATERIALES, ACARREOS, FIJACIÓN A DADO DE CONCRETO, EQUIPO Y MANO DE OBRA.</t>
  </si>
  <si>
    <t>INGRESO PRINCIPAL</t>
  </si>
  <si>
    <t>SUMINISTRO Y COLOCACIÓN DE PASADOR DE TUBO DE 2" X 50 CM C-40, CON PALANCA Y ANILLOS CON SOLERA DE 2" X 1/4", INCLUYE: SOLDADURA, EQUIPO, MATERIALES MENORES, MANO DE OBRA Y HERRAMIENTA.</t>
  </si>
  <si>
    <t>SUMINISTRO, HABILITADO, MONTAJE Y NIVELACIÓN DE ESTRUCTURA METÁLICA PARA CUBIERTA EN ACCESO DE UNA ALTURA DE HASTA 4.00 M, A BASE DE PERFILES ESTRUCTURALES, SOLDADOS Y/O ATORNILLADOS (HSS, IPR, IPS, CPS, OR, OC, TUBULARES, PTR, POLÍN MONTEN EN CAJÓN, VIGAS W, REDONDOS, SOLERAS, PLACAS). INCLUYE: HERRAMIENTA,  PRIMARIO ANTICORROSIVO, TRAZO, CORTES, BARRENOS, SOLDADURA, MATERIALES, EQUIPO Y MANO DE OBRA</t>
  </si>
  <si>
    <t>SUMINISTRO Y APLICACIÓN DE PINTURA DE ESMALTE 100 MARCA COMEX O SIMILAR, SOBRE SUPERFICIES METÁLICAS EN HERRERÍA ABIERTA (VENTANAS, PROTECCIONES, CANCELERÍA) A DOS MANOS, INCLUYE: PREPARACIÓN DE LA SUPERFICIE, MATERIALES MENORES Y DE CONSUMO, ANDAMIOS, HERRAMIENTAS, LIMPIEZA, MANO DE OBRA A CUALQUIER NIVEL.</t>
  </si>
  <si>
    <t>SUMINISTRO Y COLOCACIÓN DE CHAPA PARA SOBREPONER EN PUERTA DE HERRERÍA, MOD. AS - 625 CLÁSICA O SIMILAR, ACABADO EN COLOR BEIGE, INCLUYE: HERRAMIENTA, TALADROS, CORTES DE HERRERÍA, CONTRA CHAPA, 5 LLAVES, ELEMENTOS DE FIJACIÓN, TORNILLERÍA, LIMPIEZA Y MANO DE OBRA.</t>
  </si>
  <si>
    <t>PLACAS CONMEMORATIVAS</t>
  </si>
  <si>
    <t>SUMINISTRO Y COLOCACIÓN DE LETRERO CON LA LEYENDA DE "Unidad Deportiva Lomas de Zapopan II (La Lechera)" EN ALTO RELIEVE CON ELEMENTOS INDIVIDUALES, CORTADOS CON LÁSER, FABRICADOS EN PLACA 3/16" (4.7 MM) #304 A1 DE ACERO INOXIDABLE, PULIDO MECÁNICAMENTE, TERMINADO ESPEJO, PROTECCIÓN CON RECUBRIMIENTO DE BARNIZ TRANSPARENTE DE POLIURETANO, PREPARACIÓN DE ANCLAS DE 15 CM FABRICADAS CON SÓLIDO INOX 1/4" PARA SER FIJADAS A MURO, CON 5 CM DE SEPARACIÓN CON ADHESIVO EPÓXICO ANCHORFIX COLOR GRIS, FUENTE TIPO ISIDORA BOLD, H= 15 CM, INCLUYE: HERRAMIENTA, ACARREOS, DESPERDICIOS, MATERIALES, COLOCACIÓN, BARRENOS, EQUIPO Y MANO DE OBRA.</t>
  </si>
  <si>
    <t>SUMINISTRO Y COLOCACIÓN DE PLACA CON LAS LEYENDAS Y LOGOTIPOS INSTITUCIONALES DEL GOBIERNO DE ZAPOPAN, COMUDE Y Ciudad de las niñas y niños, CON MEDIDAS DE 1.60 M X 0.50 M, DE 1/4" (6.35 MM) DE ACERO INOXIDABLE CORTADO A LÁSER, PULIDO MECÁNICAMENTE, TERMINADO ESPEJO, PROTECCIÓN CON RECUBRIMIENTO DE BARNIZ TRANSPARENTE DE POLIURETANO, PREPARACIÓN DE ANCLAS DE 15 CM FABRICADAS CON SÓLIDO INOX DE 1/4" PARA SER FIJADAS A MURO DE CONCRETO CON 5 CM DE SEPARACIÓN CON ADHESIVO EPÓXICO ANCHORFIX COLOR GRIS O SIMILAR, INCLUYE: HERRAMIENTA, ACARRETOS, DESPERDICIOS, MATERIALES, COLOCACIÓN, BARRENOS, EQUIPO Y MANO DE OBRA.</t>
  </si>
  <si>
    <t>MUROS DE CONCRETO Y LOSA</t>
  </si>
  <si>
    <t>CIMBRA DE MADERA EN LOSAS, ACABADO COMÚN, INCLUYE: HERRAMIENTA, HABILITADO, CHAFLANES, CIMBRA, DESCIMBRA, LIMPIEZA, ACARREO DE MATERIALES AL SITIO DE SU UTILIZACIÓN, A CUALQUIER NIVEL, EQUIPO Y MANO DE OBRA.</t>
  </si>
  <si>
    <t>SUMINISTRO Y COLOCACIÓN DE CONCRETO PREMEZCLADO F´C= 250 KG/CM2 REV. 14 CM T.M.A. 19 MM R.N., EN CIMENTACIÓN, INCLUYE: MATERIALES, COLADO, VIBRADO, DESCIMBRA, CURADO,  MANO DE OBRA, EQUIPO Y HERRAMIENTA.</t>
  </si>
  <si>
    <t>SUMINISTRO Y COLOCACIÓN DE CONCRETO PREMEZCLADO BOMBEABLE  F'C=250 KG/CM2, T.M.A.19 MM, REV. 16 CM, R.N., INCLUYE: COLADO, EXTENDIDO, NIVELADO, MATERIALES, MANIOBRAS, BOMBA, VIBRADO, DESPERDICIO, MANO DE OBRA, HERRAMIENTA Y EQUIPO.</t>
  </si>
  <si>
    <t>ACABADOS Y ACCESORIOS</t>
  </si>
  <si>
    <t>SUMINISTRO Y APLICACIÓN DE PINTURA VINÍLICA LÍNEA VINIMEX PREMIUM DE COMEX O SIMILAR A DOS MANOS, EN CUALQUIER COLOR, LIMPIANDO Y PREPARANDO LA SUPERFICIE CON SELLADOR, INCLUYE: MATERIALES, ANDAMIOS, MANO DE OBRA, EQUIPO Y HERRAMIENTA.</t>
  </si>
  <si>
    <t>RECUBRIMIENTO EN MUROS A BASE DE AZULEJO DE CERÁMICA ESMALTADO DE 20 X 20 CM, MOD. ASTRATTO BLANCO ANTIBACTERIAL O SIMILAR, PEGADO CON ADHESIVO PORCELÁNICO, INCLUYE: HERRAMIENTA, CORTES, DESPERDICIOS, ACARREOS, EQUIPO Y MANO DE OBRA.</t>
  </si>
  <si>
    <t>FIRME DE CONCRETO F'C=100 KG/CM2 HECHO EN OBRA, DE 10 CM, ACABADO FLOTEADO, INCLUYE: HERRAMIENTA, MATERIALES, ACARREOS, PREPARACIÓN DE LA SUPERFICIE, NIVELACIÓN, CIMBRADO, COLADO, EQUIPO Y MANO DE OBRA.</t>
  </si>
  <si>
    <t>SUMINISTRO Y COLOCACIÓN DE PISO PORCELÁNICO DE 120 X 60 CM MODELO INFINITY COLLECTION SIMPHONY GREY O SIMILAR, PEGADO CON ADHESIVO, INCLUYE: HERRAMIENTA CORTES, REMATES, ESCUADRE, DESPERDICIOS, DESPATINADO, ACARREOS, MATERIALES, LIMPIEZA Y MANO DE OBRA.</t>
  </si>
  <si>
    <t>SALIDA HIDRÁULICA DE AGUA FRÍA Y/O CALIENTE, PARA ALIMENTACIÓN A MUEBLE SANITARIO, CONSISTENTE EN TUBERÍA Y CONEXIONES DE CPVC DE 1/2" A 2" DE DIÁMETRO,  INCLUYE: TRAZO, RANURAS, CÁMARAS CONTRA GOLPE DE ARIETE, CONEXIONES, (COPLES, CODOS, TAPONES, TEES, YEES, REDUCCIONES, ETC),  VÁLVULAS, TUERCAS UNIÓN EN CUADROS DE VÁLVULAS, MATERIALES MENORES Y DE CONSUMO, PEGAMENTOS, ELEMENTOS DE FIJACIÓN, DESPERDICIOS,  HERRAMIENTAS, LIMPIEZA, MANO DE OBRA, PRUEBAS HIDROSTÁTICAS, FLETES Y ACARREO DE LOS MATERIALES AL SITIO DE SU INSTALACIÓN.</t>
  </si>
  <si>
    <t>SAL</t>
  </si>
  <si>
    <t>SALIDA SANITARIA A MUEBLE, CONSISTENTE EN TUBERÍA Y CONEXIONES DE PVC DE 2" Y 4" DE DIÁMETRO, INCLUYE: DESPERDICIO DE TUBERÍA, LÍNEA DE VENTILACIÓN (DESFOGUE),  COPLES, CODOS, TEES, YEES, REDUCCIONES, REGISTRO SANITARIO, MATERIALES MENORES, FLETES Y ACARREO DE LOS MATERIALES AL SITIO DE SU INSTALACIÓN Y PRUEBAS.</t>
  </si>
  <si>
    <t>ENTORTADO DE JALCRETO F´C= 100 KG/CM2, AGREGANDO IMPERMEABILIZANTE INTEGRAL A RAZÓN DE 1 KG/ 50 KG DE CEMENTO, DE 5.0 CM DE ESPESOR PROMEDIO, PARA DAR PENDIENTES EN AZOTEAS, ACABADO  APALILLADO FINO EN FORMA INTEGRAL (SIN PASTA),  INCLUYE: HERRAMIENTA, MATERIALES, NIVELACIÓN,  ELEVACIONES, DESPERDICIOS,  LIMPIEZA, ACARREOS AL SITIO DE SU COLOCACIÓN, EN CUALQUIER NIVEL, EQUIPO Y MANO DE OBRA.</t>
  </si>
  <si>
    <t>FORJADO DE ZAVALETA EN AZOTEA A BASE DE JALCRETO SIMPLE F´C= 100 KG/CM2, DE 15 CM POR LADO, A 45°, CON ACABADO APALILLADO, INCLUYE: HERRAMIENTA, MATERIALES, DESPERDICIOS, EQUIPO DE SEGURIDAD, LIMPIEZA, ACARREO DE MATERIALES AL LUGAR DE SU UTILIZACIÓN A CUALQUIER NIVEL, EQUIPO Y MANO DE OBRA.</t>
  </si>
  <si>
    <t>IMPERMEABILIZACIÓN DE LOSAS EN DOS CAPAS, A BASE DE IMPERMEABILIZANTE ACRÍLICO ELASTOMÉRICO, ACRITON PROSHIELD COLOR VERDE A BASE DE AGUA DE SECADO EXTRA RÁPIDO Y RENDIMIENTO DE 0.5 LITROS POR M2, CON TECNOLOGÍA HIDRO REPELENTE, RESISTENCIA A: LA ELONGACIÓN, TENSIÓN Y AL DESGASTE, GARANTÍA POR ESCRITO DE 8 AÑOS, POR LA EMPRESA CONTRATISTA, INCLUYE: HERRAMIENTA, LIMPIEZA Y PREPARACIÓN DE LA SUPERFICIE, APLICACIÓN DE ACRITON SELLADOR PARA ANCLAJE Y TAPAPORO DE LA SUPERFICIE, SELLADO DE FISURAS Y GRIETAS A BASE DE ACRITON RESANADOR A RAS DE SUPERFICIE, MATERIALES MENORES Y DE CONSUMO, CORTES, DESPERDICIOS, LIMPIEZA GENERAL, HERRAMIENTAS, MANO DE OBRA ESPECIALIZADA Y ACARREOS AL SITIO DE SU COLOCACIÓN.</t>
  </si>
  <si>
    <t>SUMINISTRO Y COLOCACIÓN DE MARCO PARA VENTANAS, A BASE DE HERRERÍA ELABORADA DE ÁNGULO, PTR, TUBULAR RECTANGULAR, CUADRADO Y/O SOLERAS SEGÚN DISEÑO EN PROYECTO, INCLUYE: HERRAMIENTA, HABILITADO, RECORTES, DESPERDICIOS, FABRICACIÓN, COLOCACIÓN, ELEMENTOS DE FIJACIÓN, ADECUACIONES, SOLDADURAS, PRIMARIO ANTICORROSIVO, ACARREOS, EQUIPO Y MANO DE OBRA ESPECIALIZADA.</t>
  </si>
  <si>
    <t>SUMINISTRO Y COLOCACIÓN DE CRISTAL FLOTADO DE 6 MM DE ESPESOR,  ASENTADO CON SILICÓN, INCLUYE: CORTES, DESPERDICIOS Y ACARREO DE MATERIALES AL SITIO DE SU UTILIZACIÓN A CUALQUIER NIVEL.</t>
  </si>
  <si>
    <t>FABRICACIÓN Y COLOCACIÓN DE PUERTA DE HERRERÍA CON DIMENSIONES DE 0.90 X 2.10 M, FABRICADA CON MARCO DE ÁNGULO DE 1 1/4" X 1/8", AHOGADO A MUROS Y/O PISO CON ÁNGULO DE 1" X 1/4" DE 10 CM DE LARGO, FORRADA CON LAMINA DEL #18, ACABADO LISO, BISAGRA TIPO BARRIL DE 1/2", CUADRADO DE 1 1/2", JALADERA DE ÁNGULO DE 1" DE 10 CM, INCLUYE: HERRAMIENTA, TRABAJOS EN HERRERÍA, MATERIALES, CORTES, DESPERDICIOS, SOLDADURA, PLANTA DE SOLDAR, PRIMARIO ANTICORROSIVO, MANO DE OBRA, ACARREOS, HERRAJES DE FIJACIÓN, PERFORACIÓN, ELEVACIONES, AJUSTES EN SITIO, EQUIPO Y MANO DE OBRA.</t>
  </si>
  <si>
    <t>SUMINISTRO Y COLOCACIÓN DE CHAPA DERECHA PARA SOBREPONER EN PUERTA DE HERRERÍA, MOD. X -720 IF O SIMILAR, INCLUYE: HERRAMIENTA, TALADROS, CORTES DE HERRERÍA, CONTRA CHAPA, 3 LLAVES, ELEMENTOS DE FIJACIÓN, TORNILLERÍA, LIMPIEZA Y MANO DE OBRA.</t>
  </si>
  <si>
    <t>SUMINISTRO Y COLOCACIÓN DE INODORO CON TANQUE BAJO, MODELO 4142100MX.020 O SIMILAR, CON TRAMPA EXPUESTA Y DESCARGA DE 4.2 LPD, INCLUYE: BOTÓN ACCIONADOR, ASIENTO PARA WC, JUNTA DE CERA, MANGUERA DE 1/2", LLAVE ANGULAR, PIJAS, JUNTEO, EQUIPO Y MANO DE OBRA.</t>
  </si>
  <si>
    <t>SUMINISTRO Y COLOCACIÓN DE LAVABO DE CERÁMICA VITRIFICADA COLOR BLANCO, SOBRE CUBIERTA RECTANGULAR, CON MEDIDAS DE 60 X 40 CM, MODELO MB-D-396-0 O SIMILAR, INCLUYE: HERRAMIENTA, CONTRA DE REJILLA, MANGUERAS DE 1/2", LLAVES ANGULARES, MATERIALES, EQUIPO Y MANO DE OBRA.</t>
  </si>
  <si>
    <t>SUMINISTRO Y COLOCACIÓN DE DISPENSADOR DE TOALLAS MARCA, MOD. FUTURA Z-600 DE ACERO INOXIDABLE  O SIMILAR, INCLUYE: MATERIALES, MANO DE OBRA, HERRAJES DE FIJACIÓN Y HERRAMIENTA.</t>
  </si>
  <si>
    <t>SUMINISTRO Y COLOCACIÓN DE BOTE DE BASURA COLOR NEGRO DIMENSIONES DE 31.5 X 29.2 X 21.5 CM, INCLUYE: MANO DE OBRA, EQUIPO Y HERRAMIENTA.</t>
  </si>
  <si>
    <t>SUMINISTRO Y COLOCACIÓN DE DISPENSADOR DE PAPEL HIGIÉNICO EN ACERO INOXIDABLE SATINADO DE ALTA CALIDAD Y RESISTENCIA, PARA ROLLO DE  HASTA 400 M Y 260 MM DE DIÁMETRO, CERRADURA CON LLAVE Y VISOR FRONTAL DE CARGA, MODELO FUTURA AE26000 O SIMILAR, INCLUYE: HERRAMIENTA, ACCESORIOS PARA INSTALAR, BARRENACIONES, FIJACIONES, MATERIALES, EQUIPO Y MANO DE OBRA.</t>
  </si>
  <si>
    <t>SUMINISTRO Y COLOCACIÓN DE DISPENSADOR DE JABÓN MARCA, MOD.  FUTURA AC-54000 COLOR INOXSATINADO DE ACERO INOXIDABLE MEDIDAS 24 X 14 X 11 CM O SIMILAR, INCLUYE: MATERIALES, MANO DE OBRA, HERRAJES DE FIJACIÓN Y HERRAMIENTA.</t>
  </si>
  <si>
    <t>SUMINISTRO Y COLOCACIÓN DE CAMBIADOR DE PAÑALES HORIZONTAL, CON CINTURÓN DE SEGURIDAD DE NYLON, PARA COLOCAR EN MURO, FABRICADO CON ANTIBACTERIAL MICROBAN, SOPORTA UN PESO DE HASTA 90 KG, APERTURA Y CIERRE SUAVE CONTROLADO POR CILINDRO NEUMÁTICO, MODELO KN-200-00 O SIMILAR, INCLUYE: HERRAMIENTA, ELEMENTOS DE FIJACIÓN, ACARREOS, MATERIALES, EQUIPO Y MANO DE OBRA.</t>
  </si>
  <si>
    <t>SUMINISTRO  Y  COLOCACIÓN DE LLAVE TEMPORIZADORA A MURO O SIMILAR, MODELO 25.2518.21 CROMO O SIMILAR, INCLUYE: MANO DE OBRA, EQUIPO Y HERRAMIENTA.</t>
  </si>
  <si>
    <t>SUMINISTRO Y COLOCACIÓN DE BARRA ABATIBLE FIJADA A PARED EN FORMA DE "U" DE 70 CM FABRICADA EN ACERO INOXIDABLE CÓDIGO B-700-S O SIMILAR, FIJADO A PARED MEDIANTE APLICACIÓN CON TAQUETES Y TORNILLOS, INCLUYE: HERRAMIENTA, BARRENOS, ELEMENTOS DE FIJACIÓN, ACARREOS, MATERIALES, EQUIPO Y MANO DE OBRA.</t>
  </si>
  <si>
    <t>SUMINISTRO Y APLICACIÓN DE PINTURA DE ESMALTE 100 MATE COMEX O SIMILAR, COLOR BLANCO Y/O NEGRO, EN ESTRUCTURAS METÁLICAS, INCLUYE: APLICACIÓN DE RECUBRIMIENTO A 4 MILÉSIMAS DE ESPESOR, MATERIALES, MANO DE OBRA, EQUIPO Y HERRAMIENTA.</t>
  </si>
  <si>
    <t>INSTALACIÓN ELÉCTRICA EN SANITARIO</t>
  </si>
  <si>
    <t>SUMINISTRO E INSTALACIÓN DE CENTRO DE CARGA DE 4 ESPACIOS, 50 A MCA, SQARE D O SIMILAR, INCLUYE: HERRAMIENTA, CENTRO DE CARGA, MATERIALES, CONEXIONES, DESPERDICIO DE TUBERÍA, FLETES Y ACARREO DE LOS MATERIALES AL SITIO DE SU INSTALACIÓN, PRUEBAS EQUIPO Y MANO DE OBRA.</t>
  </si>
  <si>
    <t>SUMINISTRO E INSTALACIÓN DE CABLE DE ALUMINIO XHHW-2, 600 V, CAL. 12 MONOPOLAR, MARCA CONDUMEX O SIMILAR, CABLEADO DE DISTRIBUCIÓN DESDE CENTRO DE CARGA POR MUROS Y LOSA, DENTRO DE TUBO DE PVC DE 21 MM, INCLUYE: HERRAMIENTA, MATERIALES, CONEXIÓN, PRUEBAS, EQUIPO Y MANO DE OBRA.</t>
  </si>
  <si>
    <t>SALIDA ELÉCTRICA PARA CONTACTO DUPLEX POLARIZADO, OCULTA, CON TUBERÍA Y CONEXIONES CONDUIT DE PVC USO PESADO DE 13, 19 Y 25 MM DE DIÁMETRO, CABLE VINANEL THW-LS 600 V. A 75° C, 90° C, (VIAKON-PROTOCOLIZADO), CABLE VINANEL 21 THW-LS 600 V. A 75° C, 90° C, (CONDUMEX PROTOCOLIZADO), CALIBRE 10 Y 12, CAJAS DE REGISTRO CUADRADAS, CHALUPAS, INCLUYE: HERRAMIENTA, TRAZO, RANURAS, CONEXIÓNES, MATERIALES MENORES Y DE CONSUMO, PRUEBAS, CORTES, DESPERDICIOS Y ACARREO DEL MATERIAL AL SITIO DE SU COLOCACIÓN, A CUALQUIER NIVEL, EQUIPO Y MANO DE OBRA.</t>
  </si>
  <si>
    <t>SALIDA ELÉCTRICA PARA APAGADOR SENCILLO, OCULTA, CON TUBERÍA Y CONEXIONES CONDUIT DE PVC USO PESADO DE 13, 19 Y 25 MM DE DIÁMETRO, CABLE VINANEL THW-LS 600 V. A 75° C, 90° C, (VIAKON-PROTOCOLIZADO), CABLE VINANEL 21 THW-LS 600 V. A 75° C, 90° C, (CONDUMEX PROTOCOLIZADO), CALIBRE 12, CAJAS DE REGISTRO CUADRADAS, CHALUPAS, INCLUYE: HERRAMIENTA, TRAZO, RANURAS, CONEXIÓNES, MATERIALES MENORES Y DE CONSUMO, PRUEBAS, CORTES, DESPERDICIOS Y ACARREO DEL MATERIAL AL SITIO DE SU COLOCACIÓN, A CUALQUIER NIVEL, EQUIPO Y MANO DE OBRA.</t>
  </si>
  <si>
    <t>SUMINISTRO Y COLOCACIÓN DE CONTACTO SENCILLO PARA INTERIORES SQZ4030SP, CAPACIDAD DE MANEJO DE CORRIENTE DE 13,000 A, FABRICADO EN TERMOPLÁSTICO AUTOEXTINGUIBLE Y RESISTENTE AL IMPACTO, COLOR BLANCO, CORRIENTE NOMINAL 15 A, TENSIÓN NOMINAL 127 VAC., TENSIÓN NOMINAL 127 V, LÍNEA QUINZIÑO MX O SIMILAR, INCLUYE: HERRAMIENTA, ACARREOS, ELEMENTOS DE FIJACIÓN, CONEXIONES, AJUSTES, PRUEBAS, MATERIALES, EQUIPO Y MANO DE OBRA.</t>
  </si>
  <si>
    <t>SUMINISTRO Y COLOCACIÓN DE APAGADOR DE UNA VÍA PARA INTERIORES, CAPACIDAD DE VOLTAJE: 100 - 240 V, CAPACIDAD DE FRECUENCIA: 50 - 60 HZ, RANGO DE CARGA INCANDESCENTES: 5 - 150 W, LEDS /CFLS : 5 -37W, CONSUMO DE ENERGÍA EN MODO ESPERA : 0.2W, COLOR BLANCO, SERIE MODUS PRO O SIMILAR, INCLUYE: HERRAMIENTA, ACARREOS, ELEMENTOS DE FIJACIÓN, CONEXIONES, AJUSTES, PRUEBAS, MATERIALES, EQUIPO Y MANO DE OBRA.</t>
  </si>
  <si>
    <t>SUMINISTRO Y COLOCACIÓN DE LUMINARIA DE TECHO GABINETE, LED 20W, CAPELA2 6500K, MEDIDAS DE 63 X 10 X 7 CM, CON UN CONSUMO DE 20.3 WATTS, MODELO: 20FLCPLED65MVB, INCLUYE: HERRAMIENTA, ACARREOS, ELEMENTOS DE FIJACIÓN, CONEXIONES, AJUSTES, PRUEBAS, MATERIALES, EQUIPO Y MANO DE OBRA.</t>
  </si>
  <si>
    <t>SUMINISTRO Y COLOCACIÓN DE LÁMPARA DE TECHO SOBREPONER, HECHA CON CARCASA DE ALUMINIO, LED 38W, TRABAJA DE 127 - 220 V, CON UN CONSUMO DE 38 WATTS, EFICIENCIA LUMÍNICA DE 2,900 LM, 3000 K, NIVEL DE PROTECCIÓN EN SISTEMA ELÉCTRICO IP 65, MODELO: OU4090FBCB, INCLUYE: HERRAMIENTA, ACARREOS, ELEMENTOS DE FIJACIÓN, CONEXIONES, AJUSTES, PRUEBAS, MATERIALES, EQUIPO Y MANO DE OBRA.</t>
  </si>
  <si>
    <t>REHABILITACIÓN DE CERCADO PERIMETRAL</t>
  </si>
  <si>
    <t>MURO DE MAMPOSTERÍA</t>
  </si>
  <si>
    <t>CIMIENTO DE MAMPOSTERÍA DE PIEDRA BRAZA, ASENTADA CON MORTERO CEMENTO-ARENA  EN PROPORCIÓN 1:3, INCLUYE: MATERIALES, DESPERDICIOS, HERRAMIENTAS, LIMPIEZA, MANO DE OBRA Y ACARREO DE MATERIALES AL SITIO DE SU UTILIZACIÓN.</t>
  </si>
  <si>
    <t xml:space="preserve">MAMPOSTERÍA DE PIEDRA BRAZA ASENTADA CON MORTERO CEMENTO-ARENA 1:3, ACABADO APARENTE A DOS CARAS, DE 0.00 A 3.00 M DE ALTURA, INCLUYE: SELECCIÓN DE PIEDRA, MATERIALES, DESPERDICIOS, MANO DE OBRA, HERRAMIENTA, ANDAMIOS, EQUIPO Y ACARREOS. </t>
  </si>
  <si>
    <t>CALAVEREADO EN JUNTA DE MAMPOSTERÍA EXISTENTE A BASE DE MORTERO CEMENTO-ARENA PROPORCIÓN 1:3, INCLUYE: MATERIALES, MANO DE OBRA, EQUIPO Y HERRAMIENTA.</t>
  </si>
  <si>
    <t>REPISÓN SOBRE MURO DE MAMPOSTERÍA, A BASE DE CONCRETO HECHO EN OBRA F'C= 150 KG/CM2, T.M.A. 19 MM, CON SECCIÓN DE 50 CM X 10 CM DE ESPESOR, CON CHAFLÁN DE 1" EN LOS EXTREMOS, ARMADO CON MALLA ELECTROSOLDADA 6-6/10-10, INCLUYE: HERRAMIENTA, CIMBRA, DESPERDICIOS, COLADO, VIBRADO, DESCIMBRA, CURADO, EQUIPO Y MANO DE OBRA.</t>
  </si>
  <si>
    <t>SUMINISTRO Y APLICACIÓN DE PINTURA VINÍLICA LÍNEA VINIMEX PREMIUM DE COMEX O SIMILAR A DOS MANOS DE 0.00 M A 3.00 M, EN CUALQUIER COLOR, LIMPIANDO Y PREPARANDO LA SUPERFICIE CON SELLADOR, INCLUYE: MATERIALES, ANDAMIOS, MANO DE OBRA, EQUIPO Y HERRAMIENTA.</t>
  </si>
  <si>
    <t>HERRERÍA</t>
  </si>
  <si>
    <t>SUMINISTRO, FABRICACIÓN Y COLOCACIÓN DE HERRERÍA TUBULAR PG Y/O ESTRUCTURAL PARA CERCADO PERIMETRAL EN TIPO REJA DE HASTA 4.00 M DE ALTURA, DE ACUERDO AL PLANO DE DISEÑO PROPORCIONADO,  INCLUYE: HERRAMIENTA, SOLDADURA, CORTES, AJUSTES, MATERIALES MENORES, DESPERDICIOS, PRIMARIO ANTICORROSIVO, FLETES, ACARREO DE MATERIALES AL SITIO DE SU UTILIZACIÓN, EQUIPO Y MANO DE OBRA.</t>
  </si>
  <si>
    <t>SUMINISTRO Y COLOCACIÓN  DE MESA DE PÍCNIC CUADRANGULAR, MODELO RD-319 O SIMILAR EN CALIDAD, MEDIDAS: 1.80 X 1.80 X 0.80 M, INCLUYE: HERRAMIENTA, MATERIALES, ACARREOS, FIJACIÓN A DADO DE CONCRETO, EQUIPO Y MANO DE OBRA.</t>
  </si>
  <si>
    <t>SUMINISTRO Y COLOCACIÓN  DE MESA DE AJEDREZ, MODELO RD-G160 O SIMILAR EN CALIDAD, MEDIDAS: 1.49 X 1.49 X 0.75 M, INCLUYE: HERRAMIENTA, MATERIALES, ACARREOS, FIJACIÓN A DADO DE CONCRETO, EQUIPO Y MANO DE OBRA.</t>
  </si>
  <si>
    <t>INSTALACIONES HIDRÁULICAS Y SANITARIAS</t>
  </si>
  <si>
    <t>CONEXIÓN HIDRÁULICA</t>
  </si>
  <si>
    <t>TRAZO Y NIVELACIÓN PARA LÍNEAS, INCLUYE: EQUIPO DE TOPOGRAFÍA, MATERIALES PARA SEÑALAMIENTO, MANO DE OBRA, EQUIPO Y HERRAMIENTA.</t>
  </si>
  <si>
    <t>RELLENO EN CEPAS O MESETAS CON MATERIAL PRODUCTO DE LA EXCAVACIÓN, COMPACTADO CON EQUIPO DE IMPACTO AL 90% ± 2 DE SU P.V.S.M., PRUEBA AASHTO ESTANDAR, CBR DEL 5% MÍNIMO, EN CAPAS NO MAYORES DE 20 CM, INCLUYE: HERRAMIENTA, INCORPORACIÓN DE AGUA NECESARIA, ACARREOS, ABUNDAMIENTO, EQUIPO Y MANO DE OBRA.</t>
  </si>
  <si>
    <t>SUMINISTRO E INSTALACIÓN DE ABRAZADERA DE BRONCE DE 6" X 1/2", INCLUYE: MATERIAL, MANO DE OBRA, EQUIPO Y HERRAMIENTA.</t>
  </si>
  <si>
    <t>SUMINISTRO E INSTALACIÓN DE VÁLVULA DE COMPUERTA ROSCADA DE 1/2", INCLUYE: MANO DE OBRA, EQUIPO Y HERRAMIENTA.</t>
  </si>
  <si>
    <t>SUMINISTRO E INSTALACIÓN DE LLAVE DE INSERCIÓN DE BRONCE DE 1/2", INCLUYE: MATERIAL, MANO DE OBRA, EQUIPO Y HERRAMIENTA.</t>
  </si>
  <si>
    <t>SUMINISTRO E INSTALACIÓN DE INSERTOR DE BRONCE DE 1/2", INCLUYE: MATERIAL, MANO DE OBRA, EQUIPO Y HERRAMIENTA.</t>
  </si>
  <si>
    <t>SUMINISTRO E INSTALACIÓN DE TUBO DE P.A.D. RD-9 DE 13MM (1/2") DE DIÁMETRO PARA TOMA DOMICILIARIA, INCLUYE: MATERIAL, MANO DE OBRA, EQUIPO Y HERRAMIENTA.</t>
  </si>
  <si>
    <t>SUMINISTRO E INSTALACIÓN ADAPTADOR DE BRONCE DE 1/2", INCLUYE: MATERIAL, MANO DE OBRA, EQUIPO Y HERRAMIENTA.</t>
  </si>
  <si>
    <t>SUMINISTRO E INSTALACIÓN DE TAPÓN MACHO GALVANIZADO DE 1/2", INCLUYE: MATERIAL, MANO DE OBRA, EQUIPO Y HERRAMIENTA.</t>
  </si>
  <si>
    <t>SUMINISTRO E INSTALACIÓN DE CONECTOR DE BRONCE 1/2", INCLUYE: MANO DE OBRA, EQUIPO Y HERRAMIENTA.</t>
  </si>
  <si>
    <t>CUADRO DE MEDICIÓN PARA AGUA POTABLE EN TOMA DOMICILIARIA, INCLUYE: HERRAMIENTA, CODO DE BRONCE CON ENTRADA A POLIETILENO Y SALIDA A FIERRO GALVANIZADO CON SISTEMA A PRESIÓN DE 1/2", NIPLE GALVANIZADO DE 1/2" (0.50 M PROMEDIO), LLAVE DE PASO DE 1/2", NIPLE GALVANIZADO DE 1/2" (0.05 M PROMEDIO), TEE DE ACERO GALVANIZADO DE 1/2", VÁLVULA ELIMINADORA DE AIRE DE 1/2", TEE DE ACERO GALVANIZADO DE 1/2", TAPÓN MACHO GALVANIZADO DE 1/2", NIPLE GALVANIZADO DE 1/2" (0.05 M PROMEDIO), CODO DE 90° GALVANIZADO DE 1/2", VÁLVULA DE COMPUERTA DE 1/2", NIPLE GALVANIZADO DE 1/2" (0.40 M PROMEDIO), CONEXIONES, CORTES, NIVELACIÓN, MATERIALES, EQUIPO Y MANO DE OBRA.</t>
  </si>
  <si>
    <t>CISTERNA</t>
  </si>
  <si>
    <t>PLANTILLA DE 10 CM DE ESPESOR DE CONCRETO HECHO EN OBRA DE F´C= 150 KG/CM2, INCLUYE: PREPARACIÓN DE LA SUPERFICIE, NIVELACIÓN, MAESTREADO, COLADO, MANO DE OBRA, EQUIPO Y HERRAMIENTA.</t>
  </si>
  <si>
    <t>MURO DE BLOCK DE JALCRETO SÓLIDO, DE 14 CM DE ESPESOR PROMEDIO, A SOGA, CON BLOCK 11 X 14 X 28 CM, ACABADO COMÚN, ASENTADO CON MORTERO CEMENTO-ARENA EN PROPORCIÓN 1:3, DE 0.00 M A 3.00 M DE ALTURA, INCLUYE: TRAZO, NIVELACIÓN, PLOMEO, ANDAMIOS, MATERIALES, DESPERDICIOS, MANO DE OBRA, LIMPIEZA, ACARREO DE MATERIALES AL SITIO DE SU UTILIZACIÓN A CUALQUIER ALTURA Y HERRAMIENTA.</t>
  </si>
  <si>
    <t>FIRME DE CONCRETO HECHO EN OBRA F'C= 200 KG/CM2, T.M.A. 19 MM, R.N., DE 12 CM DE ESPESOR, ACABADO COMÚN, INCLUYE: HERRAMIENTA, REGLEADO, ACABADO, MATERIALES, COLADO, VIBRADO, CURADO, EQUIPO Y MANO DE OBRA.</t>
  </si>
  <si>
    <t>RELLENO EN CEPAS O MESETAS DE SUELO-CEMENTO, A BASE DE MATERIAL DE BANCO, EN PROPORCIÓN DE 10:1, COMPACTADO CON EQUIPO DE IMPACTO EN CAPAS NO MAYORES DE 20 CM AL 95% DE SU P.V.S.M, PRUEBA AASHTO ESTÁNDAR, INCLUYE: HERRAMIENTA, SUMINISTRO DE AGUA PARA LOGRAR HUMEDAD ÓPTIMA, MEZCLADO, TENDIDO, EQUIPO, PRUEBAS DE COMPACTACIÓN, ABUNDAMIENTO, EQUIPO Y MANO DE OBRA. (MEDIDO EN TERRENO NATURAL POR SECCIÓN SEGÚN PROYECTOS.)</t>
  </si>
  <si>
    <t>SUMINISTRO Y COLOCACIÓN DE TAPA PARA REGISTRO DE CISTERNA DE 60 X 60 CM, CON MARCO ELABORADO DE SOLERA METÁLICA SECCIÓN 2" X 1/4", CONTRAMARCO DE TAPA DE REGISTRO ELABORADO CON SOLERA METÁLICA SECCIÓN DE 2" X 1/4" MM CON VARILLAS #3 DE ACERO DE REFUERZO @15 CM AMBOS SENTIDOS Y COLADO CON CONCRETO F´C= 200 KG/CM2 A 5 CM DE ESPESOR, MANIJAS DE 20 CM ELABORADAS DE REDONDO DE 7/16" X 0.761 KG/CM2 CON RONDANA, TUERCA Y CONTRA TUERCA HEXAGONAL DE 7/16", INCLUYE: HERRAMIENTA, MATERIALES, DESPERDICIOS, ACARREOS, ANCLAJES CON ANGULO DE 1", SOLDADURAS, EQUIPO Y MANO DE OBRA.</t>
  </si>
  <si>
    <t>CISTERNA PREFABRICADA A BASE DE POLIETILENO LINEAL DE ALTA DENSIDAD (PEAD) DE COLOR AZUL EN CARA EXTERIOR Y BLANCO EN CARA INTERIOR, CAPACIDAD DE 1200 L, DIÁMETRO DE 1.40 M, ALTURA CON TAPA DE 0.93 M, INCLUYE: SUMINISTRO Y COLOCACIÓN, ACARREOS, PUESTA EN SITIO Y MANO DE OBRA.</t>
  </si>
  <si>
    <t>SUMINISTRO Y TENDIDO DE TUBERÍA DE CPVC DE 1/2" DE DIÁMETRO, INCUYE: HERRAMIENTA, COPLES, DESPERDICIOS, MATERIALES MENORES Y DE CONSUMO ACARREROS, PRUEBAS Y MANO DE OBRA.</t>
  </si>
  <si>
    <t>SUMINISTRO Y TENDIDO DE TUBERÍA DE CPVC DE 3/4" DE DIÁMETRO, INCUYE: HERRAMIENTA, COPLES, DESPERDICIOS, MATERIALES MENORES Y DE CONSUMO ACARREROS, PRUEBAS Y MANO DE OBRA.</t>
  </si>
  <si>
    <t>SUMINISTRO Y COLOCACIÓN DE CODO DE CPVC DE 3/4" DE DIÁMETRO (45°- 90°), INCLUYE: HERRAMIENTA, DESPERDICIOS, MATERIALES MENORES Y DE CONSUMO, ACARREOS, PRUEBAS Y MANO DE OBRA.</t>
  </si>
  <si>
    <t>SUMINISTRO Y COLOCACIÓN DE TEE DE CPVC DE 3/4" DE DIÁMETRO, INCLUYE: HERRAMIENTA, DESPERDICIOS, MATERIALES MENORES Y DE CONSUMO, ACARREOS, PRUEBAS Y MANO DE OBRA.</t>
  </si>
  <si>
    <t>SALIDA HIDRÁULICA DE AGUA FRÍA Y/O CALIENTE, PARA ALIMENTACIÓN A CISTERNA, CONSISTENTE EN TUBERÍA Y CONEXIONES DE CPVC DE 1/2" A 2" DE DIÁMETRO,  INCLUYE: TRAZO, RANURAS, CÁMARAS CONTRA GOLPE DE ARIETE, CONEXIONES, (COPLES, CODOS, TAPONES, TEES, YEES, REDUCCIONES, ETC), PICHANCHA, FLOTADOR, VÁLVULAS, TUERCAS UNIÓN EN CUADROS DE VÁLVULAS, MATERIALES MENORES Y DE CONSUMO, PEGAMENTOS, ELEMENTOS DE FIJACIÓN, DESPERDICIOS,  HERRAMIENTAS, LIMPIEZA, MANO DE OBRA, PRUEBAS HIDROSTÁTICAS, FLETES Y ACARREO DE LOS MATERIALES AL SITIO DE SU INSTALACIÓN.</t>
  </si>
  <si>
    <t xml:space="preserve">SUMINISTRO E INSTALACIÓN DE BOMBA SUMERGIBLE DE 1 CABALLO DE FUERZA, MONOFÁSICA DE 115 V, 3450 RPM, PUEDE TRABAJAR A UNA PRESIÓN DE 30-50 PSI, CON FLOTADOR, MODELO SPM1ME100F-F O SIMILAR, INCLUYE: HERRAMIENTA, MATERIALES MENORES, ELEMENTOS DE FIJACIÓN Y SELLADO, LIMPIEZA, PRUEBAS HIDROSTÁTICAS, EQUIPO Y MANO DE OBRA ESPECIALIZADA.  </t>
  </si>
  <si>
    <t>RELLENO EN CEPAS O MESETAS CON MATERIAL PRODUCTO DE LA EXCAVACIÓN, COMPACTADO CON EQUIPO DE IMPACTO AL 95% ± 2 DE SU P.V.S.M., PRUEBA AASHTO ESTANDAR, CBR DEL 5% MÍNIMO, EN CAPAS NO MAYORES DE 20 CM, INCLUYE: HERRAMIENTA, INCORPORACIÓN DE AGUA NECESARIA, ACARREOS, ABUNDAMIENTO, EQUIPO Y MANO DE OBRA.</t>
  </si>
  <si>
    <t>SUMINISTRO E INSTALACIÓN DE TUBERÍA DE P.V.C. PARA ALCANTARILLADO DIÁMETRO DE 4" SERIE 25, INCLUYE: MATERIALES NECESARIOS, EQUIPO, MANO DE OBRA Y PRUEBA HIDROSTÁTICA.</t>
  </si>
  <si>
    <t>SUMINISTRO E INSTALACIÓN DE TUBERÍA DE P.V.C. PARA ALCANTARILLADO SANITARIO SERIE 20, DIÁMETRO DE 6", INCLUYE: MATERIALES NECESARIOS, EQUIPO, MANO DE OBRA Y PRUEBA HIDROSTÁTICA.</t>
  </si>
  <si>
    <t>SUMINISTRO E INSTALACIÓN DE MANGA DE EMPOTRAMIENTO DE  P.V.C. DE 6" DE DIÁMETRO SERIE 20,  INCLUYE: MATERIAL, ACARREOS, MANO  DE OBRA Y HERRAMIENTA.</t>
  </si>
  <si>
    <t>REGISTROS</t>
  </si>
  <si>
    <t>REGISTRO SANITARIO FORJADO DE 0.40 M X 0.40 M Y HASTA 0.75 M DE PROFUNDIDAD, MEDIDAS INTERIORES, MUROS CON BLOCK 11 X 14 X 28 CM COLOCADO A SOGA, JUNTEADO CON MORTERO CEMENTO ARENA 1:3, CONTRAMARCO DE ÁNGULO DE 2" X 3/16" DE ESPESOR Y ANCLAS CON VARILLA DE 1/2" DE 10 CM EN CADA ESQUINA, TAPA DE CONCRETO F´C= 200 KG/CM2 REFORZADA CON MALLA ELECTROSOLDADA 6-6/10-10 DE 50 CM X 50 CM CON MARCO DE ÁNGULO DE 1 3/4" X 3/16" DE ESPESOR, LOSA DE PISO DE 8 CM DE CONCRETO F´C= 200 KG/CM2 HECHO EN OBRA ARMADO CON MALLA ELECTROSOLDADA Y APLANADO INTERIOR DE 1.50 CM CON MORTERO CEMENTO ARENA 1:3 CON IMPERMEABILIZANTE INTEGRAL A RAZÓN DE 0.20 KG/M2, INCLUYE: HERRAMIENTA, CIMBRA, DESCIMBRA, MATERIALES, EQUIPO Y MANO DE OBRA.</t>
  </si>
  <si>
    <t>REGISTRO SANITARIO FORJADO DE 0.40 M X 0.40 M Y HASTA 0.75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</si>
  <si>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BANQUETAS, CRUCES PEATONALES Y ACCESIBILIDAD UNIVERSAL</t>
  </si>
  <si>
    <t>ESCARIFICACIÓN DEL TERRENO NATURAL DE 15 CM DE ESPESOR POR MEDIOS MECÁNICOS, COMPACTADO CON EQUIPO DE IMPACTO AL 90% ± 2 DE SU P.V.S.M., PRUEBA AASHTO ESTANDAR, CBR DEL 5% MÍNIMO, INCLUYE: AFINE DE LA SUPERFICIE, EXTENDIDO DEL MATERIAL, HOMOGENIZADO, COMPACTADO, MANO DE OBRA, EQUIPO Y HERRAMIENTA.</t>
  </si>
  <si>
    <t>GUARNICIÓN TIPO "L" EN SECCIÓN 35-20X45 Y CORONA DE 15 CM DE ALTURA POR 12X15 CM, DE CONCRETO PREMEZCLADO F'C=250 KG/CM2., T.M.A. 19 MM., R.N., INCLUYE: CIMBRA, DESCIMBRA, COLADO, CURADO, MATERIALES, DESPERDICIOS, MANO DE OBRA, EQUIPO Y HERRAMIENTA.</t>
  </si>
  <si>
    <t>LOSA DE AJUSTE EN SECCIÓN 45 X 20 CM DE CONCRETO F'C=250 KG/CM2, T.M.A. 19 MM, R.N, PREMEZCLADO, INCLUYE: CIMBRA, DESCIMBRA, COLADO, MATERIALES, DESPERDICIOS, CURADO, MANO DE OBRA, EQUIPO Y HERRAMIENTA.</t>
  </si>
  <si>
    <t>GUARNICIÓN TIPO "I" EN SECCIÓN 15X35 CM DE ALTURA A BASE DE CONCRETO PREMEZCLADO F'C= 250 KG/CM2, T.M.A. 19 MM, R.N., ACABADO APARENTE, INCLUYE: CIMBRA, DESCIMBRA, COLADO, MATERIALES, CURADO, DESPERDICIOS, MANO DE OBRA, EQUIPO Y HERRAMIENTA.</t>
  </si>
  <si>
    <t>CENEFA DE 10 CM DE ESPESOR DE CONCRETO PREMEZCLADO F´C= 200 KG/CM2, R. N., T.M.A. 19 MM, TIRO DIRECTO, COLOR NEGRO INTEGRADO AL 4%, ACABADO ESTAMPADO TIPO PIEL DE ELEFANTE, INCLUYE: CIMBRA, DESCIMBRA, COLADO, DESMOLDANTE, BARNIZ, CURADO, MATERIALES, ACARREOS, DESPERDICIOS, MANO DE OBRA, EQUIPO Y HERRAMIENTA.</t>
  </si>
  <si>
    <t>BANQUETA DE 10 CM DE ESPESOR DE CONCRETO PREMEZCLADO F'C= 200  KG/CM2., R.N., T.M.A. 19 MM, CON ACABADO ESCOBILLADO, INCLUYE: CIMBRA, DESCIMBRA, COLADO, CURADO, MATERIALES, ACARREOS, DESPERDICIOS,  MANO DE OBRA, EQUIPO Y HERRAMIENTA.</t>
  </si>
  <si>
    <t>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CM MÍNIMO, INCLUYE: MATERIALES,  ACARREOS, ALMACENAJES, PREPARACIÓN DE LA SUPERFICIE, RECORTES, DESPERDICIOS, AJUSTES, EQUIPO, ASÍ COMO LA LIMPIEZA PARCIAL Y TOTAL AL INICIO Y FINAL DE ESTA ACTIVIDAD, MANO DE OBRA Y HERRAMIENTA.</t>
  </si>
  <si>
    <t>SUMINISTRO Y COLOCACIÓN DE BOLARDO DE 6" DE DIÁMETRO, COLOR GRIS MARTILLO CON PINTURA ELECTROSTÁTICA, FABRICADO EN TUBO DE ACERO AL CARBÓN CEDULA 30, DE 1.10 M DE LONGITUD (0.75 M VISIBLE Y 0.35 M OCULTO), TAPA SUPERIOR DE PLACA 3/16" C/ESCUDO EN ACERO INOXIDABLE (RECORTE LASER), 3 CALCOMANÍAS COLOR BLANCO REFLEJANTE GRADO DIAMANTE DE 3 CM DE ANCHO, 4 ANILLOS DE HERRERÍA PARA PROTEGER PLACA Y CALCOMANÍAS REFLEJANTES (VER DETALLE EN PROYECTO), CON ANCLAS SOLDADAS DE VARILLA DE 1/2" DE 10 CM PARA SU ANCLAJE, INCLUYE: DADO DE CONCRETO F´C= 150 KG/CM2 HECHO EN OBRA DE 40X40X40 CM, ACARREOS, MATERIALES, MANO DE OBRA, EQUIPO Y HERRAMIENTA.</t>
  </si>
  <si>
    <t xml:space="preserve">SUMINISTRO Y APLICACIÓN DE PINTURA TERMOPLÁSTICA PARA LÍNEA DE ALTO EN COLOR BLANCA Y/O AMARILLA DE 40 CM DE ANCHO, CON APLICACIÓN DE PRIMARIO PARA ASEGURAR EL CORRECTO ANCLAJE DE LA PINTURA Y DE MICROESFERA REFLEJANTE 330 GR/M2, APLICADA CON MAQUINA PINTARRAYA, INCLUYE: TRAZO, SEÑALAMIENTOS, MANO DE OBRA, PREPARACIÓN Y LIMPIEZA AL FINAL DE LA OBRA. </t>
  </si>
  <si>
    <t xml:space="preserve">SUMINISTRO Y APLICACIÓN DE PINTURA TERMOPLÁSTICA PARA PETATILLO (PASO PEATONAL) EN COLOR BLANCO Y/O AMARILLO, EN FRANJAS DE 40 CM DE ANCHO CON SEPARACIÓN DE 40 CM ENTRE CADA FRANJA, CON APLICACIÓN DE PRIMARIO PARA ASEGURAR EL CORRECTO ANCLAJE DE LA PINTURA Y DE MICROESFERA REFLEJANTE 330 GR/M2, APLICADA CON MAQUINA PINTARRAYA, INCLUYE: TRAZO, SEÑALAMIENTOS, MANO DE OBRA, PREPARACIÓN Y LIMPIEZA AL FINAL DE LA OBRA. </t>
  </si>
  <si>
    <t>SUMINISTRO Y APLICACIÓN DE PINTURA TERMOPLÁSTICA PARA FLECHA SENCILLA "DERECHA", "IZQUIERDA" O "RECTA"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</si>
  <si>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DOBLE "DERECHA" O "IZQUIERDA"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</si>
  <si>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"ALTO" COLOR BLANCO, CON APLICACIÓN DE PRIMARIO PARA ASEGURAR EL CORRECTO ANCLAJE DE LA PINTURA Y DE MICROESFERA REFLEJANTE 330 GR/M2, APLICADA CON MAQUINA PINTARRAYA, INCLUYE: TRAZO, SEÑALAMIENTOS, MANO DE OBRA, PREPARACIÓN Y LIMPIEZA AL FINAL DE LA OBRA.</t>
  </si>
  <si>
    <t>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</si>
  <si>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APLICACIÓN DE PINTURA TERMOPLÁSTICA PARA RAYA SEPARADORA DE CARRILES 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</si>
  <si>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COLOCACIÓN DE PLACA DE ACERO A-36, CON UN ESPESOR DE 5/8" DE 15 X 15 CM,  INCLUYE: 4 TORNILLOS A-307 GRADO A  DE 1.27 CM FIJADO A MURO CON TAQUETE METÁLICO EXPANSIVO, PRIMER ANTICORROSIVO Y TERMINADO EN ESMALTE 100 MATE COMEX COLOR BLANCO MATERIALES, MANO DE OBRA, EQUIPO Y HERRAMIENTA.</t>
  </si>
  <si>
    <t>BANQUETAS</t>
  </si>
  <si>
    <t>Rehabilitación de la Unidad Deportiva Lomas de Zapopan ("el Frijol"), etapa 01, ubicada en Av. Valdepeñas, colonia Lomas de Zapopan, Municipio de Zapopan, Jalisco</t>
  </si>
  <si>
    <t>DESMONTAJE CON RECUPERACIÓN DE CUBIERTA DE INGRESO A BASE DE ESTRUCTURA METÁLICA CON PERFILES PTR DE DISTINTAS MEDIDAS Y CALIBRES, A CUALQUIER ALTURA, INCLUYE: HERRAMIENTA, ACARREO Y APILE DE MATERIAL A BODEGA DONDE INDIQUE SUPERVISIÓN DENTRO Y FUERA DE LA OBRA, EQUIPO Y MANO DE OBRA.</t>
  </si>
  <si>
    <t>DESMONTAJE Y RETIRO DE LETRERO DE 2.40 M DE LARGO Y 2.10 M DE ALTURA, A BASE DE 3 POSTES DE TUBULAR DE 3 1/2", PLACA DE ACERO DE 3/4" Y REDONDO DE 1", CON RECUPERACIÓN. INCLUYE: HERRAMIENTA, DEMOLICIÓN DE DADOS DE CONCRETO, ACARREOS HACÍA ALMACÉN DE LA OBRA Y POSTERIOR RETIRO FUERA DE LA OBRA DONDE INDIQUE SUPERVISOR, EQUIPO Y MANO DE OBRA.</t>
  </si>
  <si>
    <t>DESMONTAJE Y RETIRO DE PORTERÍA A BASE DE TUBULAR DE 4" DE 5.60 M DE LARGO Y 2.50 M DE ALTURA, SIN RECUPERACIÓN, INCLUYE: HERRAMIENTA, DEMOLICIÓN DE DADOS DE CONCRETO, ACARREOS HACÍA ALMACÉN DE LA OBRA Y POSTERIOR RETIRO FUERA DE LA OBRA DONDE INDIQUE SUPERVISOR, EQUIPO Y MANO DE OBRA.</t>
  </si>
  <si>
    <t>DESMONTAJE Y RETIRO DE JUEGO INFANTIL "TIPO MULTIFUNCIONAL" DE 5.70 M DE LARGO, 4.10 M DE ANCHO Y 4.10 M DE ALTURA, SIN RECUPERACIÓN. INCLUYE: HERRAMIENTA, DEMOLICIÓN DE DADOS DE CONCRETO, ACARREOS HACÍA ALMACÉN DE LA OBRA Y POSTERIOR RETIRO FUERA DE LA OBRA DONDE INDIQUE SUPERVISOR, EQUIPO Y MANO DE OBRA.</t>
  </si>
  <si>
    <t>DESMONTAJE SIN RECUPERACIÓN DE CANCELERÍA DE HERRERÍA ABIERTA, ANCLADA A MURO, CASTILLOS Y/O DALAS, A BASE DE PERFILES PTR, OC Y ÁNGULOS VERTICALES, INCLUYE: HERRAMIENTA, CORTES CON EQUIPO, RETIRO DE MARCOS, DEMOLICIÓN EN MUROS Y CASTILLOS PARA RETIRO DE ANCLAS, ACARREOS DEL MATERIAL PRODUCTO DE LAS DEMOLICIONES DENTRO Y FUERA DE LA OBRA, EQUIPO Y MANO DE OBRA.</t>
  </si>
  <si>
    <t>DESMONTAJE DE CORTINA METÁLICA ENROLLABLE DE IMPULSO DE 3.25 X 2.15 M, A BASE DE DUELA EUROPEA LISA, SIN RECUPERACIÓN, INCLUYE: HERRAMIENTA, DEMOLICIÓN EN MUROS Y CASTILLOS PARA RETIRO DE ANCLAS, ACARREOS HACÍA ALMACÉN DE LA OBRA Y POSTERIOR RETIRO FUERA DE LA OBRA DONDE INDIQUE SUPERVISOR, EQUIPO Y MANO DE OBRA.</t>
  </si>
  <si>
    <t>DESMONTAJE DE PUERTA DE HERRERÍA DE 2.07 X 0.75 M, SIN RECUPERACIÓN, INCLUYE: HERRAMIENTA, DEMOLICIÓN EN MUROS Y CASTILLOS PARA RETIRO DE ANCLAS, ACARREOS HACÍA ALMACÉN DE LA OBRA Y POSTERIOR RETIRO FUERA DE LA OBRA DONDE INDIQUE SUPERVISOR, EQUIPO Y MANO DE OBRA.</t>
  </si>
  <si>
    <t>DESMONTAJE DE PUERTA DE HERRERÍA DE 0.90 X 0.68 M, SIN RECUPERACIÓN, INCLUYE: HERRAMIENTA, DEMOLICIÓN EN MUROS Y CASTILLOS PARA RETIRO DE ANCLAS, ACARREOS HACÍA ALMACÉN DE LA OBRA Y POSTERIOR RETIRO FUERA DE LA OBRA DONDE INDIQUE SUPERVISOR, EQUIPO Y MANO DE OBRA.</t>
  </si>
  <si>
    <t>DESMONTAJE Y RETIRO DE LÁMINA DE POLICARBONATO, SIN RECUPERACIÓN, INCLUYE: HERRAMIENTA, DESMANTELAMIENTO, ACARREOS HACÍA ALMACÉN DE LA OBRA Y POSTERIOR RETIRO FUERA DE LA OBRA DONDE INDIQUE SUPERVISOR, EQUIPO Y MANO DE OBRA.</t>
  </si>
  <si>
    <t>DESMONTAJE Y RETIRO DE PORTÓN DE INGRESO, A BASE DE  CERCACEL Y MARCOS DE PTR DE 2.84 X 2.02 M, CON RECUPERACIÓN, INCLUYE: HERRAMIENTA, DEMOLICIÓN DE CONCRETO DONDE SE ENCUENTRAN AHOGADAS LAS ANCLAS, ACARREOS DENTRO Y FUERA DE LA OBRA A LUGAR AUTORIZADO POR SUPERVISOR, EQUIPO Y MANO DE OBRA.</t>
  </si>
  <si>
    <t>DESMANTELAMIENTO CON RECUPERACIÓN DE CERCACEL EXISTENTE, POSTES VERTICALES Y HORIZONTALES, ACARREOS A LUGAR INDICADO POR SUPERVISIÓN DENTRO Y FUERA DE LA OBRA, INCLUYE: HERRAMIENTA, DEMOLICIÓN EN LA BASE DE LOS POSTES DONDE SE ENCUENTRA AHOGADO EN UNA DALA DE CONCRETO, DEMOLICIÓN PROMEDIO DE 15 X 14 X 20 CM, EQUIPO Y MANO DE OBRA.</t>
  </si>
  <si>
    <t>DESMANTELAMIENTO CON RECUPERACIÓN DE MALLA CICLÓN EXISTENTE, CONCERTINA, HILOS DE ALAMBRE, POSTES VERTICALES Y HORIZONTALES, ACARREOS A LUGAR INDICADO POR SUPERVISIÓN DENTRO Y FUERA DE LA OBRA, INCLUYE: HERRAMIENTA, DEMOLICIÓN EN LA BASE DE LOS POSTES DONDE SE ENCUENTRA AHOGADO EN UNA DALA DE CONCRETO, DEMOLICIÓN PROMEDIO DE 15 X 14 X 20 CM, EQUIPO Y MANO DE OBRA.</t>
  </si>
  <si>
    <t>DESMONTAJE Y RETIRO CON RECUPERACIÓN DE POSTE DE ALUMBRADO EXISTENTE DE HASTA 6.00 M DE ALTURA CON BRAZO Y LUMINARIA, INCLUYE: HERRAMIENTA, DEMOLICIÓN DE DADO DE CONCRETO, DESCONEXIÓN, RETIRO DE LUMINARIA, RETIRO DE CABLEADO, ACARREOS Y RETIRO FUERA DE LA OBRA AL LUGAR INDICADO POR LA SUPERVISIÓN, EQUIPO Y MANO DE OBRA.</t>
  </si>
  <si>
    <t>TALA, DERRIBO Y RETIRO DE ÁRBOL DE 3.00 A 6.00 M DE ALTURA, INCLUYE: HERRAMIENTA, PAGO DE PERMISOS ANTE PARQUES Y JARDINES, CORTE DE FOLLAJE EN SECCIONES, APILE DE RAMAS Y TRONCOS, EXTRACCIÓN DE TOCÓN, RETIRO DE MATERIALES DE DESECHO FUERA DE LA OBRA A TIRADERO INDICADO POR SUPERVISIÓN, EQUIPO Y MANO DE OBRA.</t>
  </si>
  <si>
    <t>TALA, DERRIBO Y RETIRO DE ÁRBOL DE 6.00 A 9.00 M DE ALTURA, INCLUYE: HERRAMIENTA, PAGO DE PERMISOS ANTE PARQUES Y JARDINES, CORTE DE FOLLAJE EN SECCIONES, APILE DE RAMAS Y TRONCOS, EXTRACCIÓN DE TOCÓN, RETIRO DE MATERIALES DE DESECHO FUERA DE LA OBRA A TIRADERO INDICADO POR SUPERVISIÓN, EQUIPO Y MANO DE OBRA.</t>
  </si>
  <si>
    <t>TALA, DERRIBO Y RETIRO DE ÁRBOL DE 9.00 A 12.00 M DE ALTURA, INCLUYE: HERRAMIENTA, PAGO DE PERMISOS ANTE PARQUES Y JARDINES, CORTE DE FOLLAJE EN SECCIONES, APILE DE RAMAS Y TRONCOS, EXTRACCIÓN DE TOCÓN, RETIRO DE MATERIALES DE DESECHO FUERA DE LA OBRA A TIRADERO INDICADO POR SUPERVISIÓN, EQUIPO Y MANO DE OBRA.</t>
  </si>
  <si>
    <t>SEÑALAMIENTO HORIZONTAL Y VERTICAL</t>
  </si>
  <si>
    <t>RENIVELACIÓN DE REGISTRO SANITARIO FORJADO DE 0.40 M X 0.40 M Y HASTA 0.30 M DE PROFUNDIDAD, MEDIDAS INTERIORES, MUROS CON BLOCK 11 X 14 X 28 CM COLOCADO A SOGA, JUNTEADO CON MORTERO CEMENTO ARENA 1:3, CONTRAMARCO DE ÁNGULO DE 1 1/2" X 1/4" DE ESPESOR, TAPA DE CONCRETO POLIMERICO DE 50 CM X 50 CM DE 1 1/4" CON SUPERFICIE ANTIDERRAPANTE TIPO PIRAMIDAL COLOR GRIS DE PESO APROXIMADO 11 KG Y RESISTENCIA MECÁNICA DE 500 KG, LOGOTIPO DE ZAPOPAN Y JALADERA TIPO PERNO, APLANADO INTERIOR DE 1.50 CM CON MORTERO CEMENTO ARENA 1:4 CON IMPERMEABILIZANTE INTEGRAL A RAZÓN DE 0.20 KG/M2, INCLUYE: HERRAMIENTA, CIMBRA, DESCIMBRA, MATERIALES, EQUIPO Y MANO DE OBRA.</t>
  </si>
  <si>
    <t>SUMINISTRO Y COLOCACIÓN DE BANCA PREFABRICADA DE CONCRETO DE 1.75 M X 0.64 M X 0.71 M, MODELO M. RECTO 175, CON CONCRETO HAC, COLOR BEIGE MAYA,  INCLUYE: HERRAMIENTA, MATERIALES, ACARREOS, EQUIPO Y MANO DE OBRA.</t>
  </si>
  <si>
    <t>SUMINISTRO Y COLOCACIÓN DE BANCA PREFABRICADA DE CONCRETO DE 1.95 M X 0.79 M X 0.71 M, MODELO M. CÓNCAVO R190, CON CONCRETO HAC, COLOR BEIGE MAYA,  INCLUYE: HERRAMIENTA, MATERIALES, ACARREOS, EQUIPO Y MANO DE OBRA.</t>
  </si>
  <si>
    <t>SUMINISTRO Y COLOCACIÓN DE BANCA PREFABRICADA DE CONCRETO DE 1.95 M X 0.79 M X 0.71 M, MODELO M. CONVEXO R190, CON CONCRETO HAC, COLOR BEIGE MAYA,  INCLUYE: HERRAMIENTA, MATERIALES, ACARREOS, EQUIPO Y MANO DE OBRA.</t>
  </si>
  <si>
    <t>SUMINISTRO DE CONCRETO PREMEZCLADO TIRO DIRECTO F´C= 250 KG/CM2, REV. 14 CM, T.M.A. 19 MM, R.N., INCLUYE: MATERIALES, COLADO, VIBRADO, DESCIMBRA, CURADO, MANO DE OBRA, EQUIPO Y HERRAMIENTA.</t>
  </si>
  <si>
    <t>SUMINISTRO DE CONCRETO PREMEZCLADO BOMBEABLE F´C= 250 KG/CM2, REV. 16 CM, T.M.A. 19 MM, R.N., INCLUYE: MATERIALES, COLADO, VIBRADO, DESCIMBRA, CURADO,  BOMBA, MANO DE OBRA, EQUIPO Y HERRAMIENTA.</t>
  </si>
  <si>
    <t>MUROS DE CONCRETO</t>
  </si>
  <si>
    <t>SUMINISTRO, FABRICACIÓN Y COLOCACIÓN DE ESTRUCTURA PARA RAILING "A", WALL "F", MONKY TREE Y RECK "S", A BASE DE PERFIL TUBULAR CED.40 DE 1 1/2”, SE APLICARÁ 2 CAPAS DE PRIMARIO ANTICORROSIVO BASE AGUA, BIOSENSE PRIMARIO ACRÍLICO Y 2 CAPAS DE PINTURA ESMALTE ANTICORROSIVO BASE AGUA, 100 BIOSENSE, COLOR BLANCO COMEX O SIMILAR, INCLUYE: HERRAMIENTA, FLETE A OBRA, DESPERDICIO, ACARREO HASTA EL LUGAR DE SU UTILIZACIÓN, TRAZO Y NIVELACIÓN, DOBLECES, CORTE, ENERGÍA ELÉCTRICA, OXÍGENO Y ACETILENO, SOLDADURA, ELECTRODOS, ESMERILADO, RESANES, HABILITADO, ARMADO, LIMPIEZA Y RETIRO DE SOBRANTES FUERA DE OBRA, EQUIPO DE SEGURIDAD, INSTALACIONES ESPECÍFICAS, EQUIPO Y MANO DE OBRA.</t>
  </si>
  <si>
    <t xml:space="preserve">COLUMNA "SOCKEL" A BASE DE CONCRETO PREMEZCLADO F'C= 250 KG/CM2, CON UN DIÁMETRO DE 0.25 M Y ALTURA TOTAL DE 1.00 M (EMPOTRADA 0.60 M BAJO NIVEL DE PISO TERMINADO), ARMADA DE 6 VARILLAS DEL #3 EN SENTIDO VERTICAL Y ESTRIBOS DEL #2 @10 CM, ACABADO MARTELINADO, INCLUYE: HERRAMIENTA, HABILITADO DE ACERO, ACARREOS, MATERIALES, CIMBRA, COLADO, CURADO, DESCIMBRA, EQUIPO Y MANO DE OBRA. </t>
  </si>
  <si>
    <t xml:space="preserve">COLUMNA "SOCKEL" A BASE DE CONCRETO PREMEZCLADO F'C= 250 KG/CM2, CON UN DIÁMETRO DE 0.25 M Y ALTURA TOTAL DE 1.50 M (EMPOTRADA 0.60 M BAJO NIVEL DE PISO TERMINADO), ARMADA DE 6 VARILLAS DEL #3 EN SENTIDO VERTICAL Y ESTRIBOS DEL #2 @10 CM, ACABADO MARTELINADO, INCLUYE: HERRAMIENTA, HABILITADO DE ACERO, ACARREOS, MATERIALES, CIMBRA, COLADO, CURADO, DESCIMBRA, EQUIPO Y MANO DE OBRA. </t>
  </si>
  <si>
    <t xml:space="preserve">COLUMNA "SOCKEL" A BASE DE CONCRETO PREMEZCLADO F'C= 250 KG/CM2, CON UN DIÁMETRO DE 0.25 M Y ALTURA TOTAL DE 1.90 M (EMPOTRADA 0.60 M BAJO NIVEL DE PISO TERMINADO), ARMADA DE 6 VARILLAS DEL #3 EN SENTIDO VERTICAL Y ESTRIBOS DEL #2 @10 CM, ACABADO MARTELINADO, INCLUYE: HERRAMIENTA, HABILITADO DE ACERO, ACARREOS, MATERIALES, CIMBRA, COLADO, CURADO, DESCIMBRA, EQUIPO Y MANO DE OBRA. </t>
  </si>
  <si>
    <t>ÁREA DE CALISTENIA</t>
  </si>
  <si>
    <t>SUMINISTRO Y COLOCACIÓN DE CONJUNTO DE EJERCICIO, MODELO CPD-113 O SIMILAR EN CALIDAD, MEDIDAS: 2.50 X 4.31 X 4.47 M, INCLUYE: HERRAMIENTA, MATERIALES, ACARREOS, FIJACIÓN, EQUIPO Y MANO DE OBRA.</t>
  </si>
  <si>
    <t>SUMINISTRO E INSTALACIÓN DE RED PARA VOLEIBOL MODELO PVB-117 O SIMILAR, CON MEDIDAS DE 11.00 M DE LARGO X 2.55 M DE ALTURA X 1.00 M DE ANCHO DE RED, MEDIDAS PROMEDIO,  INCLUYE: HERRAMIENTA, 2 POSTES DE 2 1/2" CEDULA 40 CON 4 AROS FORJADOS DE REDONDO LISO DE 3/8" Y 5 CM DE DIÁMETRO, RED, ELEMENTOS DE FIJACIÓN, MATERIALES,  ACARREOS, EQUIPO Y MANO DE OBRA.</t>
  </si>
  <si>
    <t>PISO DE CONCRETO PREMEZCLADO F'C= 200 KG/CM2, T.MA. 3/4", CON AGREGADO INTEGRAL DE GRANO DE MÁRMOL H3 DEL #3 (5 KG POR 1 M2) R.N. DE 10 CM DE ESPESOR, CON COLOR INTEGRAL NEGRO AL 4%, ACABADO LAVADO, INCLUYE: HERRAMIENTA, ACARREOS, PREPARACIÓN DE LA SUPERFICIE, CIMBRA, DESCIMBRA, NIVELACIÓN, COLADO, VIBRADO, CURADO, MATERIALES, EQUIPO Y MANO DE OBRA.</t>
  </si>
  <si>
    <t>SUMINISTRO, FABRICACIÓN Y COLOCACIÓN DE HERRERÍA ESTRUCTURAL A BASE DE PERFILES PTR, HSS PARA BACKSTOP, DE HASTA 6.50 M DE ALTURA, DE ACUERDO AL PLANO DE DISEÑO PROPORCIONADO,  INCLUYE: HERRAMIENTA, SOLDADURA, CORTES, AJUSTES, MATERIALES MENORES, DESPERDICIOS, PRIMARIO ANTICORROSIVO, FLETES, ACARREO DE MATERIALES AL SITIO DE SU UTILIZACIÓN, EQUIPO Y MANO DE OBRA.</t>
  </si>
  <si>
    <t>SUMINISTRO Y COLOCACIÓN DE PASADOR DE VARILLA REDONDA LISA DE 1/2", BASE Y ANILLOS DE SOLERA, PARA CANDADOS DE 1" X 3/16", INCLUYE: SOLDADURA, TUBO DE FO.GA. DE 5/8" DIÁMETRO Y 20 CM LARGO, EQUIPO, MATERIALES MENORES, MANO DE OBRA Y HERRAMIENTA.</t>
  </si>
  <si>
    <t>SUMINISTRO, FABRICACIÓN Y COLOCACIÓN DE PUERTA DE HERRERÍA CON DIMENSIONES PROMEDIO DE 3.00 M X 3.00 M DE ALTURA, FABRICADA CON MARCO DE PTR DE 4" X 2" X 1/8", FORRADA CON REJILLA DE 1 PTR VERTICAL @2" DE 2" X 2", 2 FIJOS VERTICALES EN LOS EXTREMOS DE PUERTA DE PTR DE 4" X 4" ANCLADOS A MURO CON PLACAS DE 1/4" DE 13X13 CM Y ANCLA DE VARILLA DE 1/2" DE 15 CM DE LONGITUD CON ESCUADRA, TOPE DE PUERTA VERTICAL DE SOLERA DE 2" X 1/4", BISAGRA TUBULAR DE 5/8", INCLUYE: HERRAMIENTA, PRIMARIO ANTICORROSIVO, FLETES Y MANIOBRAS, SOLDADURAS, MATERIALES MENORES, EQUIPO Y MANO DE OBRA.</t>
  </si>
  <si>
    <t xml:space="preserve">MAMPOSTERÍA DE PIEDRA BRAZA ASENTADA CON MORTERO CEMENTO-ARENA 1:3, ACABADO APARENTE A UNA CARA, DE 0.00 A 3.00 M DE ALTURA, INCLUYE: SELECCIÓN DE PIEDRA, MATERIALES, DESPERDICIOS, MANO DE OBRA, HERRAMIENTA, ANDAMIOS, EQUIPO Y ACARREOS. </t>
  </si>
  <si>
    <t xml:space="preserve">CIMBRA PARA MURO DE CONCRETO, ACABADO APARENTE A BASE DE MADERA TRIPLAY DE PINO DE 19 MM, Y CHAFLAN DE 1" EN LAS ESQUINAS, INCLUYE: HERRAMIENTA, MATERIALES, ACARREOS, CORTES, HABILITADO, CIMBRADO, DESCIMBRA, EQUIPO Y MANO DE OBRA.
</t>
  </si>
  <si>
    <t>SUMINISTRO Y APLICACIÓN DE UNA MANO DE IMPERMEABILIZANTE CONCENTRADO XYPEX O SIMILAR, INCLUYE: HERRAMIENTA, LIMPIEZA DE LA SUPERFICIE, METERIALES, EQUIPO Y MANO DE OBRA</t>
  </si>
  <si>
    <t>SUMINISTRO Y COLOCACIÓN DE MEMBRANA DE POLIETILENO DE ALTA DENSIDAD MARCA ONDULINE, MODELO FONDALINE PLUS O SIMILAR,  INCLUYE: HERRAMIENTA, LIMPIEZA DE LA SUPERFICIE, METERIALES, EQUIPO Y MANO DE OBRA</t>
  </si>
  <si>
    <t>SUMINISTRO Y COLOCACIÓN DE DREN CON TUBO DE PVC SANITARIO DE 10" DE DIÁMETRO SERIE 20, MULTIPERFORADO, INCLUYE: HERRAMIENTA, MATERIALES, EQUIPO Y MANO DE OBRA.</t>
  </si>
  <si>
    <t>SUMINISTRO Y COLOCACIÓN DE FILTRO A BASE DE GRAVA O PIEDRA TRONADA (3/4" A 2") SIN FINOS, DE 30 CM DE ESPESOR , INCLUYE: HERRAMIENTA, ACARREOS, MATERIALES, EQUIPO Y MANO DE OBRA.</t>
  </si>
  <si>
    <t>SUMINISTRO Y COLOCACIÓN DE GEOTEXTIL DE POLIESTER NO TEJIDO (200 G/M2), INCLUYE: HERRAMIENTA, LIMPIEZA DE LA SUPERFICIE, METERIALES, EQUIPO Y MANO DE OBRA</t>
  </si>
  <si>
    <t>RED DE ALUMBRADO PÚBLICO</t>
  </si>
  <si>
    <t>SUMINISTRO E INSTALACIÓN DE TUBO PAD RD 19 DE 35 MM DE Ø, INCLUYE: HERRAMIENTA, MATERIALES, DESPERDICIOS, ACARREO AL SITIO DE COLOCACIÓN, GUIADO Y MANO DE OBRA.</t>
  </si>
  <si>
    <t>SUMINISTRO Y COLOCACIÓN DE CONECTOR MÚLTIPLE EN BAJA TENSIÓN 600 (4V), INCLUYE: HERRAMIENTA, MATERIAL, EQUIPO Y MANO DE OBRA.</t>
  </si>
  <si>
    <t>SUMINISTRO Y COLOCACIÓN DE CONECTOR  TIPO  ZAPATA  DE  ALUMINIO  CAL. 6 AWG, 1 BARRENO, CON TORNILLO   Y   MANGA   TERMO CONTRÁCTIL  PARA  CONECTOR  MÚLTIPLE BAJA  TENSIÓN,  INCLUYE: HERRAMIENTA,  MATERIAL, EQUIPO Y MANO  DE  OBRA.</t>
  </si>
  <si>
    <t>JGO</t>
  </si>
  <si>
    <t>SUMINISTRO Y COLOCACIÓN DE CONECTOR  TIPO  ZAPATA  DE  ALUMINIO  CAL. 4 AWG, 1 BARRENO, CON TORNILLO   Y   MANGA   TERMO CONTRÁCTIL  PARA  CONECTOR  MÚLTIPLE BAJA  TENSIÓN,  INCLUYE: HERRAMIENTA,  MATERIAL, EQUIPO Y MANO  DE  OBRA.</t>
  </si>
  <si>
    <t>SUMINISTRO E INSTALACIÓN DE CABLE DE ACERO CON RECUBRIMIENTO DE COBRE TIPO CONDUCLAD ACS7 NO. 9 (46.44 MM2) MCA. CONDUMEX O SIMILAR, INCLUYE: HERRAMIENTA, MATERIALES,  DESPERDICIOS, EQUIPO Y MANO DE OBRA.</t>
  </si>
  <si>
    <r>
      <t>RELLENO EN CEPAS O MESETAS CON MATERIAL DE BANCO, COMPACTADO AL</t>
    </r>
    <r>
      <rPr>
        <b/>
        <sz val="8"/>
        <rFont val="Isidora Bold"/>
      </rPr>
      <t xml:space="preserve"> 95%</t>
    </r>
    <r>
      <rPr>
        <sz val="8"/>
        <rFont val="Isidora Bold"/>
      </rPr>
      <t xml:space="preserve"> ± 2 DE SU P.V.S.M., PRUEBA AASHTO ESTANDAR, CBR DEL 5% MÍNIMO, EN CAPAS NO MAYORES DE 20 CM, INCLUYE: INCORPORACIÓN DE AGUA NECESARIA, MANO DE OBRA, EQUIPO Y HERRAMIENTA, MEDIDO EN TERRENO NATURAL POR SECCIÓN SEGÚN PROYECTOS.</t>
    </r>
  </si>
  <si>
    <r>
      <rPr>
        <sz val="8"/>
        <color rgb="FF000000"/>
        <rFont val="Isidora Bold"/>
      </rPr>
      <t>SUMINISTRO E INSTALACIÓN DE CABLE DE ALUMINIO XLP</t>
    </r>
    <r>
      <rPr>
        <sz val="8"/>
        <color indexed="8"/>
        <rFont val="Isidora Bold"/>
      </rPr>
      <t xml:space="preserve">, 600 V, CONFIGURACIÓN </t>
    </r>
    <r>
      <rPr>
        <sz val="8"/>
        <color rgb="FF000000"/>
        <rFont val="Isidora Bold"/>
      </rPr>
      <t xml:space="preserve">TRIPLEX  2+1, CAL. 4 AWG  (F)  +  CAL.  4 AWG (T) </t>
    </r>
    <r>
      <rPr>
        <sz val="8"/>
        <color indexed="8"/>
        <rFont val="Isidora Bold"/>
      </rPr>
      <t xml:space="preserve"> MARCA CONDUMEX O SIMILAR, INCLUYE: HERRAMIENTA, MATERIALES, CONEXIÓN,  PRUEBAS, EQUIPO Y MANO DE OBRA.</t>
    </r>
  </si>
  <si>
    <t>EXCAVACIÓN POR MEDIOS MANUALES EN MATERIAL TIPO II, DE 0.00 A -2.00 M DE PROFUNDIDAD, INCLUYE: AFINE DE PLANTILLA Y TALUDES, ACARREO DEL MATERIAL A BANCO DE OBRA PARA SU POSTERIOR RETIRO, MANO DE OBRA, EQUIPO Y HERRAMIENTA. (MEDIDO EN TERRENO NATURAL POR SECCIÓN).</t>
  </si>
  <si>
    <t>SUMINISTRO E INSTALACIÓN DE REGISTRO PREFABRICADO DE CONCRETO PARA  ALUMBRADO DE 40X40X60 CM CON TAPA, MARCO Y CONTRAMARCO GALVANIZADO, MARCA CENMEX O SIMILAR, INCLUYE: HERRAMIENTA, SUMINISTRO, FLETES, MANIOBRAS DE CARGA Y DESCARGA, EQUIPO Y MANO DE OBRA.</t>
  </si>
  <si>
    <t>SUMINISTRO E INSTALACIÓN DE REGISTRO PREFABRICADO DE CONCRETO PARA  ALUMBRADO DE 40X60X80 CM CON TAPA, MARCO Y CONTRAMARCO GALVANIZADO, MARCA CENMEX O SIMILAR, INCLUYE: HERRAMIENTA, SUMINISTRO, FLETES, MANIOBRAS DE CARGA Y DESCARGA, EQUIPO Y MANO DE OBRA.</t>
  </si>
  <si>
    <t xml:space="preserve">SUMINISTRO Y COLOCACIÓN DE GRAVA DE 3/4", PARA FONDO DE REGISTRO ELÉCTRICO, INCLUYE: HERRAMIENTA, ACARREOS Y MANO DE OBRA. </t>
  </si>
  <si>
    <t>SUMINISTRO E INSTALACIÓN DE SISTEMA DE TIERRA, INCLUYE: 1 VARILLA COOPER WELD 5/8 X 3.00 M, CARGA CADWELD NO 90, 4.00 M DE CABLE DE COBRE DESNUDO CAL 2, CONECTOR DE VARILLA DE 5/8", INCLUYE: MANO DE OBRA, EQUIPO Y HERRAMIENTA.</t>
  </si>
  <si>
    <r>
      <rPr>
        <sz val="8"/>
        <color rgb="FF000000"/>
        <rFont val="Isidora Bold"/>
      </rPr>
      <t>SUMINISTRO Y COLOCACIÓN DE CONECTOR DE ALUMINIO EN "T" DE 3 DERIVACIONES</t>
    </r>
    <r>
      <rPr>
        <sz val="8"/>
        <color indexed="8"/>
        <rFont val="Isidora Bold"/>
      </rPr>
      <t xml:space="preserve"> Y MANGAS REMOVIBLES ACEPTA CAL. 2 Y 4 AWG EN EL PRINCIPAL Y DERIVACIÓN A LUMINARIA EN CAL. 6 Y 8 AWG QUE CUMPLA CON ESPECIFICACIÓN NMX-J-519, INCLUYE: HERRAMIENTA,  MATERIAL, EQUIPO Y MANO  DE  OBRA.</t>
    </r>
  </si>
  <si>
    <r>
      <rPr>
        <sz val="8"/>
        <color rgb="FF000000"/>
        <rFont val="Isidora Bold"/>
      </rPr>
      <t>SUMINISTRO E INSTALACIÓN DE CABLE DE ALUMINIO XHHW-2</t>
    </r>
    <r>
      <rPr>
        <sz val="8"/>
        <color indexed="8"/>
        <rFont val="Isidora Bold"/>
      </rPr>
      <t xml:space="preserve">, 600 V, CAL. 6 MONOPOLAR, MARCA CONDUMEX O SIMILAR, CABLEADO DE REGISTRO A LUMINARIA POR EL INTERIOR DEL POSTE, INCLUYE: HERRAMIENTA, MATERIALES, CONEXIÓN, PRUEBAS, EQUIPO Y MANO DE OBRA.
</t>
    </r>
  </si>
  <si>
    <r>
      <rPr>
        <sz val="8"/>
        <color rgb="FF000000"/>
        <rFont val="Isidora Bold"/>
      </rPr>
      <t>BASE PARA MEDIDOR TRIFÁSICO</t>
    </r>
    <r>
      <rPr>
        <sz val="8"/>
        <color indexed="8"/>
        <rFont val="Isidora Bold"/>
      </rPr>
      <t>,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t>
    </r>
  </si>
  <si>
    <t>TERMINAL ZAPATA PARA TIERRA, DE ALUMINIO BIMETALICO PARA ALOJAR CABLES CALIBRE DESDE 14 AWG HASTA 2 AWG, CON UN ORIFICIO D FIJACIÓN DE 1/4", OPRESOR TIPO ALLEN. INCLUYE PIJABROCA DE 1/4" X 1", GALVANIZADA, CABEZA HEXAGONAL.</t>
  </si>
  <si>
    <r>
      <rPr>
        <sz val="8"/>
        <color rgb="FF000000"/>
        <rFont val="Isidora Bold"/>
      </rPr>
      <t>TAPONADO DE DUCTOS</t>
    </r>
    <r>
      <rPr>
        <sz val="8"/>
        <color indexed="8"/>
        <rFont val="Isidora Bold"/>
      </rPr>
      <t xml:space="preserve"> EN EL REGISTRO DE ALUMBRADO DE</t>
    </r>
    <r>
      <rPr>
        <sz val="8"/>
        <color rgb="FF000000"/>
        <rFont val="Isidora Bold"/>
      </rPr>
      <t xml:space="preserve"> 53 MM</t>
    </r>
    <r>
      <rPr>
        <sz val="8"/>
        <color indexed="8"/>
        <rFont val="Isidora Bold"/>
      </rPr>
      <t xml:space="preserve"> DE Ø, POSTERIOR A LA INSTALACIÓN DEL CABLEADO CON ESPUMA DE POLIURETANO (SELLO DUCTO) O SIMILAR, INCLUYE: HERRAMIENTA, MATERIALES, ACARREOS Y MANO DE OBRA.</t>
    </r>
  </si>
  <si>
    <t>TAPONADO DE DUCTOS EN EL REGISTRO DE ALUMBRADO DE 35 MM DE Ø, POSTERIOR A LA INSTALACIÓN DEL CABLEADO CON ESPUMA DE POLIURETANO (SELLO DUCTO) O SIMILAR, INCLUYE: HERRAMIENTA, MATERIALES, ACARREOS Y MANO DE OBRA.</t>
  </si>
  <si>
    <t>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t>
  </si>
  <si>
    <t>SUMINISTRO Y COLOCACIÓN DE CONECTOR  A  COMPRESIÓN  CAT. YPC2A8U CAL. 4-12, INCLUYE: HERRAMIENTA, CINTA VULCANIZABLE,  MATERIAL, EQUIPO Y MANO  DE  OBRA.</t>
  </si>
  <si>
    <t>SUMINISTRO Y COLOCACIÓN DE (3) CONECTORES DERIVADOR DE ALUMINIO A COMPRESIÓN TIPO "H" CAL. 6- 2 AWG BIMETÁLICO CAT. YHO100 BURNDY, INCLUYE: HERRAMIENTA, MATERIAL, EQUIPO Y MANO DE OBRA.</t>
  </si>
  <si>
    <t>ASENTAMIENTO DE PLACAS METÁLICAS DE POSTES A BASE DE GROUT NO METÁLICO, INCLUYE: MATERIALES, MANO DE OBRA, EQUIPO Y HERRAMIENTA.</t>
  </si>
  <si>
    <r>
      <rPr>
        <sz val="8"/>
        <color rgb="FF000000"/>
        <rFont val="Isidora Bold"/>
      </rPr>
      <t>SUMINISTRO Y COLOCACIÓN DE ANCLA</t>
    </r>
    <r>
      <rPr>
        <sz val="8"/>
        <color indexed="8"/>
        <rFont val="Isidora Bold"/>
      </rPr>
      <t xml:space="preserve"> PARA POSTE METÁLICO DE</t>
    </r>
    <r>
      <rPr>
        <sz val="8"/>
        <color rgb="FF000000"/>
        <rFont val="Isidora Bold"/>
      </rPr>
      <t xml:space="preserve"> 5.50 M</t>
    </r>
    <r>
      <rPr>
        <sz val="8"/>
        <color indexed="8"/>
        <rFont val="Isidora Bold"/>
      </rPr>
      <t xml:space="preserve"> DE ALTURA DE 0.40X0.40X0.80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t>
    </r>
  </si>
  <si>
    <r>
      <rPr>
        <sz val="8"/>
        <color rgb="FF000000"/>
        <rFont val="Isidora Bold"/>
      </rPr>
      <t>SUMINISTRO E INSTALACIÓN DE TUBO PAD RD 19 DE 41 MM</t>
    </r>
    <r>
      <rPr>
        <sz val="8"/>
        <color indexed="8"/>
        <rFont val="Isidora Bold"/>
      </rPr>
      <t xml:space="preserve"> DE Ø, INCLUYE: HERRAMIENTA, MATERIALES, DESPERDICIOS, ACARREO AL SITIO DE COLOCACIÓN, GUIADO Y MANO DE OBRA.</t>
    </r>
  </si>
  <si>
    <t>SUMINISTRO E INSTALACIÓN DE TUBO PVC CONDUIT S. P. DE 21 MM, INCLUYE: HERRAMIENTA, MATERIAL, DESPERDICIO, ACARREO AL SITIO DE COLOCACIÓN, GUIADO Y MANO DE OBRA.</t>
  </si>
  <si>
    <t>SUMINISTRO E INSTALACIÓN DE CURVA PVC CONDUIT S. P. DE 21 MM, INCLUYE: HERRAMIENTA, MATERIAL, DESPERDICIO, ACARREO AL SITIO DE COLOCACIÓN, GUIADO Y MANO DE OBRA.</t>
  </si>
  <si>
    <t>OBRA CIVIL</t>
  </si>
  <si>
    <t>OBRA ELECTROMECÁNICA</t>
  </si>
  <si>
    <t>SUMINISTRO Y COLOCACIÓN DE LUMINARIA PUNTA DE POSTE DE 54 W LED 4000°K, 120/277V IP-66, RESISTENTE A VANDALISMO IK-10 MARCA SIMÓN O SIMILAR, INCLUYE: HERRAMIENTA, SUMINISTRO, FLETES, ACARREOS, ELEVACIÓN, CONEXIONES, PRUEBAS, EQUIPO Y MANO DE OBRA.</t>
  </si>
  <si>
    <t>SUMINISTRO Y COLOCACIÓN DE LUMINARIA TIPO REFLECTOR MONTAJE EN CRUCETA, OPERA MODULO INTEGRADO LED 300 W, 120-277 V, 5700K, MCA. PHILIPS., INCLUYE: HERRAMIENTA, SUMINISTRO, FLETES, ACARREOS, ELEVACIÓN, CONEXIONES, PRUEBAS, EQUIPO Y MANO DE OBRA.</t>
  </si>
  <si>
    <t xml:space="preserve">SUMINISTRO Y COLOCACIÓN DE LUMINARIA HERMÉTICA LED, 20 W,4000 °K, 100-277 V, MONTAJE SOBREPUESTO EN LOSA A 3 M DE ALTURA, INCLUYE: HERRAMIENTA, SUMINISTRO, FLETES, ACARREOS, ELEVACIÓN, CONEXIONES, PRUEBAS, EQUIPO Y MANO DE OBRA. </t>
  </si>
  <si>
    <r>
      <rPr>
        <sz val="8"/>
        <color rgb="FF000000"/>
        <rFont val="Isidora Bold"/>
      </rPr>
      <t>POSTE METÁLICO</t>
    </r>
    <r>
      <rPr>
        <sz val="8"/>
        <color indexed="8"/>
        <rFont val="Isidora Bold"/>
      </rPr>
      <t xml:space="preserve"> CÓNICO CIRCULAR DE</t>
    </r>
    <r>
      <rPr>
        <sz val="8"/>
        <color rgb="FF000000"/>
        <rFont val="Isidora Bold"/>
      </rPr>
      <t xml:space="preserve"> 5.5 M, PUNTA POSTE CON NIPLE PARA MONTAJE DE LUMINARIA  DE DIÁMETRO SEGÚN ESPECIFICACIÓN DE LUMINARIA</t>
    </r>
    <r>
      <rPr>
        <sz val="8"/>
        <color indexed="8"/>
        <rFont val="Isidora Bold"/>
      </rPr>
      <t>, CON UNA CONICIDAD DE 3.55 MM POR CADA 305 MM FABRICADO CON LAMINA DE ACERO ROLADO EN CALIENTE CALIBRE 11 CON 36,000 LB/PULGADA2 DE RESISTENCIA. LA PLACA BASE ESTÁ FABRICADA CON ACERO ROLADO EN CALIENTE CON 36,000 LB/PULGADA2 DE RESISTENCIA DE DIMENSIONES 280 X 280 MM Y UN ESPESOR DE 12.7 MM DISTANCIA ENTRE PERFORACIONES 190 MM, CON ARO DE REFUERZO DE 127 MM X 5 MM, QUE PERMITE AMPLIAR LA RESISTENCIA AL DETERIORO DEL POSTE POR EFECTOS AMBIENTALES.  QUE CUENTE CON REGISTRO PARA CONEXIONES FABRICADO CON PTR DE 3" X 5" CALIBRE 11 CON 36,000 LB/PULGADA2 DE RESISTENCIA Y LA TAPA DE 80 MM POR 131 MM PREPARADO PARA MONTARSE EN ANCLA DE 4 BASTONES DE 3/4". PINTADO CON ANTICORROSIVO COLOR ROJO OXIDO EN EL INTERIOR Y EL EXTERIOR, Y ACABADO EN EL EXTERIOR CON PINTURA DE ESMALTE ALQUIDÁLICO COLOR BLANCO.  INCLUYE: HERRAMIENTA, SUMINISTRO, FLETES, ACARREOS, ELEVACIÓN, PLOMEADO, EQUIPO Y MANO DE OBRA.</t>
    </r>
  </si>
  <si>
    <r>
      <rPr>
        <sz val="8"/>
        <color rgb="FF000000"/>
        <rFont val="Isidora Bold"/>
      </rPr>
      <t>POSTE METÁLICO</t>
    </r>
    <r>
      <rPr>
        <sz val="8"/>
        <color indexed="8"/>
        <rFont val="Isidora Bold"/>
      </rPr>
      <t xml:space="preserve"> CÓNICO CIRCULAR DE</t>
    </r>
    <r>
      <rPr>
        <sz val="8"/>
        <color rgb="FF000000"/>
        <rFont val="Isidora Bold"/>
      </rPr>
      <t xml:space="preserve"> 9 M,  PUNTA POSTE CON NIPLE PARA MONTAJE DE CRUCETA DE DIÁMETRO SEGÚN ESPECIFICACIÓN DE CRUCETA CLT-22A PARA 2 REFLECTORES</t>
    </r>
    <r>
      <rPr>
        <sz val="8"/>
        <color indexed="8"/>
        <rFont val="Isidora Bold"/>
      </rPr>
      <t>, CON UNA CONICIDAD DE 3.55 MM POR CADA 305 MM FABRICADO CON LAMINA DE ACERO ROLADO EN CALIENTE CALIBRE 11 CON 36,000 LB/PULGADA2 DE RESISTENCIA. LA PLACA BASE ESTÁ FABRICADA CON ACERO ROLADO EN CALIENTE CON 36,000 LB/PULGADA2 DE RESISTENCIA DE DIMENSIONES 280 X 280 MM Y UN ESPESOR DE 12.7 MM DISTANCIA ENTRE PERFORACIONES 190 MM, CON ARO DE REFUERZO DE 127 MM X 5 MM, QUE PERMITE AMPLIAR LA RESISTENCIA AL DETERIORO DEL POSTE POR EFECTOS AMBIENTALES.  QUE CUENTE CON REGISTRO PARA CONEXIONES FABRICADO CON PTR DE 3" X 5" CALIBRE 11 CON 36,000 LB/PULGADA2 DE RESISTENCIA Y LA TAPA DE 80 MM POR 131 MM PREPARADO PARA MONTARSE EN ANCLA DE 4 BASTONES DE 3/4". PINTADO CON ANTICORROSIVO COLOR ROJO OXIDO EN EL INTERIOR Y EL EXTERIOR, Y ACABADO EN EL EXTERIOR CON PINTURA DE ESMALTE ALQUIDÁLICO COLOR BLANCO.  INCLUYE: HERRAMIENTA, SUMINISTRO, FLETES, ACARREOS, ELEVACIÓN, PLOMEADO, EQUIPO Y MANO DE OBRA.</t>
    </r>
  </si>
  <si>
    <t xml:space="preserve">SUMINISTRO Y COLOCACIÓN DE CRUCETA PARA MONTAJE DE 2 REFLECTORES EN PUNTA POSTE CAT.  CLT-22ª PEC DE PUEBLA, PINTURA PRAIMER ANTICORROSIVA ROJO OXIDO Y PINTURA PARA ACABADO SEGÚN COLOR ACORDADO CON LA SUPERVISIÓN DE OBRA, INCLUYE: HERRAMIENTA, SUMINISTRO, FLETES, ACARREOS, ELEVACIÓN, PLOMEADO Y MANO DE OBRA. </t>
  </si>
  <si>
    <t>SUMINISTRO E INSTALACIÓN DE CABLE DE COBRE THHW, 600 V, CAL. 12 MONOPOLAR COLOR BLANCO, MARCA CONDUMEX O SIMILAR, INCLUYE: HERRAMIENTA, MATERIALES, CONEXIÓN, PRUEBAS, EQUIPO Y MANO DE OBRA</t>
  </si>
  <si>
    <t>SUMINISTRO E INSTALACIÓN DE CABLE DE COBRE THHW, 600 V, CAL. 12 MONOPOLAR COLOR NEGRO, MARCA CONDUMEX O SIMILAR, INCLUYE: HERRAMIENTA, MATERIALES, CONEXIÓN, PRUEBAS, EQUIPO Y MANO DE OBRA</t>
  </si>
  <si>
    <t>SUMINISTRO E INSTALACIÓN DE CABLE DE COBRE THHW, 600 V, CAL. 12 MONOPOLAR COLOR VERDE, MARCA CONDUMEX O SIMILAR, INCLUYE: HERRAMIENTA, MATERIALES, CONEXIÓN, PRUEBAS, EQUIPO Y MANO DE OBRA</t>
  </si>
  <si>
    <t>SUMINISTRO Y COLOCACIÓN DE APAGADOR SENCILLO CON PLACA QUE INCLUYE: CAJA CUADRADA PVC Y TAPA REALZADA, RANURAS, NIVELACIÓN, CONEXIÓN Y PRUEBAS.</t>
  </si>
  <si>
    <t>TAPONADO DE DUCTOS EN EL REGISTRO DE ALUMBRADO DE 41 MM DE Ø, POSTERIOR A LA INSTALACIÓN DEL CABLEADO CON ESPUMA DE POLIURETANO (SELLO DUCTO) O SIMILAR, INCLUYE: HERRAMIENTA, MATERIALES, ACARREOS Y MANO DE OBRA.</t>
  </si>
  <si>
    <t>CONTROLES DE ALUMBRADO</t>
  </si>
  <si>
    <t>NICHO DE MEDICIÓN</t>
  </si>
  <si>
    <r>
      <rPr>
        <sz val="8"/>
        <color rgb="FF000000"/>
        <rFont val="Isidora Bold"/>
      </rPr>
      <t>SUMINISTRO Y COLOCACIÓN DE ANCLA</t>
    </r>
    <r>
      <rPr>
        <sz val="8"/>
        <color indexed="8"/>
        <rFont val="Isidora Bold"/>
      </rPr>
      <t xml:space="preserve"> PARA POSTE METÁLICO DE</t>
    </r>
    <r>
      <rPr>
        <sz val="8"/>
        <color rgb="FF000000"/>
        <rFont val="Isidora Bold"/>
      </rPr>
      <t xml:space="preserve"> 9 M</t>
    </r>
    <r>
      <rPr>
        <sz val="8"/>
        <color indexed="8"/>
        <rFont val="Isidora Bold"/>
      </rPr>
      <t xml:space="preserve"> DE ALTURA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t>
    </r>
  </si>
  <si>
    <t>APLANADO DE 2 CM DE ESPESOR EN MURO CON MORTERO CEMENTO-ARENA 1:4, ACABADO APALILLADO,  INCLUYE: MATERIALES, ACARREOS, DESPERDICIOS, MANO DE OBRA, PLOMEADO, NIVELADO, REGLEADO, RECORTES, MANO DE OBRA, EQUIPO Y HERRAMIENTA.</t>
  </si>
  <si>
    <t>BOQUILLA DE 15 A 20 CM DE ANCHO, CON MORTERO CEMENTO ARENA PROPORCIÓN 1:3, TERMINADO APALILLADO, EN APERTURA DE VANOS DE PUERTAS Y VENTANAS, INCLUYE: SUMINISTRO, PULIDO, MANO DE OBRA, HERRAMIENTA Y EQUIPO.</t>
  </si>
  <si>
    <t xml:space="preserve">FILETES Y BOLEADOS, HECHOS CON MORTERO CEMENTO-ARENA EN PROPORCIÓN 1:3, TANTO INCLINADOS COMO VERTICALES A TIRO DE HILO Y ESCUADRA,  INCLUYE: DESPERDICIOS, ANDAMIOS Y ACARREO DE MATERIALES AL SITIO DE SU UTILIZACIÓN, A CUALQUIER NIVEL. </t>
  </si>
  <si>
    <t>SUMINISTRO Y APLICACIÓN DE PINTURA VINÍLICA LÍNEA VINIMEX PREMIUM DE COMEX A DOS MANOS DE 0.00 M A 3.00 M, EN CUALQUIER COLOR, LIMPIANDO Y PREPARANDO LA SUPERFICIE CON SELLADOR, INCLUYE: MATERIALES, ANDAMIOS, MANO DE OBRA, EQUIPO Y HERRAMIENTA.</t>
  </si>
  <si>
    <t>ÁREA DE MUROS DE ESCALAR</t>
  </si>
  <si>
    <t>GUARNICIÓN TIPO "I" EN SECCIÓN 15 X 30 CM DE ALTURA A BASE DE CONCRETO PREMEZCLADO F'C= 200 KG/CM2., T.M.A. 19 MM., R.N., COLOR NEGRO INTEGRADO AL 4%, ACABADO COMÚN EN COSTADOS Y PULIDO EN CORONA, INCLUYE: HERRAMIENTA, CIMBRA, DESCIMBRA, COLADO, CURADO, MATERIALES, EQUIPO Y MANO DE OBRA.</t>
  </si>
  <si>
    <t>SUMINISTRO Y COLOCACIÓN  DE BOULDER MURO DE ESCALADA CLAVE HB-SIO26, FABRICADO A BASE DE ESTRUCTURA DE PTR DE ACERO CON PANELES PARA USO INTERIOR Y EXTERIOR DE MATERIAL FIBERCOMPOSITE, MEDIDAS DE 0.50 M DE ANCHO X 7 M DE LARGO X 3.20 M DE ALTURA, PESO APROXIMADO DE 600 KG, CAPACIDAD 10 USUARIOS SIMULTÁNEOS, 26 M2 ESCALABLES, TEXTURA Y FORMAS EN ALTO RELIEVE, COLOR INTEGRADO, INCLUYE:  1 AÑO DE GARANTÍA CONTRA DEFECTOS DE FABRICACIÓN, 6 AGARRES DE RESINA Y ARENA DE SÍLICE POR M2, HERRAMIENTA, MATERIALES, ACARREOS, ANCLAJE, EQUIPO Y MANO DE OBRA.</t>
  </si>
  <si>
    <t>SUMINISTRO Y COLOCACIÓN DE BOULDER MURO DE ESCALADA 360 CLAVE HB-DUO28, FABRICADO A BASE DE ESTRUCTURA DE PTR DE ACERO CON PANELES DE MATERIAL FIBERCOMPOSITE DE 20 MM DE ESPESOR, MEDIDAS DE 1.22 M DE ANCHO X 4 M DE LARGO X 3 M DE ALTURA, PESO APROXIMADO DE 500 KG, 10 METROS DE PERÍMETRO ESCALABLE, 28 M2 ESCALABLES, TEXTURA Y FORMAS EN ALTO RELIEVE, COLOR INTEGRADO, INCLUYE:  1 AÑO DE GARANTÍA CONTRA DEFECTOS DE FABRICACIÓN, 6 AGARRES DE RESINA Y ARENA DE SÍLICE POR M2, RESISTENTE A LA INTEMPERIE, HERRAMIENTA, MATERIALES, ACARREOS, ANCLAJE, EQUIPO Y MANO DE OBRA.</t>
  </si>
  <si>
    <t>SUMINISTRO Y COLOCACIÓN DE ESPEJO FLOTADO RECTANGULAR BISELADO DE 6 MM INCLINACIÓN DE 10 Y DIMENSIONES DE 0.60 M X 0.75 M, INCLUYE: MATERIALES MENORES Y DE CONSUMO,  ELEMENTOS DE FIJACION, MARCO DE ALUMINIO, VINILO, PIJAS, HERRAMIENTAS, LIMPIEZA Y MANO DE OBRA ESPECIALIZADA.</t>
  </si>
  <si>
    <t>BASE HIDRÁULICA CON PROPORCIÓN 60-40, 60% DE GRAVA DE 1 1/2" A FINOS Y 40% DE MATERIAL DE BANCO, EN CAPAS NO MAYORES DE 20 CM DE ESPESOR, COMPACTADA MÍNIMO AL 100% DE SU P.V.S.M., PRUEBA AASHTO MODIFICADA, INCLUYE: MATERIALES, AGUA, MANO DE OBRA, EQUIPO PARA MEZCLADO DE MATERIALES, EXTENDIDO, CONFORMACIÓN, COMPACTACIÓN Y DESPERDICIOS Y HERRAMIENTA.</t>
  </si>
  <si>
    <t>RED SANITARIA</t>
  </si>
  <si>
    <t>MURO DE CONTENCIÓN Y ESCALONES</t>
  </si>
  <si>
    <t>SUMINISTRO Y APLICACIÓN DE PINTURA VINÍLICA LÍNEA VINIMEX PREMIUM DE COMEX O SIMILAR, CON DOS APLICACIONES COMO MINIMO, LIMPIANDO Y PREPARANDO LA SUPERFICIE, INCLUYE: SELLADOR VINILICO, MATERIALES, DESPERDICIOS, MANO DE OBRA, ANDAMIOS, EQUIPO, HERRAMIENTA Y ACARREOS.</t>
  </si>
  <si>
    <t>FORJADO DE ESCALÓN DE 30X15 CM A BASE DE BLOCK DE JALCRETO 11X14X28 CM, ASENTADO Y APLANADO DE 2.5 CM DE ESPESOR CON MORTERO CEMENTO- ARENA 1:3; ACABADO PULIDO O APALILLADO, INCLUYE: MATERIAL, DESPERDICIOS, MANO DE OBRA, HERRAMIENTA, EQUIPO Y ACARREOS.</t>
  </si>
  <si>
    <t>PISOS DE CONCRETO</t>
  </si>
  <si>
    <t>ESTRUCTURA DE CONCRETO ARMADO</t>
  </si>
  <si>
    <t>BARANDAL</t>
  </si>
  <si>
    <t>SUMINISTRO Y COLOCACIÓN DE HERRERÍA PARA BARANDAL, A BASE DE PTR DE 2" X 2'' Y SOLERA DE 2" X 1/4", SOLDADO A BASE DE PLACA DE 1/2'' DE ESPESOR, FIJADA CON ANCLAS DE REDONDO LISO ROSCADO DE 1/2'' DE DIÁMETRO A CADA 20 CM, A CUALQUIER ALTURA, MODULADA Y ENSAMBLADA DE ACUERDO A PROYECTO, INCLUYE: HERRAMIENTA, TRABAJOS EN HERRERÍA, MATERIALES, CORTES, DESPERDICIOS, SOLDADURA, PRIMARIO ANTICORROSIVO, ACARREOS, ELEMENTOS DE FIJACIÓN, PERFORACIÓN, ELEVACIONES, AJUSTES EN SITIO, EQUIPO Y MANO DE OBRA.</t>
  </si>
  <si>
    <t>ÁREA DE ESCALINATAS Y RAMPAS</t>
  </si>
  <si>
    <t>PORTÓN DE HERRERÍA</t>
  </si>
  <si>
    <t>SANITARIOS DE INGRESO</t>
  </si>
  <si>
    <t>G</t>
  </si>
  <si>
    <t>G1</t>
  </si>
  <si>
    <t>PUENTE PEATONAL</t>
  </si>
  <si>
    <t>G2</t>
  </si>
  <si>
    <t>G3</t>
  </si>
  <si>
    <t>H</t>
  </si>
  <si>
    <t>H1</t>
  </si>
  <si>
    <t>H2</t>
  </si>
  <si>
    <t>H3</t>
  </si>
  <si>
    <t>I</t>
  </si>
  <si>
    <t>N6</t>
  </si>
  <si>
    <t>O1</t>
  </si>
  <si>
    <t>O2</t>
  </si>
  <si>
    <t>O3</t>
  </si>
  <si>
    <t>O4</t>
  </si>
  <si>
    <t>O5</t>
  </si>
  <si>
    <t>P3</t>
  </si>
  <si>
    <t>P4</t>
  </si>
  <si>
    <t>SUMINISTRO Y COLOCACIÓN DE CONCRETO PREMEZCLADO F´C= 250 KG/CM2 REV. 14 CM T.M.A. 19 MM, A 14 DÍAS, EN CIMENTACIÓN, INCLUYE: MATERIALES, COLADO, VIBRADO, DESCIMBRA, CURADO,  MANO DE OBRA, EQUIPO Y HERRAMIENTA.</t>
  </si>
  <si>
    <t>SUMINISTRO Y COLOCACIÓN DE CONCRETO PREMEZCLADO BOMBEABLE  F'C=250 KG/CM2, T.M.A.19 MM, REV. 16 CM, A 14 DÍAS, INCLUYE: COLADO, EXTENDIDO, NIVELADO, MATERIALES, MANIOBRAS, BOMBA, VIBRADO, DESPERDICIO, MANO DE OBRA, HERRAMIENTA Y EQUIPO.</t>
  </si>
  <si>
    <t>DOPI-001</t>
  </si>
  <si>
    <t>DOPI-002</t>
  </si>
  <si>
    <t>DOPI-003</t>
  </si>
  <si>
    <t>DOPI-004</t>
  </si>
  <si>
    <t>DOPI-005</t>
  </si>
  <si>
    <t>DOPI-006</t>
  </si>
  <si>
    <t>DOPI-007</t>
  </si>
  <si>
    <t>DOPI-008</t>
  </si>
  <si>
    <t>DOPI-009</t>
  </si>
  <si>
    <t>DOPI-010</t>
  </si>
  <si>
    <t>DOPI-011</t>
  </si>
  <si>
    <t>DOPI-012</t>
  </si>
  <si>
    <t>DOPI-013</t>
  </si>
  <si>
    <t>DOPI-014</t>
  </si>
  <si>
    <t>DOPI-015</t>
  </si>
  <si>
    <t>DOPI-016</t>
  </si>
  <si>
    <t>DOPI-017</t>
  </si>
  <si>
    <t>DOPI-018</t>
  </si>
  <si>
    <t>DOPI-019</t>
  </si>
  <si>
    <t>DOPI-020</t>
  </si>
  <si>
    <t>DOPI-021</t>
  </si>
  <si>
    <t>DOPI-022</t>
  </si>
  <si>
    <t>DOPI-023</t>
  </si>
  <si>
    <t>DOPI-024</t>
  </si>
  <si>
    <t>DOPI-025</t>
  </si>
  <si>
    <t>DOPI-026</t>
  </si>
  <si>
    <t>DOPI-027</t>
  </si>
  <si>
    <t>DOPI-028</t>
  </si>
  <si>
    <t>DOPI-029</t>
  </si>
  <si>
    <t>DOPI-030</t>
  </si>
  <si>
    <t>DOPI-031</t>
  </si>
  <si>
    <t>DOPI-032</t>
  </si>
  <si>
    <t>DOPI-033</t>
  </si>
  <si>
    <t>DOPI-034</t>
  </si>
  <si>
    <t>DOPI-035</t>
  </si>
  <si>
    <t>DOPI-036</t>
  </si>
  <si>
    <t>DOPI-037</t>
  </si>
  <si>
    <t>DOPI-038</t>
  </si>
  <si>
    <t>DOPI-039</t>
  </si>
  <si>
    <t>DOPI-040</t>
  </si>
  <si>
    <t>DOPI-041</t>
  </si>
  <si>
    <t>DOPI-042</t>
  </si>
  <si>
    <t>DOPI-043</t>
  </si>
  <si>
    <t>DOPI-044</t>
  </si>
  <si>
    <t>DOPI-045</t>
  </si>
  <si>
    <t>DOPI-046</t>
  </si>
  <si>
    <t>DOPI-047</t>
  </si>
  <si>
    <t>DOPI-048</t>
  </si>
  <si>
    <t>DOPI-049</t>
  </si>
  <si>
    <t>DOPI-050</t>
  </si>
  <si>
    <t>DOPI-051</t>
  </si>
  <si>
    <t>DOPI-052</t>
  </si>
  <si>
    <t>DOPI-053</t>
  </si>
  <si>
    <t>DOPI-054</t>
  </si>
  <si>
    <t>DOPI-055</t>
  </si>
  <si>
    <t>DOPI-056</t>
  </si>
  <si>
    <t>DOPI-057</t>
  </si>
  <si>
    <t>DOPI-058</t>
  </si>
  <si>
    <t>DOPI-059</t>
  </si>
  <si>
    <t>DOPI-060</t>
  </si>
  <si>
    <t>DOPI-061</t>
  </si>
  <si>
    <t>DOPI-062</t>
  </si>
  <si>
    <t>DOPI-063</t>
  </si>
  <si>
    <t>DOPI-064</t>
  </si>
  <si>
    <t>DOPI-065</t>
  </si>
  <si>
    <t>DOPI-066</t>
  </si>
  <si>
    <t>DOPI-067</t>
  </si>
  <si>
    <t>DOPI-068</t>
  </si>
  <si>
    <t>DOPI-069</t>
  </si>
  <si>
    <t>DOPI-070</t>
  </si>
  <si>
    <t>DOPI-071</t>
  </si>
  <si>
    <t>DOPI-072</t>
  </si>
  <si>
    <t>DOPI-073</t>
  </si>
  <si>
    <t>DOPI-074</t>
  </si>
  <si>
    <t>DOPI-075</t>
  </si>
  <si>
    <t>DOPI-076</t>
  </si>
  <si>
    <t>DOPI-077</t>
  </si>
  <si>
    <t>DOPI-078</t>
  </si>
  <si>
    <t>DOPI-079</t>
  </si>
  <si>
    <t>DOPI-080</t>
  </si>
  <si>
    <t>DOPI-081</t>
  </si>
  <si>
    <t>DOPI-082</t>
  </si>
  <si>
    <t>DOPI-083</t>
  </si>
  <si>
    <t>DOPI-084</t>
  </si>
  <si>
    <t>DOPI-085</t>
  </si>
  <si>
    <t>DOPI-086</t>
  </si>
  <si>
    <t>DOPI-087</t>
  </si>
  <si>
    <t>DOPI-088</t>
  </si>
  <si>
    <t>DOPI-089</t>
  </si>
  <si>
    <t>DOPI-090</t>
  </si>
  <si>
    <t>DOPI-091</t>
  </si>
  <si>
    <t>DOPI-092</t>
  </si>
  <si>
    <t>DOPI-093</t>
  </si>
  <si>
    <t>DOPI-094</t>
  </si>
  <si>
    <t>DOPI-095</t>
  </si>
  <si>
    <t>DOPI-096</t>
  </si>
  <si>
    <t>DOPI-097</t>
  </si>
  <si>
    <t>DOPI-098</t>
  </si>
  <si>
    <t>DOPI-099</t>
  </si>
  <si>
    <t>DOPI-100</t>
  </si>
  <si>
    <t>DOPI-101</t>
  </si>
  <si>
    <t>DOPI-102</t>
  </si>
  <si>
    <t>DOPI-103</t>
  </si>
  <si>
    <t>DOPI-104</t>
  </si>
  <si>
    <t>DOPI-105</t>
  </si>
  <si>
    <t>DOPI-106</t>
  </si>
  <si>
    <t>DOPI-107</t>
  </si>
  <si>
    <t>DOPI-108</t>
  </si>
  <si>
    <t>DOPI-109</t>
  </si>
  <si>
    <t>DOPI-110</t>
  </si>
  <si>
    <t>DOPI-111</t>
  </si>
  <si>
    <t>DOPI-112</t>
  </si>
  <si>
    <t>DOPI-113</t>
  </si>
  <si>
    <t>DOPI-114</t>
  </si>
  <si>
    <t>DOPI-115</t>
  </si>
  <si>
    <t>DOPI-116</t>
  </si>
  <si>
    <t>DOPI-117</t>
  </si>
  <si>
    <t>DOPI-118</t>
  </si>
  <si>
    <t>DOPI-119</t>
  </si>
  <si>
    <t>DOPI-120</t>
  </si>
  <si>
    <t>DOPI-121</t>
  </si>
  <si>
    <t>DOPI-122</t>
  </si>
  <si>
    <t>DOPI-123</t>
  </si>
  <si>
    <t>DOPI-124</t>
  </si>
  <si>
    <t>DOPI-125</t>
  </si>
  <si>
    <t>DOPI-126</t>
  </si>
  <si>
    <t>DOPI-127</t>
  </si>
  <si>
    <t>DOPI-128</t>
  </si>
  <si>
    <t>DOPI-129</t>
  </si>
  <si>
    <t>DOPI-130</t>
  </si>
  <si>
    <t>DOPI-131</t>
  </si>
  <si>
    <t>DOPI-132</t>
  </si>
  <si>
    <t>DOPI-133</t>
  </si>
  <si>
    <t>DOPI-134</t>
  </si>
  <si>
    <t>DOPI-135</t>
  </si>
  <si>
    <t>DOPI-136</t>
  </si>
  <si>
    <t>DOPI-137</t>
  </si>
  <si>
    <t>DOPI-138</t>
  </si>
  <si>
    <t>DOPI-139</t>
  </si>
  <si>
    <t>DOPI-140</t>
  </si>
  <si>
    <t>DOPI-141</t>
  </si>
  <si>
    <t>DOPI-142</t>
  </si>
  <si>
    <t>DOPI-143</t>
  </si>
  <si>
    <t>DOPI-144</t>
  </si>
  <si>
    <t>DOPI-145</t>
  </si>
  <si>
    <t>DOPI-146</t>
  </si>
  <si>
    <t>DOPI-147</t>
  </si>
  <si>
    <t>DOPI-148</t>
  </si>
  <si>
    <t>DOPI-149</t>
  </si>
  <si>
    <t>DOPI-150</t>
  </si>
  <si>
    <t>DOPI-151</t>
  </si>
  <si>
    <t>DOPI-152</t>
  </si>
  <si>
    <t>DOPI-153</t>
  </si>
  <si>
    <t>DOPI-154</t>
  </si>
  <si>
    <t>DOPI-155</t>
  </si>
  <si>
    <t>DOPI-156</t>
  </si>
  <si>
    <t>DOPI-157</t>
  </si>
  <si>
    <t>DOPI-158</t>
  </si>
  <si>
    <t>DOPI-159</t>
  </si>
  <si>
    <t>DOPI-160</t>
  </si>
  <si>
    <t>DOPI-161</t>
  </si>
  <si>
    <t>DOPI-162</t>
  </si>
  <si>
    <t>DOPI-163</t>
  </si>
  <si>
    <t>DOPI-164</t>
  </si>
  <si>
    <t>DOPI-165</t>
  </si>
  <si>
    <t>DOPI-166</t>
  </si>
  <si>
    <t>DOPI-167</t>
  </si>
  <si>
    <t>DOPI-168</t>
  </si>
  <si>
    <t>DOPI-169</t>
  </si>
  <si>
    <t>DOPI-170</t>
  </si>
  <si>
    <t>DOPI-171</t>
  </si>
  <si>
    <t>DOPI-172</t>
  </si>
  <si>
    <t>DOPI-173</t>
  </si>
  <si>
    <t>DOPI-174</t>
  </si>
  <si>
    <t>DOPI-175</t>
  </si>
  <si>
    <t>DOPI-176</t>
  </si>
  <si>
    <t>DOPI-177</t>
  </si>
  <si>
    <t>DOPI-178</t>
  </si>
  <si>
    <t>DOPI-179</t>
  </si>
  <si>
    <t>DOPI-180</t>
  </si>
  <si>
    <t>DOPI-181</t>
  </si>
  <si>
    <t>DOPI-182</t>
  </si>
  <si>
    <t>DOPI-183</t>
  </si>
  <si>
    <t>DOPI-184</t>
  </si>
  <si>
    <t>DOPI-185</t>
  </si>
  <si>
    <t>DOPI-186</t>
  </si>
  <si>
    <t>DOPI-187</t>
  </si>
  <si>
    <t>DOPI-188</t>
  </si>
  <si>
    <t>DOPI-189</t>
  </si>
  <si>
    <t>DOPI-190</t>
  </si>
  <si>
    <t>DOPI-191</t>
  </si>
  <si>
    <t>DOPI-192</t>
  </si>
  <si>
    <t>DOPI-193</t>
  </si>
  <si>
    <t>DOPI-194</t>
  </si>
  <si>
    <t>DOPI-195</t>
  </si>
  <si>
    <t>DOPI-196</t>
  </si>
  <si>
    <t>DOPI-197</t>
  </si>
  <si>
    <t>DOPI-198</t>
  </si>
  <si>
    <t>DOPI-199</t>
  </si>
  <si>
    <t>DOPI-200</t>
  </si>
  <si>
    <t>DOPI-201</t>
  </si>
  <si>
    <t>DOPI-202</t>
  </si>
  <si>
    <t>DOPI-203</t>
  </si>
  <si>
    <t>DOPI-204</t>
  </si>
  <si>
    <t>DOPI-205</t>
  </si>
  <si>
    <t>DOPI-206</t>
  </si>
  <si>
    <t>DOPI-207</t>
  </si>
  <si>
    <t>DOPI-208</t>
  </si>
  <si>
    <t>DOPI-209</t>
  </si>
  <si>
    <t>DOPI-210</t>
  </si>
  <si>
    <t>DOPI-211</t>
  </si>
  <si>
    <t>DOPI-212</t>
  </si>
  <si>
    <t>DOPI-213</t>
  </si>
  <si>
    <t>DOPI-214</t>
  </si>
  <si>
    <t>DOPI-215</t>
  </si>
  <si>
    <t>DOPI-216</t>
  </si>
  <si>
    <t>DOPI-217</t>
  </si>
  <si>
    <t>DOPI-218</t>
  </si>
  <si>
    <t>DOPI-219</t>
  </si>
  <si>
    <t>DOPI-220</t>
  </si>
  <si>
    <t>DOPI-221</t>
  </si>
  <si>
    <t>DOPI-222</t>
  </si>
  <si>
    <t>DOPI-223</t>
  </si>
  <si>
    <t>DOPI-224</t>
  </si>
  <si>
    <t>DOPI-225</t>
  </si>
  <si>
    <t>DOPI-226</t>
  </si>
  <si>
    <t>DOPI-227</t>
  </si>
  <si>
    <t>DOPI-228</t>
  </si>
  <si>
    <t>DOPI-229</t>
  </si>
  <si>
    <t>DOPI-230</t>
  </si>
  <si>
    <t>DOPI-231</t>
  </si>
  <si>
    <t>DOPI-232</t>
  </si>
  <si>
    <t>DOPI-233</t>
  </si>
  <si>
    <t>DOPI-234</t>
  </si>
  <si>
    <t>DOPI-235</t>
  </si>
  <si>
    <t>DOPI-236</t>
  </si>
  <si>
    <t>DOPI-237</t>
  </si>
  <si>
    <t>DOPI-238</t>
  </si>
  <si>
    <t>DOPI-239</t>
  </si>
  <si>
    <t>DOPI-240</t>
  </si>
  <si>
    <t>DOPI-241</t>
  </si>
  <si>
    <t>DOPI-242</t>
  </si>
  <si>
    <t>DOPI-243</t>
  </si>
  <si>
    <t>DOPI-244</t>
  </si>
  <si>
    <t>DOPI-245</t>
  </si>
  <si>
    <t>DOPI-246</t>
  </si>
  <si>
    <t>DOPI-247</t>
  </si>
  <si>
    <t>DOPI-248</t>
  </si>
  <si>
    <t>DOPI-249</t>
  </si>
  <si>
    <t>DOPI-250</t>
  </si>
  <si>
    <t>DOPI-251</t>
  </si>
  <si>
    <t>DOPI-252</t>
  </si>
  <si>
    <t>DOPI-253</t>
  </si>
  <si>
    <t>DOPI-254</t>
  </si>
  <si>
    <t>DOPI-255</t>
  </si>
  <si>
    <t>DOPI-256</t>
  </si>
  <si>
    <t>DOPI-257</t>
  </si>
  <si>
    <t>DOPI-258</t>
  </si>
  <si>
    <t>DOPI-259</t>
  </si>
  <si>
    <t>DOPI-260</t>
  </si>
  <si>
    <t>DOPI-261</t>
  </si>
  <si>
    <t>DOPI-262</t>
  </si>
  <si>
    <t>DOPI-263</t>
  </si>
  <si>
    <t>DOPI-264</t>
  </si>
  <si>
    <t>DOPI-265</t>
  </si>
  <si>
    <t>DOPI-266</t>
  </si>
  <si>
    <t>DOPI-267</t>
  </si>
  <si>
    <t>DOPI-268</t>
  </si>
  <si>
    <t>DOPI-269</t>
  </si>
  <si>
    <t>DOPI-270</t>
  </si>
  <si>
    <t>DOPI-271</t>
  </si>
  <si>
    <t>DOPI-272</t>
  </si>
  <si>
    <t>DOPI-273</t>
  </si>
  <si>
    <t>DOPI-274</t>
  </si>
  <si>
    <t>DOPI-275</t>
  </si>
  <si>
    <t>DOPI-276</t>
  </si>
  <si>
    <t>DOPI-277</t>
  </si>
  <si>
    <t>DOPI-278</t>
  </si>
  <si>
    <t>DOPI-279</t>
  </si>
  <si>
    <t>DOPI-280</t>
  </si>
  <si>
    <t>DOPI-281</t>
  </si>
  <si>
    <t>DOPI-282</t>
  </si>
  <si>
    <t>DOPI-283</t>
  </si>
  <si>
    <t>DOPI-284</t>
  </si>
  <si>
    <t>DOPI-285</t>
  </si>
  <si>
    <t>DOPI-286</t>
  </si>
  <si>
    <t>DOPI-287</t>
  </si>
  <si>
    <t>DOPI-288</t>
  </si>
  <si>
    <t>DOPI-289</t>
  </si>
  <si>
    <t>DOPI-290</t>
  </si>
  <si>
    <t>DOPI-291</t>
  </si>
  <si>
    <t>DOPI-292</t>
  </si>
  <si>
    <t>DOPI-293</t>
  </si>
  <si>
    <t>DOPI-294</t>
  </si>
  <si>
    <t>DOPI-295</t>
  </si>
  <si>
    <t>DOPI-296</t>
  </si>
  <si>
    <t>DOPI-297</t>
  </si>
  <si>
    <t>DOPI-298</t>
  </si>
  <si>
    <t>DOPI-299</t>
  </si>
  <si>
    <t>DOPI-300</t>
  </si>
  <si>
    <t>DOPI-301</t>
  </si>
  <si>
    <t>DOPI-302</t>
  </si>
  <si>
    <t>DOPI-303</t>
  </si>
  <si>
    <t>DOPI-304</t>
  </si>
  <si>
    <t>DOPI-305</t>
  </si>
  <si>
    <t>DOPI-306</t>
  </si>
  <si>
    <t>DOPI-307</t>
  </si>
  <si>
    <t>DOPI-308</t>
  </si>
  <si>
    <t>DOPI-309</t>
  </si>
  <si>
    <t>DOPI-310</t>
  </si>
  <si>
    <t>DOPI-311</t>
  </si>
  <si>
    <t>DOPI-312</t>
  </si>
  <si>
    <t>DOPI-313</t>
  </si>
  <si>
    <t>DOPI-314</t>
  </si>
  <si>
    <t>DOPI-315</t>
  </si>
  <si>
    <t>DOPI-316</t>
  </si>
  <si>
    <t>DOPI-317</t>
  </si>
  <si>
    <t>DOPI-318</t>
  </si>
  <si>
    <t>DOPI-319</t>
  </si>
  <si>
    <t>DOPI-320</t>
  </si>
  <si>
    <t>DOPI-321</t>
  </si>
  <si>
    <t>DOPI-322</t>
  </si>
  <si>
    <t>DOPI-323</t>
  </si>
  <si>
    <t>DOPI-324</t>
  </si>
  <si>
    <t>DOPI-325</t>
  </si>
  <si>
    <t>DOPI-326</t>
  </si>
  <si>
    <t>DOPI-327</t>
  </si>
  <si>
    <t>DOPI-328</t>
  </si>
  <si>
    <t>DOPI-329</t>
  </si>
  <si>
    <t>DOPI-330</t>
  </si>
  <si>
    <t>DOPI-331</t>
  </si>
  <si>
    <t>DOPI-332</t>
  </si>
  <si>
    <t>DOPI-333</t>
  </si>
  <si>
    <t>DOPI-334</t>
  </si>
  <si>
    <t>DOPI-335</t>
  </si>
  <si>
    <t>DOPI-336</t>
  </si>
  <si>
    <t>DOPI-337</t>
  </si>
  <si>
    <t>DOPI-338</t>
  </si>
  <si>
    <t>DOPI-339</t>
  </si>
  <si>
    <t>DOPI-340</t>
  </si>
  <si>
    <t>DOPI-341</t>
  </si>
  <si>
    <t>DOPI-342</t>
  </si>
  <si>
    <t>DOPI-343</t>
  </si>
  <si>
    <t>DOPI-344</t>
  </si>
  <si>
    <t>DOPI-345</t>
  </si>
  <si>
    <t>DOPI-346</t>
  </si>
  <si>
    <t>DOPI-347</t>
  </si>
  <si>
    <t>DOPI-348</t>
  </si>
  <si>
    <t>DOPI-349</t>
  </si>
  <si>
    <t>DOPI-350</t>
  </si>
  <si>
    <t>DOPI-351</t>
  </si>
  <si>
    <t>DOPI-352</t>
  </si>
  <si>
    <t>DOPI-353</t>
  </si>
  <si>
    <t>DOPI-354</t>
  </si>
  <si>
    <t>DOPI-355</t>
  </si>
  <si>
    <t>DOPI-356</t>
  </si>
  <si>
    <t>DOPI-357</t>
  </si>
  <si>
    <t>DOPI-358</t>
  </si>
  <si>
    <t>DOPI-359</t>
  </si>
  <si>
    <t>DOPI-360</t>
  </si>
  <si>
    <t>DOPI-361</t>
  </si>
  <si>
    <t>DOPI-362</t>
  </si>
  <si>
    <t>DOPI-363</t>
  </si>
  <si>
    <t>DOPI-364</t>
  </si>
  <si>
    <t>DOPI-365</t>
  </si>
  <si>
    <t>DOPI-366</t>
  </si>
  <si>
    <t>DOPI-367</t>
  </si>
  <si>
    <t>DOPI-368</t>
  </si>
  <si>
    <t>DOPI-369</t>
  </si>
  <si>
    <t>DOPI-370</t>
  </si>
  <si>
    <t>DOPI-371</t>
  </si>
  <si>
    <t>DOPI-372</t>
  </si>
  <si>
    <t>DOPI-373</t>
  </si>
  <si>
    <t>DOPI-374</t>
  </si>
  <si>
    <t>DOPI-375</t>
  </si>
  <si>
    <t>DOPI-376</t>
  </si>
  <si>
    <t>DOPI-377</t>
  </si>
  <si>
    <t>DOPI-378</t>
  </si>
  <si>
    <t>DOPI-379</t>
  </si>
  <si>
    <t>DOPI-380</t>
  </si>
  <si>
    <t>DOPI-381</t>
  </si>
  <si>
    <t>DOPI-382</t>
  </si>
  <si>
    <t>DOPI-383</t>
  </si>
  <si>
    <t>DOPI-384</t>
  </si>
  <si>
    <t>DOPI-385</t>
  </si>
  <si>
    <t>DOPI-386</t>
  </si>
  <si>
    <t>DOPI-387</t>
  </si>
  <si>
    <t>DOPI-388</t>
  </si>
  <si>
    <t>DOPI-389</t>
  </si>
  <si>
    <t>DOPI-390</t>
  </si>
  <si>
    <t>DOPI-391</t>
  </si>
  <si>
    <t>DOPI-392</t>
  </si>
  <si>
    <t>DOPI-393</t>
  </si>
  <si>
    <t>DOPI-394</t>
  </si>
  <si>
    <t>DOPI-395</t>
  </si>
  <si>
    <t>DOPI-396</t>
  </si>
  <si>
    <t>DOPI-397</t>
  </si>
  <si>
    <t>DOPI-398</t>
  </si>
  <si>
    <t>DOPI-399</t>
  </si>
  <si>
    <t>DOPI-400</t>
  </si>
  <si>
    <t>DOPI-401</t>
  </si>
  <si>
    <t>DOPI-402</t>
  </si>
  <si>
    <t>DOPI-403</t>
  </si>
  <si>
    <t>DOPI-404</t>
  </si>
  <si>
    <t>DOPI-405</t>
  </si>
  <si>
    <t>DOPI-406</t>
  </si>
  <si>
    <t>DOPI-407</t>
  </si>
  <si>
    <t>DOPI-408</t>
  </si>
  <si>
    <t>DOPI-409</t>
  </si>
  <si>
    <t>DOPI-410</t>
  </si>
  <si>
    <t>DOPI-411</t>
  </si>
  <si>
    <t>DOPI-412</t>
  </si>
  <si>
    <t>DOPI-413</t>
  </si>
  <si>
    <t>DOPI-414</t>
  </si>
  <si>
    <t>DOPI-415</t>
  </si>
  <si>
    <t>DOPI-416</t>
  </si>
  <si>
    <t>DOPI-417</t>
  </si>
  <si>
    <t>DOPI-418</t>
  </si>
  <si>
    <t>DOPI-419</t>
  </si>
  <si>
    <t>DOPI-420</t>
  </si>
  <si>
    <t>DOPI-421</t>
  </si>
  <si>
    <t>DOPI-422</t>
  </si>
  <si>
    <t>DOPI-423</t>
  </si>
  <si>
    <t>DOPI-424</t>
  </si>
  <si>
    <t>DOPI-425</t>
  </si>
  <si>
    <t>DOPI-426</t>
  </si>
  <si>
    <t>DOPI-427</t>
  </si>
  <si>
    <t>DOPI-428</t>
  </si>
  <si>
    <t>DOPI-429</t>
  </si>
  <si>
    <t>DOPI-430</t>
  </si>
  <si>
    <t>DOPI-431</t>
  </si>
  <si>
    <t>DOPI-432</t>
  </si>
  <si>
    <t>LICITACIÓN PUBLICA No.</t>
  </si>
  <si>
    <t>PE-01</t>
  </si>
  <si>
    <t>RESUMEN DE PARTIDAS</t>
  </si>
  <si>
    <t>DOPI-MUN-CUSMAX-ID-LP-021-2023</t>
  </si>
  <si>
    <t>SUMINISTRO Y COLOCACIÓN DE PUERTAS FABRICADAS CON BASTIDORES DE PTR DE 2" X 1",  CON REJILLA DE CELOSÍA TIPO "Z", EN LA PARTE SUPERIOR Y FORRADO CON LAMINA LISA CAL. 14, PRIMARIO ANTICORROSIVO, PINTADA CON PINTURA DE ESMALTE, COLOR GRIS SEMI MATE,  4 ANCLAS CON ÁNGULO DE 1" DE 20 CM, INCLUYE: MATERIALES, MANO DE OBRA, EQUIPO Y HERRAMIENTA.</t>
  </si>
  <si>
    <t>CIMBRA EN ZAPATAS DE CIMENTACIÓN, ACABADO COMÚN, INCLUYE: MATERIALES, ACARREOS, CORTES, HABILITADO, CIMBRADO, DESCIMBRADO, MANO DE OBRA, LIMPIEZA, EQUIPO Y HERRAMIENTA.</t>
  </si>
  <si>
    <t>CIMBRA DE MADERA ACABADO APARENTE CON DUELA, UN SOLO USO, EN MUROS DE CONCRETO ARMADO, A BASE DE TARIMAS DE 1.22 M X 2.44 M, ELABORADOS DE LA SIGUIENTE FORMA: MARCO DE 1.22 M X 2.44 M, CON BARROTE ( DE 2"X4"X8') MÁS DOS REFUERZOS VERTICALES INTERMEDIOS, CARA CUBIERTA A BASE UNA HOJA DE TRIPLAY DE PINO DE SEGUNDA DE 15 MM, HOJA DE 1.22X2.44 M, SOBRE ESA CARA SE COLOCA LA DUELA DE PINO DE PRIMERA DE 1"X4"X8', ESTUFADA, CEPILLADA Y RECTIFICADA PARA TROQUELAR LAS TARIMAS SE UTILIZA  4 REFUERZOS EN FORMA HORIZONTAL DE POLÍN (4"X 4"X10') MÁS BARROTE (2"X4"X10') CADA UNO, POR CADA UNO DE ÉSTOS REFUERZOS SE COLOCAN 2 PLACAS CUÑA DE ACERO PARA SEPARADOR DE CONO (MOÑO) DE CIMBRA, (PARA SUJETAR POLÍN MÁS BARROTE), 2 SEPARADORES DE CONO (MOÑO), APUNTALAMIENTO DE MURO DIAGONAL A BASE DE PUNTAL METÁLICO DE 3.70 M DE ALTURA CEDULA 40, ANDAMIAJES, MATERIALES, CORTES, HABILITADO, CIMBRADO, CHAFLANES, DESCIMBRA, HERRAMIENTA, EQUIPO Y MANO DE OBRA.</t>
  </si>
  <si>
    <t xml:space="preserve">CIMBRA PARA MUROS DE CONCRETO, ACABADO COMÚN, INCLUYE: MATERIALES, ACARREOS, CORTES, HABILITADO, CIMBRADO, CHAFLÁN, DESCIMBRADO, MANO DE OBRA, LIMPIEZA, EQUIPO Y HERRAMIENTA. </t>
  </si>
  <si>
    <t>CIMBRA APARENTE, INCLUYE: MATERIALES, ACARREOS, CORTES, HABILITADO, CIMBRADO, CHAFLANES, DESCIMBRADO, MANO DE OBRA, LIMPIEZA, EQUIPO Y HERRAMIENTA.</t>
  </si>
  <si>
    <t>CIMBRA EN DADOS DE CIMENTACIÓN, ACABADO COMÚN, INCLUYE: MATERIALES, ACARREOS, CORTES, HABILITADO, CIMBRADO, DESCIMBRADO, MANO DE OBRA, LIMPIEZA, EQUIPO Y HERRAMIENTA.</t>
  </si>
  <si>
    <t>PISO DE CONCRETO PREMEZCLADO F'C= 200 KG/CM2 CON AGREGADO INTEGRAL DE GRANO DE MÁRMOL H3 DEL #3 (5 KG POR 1 M2), DE 10 CM DE ESPESOR, ACABADO LAVADO, INCLUYE: HERRAMIENTA, ACARREOS, PREPARACIÓN DE LA SUPERFICIE, NIVELACIÓN, CIMBRADO, DESCIMBRADO,  COLADO, VIBRADO, MATERIALES, EQUIPO Y MANO DE OBRA.</t>
  </si>
  <si>
    <t>CIMBRA ACABADO COMÚN EN LOSAS A BASE DE MADERA DE PINO DE 3A, INCLUYE: HERRAMIENTA, PUNTALES, ANDAMIOS, MATERIALES, ACARREOS, CORTES, HABILITADO, CIMBRADO, DESCIMBRA, EQUIPO Y MANO DE OBRA.</t>
  </si>
  <si>
    <t>CIMBRA ACABADO COMÚN EN TRABES, A BASE DE MADERA DE PINO DE 3A, INCLUYE: HERRAMIENTA, MATERIALES, ACARREOS, CORTES, HABILITADO, CIMBRADO, DESCIMBRA, EQUIPO Y MANO DE OBRA.</t>
  </si>
  <si>
    <t>CIMBRA ACABADO APARENTE EN COLUMNAS, A BASE DE TUBO CIMBRA DE CARTÓN, CON UN DIÁMETRO DE 35 CM, INCLUYE: HERRAMIENTA, MATERIALES, ACARREOS, CORTES, HABILITADO, CIMBRADO, DESCIMBRA, EQUIPO Y MANO DE OBRA.</t>
  </si>
  <si>
    <t>CIMBRA EN ZAPATAS Y DADOS DE CIMENTACIÓN, ACABADO COMÚN, INCLUYE: MATERIALES, ACARREOS, CORTES, HABILITADO, CIMBRADO, DESCIMBRADO, MANO DE OBRA, LIMPIEZA, EQUIPO Y HERRAMIENTA.</t>
  </si>
  <si>
    <t>FIRME DE 8 CM DE ESPESOR DE CONCRETO PREMEZCLADO F´C= 150 KG/CM2, ACABADO COMÚN, INCLUYE: CIMBRA, DESCIMBRA, COLADO, CURADO, MATERIALES, DESPERDICIOS Y  MANO DE OBRA, EQUIPO Y HERRAMIENTA.</t>
  </si>
  <si>
    <t>CIMBRA ACABADO COMÚN EN DALAS Y CASTILLOS A BASE DE MADERA DE PINO DE 3A, INCLUYE: HERRAMIENTA, MATERIALES, ACARREOS, CORTES, HABILITADO, CIMBRADO, DESCIMBRA, EQUIPO Y MANO DE OBRA.</t>
  </si>
  <si>
    <t>PISO DE 10 CM DE ESPESOR A BASE DE CONCRETO PREMEZCLADO  F'C= 200 KG/CM2, T.MA. 3/4", ACABADO SEMIPULIDO, INCLUYE: HERRAMIENTA, MATERIALES, CURADO CON AGUA, DESPERDICIOS, ACARREOS, REGLEADO, ACABADO, CIMBRA EN FRONTERAS, DESCIMBRA, COLADO, REMATES, MUESTREADO, EQUIPO Y MANO DE OBRA.</t>
  </si>
  <si>
    <t>CIMBRA ACABADO COMÚN EN LOSAS A BASE DE MADERA DE PINO DE 3A, INCLUYE: HERRAMIENTA, MATERIALES, ACARREOS, CORTES, HABILITADO, CIMBRADO, DESCIMBRA, EQUIPO Y MANO DE OBRA.</t>
  </si>
  <si>
    <t xml:space="preserve">CONTROL PARA ALUMBRADO INTEGRADO POR 1.- GABINETE PARA CONTROL DE ALUMBRADO PÚBLICO, CLASIFICACIÓN NEMA 4X (IP66), DE  DIMENSIONES MINIMAS 40 X 30 X 20 CM, CON RECUBRIMIENTO DE PINTURA EN POLIESTER TEXTURIZADO COLOR RAL7035, CON CHAPA MARCA SOUTHCO MODELO E3-110-25. 2.- INTERRUPTOR TERMOMAGNETICO EN CAJA MOLDEADA DE 3 X 30 AMP, TIPO FAL, ALTA CAPACIDAD INTERRUPTIVA, 25 KA @ 240 VCA, 600 VCA, 60 HZ, INCLUYE TERMINALES PARA CONECTAR CON CONDUCTORES DE CU O AL, DE LÍNEA Y CARGA, CALIBRE MÍNIMO 14 AWG, CALIBRE MÁXIMO 3/0 AWG. TEMPERATURA AMBIENTE DE FUNCIONAMIENTO 40°C. QUE CUMPLA CON LA NORMA NMX-J-266-ANCE-2014. 3.- CONTACTOR ELECTROMAGNÉTICO 3 POLOS,  TAMAÑO NEMA 1 PARA 30 AMP, CLASE 8502 TIPO SA,  PARA UNA TENSIÓN MÁXIMA  DE 600 VCA. LA BOBINA DEBE OPERAR A 220 VCA, 60 HERTZ. CONTAR CON  CERTIFICADOS QUE ACREDITEN EL CUMPLIMIENTO DE  LAS NORMAS: NMX-J-290-ANCE-1999, NMX-J-118/1-ANCE-2000, O EN SU DEFECTO  IEC 947-4-1  O 60947-4-1. 4.- BASE SOQUET PARA FOTOCELDA, CON FOTOCELDA/FOTOCONTROL, MONTAJE DE MEDIA VUELTA, RANGO DE ENCENDIDO DE 10-30 LUXES, APAGADO 5 VECES EL NIVEL DE ENCENDIDO, CON DISEÑO DE EXPULSION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5.- CABLEADO INTERNO. ADEMAS INCLUYE FLEJE DE ACERO INOXIDABLE 3/4", HEBILLAS  PARA FLEJE, TUBO LICUATIGH, CABLE PARA CONEXION A MEDICION Y DERIVACIÓN A CIRCUITO, VARILLA DE TIERRA PROTOCOLIZADA Y CONECTOR REFORZADO PARA VARILLA DE TIERRA, CABLEADO INTERNO, MATERIALES, ACARREOS, ELEVACIÓN, MATERIALES PARA SUJECIÓN, MANO DE OBRA, CONEXIÓN Y PRUEBAS.
</t>
  </si>
  <si>
    <t>SUMINISTRO E INSTALACIÓN DE CONTROL PARA ALUMBRADO DE CANCHA DEPORTIVA INTEGRADO POR: (1) GABINETE CLASIFICACIÓN NEMA 4X (IP66), DE DIMENSIONES MÍNIMAS 40 X 30 X 20 CM, CON RECUBRIMIENTO DE PINTURA EN POLIÉSTER TEXTURIZADO COLOR RAL7035, CON CHAPA MARCA SOUTHCO MODELO E3-110-25, (1) INTERRUPTOR TERMO MAGNÉTICO EN CAJA MOLDEADA DE 3 X 30 AMP, SIN GABINETE, TIPO FAL, ALTA CAPACIDAD INTERRUPTIVA, 25 KA @ 240 VCA, 600 VCA, 60 HZ, CON TERMINALES PARA CONECTAR CON CONDUCTORES DE CU O AL, DE LÍNEA Y CARGA, CALIBRE MÍNIMO 14 AWG, CALIBRE MÁXIMO 3/0 AWG. TEMPERATURA AMBIENTE DE FUNCIONAMIENTO 40°C. QUE CUMPLA CON LA NORMA NMX-J-266-ANCE-2014, (1) CONTACTOR ELECTROMAGNÉTICO 3 POLOS, SIN GABINETE, TAMAÑO NEMA 1 PARA 30 AMP, CLASE 8502 TIPO SA, PARA UNA TENSIÓN MÁXIMA DE 600 VCA. LA BOBINA DEBE OPERAR A 220 VCA, 60 HERTZ. CONTAR CON CERTIFICADOS QUE ACREDITEN EL CUMPLIMIENTO DE LAS NORMAS: NMX-J-290-ANCE-1999, NMX-J-118/1-ANCE-2000, O EN SU DEFECTO IEC 947-4-1 O 60947-4-1, EL ENCENDIDO APAGADO DEL SISTEMA ES CONTROLADO MEDIANTE INTERRUPTOR DIGITAL DE RELOJ MCA. TORK CAT. E101B, INCLUYE: HERRAMIENTA, CABLEADO INTERNO, MATERIALES, ACARREOS, ELEVACIÓN, MATERIALES PARA SUJECIÓN, MANO DE OBRA, CONEXIÓN Y PRUEBAS.</t>
  </si>
  <si>
    <t>SUMINISTRO E INSTALACIÓN DE ALIMENTACIÓN A CASETA DE VIGILANCIA INTEGRADO POR CENTRO DE CARGA QOD 2 POLOS, 50A, 1F-2H, DE SOBREPONER MARCA SQUARE D O SIMILAR, INCLUYE: (1) INTERRUPTOR TERMO MAGNÉTICO ENCHUFABLE DE 1 X 10 AMP, CAPACIDAD INTERRUPTIVA, 10 KA, 60 HZ, CON TERMINALES PARA CONECTAR CON CONDUCTORES DE CU O AL, DE LÍNEA Y CARGA, CALIBRE MÍNIMO 14 AWG, CALIBRE MÁXIMO 3/0 AWG. TEMPERATURA AMBIENTE DE FUNCIONAMIENTO 40°C. QUE CUMPLA CON LA NORMA NOM-001-SEDE.  INCLUYE: HERRAMIENTA, CABLEADO INTERNO, MATERIALES, ACARREOS, ELEVACIÓN, MATERIALES PARA SUJECIÓN, MANO DE OBRA, CONEXIÓN Y PRUEBAS.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</si>
</sst>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43" formatCode="_-* #,##0.00_-;\-* #,##0.00_-;_-* &quot;-&quot;??_-;_-@_-"/>
    <numFmt numFmtId="164" formatCode="&quot;$&quot;#,##0.00"/>
    <numFmt numFmtId="165" formatCode="#,##0.00;\(#,##0.00\)"/>
  </numFmts>
  <fonts count="29">
    <font>
      <sz val="11"/>
      <color theme="1"/>
      <name val="Calibri"/>
      <family val="2"/>
      <scheme val="minor"/>
    </font>
    <font>
      <sz val="11"/>
      <color theme="1"/>
      <name val="Calibri"/>
      <family val="2"/>
      <scheme val="minor"/>
    </font>
    <font>
      <sz val="10"/>
      <name val="Arial"/>
      <family val="2"/>
    </font>
    <font>
      <sz val="10"/>
      <color indexed="64"/>
      <name val="Arial"/>
      <family val="2"/>
    </font>
    <font>
      <sz val="10"/>
      <name val="Arial"/>
      <family val="2"/>
    </font>
    <font>
      <sz val="10"/>
      <color theme="8" tint="-0.249977111117893"/>
      <name val="Isidora Bold"/>
    </font>
    <font>
      <sz val="10"/>
      <color indexed="64"/>
      <name val="Isidora Bold"/>
    </font>
    <font>
      <b/>
      <sz val="10"/>
      <color indexed="64"/>
      <name val="Isidora Bold"/>
    </font>
    <font>
      <b/>
      <sz val="10"/>
      <name val="Isidora Bold"/>
    </font>
    <font>
      <sz val="8"/>
      <name val="Isidora Bold"/>
    </font>
    <font>
      <sz val="8"/>
      <color rgb="FF000000"/>
      <name val="Isidora Bold"/>
    </font>
    <font>
      <sz val="8"/>
      <color indexed="64"/>
      <name val="Isidora Bold"/>
    </font>
    <font>
      <b/>
      <sz val="10"/>
      <color rgb="FF0070C0"/>
      <name val="Isidora Bold"/>
    </font>
    <font>
      <b/>
      <sz val="9"/>
      <name val="Isidora Bold"/>
    </font>
    <font>
      <sz val="9"/>
      <name val="Isidora Bold"/>
    </font>
    <font>
      <sz val="6"/>
      <name val="Isidora Bold"/>
    </font>
    <font>
      <sz val="11"/>
      <name val="Isidora Bold"/>
    </font>
    <font>
      <sz val="20"/>
      <name val="Isidora Bold"/>
    </font>
    <font>
      <b/>
      <sz val="11"/>
      <name val="Isidora Bold"/>
    </font>
    <font>
      <b/>
      <sz val="12"/>
      <name val="Isidora Bold"/>
    </font>
    <font>
      <b/>
      <sz val="10"/>
      <color theme="0"/>
      <name val="Isidora Bold"/>
    </font>
    <font>
      <b/>
      <sz val="10"/>
      <color theme="9" tint="-0.249977111117893"/>
      <name val="Isidora Bold"/>
    </font>
    <font>
      <sz val="12"/>
      <name val="Isidora Bold"/>
    </font>
    <font>
      <b/>
      <sz val="8"/>
      <color indexed="64"/>
      <name val="Isidora Bold"/>
    </font>
    <font>
      <sz val="18"/>
      <color theme="3"/>
      <name val="Isidora Bold"/>
    </font>
    <font>
      <b/>
      <sz val="8"/>
      <name val="Isidora Bold"/>
    </font>
    <font>
      <sz val="8"/>
      <color indexed="8"/>
      <name val="Isidora Bold"/>
    </font>
    <font>
      <b/>
      <sz val="20"/>
      <name val="Isidora Bold"/>
    </font>
    <font>
      <b/>
      <sz val="22"/>
      <name val="Isidora Bold"/>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2" tint="-0.249977111117893"/>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xf numFmtId="44" fontId="1" fillId="0" borderId="0" applyFont="0" applyFill="0" applyBorder="0" applyAlignment="0" applyProtection="0"/>
    <xf numFmtId="0" fontId="2" fillId="0" borderId="0"/>
    <xf numFmtId="0" fontId="3" fillId="0" borderId="0"/>
    <xf numFmtId="0" fontId="3" fillId="0" borderId="0"/>
    <xf numFmtId="0" fontId="1" fillId="0" borderId="0"/>
    <xf numFmtId="0" fontId="4" fillId="0" borderId="0"/>
    <xf numFmtId="43" fontId="2" fillId="0" borderId="0" applyFont="0" applyFill="0" applyBorder="0" applyAlignment="0" applyProtection="0"/>
    <xf numFmtId="0" fontId="2" fillId="0" borderId="0"/>
    <xf numFmtId="0" fontId="3" fillId="0" borderId="0"/>
  </cellStyleXfs>
  <cellXfs count="132">
    <xf numFmtId="0" fontId="0" fillId="0" borderId="0" xfId="0"/>
    <xf numFmtId="0" fontId="5" fillId="0" borderId="0" xfId="3" applyFont="1" applyAlignment="1">
      <alignment wrapText="1"/>
    </xf>
    <xf numFmtId="0" fontId="6" fillId="0" borderId="0" xfId="3" applyFont="1"/>
    <xf numFmtId="49" fontId="7" fillId="3" borderId="0" xfId="3" applyNumberFormat="1" applyFont="1" applyFill="1" applyAlignment="1">
      <alignment horizontal="center" vertical="center" wrapText="1"/>
    </xf>
    <xf numFmtId="2" fontId="7" fillId="3" borderId="0" xfId="3" applyNumberFormat="1" applyFont="1" applyFill="1" applyAlignment="1">
      <alignment vertical="top"/>
    </xf>
    <xf numFmtId="44" fontId="8" fillId="3" borderId="0" xfId="1" applyFont="1" applyFill="1" applyBorder="1" applyAlignment="1">
      <alignment horizontal="center" vertical="top" wrapText="1"/>
    </xf>
    <xf numFmtId="49" fontId="9" fillId="0" borderId="0" xfId="0" applyNumberFormat="1" applyFont="1" applyAlignment="1">
      <alignment horizontal="center" vertical="top"/>
    </xf>
    <xf numFmtId="0" fontId="9" fillId="0" borderId="0" xfId="0" applyFont="1" applyAlignment="1">
      <alignment horizontal="justify" vertical="top" wrapText="1"/>
    </xf>
    <xf numFmtId="0" fontId="9" fillId="0" borderId="0" xfId="0" applyFont="1" applyAlignment="1">
      <alignment horizontal="center" vertical="top"/>
    </xf>
    <xf numFmtId="164" fontId="9" fillId="0" borderId="0" xfId="0" applyNumberFormat="1" applyFont="1" applyAlignment="1">
      <alignment horizontal="right" vertical="justify"/>
    </xf>
    <xf numFmtId="0" fontId="10" fillId="0" borderId="0" xfId="0" applyFont="1" applyAlignment="1">
      <alignment horizontal="center" vertical="top" wrapText="1"/>
    </xf>
    <xf numFmtId="44" fontId="11" fillId="0" borderId="0" xfId="1" applyFont="1" applyFill="1" applyBorder="1" applyAlignment="1">
      <alignment horizontal="center" vertical="top" wrapText="1"/>
    </xf>
    <xf numFmtId="4" fontId="10" fillId="0" borderId="0" xfId="0" applyNumberFormat="1" applyFont="1" applyAlignment="1">
      <alignment horizontal="center" vertical="top" wrapText="1"/>
    </xf>
    <xf numFmtId="49" fontId="7" fillId="3" borderId="0" xfId="3" applyNumberFormat="1" applyFont="1" applyFill="1" applyAlignment="1">
      <alignment horizontal="left" vertical="center" wrapText="1"/>
    </xf>
    <xf numFmtId="0" fontId="7" fillId="3" borderId="0" xfId="3" applyFont="1" applyFill="1" applyAlignment="1">
      <alignment vertical="top" wrapText="1"/>
    </xf>
    <xf numFmtId="164" fontId="7" fillId="3" borderId="0" xfId="3" applyNumberFormat="1" applyFont="1" applyFill="1" applyAlignment="1">
      <alignment horizontal="right" vertical="top" wrapText="1"/>
    </xf>
    <xf numFmtId="2" fontId="10" fillId="0" borderId="0" xfId="0" applyNumberFormat="1" applyFont="1" applyAlignment="1">
      <alignment horizontal="center" vertical="top" wrapText="1"/>
    </xf>
    <xf numFmtId="2" fontId="7" fillId="3" borderId="0" xfId="3" applyNumberFormat="1" applyFont="1" applyFill="1" applyAlignment="1">
      <alignment horizontal="justify" vertical="top"/>
    </xf>
    <xf numFmtId="0" fontId="12" fillId="2" borderId="0" xfId="3" applyFont="1" applyFill="1" applyAlignment="1">
      <alignment horizontal="center" vertical="center" wrapText="1"/>
    </xf>
    <xf numFmtId="0" fontId="12" fillId="2" borderId="0" xfId="3" applyFont="1" applyFill="1" applyAlignment="1">
      <alignment horizontal="justify" vertical="top"/>
    </xf>
    <xf numFmtId="0" fontId="12" fillId="2" borderId="0" xfId="3" applyFont="1" applyFill="1" applyAlignment="1">
      <alignment horizontal="center" vertical="top" wrapText="1"/>
    </xf>
    <xf numFmtId="164" fontId="12" fillId="2" borderId="0" xfId="3" applyNumberFormat="1" applyFont="1" applyFill="1" applyAlignment="1">
      <alignment horizontal="right" vertical="top" wrapText="1"/>
    </xf>
    <xf numFmtId="164" fontId="12" fillId="2" borderId="0" xfId="3" applyNumberFormat="1" applyFont="1" applyFill="1" applyAlignment="1">
      <alignment horizontal="left" vertical="top" wrapText="1"/>
    </xf>
    <xf numFmtId="49" fontId="13" fillId="2" borderId="0" xfId="2" applyNumberFormat="1" applyFont="1" applyFill="1" applyAlignment="1">
      <alignment horizontal="center" vertical="center" wrapText="1"/>
    </xf>
    <xf numFmtId="0" fontId="13" fillId="0" borderId="2" xfId="2" applyFont="1" applyBorder="1" applyAlignment="1">
      <alignment horizontal="justify" vertical="top" wrapText="1"/>
    </xf>
    <xf numFmtId="0" fontId="14" fillId="0" borderId="2" xfId="2" applyFont="1" applyBorder="1" applyAlignment="1">
      <alignment vertical="top" wrapText="1"/>
    </xf>
    <xf numFmtId="0" fontId="13" fillId="0" borderId="6" xfId="2" applyFont="1" applyBorder="1" applyAlignment="1">
      <alignment horizontal="justify" vertical="top" wrapText="1"/>
    </xf>
    <xf numFmtId="0" fontId="14" fillId="0" borderId="6" xfId="2" applyFont="1" applyBorder="1" applyAlignment="1">
      <alignment vertical="top" wrapText="1"/>
    </xf>
    <xf numFmtId="165" fontId="15" fillId="0" borderId="6" xfId="2" applyNumberFormat="1" applyFont="1" applyBorder="1" applyAlignment="1">
      <alignment vertical="top"/>
    </xf>
    <xf numFmtId="0" fontId="14" fillId="0" borderId="0" xfId="2" applyFont="1" applyAlignment="1">
      <alignment horizontal="center" vertical="top"/>
    </xf>
    <xf numFmtId="2" fontId="14" fillId="0" borderId="0" xfId="2" applyNumberFormat="1" applyFont="1" applyAlignment="1">
      <alignment horizontal="right" vertical="top"/>
    </xf>
    <xf numFmtId="164" fontId="13" fillId="0" borderId="0" xfId="2" applyNumberFormat="1" applyFont="1" applyAlignment="1">
      <alignment horizontal="right" vertical="top"/>
    </xf>
    <xf numFmtId="0" fontId="13" fillId="0" borderId="6" xfId="2" applyFont="1" applyBorder="1" applyAlignment="1">
      <alignment horizontal="center" vertical="top" wrapText="1"/>
    </xf>
    <xf numFmtId="14" fontId="14" fillId="0" borderId="0" xfId="2" applyNumberFormat="1" applyFont="1" applyAlignment="1">
      <alignment horizontal="justify" vertical="top" wrapText="1"/>
    </xf>
    <xf numFmtId="0" fontId="17" fillId="0" borderId="6" xfId="2" applyFont="1" applyBorder="1" applyAlignment="1">
      <alignment horizontal="left"/>
    </xf>
    <xf numFmtId="0" fontId="14" fillId="0" borderId="9" xfId="2" applyFont="1" applyBorder="1" applyAlignment="1">
      <alignment horizontal="center" vertical="top"/>
    </xf>
    <xf numFmtId="2" fontId="14" fillId="0" borderId="9" xfId="2" applyNumberFormat="1" applyFont="1" applyBorder="1" applyAlignment="1">
      <alignment horizontal="right" vertical="top"/>
    </xf>
    <xf numFmtId="164" fontId="13" fillId="0" borderId="9" xfId="2" applyNumberFormat="1" applyFont="1" applyBorder="1" applyAlignment="1">
      <alignment horizontal="right" vertical="top"/>
    </xf>
    <xf numFmtId="14" fontId="14" fillId="0" borderId="9" xfId="2" applyNumberFormat="1" applyFont="1" applyBorder="1" applyAlignment="1">
      <alignment horizontal="justify" vertical="top" wrapText="1"/>
    </xf>
    <xf numFmtId="0" fontId="14" fillId="0" borderId="6" xfId="2" applyFont="1" applyBorder="1" applyAlignment="1">
      <alignment vertical="top"/>
    </xf>
    <xf numFmtId="0" fontId="13" fillId="0" borderId="2" xfId="5" applyFont="1" applyBorder="1" applyAlignment="1">
      <alignment horizontal="center" vertical="top" wrapText="1"/>
    </xf>
    <xf numFmtId="0" fontId="6" fillId="0" borderId="0" xfId="3" applyFont="1" applyAlignment="1">
      <alignment wrapText="1"/>
    </xf>
    <xf numFmtId="49" fontId="7" fillId="0" borderId="0" xfId="3" applyNumberFormat="1" applyFont="1" applyAlignment="1">
      <alignment horizontal="center" vertical="center" wrapText="1"/>
    </xf>
    <xf numFmtId="164" fontId="7" fillId="0" borderId="0" xfId="3" applyNumberFormat="1" applyFont="1" applyAlignment="1">
      <alignment horizontal="right" vertical="top" wrapText="1"/>
    </xf>
    <xf numFmtId="0" fontId="12" fillId="0" borderId="0" xfId="3" applyFont="1" applyAlignment="1">
      <alignment horizontal="center" vertical="center" wrapText="1"/>
    </xf>
    <xf numFmtId="0" fontId="12" fillId="0" borderId="0" xfId="3" applyFont="1" applyAlignment="1">
      <alignment horizontal="justify" vertical="top"/>
    </xf>
    <xf numFmtId="0" fontId="7" fillId="0" borderId="0" xfId="3" applyFont="1" applyAlignment="1">
      <alignment vertical="top" wrapText="1"/>
    </xf>
    <xf numFmtId="4" fontId="20" fillId="0" borderId="0" xfId="3" applyNumberFormat="1" applyFont="1" applyAlignment="1">
      <alignment horizontal="right" vertical="top" wrapText="1"/>
    </xf>
    <xf numFmtId="164" fontId="12" fillId="0" borderId="0" xfId="1" applyNumberFormat="1" applyFont="1" applyFill="1" applyBorder="1" applyAlignment="1">
      <alignment horizontal="right" vertical="top"/>
    </xf>
    <xf numFmtId="49" fontId="21" fillId="0" borderId="0" xfId="3" applyNumberFormat="1" applyFont="1" applyAlignment="1">
      <alignment horizontal="center" vertical="center" wrapText="1"/>
    </xf>
    <xf numFmtId="2" fontId="21" fillId="0" borderId="0" xfId="3" applyNumberFormat="1" applyFont="1" applyAlignment="1">
      <alignment horizontal="justify" vertical="top"/>
    </xf>
    <xf numFmtId="0" fontId="21" fillId="0" borderId="0" xfId="3" applyFont="1" applyAlignment="1">
      <alignment vertical="top" wrapText="1"/>
    </xf>
    <xf numFmtId="164" fontId="21" fillId="0" borderId="0" xfId="3" applyNumberFormat="1" applyFont="1" applyAlignment="1">
      <alignment horizontal="right" vertical="top" wrapText="1"/>
    </xf>
    <xf numFmtId="0" fontId="14" fillId="0" borderId="1" xfId="2" applyFont="1" applyBorder="1" applyAlignment="1">
      <alignment vertical="top" wrapText="1"/>
    </xf>
    <xf numFmtId="0" fontId="14" fillId="0" borderId="5" xfId="2" applyFont="1" applyBorder="1" applyAlignment="1">
      <alignment vertical="top" wrapText="1"/>
    </xf>
    <xf numFmtId="0" fontId="14" fillId="0" borderId="8" xfId="2" applyFont="1" applyBorder="1" applyAlignment="1">
      <alignment vertical="top" wrapText="1"/>
    </xf>
    <xf numFmtId="0" fontId="22" fillId="0" borderId="0" xfId="2" applyFont="1" applyAlignment="1">
      <alignment horizontal="center"/>
    </xf>
    <xf numFmtId="0" fontId="22" fillId="0" borderId="0" xfId="2" applyFont="1" applyAlignment="1">
      <alignment horizontal="justify" wrapText="1"/>
    </xf>
    <xf numFmtId="0" fontId="22" fillId="0" borderId="0" xfId="2" applyFont="1" applyAlignment="1">
      <alignment horizontal="centerContinuous"/>
    </xf>
    <xf numFmtId="4" fontId="22" fillId="0" borderId="0" xfId="2" applyNumberFormat="1" applyFont="1" applyAlignment="1">
      <alignment horizontal="center"/>
    </xf>
    <xf numFmtId="0" fontId="23" fillId="0" borderId="0" xfId="3" applyFont="1" applyAlignment="1">
      <alignment horizontal="right" vertical="top"/>
    </xf>
    <xf numFmtId="0" fontId="11" fillId="0" borderId="0" xfId="3" applyFont="1" applyAlignment="1">
      <alignment vertical="top" wrapText="1"/>
    </xf>
    <xf numFmtId="4" fontId="6" fillId="0" borderId="0" xfId="3" applyNumberFormat="1" applyFont="1"/>
    <xf numFmtId="4" fontId="21" fillId="0" borderId="0" xfId="3" applyNumberFormat="1" applyFont="1" applyAlignment="1">
      <alignment horizontal="right" vertical="top" wrapText="1"/>
    </xf>
    <xf numFmtId="164" fontId="21" fillId="0" borderId="0" xfId="1" applyNumberFormat="1" applyFont="1" applyFill="1" applyBorder="1" applyAlignment="1">
      <alignment horizontal="right" vertical="top"/>
    </xf>
    <xf numFmtId="0" fontId="11" fillId="0" borderId="0" xfId="3" applyFont="1"/>
    <xf numFmtId="44" fontId="8" fillId="3" borderId="0" xfId="1" applyFont="1" applyFill="1" applyAlignment="1">
      <alignment horizontal="center" vertical="top" wrapText="1"/>
    </xf>
    <xf numFmtId="44" fontId="12" fillId="2" borderId="0" xfId="1" applyFont="1" applyFill="1" applyAlignment="1">
      <alignment horizontal="center" vertical="top" wrapText="1"/>
    </xf>
    <xf numFmtId="44" fontId="11" fillId="0" borderId="0" xfId="1" applyFont="1" applyAlignment="1">
      <alignment horizontal="center" vertical="top" wrapText="1"/>
    </xf>
    <xf numFmtId="0" fontId="5" fillId="4" borderId="0" xfId="3" applyFont="1" applyFill="1" applyAlignment="1">
      <alignment wrapText="1"/>
    </xf>
    <xf numFmtId="49" fontId="9" fillId="0" borderId="0" xfId="0" applyNumberFormat="1" applyFont="1" applyAlignment="1">
      <alignment horizontal="center" vertical="top" wrapText="1"/>
    </xf>
    <xf numFmtId="164" fontId="9" fillId="0" borderId="0" xfId="0" applyNumberFormat="1" applyFont="1" applyAlignment="1">
      <alignment horizontal="right" vertical="justify" wrapText="1"/>
    </xf>
    <xf numFmtId="44" fontId="12" fillId="2" borderId="0" xfId="1" applyFont="1" applyFill="1" applyBorder="1" applyAlignment="1">
      <alignment horizontal="left" vertical="top" wrapText="1"/>
    </xf>
    <xf numFmtId="44" fontId="12" fillId="2" borderId="0" xfId="1" applyFont="1" applyFill="1" applyBorder="1" applyAlignment="1">
      <alignment horizontal="center" vertical="top" wrapText="1"/>
    </xf>
    <xf numFmtId="49" fontId="9" fillId="0" borderId="0" xfId="0" applyNumberFormat="1" applyFont="1" applyFill="1" applyAlignment="1">
      <alignment horizontal="center" vertical="top"/>
    </xf>
    <xf numFmtId="164" fontId="9" fillId="0" borderId="0" xfId="0" applyNumberFormat="1" applyFont="1" applyFill="1" applyAlignment="1">
      <alignment horizontal="right" vertical="justify"/>
    </xf>
    <xf numFmtId="0" fontId="10" fillId="0" borderId="0" xfId="0" applyNumberFormat="1" applyFont="1" applyFill="1" applyBorder="1" applyAlignment="1">
      <alignment horizontal="center" vertical="top" wrapText="1"/>
    </xf>
    <xf numFmtId="0" fontId="9" fillId="0" borderId="0" xfId="0" applyFont="1" applyFill="1" applyAlignment="1">
      <alignment horizontal="justify" vertical="top" wrapText="1"/>
    </xf>
    <xf numFmtId="0" fontId="9" fillId="0" borderId="0" xfId="0" applyFont="1" applyFill="1" applyAlignment="1">
      <alignment horizontal="center" vertical="top"/>
    </xf>
    <xf numFmtId="4" fontId="9" fillId="0" borderId="0" xfId="0" applyNumberFormat="1" applyFont="1" applyFill="1" applyAlignment="1">
      <alignment horizontal="right" vertical="top"/>
    </xf>
    <xf numFmtId="0" fontId="12" fillId="0" borderId="0" xfId="3" applyNumberFormat="1" applyFont="1" applyAlignment="1">
      <alignment horizontal="center" vertical="center" wrapText="1"/>
    </xf>
    <xf numFmtId="2" fontId="12" fillId="0" borderId="0" xfId="3" applyNumberFormat="1" applyFont="1" applyAlignment="1">
      <alignment horizontal="center" vertical="center" wrapText="1"/>
    </xf>
    <xf numFmtId="44" fontId="12" fillId="0" borderId="0" xfId="3" applyNumberFormat="1" applyFont="1" applyAlignment="1">
      <alignment horizontal="justify" vertical="top"/>
    </xf>
    <xf numFmtId="0" fontId="6" fillId="0" borderId="0" xfId="3" applyFont="1" applyAlignment="1"/>
    <xf numFmtId="8" fontId="5" fillId="0" borderId="0" xfId="3" applyNumberFormat="1" applyFont="1" applyAlignment="1">
      <alignment wrapText="1"/>
    </xf>
    <xf numFmtId="8" fontId="6" fillId="0" borderId="0" xfId="3" applyNumberFormat="1" applyFont="1"/>
    <xf numFmtId="8" fontId="5" fillId="4" borderId="0" xfId="3" applyNumberFormat="1" applyFont="1" applyFill="1" applyAlignment="1">
      <alignment wrapText="1"/>
    </xf>
    <xf numFmtId="8" fontId="24" fillId="0" borderId="0" xfId="3" applyNumberFormat="1" applyFont="1" applyAlignment="1">
      <alignment wrapText="1"/>
    </xf>
    <xf numFmtId="8" fontId="6" fillId="0" borderId="0" xfId="3" applyNumberFormat="1" applyFont="1" applyAlignment="1">
      <alignment wrapText="1"/>
    </xf>
    <xf numFmtId="0" fontId="13" fillId="0" borderId="2" xfId="2" applyFont="1" applyBorder="1" applyAlignment="1">
      <alignment horizontal="justify" vertical="center" wrapText="1"/>
    </xf>
    <xf numFmtId="0" fontId="14" fillId="0" borderId="3" xfId="2" applyFont="1" applyFill="1" applyBorder="1" applyAlignment="1">
      <alignment horizontal="center" vertical="top"/>
    </xf>
    <xf numFmtId="2" fontId="14" fillId="0" borderId="3" xfId="2" applyNumberFormat="1" applyFont="1" applyFill="1" applyBorder="1" applyAlignment="1">
      <alignment horizontal="right" vertical="top"/>
    </xf>
    <xf numFmtId="164" fontId="13" fillId="0" borderId="3" xfId="2" applyNumberFormat="1" applyFont="1" applyFill="1" applyBorder="1" applyAlignment="1">
      <alignment horizontal="right" vertical="top"/>
    </xf>
    <xf numFmtId="14" fontId="14" fillId="0" borderId="3" xfId="2" applyNumberFormat="1" applyFont="1" applyFill="1" applyBorder="1" applyAlignment="1">
      <alignment horizontal="justify" vertical="top" wrapText="1"/>
    </xf>
    <xf numFmtId="0" fontId="14" fillId="0" borderId="0" xfId="2" applyFont="1" applyFill="1" applyAlignment="1">
      <alignment horizontal="center" vertical="top"/>
    </xf>
    <xf numFmtId="2" fontId="14" fillId="0" borderId="0" xfId="2" applyNumberFormat="1" applyFont="1" applyFill="1" applyAlignment="1">
      <alignment horizontal="right" vertical="top"/>
    </xf>
    <xf numFmtId="164" fontId="13" fillId="0" borderId="0" xfId="2" applyNumberFormat="1" applyFont="1" applyFill="1" applyAlignment="1">
      <alignment horizontal="right" vertical="top"/>
    </xf>
    <xf numFmtId="14" fontId="14" fillId="0" borderId="0" xfId="2" applyNumberFormat="1" applyFont="1" applyFill="1" applyAlignment="1">
      <alignment horizontal="justify" vertical="top" wrapText="1"/>
    </xf>
    <xf numFmtId="49" fontId="13" fillId="2" borderId="0" xfId="2" applyNumberFormat="1" applyFont="1" applyFill="1" applyAlignment="1">
      <alignment horizontal="center" vertical="center"/>
    </xf>
    <xf numFmtId="2" fontId="8" fillId="0" borderId="0" xfId="3" applyNumberFormat="1" applyFont="1" applyAlignment="1">
      <alignment horizontal="justify" vertical="top"/>
    </xf>
    <xf numFmtId="44" fontId="8" fillId="0" borderId="0" xfId="1" applyNumberFormat="1" applyFont="1" applyFill="1" applyBorder="1" applyAlignment="1">
      <alignment horizontal="right" vertical="top"/>
    </xf>
    <xf numFmtId="44" fontId="12" fillId="0" borderId="0" xfId="1" applyNumberFormat="1" applyFont="1" applyFill="1" applyBorder="1" applyAlignment="1">
      <alignment horizontal="right" vertical="top"/>
    </xf>
    <xf numFmtId="44" fontId="18" fillId="2" borderId="0" xfId="3" applyNumberFormat="1" applyFont="1" applyFill="1" applyAlignment="1">
      <alignment horizontal="right" vertical="top" wrapText="1"/>
    </xf>
    <xf numFmtId="44" fontId="19" fillId="2" borderId="0" xfId="3" applyNumberFormat="1" applyFont="1" applyFill="1" applyAlignment="1">
      <alignment horizontal="right" vertical="top" wrapText="1"/>
    </xf>
    <xf numFmtId="0" fontId="8" fillId="2" borderId="0" xfId="5" applyFont="1" applyFill="1" applyAlignment="1">
      <alignment horizontal="right" vertical="top" wrapText="1"/>
    </xf>
    <xf numFmtId="0" fontId="28" fillId="0" borderId="6" xfId="5" applyFont="1" applyBorder="1" applyAlignment="1">
      <alignment horizontal="center" vertical="center" wrapText="1"/>
    </xf>
    <xf numFmtId="0" fontId="28" fillId="0" borderId="11" xfId="5" applyFont="1" applyBorder="1" applyAlignment="1">
      <alignment horizontal="center" vertical="center" wrapText="1"/>
    </xf>
    <xf numFmtId="0" fontId="13" fillId="2" borderId="12" xfId="2" applyFont="1" applyFill="1" applyBorder="1" applyAlignment="1">
      <alignment horizontal="center" vertical="center"/>
    </xf>
    <xf numFmtId="0" fontId="13" fillId="2" borderId="13" xfId="2" applyFont="1" applyFill="1" applyBorder="1" applyAlignment="1">
      <alignment horizontal="center" vertical="center"/>
    </xf>
    <xf numFmtId="0" fontId="13" fillId="2" borderId="14" xfId="2" applyFont="1" applyFill="1" applyBorder="1" applyAlignment="1">
      <alignment horizontal="center" vertical="center"/>
    </xf>
    <xf numFmtId="2" fontId="7" fillId="0" borderId="0" xfId="3" applyNumberFormat="1" applyFont="1" applyAlignment="1">
      <alignment horizontal="left" vertical="top"/>
    </xf>
    <xf numFmtId="0" fontId="19" fillId="2" borderId="0" xfId="5" applyFont="1" applyFill="1" applyAlignment="1">
      <alignment horizontal="center" vertical="center" wrapText="1"/>
    </xf>
    <xf numFmtId="0" fontId="8" fillId="0" borderId="1" xfId="2" applyFont="1" applyFill="1" applyBorder="1" applyAlignment="1">
      <alignment horizontal="center" vertical="top" wrapText="1"/>
    </xf>
    <xf numFmtId="0" fontId="8" fillId="0" borderId="3" xfId="2" applyFont="1" applyFill="1" applyBorder="1" applyAlignment="1">
      <alignment horizontal="center" vertical="top" wrapText="1"/>
    </xf>
    <xf numFmtId="0" fontId="8" fillId="0" borderId="4" xfId="2" applyFont="1" applyFill="1" applyBorder="1" applyAlignment="1">
      <alignment horizontal="center" vertical="top" wrapText="1"/>
    </xf>
    <xf numFmtId="0" fontId="27" fillId="0" borderId="5" xfId="2" applyFont="1" applyFill="1" applyBorder="1" applyAlignment="1">
      <alignment horizontal="center" vertical="center" wrapText="1"/>
    </xf>
    <xf numFmtId="0" fontId="27" fillId="0" borderId="0" xfId="2" applyFont="1" applyFill="1" applyAlignment="1">
      <alignment horizontal="center" vertical="center" wrapText="1"/>
    </xf>
    <xf numFmtId="0" fontId="27" fillId="0" borderId="7" xfId="2" applyFont="1" applyFill="1" applyBorder="1" applyAlignment="1">
      <alignment horizontal="center" vertical="center" wrapText="1"/>
    </xf>
    <xf numFmtId="2" fontId="16" fillId="0" borderId="6" xfId="4" applyNumberFormat="1" applyFont="1" applyBorder="1" applyAlignment="1">
      <alignment horizontal="justify" vertical="top" wrapText="1"/>
    </xf>
    <xf numFmtId="2" fontId="16" fillId="0" borderId="11" xfId="4" applyNumberFormat="1" applyFont="1" applyBorder="1" applyAlignment="1">
      <alignment horizontal="justify" vertical="top" wrapText="1"/>
    </xf>
    <xf numFmtId="0" fontId="13" fillId="0" borderId="1" xfId="2" applyFont="1" applyBorder="1" applyAlignment="1">
      <alignment horizontal="center" vertical="top" wrapText="1"/>
    </xf>
    <xf numFmtId="0" fontId="13" fillId="0" borderId="3" xfId="2" applyFont="1" applyBorder="1" applyAlignment="1">
      <alignment horizontal="center" vertical="top" wrapText="1"/>
    </xf>
    <xf numFmtId="0" fontId="13" fillId="0" borderId="4" xfId="2" applyFont="1" applyBorder="1" applyAlignment="1">
      <alignment horizontal="center" vertical="top" wrapText="1"/>
    </xf>
    <xf numFmtId="0" fontId="14" fillId="0" borderId="6" xfId="2" applyFont="1" applyBorder="1" applyAlignment="1">
      <alignment horizontal="justify" vertical="top" wrapText="1"/>
    </xf>
    <xf numFmtId="0" fontId="14" fillId="0" borderId="11" xfId="2" applyFont="1" applyBorder="1" applyAlignment="1">
      <alignment horizontal="justify" vertical="top" wrapText="1"/>
    </xf>
    <xf numFmtId="0" fontId="14" fillId="0" borderId="5" xfId="2" applyFont="1" applyBorder="1" applyAlignment="1">
      <alignment horizontal="center" vertical="top" wrapText="1"/>
    </xf>
    <xf numFmtId="0" fontId="14" fillId="0" borderId="0" xfId="2" applyFont="1" applyAlignment="1">
      <alignment horizontal="center" vertical="top" wrapText="1"/>
    </xf>
    <xf numFmtId="0" fontId="14" fillId="0" borderId="7" xfId="2" applyFont="1" applyBorder="1" applyAlignment="1">
      <alignment horizontal="center" vertical="top" wrapText="1"/>
    </xf>
    <xf numFmtId="0" fontId="14" fillId="0" borderId="8" xfId="2" applyFont="1" applyBorder="1" applyAlignment="1">
      <alignment horizontal="center" vertical="top" wrapText="1"/>
    </xf>
    <xf numFmtId="0" fontId="14" fillId="0" borderId="9" xfId="2" applyFont="1" applyBorder="1" applyAlignment="1">
      <alignment horizontal="center" vertical="top" wrapText="1"/>
    </xf>
    <xf numFmtId="0" fontId="14" fillId="0" borderId="10" xfId="2" applyFont="1" applyBorder="1" applyAlignment="1">
      <alignment horizontal="center" vertical="top" wrapText="1"/>
    </xf>
    <xf numFmtId="0" fontId="8" fillId="2" borderId="0" xfId="5" applyFont="1" applyFill="1" applyAlignment="1">
      <alignment horizontal="center" vertical="center" wrapText="1"/>
    </xf>
  </cellXfs>
  <cellStyles count="10">
    <cellStyle name="Millares 2" xfId="7" xr:uid="{00000000-0005-0000-0000-000000000000}"/>
    <cellStyle name="Moneda" xfId="1" builtinId="4"/>
    <cellStyle name="Normal" xfId="0" builtinId="0"/>
    <cellStyle name="Normal 2" xfId="4" xr:uid="{00000000-0005-0000-0000-000003000000}"/>
    <cellStyle name="Normal 2 2" xfId="5" xr:uid="{00000000-0005-0000-0000-000004000000}"/>
    <cellStyle name="Normal 3" xfId="3" xr:uid="{00000000-0005-0000-0000-000005000000}"/>
    <cellStyle name="Normal 3 2" xfId="2" xr:uid="{00000000-0005-0000-0000-000006000000}"/>
    <cellStyle name="Normal 3 3" xfId="9" xr:uid="{00000000-0005-0000-0000-000007000000}"/>
    <cellStyle name="Normal 4" xfId="6" xr:uid="{00000000-0005-0000-0000-000008000000}"/>
    <cellStyle name="Normal 4 2" xfId="8" xr:uid="{00000000-0005-0000-0000-000009000000}"/>
  </cellStyles>
  <dxfs count="0"/>
  <tableStyles count="0" defaultTableStyle="TableStyleMedium2" defaultPivotStyle="PivotStyleLight16"/>
  <colors>
    <mruColors>
      <color rgb="FFFF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4646</xdr:colOff>
      <xdr:row>0</xdr:row>
      <xdr:rowOff>52504</xdr:rowOff>
    </xdr:from>
    <xdr:to>
      <xdr:col>6</xdr:col>
      <xdr:colOff>1282390</xdr:colOff>
      <xdr:row>4</xdr:row>
      <xdr:rowOff>53854</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396439" y="215126"/>
          <a:ext cx="1277744" cy="751314"/>
        </a:xfrm>
        <a:prstGeom prst="rect">
          <a:avLst/>
        </a:prstGeom>
      </xdr:spPr>
    </xdr:pic>
    <xdr:clientData/>
  </xdr:twoCellAnchor>
  <xdr:twoCellAnchor editAs="oneCell">
    <xdr:from>
      <xdr:col>0</xdr:col>
      <xdr:colOff>0</xdr:colOff>
      <xdr:row>0</xdr:row>
      <xdr:rowOff>64892</xdr:rowOff>
    </xdr:from>
    <xdr:to>
      <xdr:col>0</xdr:col>
      <xdr:colOff>1030593</xdr:colOff>
      <xdr:row>6</xdr:row>
      <xdr:rowOff>25499</xdr:rowOff>
    </xdr:to>
    <xdr:pic>
      <xdr:nvPicPr>
        <xdr:cNvPr id="8" name="Imagen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176894" y="221774"/>
          <a:ext cx="1028912" cy="1140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0.47.239\Cat&#225;logos%20y%20Cuantificaci&#243;n\Users\eruiz\Downloads\14.%20IGNACIO%20ZARAGO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tabColor rgb="FF00B0F0"/>
    <pageSetUpPr fitToPage="1"/>
  </sheetPr>
  <dimension ref="A1:AE607"/>
  <sheetViews>
    <sheetView showGridLines="0" tabSelected="1" view="pageBreakPreview" topLeftCell="A310" zoomScaleNormal="70" zoomScaleSheetLayoutView="100" workbookViewId="0">
      <selection activeCell="B319" sqref="B319"/>
    </sheetView>
  </sheetViews>
  <sheetFormatPr baseColWidth="10" defaultColWidth="9.140625" defaultRowHeight="12.75" customHeight="1"/>
  <cols>
    <col min="1" max="1" width="15.5703125" style="65" customWidth="1"/>
    <col min="2" max="2" width="74.7109375" style="2" customWidth="1"/>
    <col min="3" max="3" width="9.140625" style="2" customWidth="1"/>
    <col min="4" max="4" width="13.85546875" style="62" customWidth="1"/>
    <col min="5" max="5" width="16" style="2" customWidth="1"/>
    <col min="6" max="6" width="53.85546875" style="2" customWidth="1"/>
    <col min="7" max="7" width="19.42578125" style="2" customWidth="1"/>
    <col min="8" max="8" width="14.28515625" style="2" bestFit="1" customWidth="1"/>
    <col min="9" max="16384" width="9.140625" style="2"/>
  </cols>
  <sheetData>
    <row r="1" spans="1:7">
      <c r="A1" s="53"/>
      <c r="B1" s="24" t="s">
        <v>0</v>
      </c>
      <c r="C1" s="112" t="s">
        <v>838</v>
      </c>
      <c r="D1" s="113"/>
      <c r="E1" s="113"/>
      <c r="F1" s="114"/>
      <c r="G1" s="25"/>
    </row>
    <row r="2" spans="1:7">
      <c r="A2" s="54"/>
      <c r="B2" s="26" t="s">
        <v>1</v>
      </c>
      <c r="C2" s="115" t="s">
        <v>841</v>
      </c>
      <c r="D2" s="116"/>
      <c r="E2" s="116"/>
      <c r="F2" s="117"/>
      <c r="G2" s="27"/>
    </row>
    <row r="3" spans="1:7" ht="13.5" thickBot="1">
      <c r="A3" s="54"/>
      <c r="B3" s="26" t="s">
        <v>2</v>
      </c>
      <c r="C3" s="115"/>
      <c r="D3" s="116"/>
      <c r="E3" s="116"/>
      <c r="F3" s="117"/>
      <c r="G3" s="27"/>
    </row>
    <row r="4" spans="1:7" ht="15.75" customHeight="1">
      <c r="A4" s="54"/>
      <c r="B4" s="89" t="s">
        <v>3</v>
      </c>
      <c r="C4" s="90"/>
      <c r="D4" s="91"/>
      <c r="E4" s="92" t="s">
        <v>21</v>
      </c>
      <c r="F4" s="93"/>
      <c r="G4" s="28"/>
    </row>
    <row r="5" spans="1:7" ht="15.75" customHeight="1">
      <c r="A5" s="54"/>
      <c r="B5" s="118" t="s">
        <v>278</v>
      </c>
      <c r="C5" s="94"/>
      <c r="D5" s="95"/>
      <c r="E5" s="96" t="s">
        <v>22</v>
      </c>
      <c r="F5" s="97"/>
      <c r="G5" s="32"/>
    </row>
    <row r="6" spans="1:7" ht="15.75" customHeight="1">
      <c r="A6" s="54"/>
      <c r="B6" s="118"/>
      <c r="C6" s="29"/>
      <c r="D6" s="30"/>
      <c r="E6" s="31" t="s">
        <v>4</v>
      </c>
      <c r="F6" s="33"/>
      <c r="G6" s="34"/>
    </row>
    <row r="7" spans="1:7" ht="15.75" customHeight="1" thickBot="1">
      <c r="A7" s="54"/>
      <c r="B7" s="119"/>
      <c r="C7" s="35"/>
      <c r="D7" s="36"/>
      <c r="E7" s="37" t="s">
        <v>23</v>
      </c>
      <c r="F7" s="38"/>
      <c r="G7" s="39"/>
    </row>
    <row r="8" spans="1:7">
      <c r="A8" s="54"/>
      <c r="B8" s="26" t="s">
        <v>5</v>
      </c>
      <c r="C8" s="120" t="s">
        <v>6</v>
      </c>
      <c r="D8" s="121"/>
      <c r="E8" s="121"/>
      <c r="F8" s="122"/>
      <c r="G8" s="40" t="s">
        <v>7</v>
      </c>
    </row>
    <row r="9" spans="1:7">
      <c r="A9" s="54"/>
      <c r="B9" s="123" t="s">
        <v>61</v>
      </c>
      <c r="C9" s="125"/>
      <c r="D9" s="126"/>
      <c r="E9" s="126"/>
      <c r="F9" s="127"/>
      <c r="G9" s="105" t="s">
        <v>839</v>
      </c>
    </row>
    <row r="10" spans="1:7" ht="13.5" thickBot="1">
      <c r="A10" s="55"/>
      <c r="B10" s="124"/>
      <c r="C10" s="128"/>
      <c r="D10" s="129"/>
      <c r="E10" s="129"/>
      <c r="F10" s="130"/>
      <c r="G10" s="106"/>
    </row>
    <row r="11" spans="1:7" ht="3" customHeight="1" thickBot="1">
      <c r="A11" s="56"/>
      <c r="B11" s="57"/>
      <c r="C11" s="58"/>
      <c r="D11" s="59"/>
      <c r="E11" s="56"/>
      <c r="F11" s="58"/>
      <c r="G11" s="58"/>
    </row>
    <row r="12" spans="1:7" ht="15.75" customHeight="1" thickBot="1">
      <c r="A12" s="107" t="s">
        <v>36</v>
      </c>
      <c r="B12" s="108"/>
      <c r="C12" s="108"/>
      <c r="D12" s="108"/>
      <c r="E12" s="108"/>
      <c r="F12" s="108"/>
      <c r="G12" s="109"/>
    </row>
    <row r="13" spans="1:7" ht="3" customHeight="1">
      <c r="A13" s="60"/>
      <c r="B13" s="61"/>
      <c r="C13" s="61"/>
    </row>
    <row r="14" spans="1:7" ht="24">
      <c r="A14" s="98" t="s">
        <v>8</v>
      </c>
      <c r="B14" s="23" t="s">
        <v>9</v>
      </c>
      <c r="C14" s="98" t="s">
        <v>10</v>
      </c>
      <c r="D14" s="98" t="s">
        <v>11</v>
      </c>
      <c r="E14" s="23" t="s">
        <v>12</v>
      </c>
      <c r="F14" s="23" t="s">
        <v>13</v>
      </c>
      <c r="G14" s="23" t="s">
        <v>14</v>
      </c>
    </row>
    <row r="15" spans="1:7" ht="6" customHeight="1">
      <c r="A15" s="83"/>
      <c r="B15" s="83"/>
      <c r="C15" s="83"/>
      <c r="D15" s="83"/>
      <c r="E15" s="83"/>
      <c r="F15" s="83"/>
      <c r="G15" s="83"/>
    </row>
    <row r="16" spans="1:7">
      <c r="A16" s="3" t="s">
        <v>81</v>
      </c>
      <c r="B16" s="13" t="s">
        <v>73</v>
      </c>
      <c r="C16" s="14"/>
      <c r="D16" s="15"/>
      <c r="E16" s="15"/>
      <c r="F16" s="15"/>
      <c r="G16" s="5">
        <f>ROUND(SUM(G17:G51),2)</f>
        <v>0</v>
      </c>
    </row>
    <row r="17" spans="1:8" s="1" customFormat="1" ht="45">
      <c r="A17" s="6" t="s">
        <v>406</v>
      </c>
      <c r="B17" s="77" t="s">
        <v>131</v>
      </c>
      <c r="C17" s="78" t="s">
        <v>19</v>
      </c>
      <c r="D17" s="79">
        <v>170.44</v>
      </c>
      <c r="E17" s="9"/>
      <c r="F17" s="16"/>
      <c r="G17" s="11"/>
      <c r="H17" s="84"/>
    </row>
    <row r="18" spans="1:8" s="1" customFormat="1" ht="33.75">
      <c r="A18" s="6" t="s">
        <v>407</v>
      </c>
      <c r="B18" s="77" t="s">
        <v>74</v>
      </c>
      <c r="C18" s="78" t="s">
        <v>18</v>
      </c>
      <c r="D18" s="79">
        <v>244.78</v>
      </c>
      <c r="E18" s="9"/>
      <c r="F18" s="16"/>
      <c r="G18" s="11"/>
      <c r="H18" s="84"/>
    </row>
    <row r="19" spans="1:8" s="1" customFormat="1" ht="45">
      <c r="A19" s="6" t="s">
        <v>408</v>
      </c>
      <c r="B19" s="77" t="s">
        <v>132</v>
      </c>
      <c r="C19" s="78" t="s">
        <v>19</v>
      </c>
      <c r="D19" s="79">
        <v>26.96</v>
      </c>
      <c r="E19" s="9"/>
      <c r="F19" s="16"/>
      <c r="G19" s="11"/>
      <c r="H19" s="84"/>
    </row>
    <row r="20" spans="1:8" s="1" customFormat="1" ht="45">
      <c r="A20" s="6" t="s">
        <v>409</v>
      </c>
      <c r="B20" s="77" t="s">
        <v>133</v>
      </c>
      <c r="C20" s="78" t="s">
        <v>19</v>
      </c>
      <c r="D20" s="79">
        <v>45.83</v>
      </c>
      <c r="E20" s="9"/>
      <c r="F20" s="16"/>
      <c r="G20" s="11"/>
      <c r="H20" s="84"/>
    </row>
    <row r="21" spans="1:8" s="1" customFormat="1" ht="45">
      <c r="A21" s="6" t="s">
        <v>410</v>
      </c>
      <c r="B21" s="77" t="s">
        <v>146</v>
      </c>
      <c r="C21" s="78" t="s">
        <v>19</v>
      </c>
      <c r="D21" s="79">
        <v>4.49</v>
      </c>
      <c r="E21" s="9"/>
      <c r="F21" s="16"/>
      <c r="G21" s="11"/>
      <c r="H21" s="84"/>
    </row>
    <row r="22" spans="1:8" s="1" customFormat="1" ht="45">
      <c r="A22" s="6" t="s">
        <v>411</v>
      </c>
      <c r="B22" s="77" t="s">
        <v>147</v>
      </c>
      <c r="C22" s="78" t="s">
        <v>19</v>
      </c>
      <c r="D22" s="79">
        <v>5.16</v>
      </c>
      <c r="E22" s="9"/>
      <c r="F22" s="16"/>
      <c r="G22" s="11"/>
      <c r="H22" s="84"/>
    </row>
    <row r="23" spans="1:8" s="1" customFormat="1" ht="33.75">
      <c r="A23" s="6" t="s">
        <v>412</v>
      </c>
      <c r="B23" s="77" t="s">
        <v>134</v>
      </c>
      <c r="C23" s="78" t="s">
        <v>19</v>
      </c>
      <c r="D23" s="79">
        <v>33.119999999999997</v>
      </c>
      <c r="E23" s="9"/>
      <c r="F23" s="16"/>
      <c r="G23" s="11"/>
      <c r="H23" s="84"/>
    </row>
    <row r="24" spans="1:8" s="1" customFormat="1" ht="33.75">
      <c r="A24" s="6" t="s">
        <v>413</v>
      </c>
      <c r="B24" s="77" t="s">
        <v>75</v>
      </c>
      <c r="C24" s="78" t="s">
        <v>18</v>
      </c>
      <c r="D24" s="79">
        <v>25.8</v>
      </c>
      <c r="E24" s="9"/>
      <c r="F24" s="16"/>
      <c r="G24" s="11"/>
      <c r="H24" s="84"/>
    </row>
    <row r="25" spans="1:8" s="1" customFormat="1" ht="33.75">
      <c r="A25" s="6" t="s">
        <v>414</v>
      </c>
      <c r="B25" s="77" t="s">
        <v>78</v>
      </c>
      <c r="C25" s="78" t="s">
        <v>18</v>
      </c>
      <c r="D25" s="79">
        <v>135.4</v>
      </c>
      <c r="E25" s="9"/>
      <c r="F25" s="16"/>
      <c r="G25" s="11"/>
      <c r="H25" s="84"/>
    </row>
    <row r="26" spans="1:8" s="1" customFormat="1" ht="45">
      <c r="A26" s="6" t="s">
        <v>415</v>
      </c>
      <c r="B26" s="77" t="s">
        <v>79</v>
      </c>
      <c r="C26" s="78" t="s">
        <v>26</v>
      </c>
      <c r="D26" s="79">
        <v>2</v>
      </c>
      <c r="E26" s="9"/>
      <c r="F26" s="16"/>
      <c r="G26" s="11"/>
      <c r="H26" s="84"/>
    </row>
    <row r="27" spans="1:8" s="1" customFormat="1" ht="45">
      <c r="A27" s="6" t="s">
        <v>416</v>
      </c>
      <c r="B27" s="77" t="s">
        <v>80</v>
      </c>
      <c r="C27" s="78" t="s">
        <v>26</v>
      </c>
      <c r="D27" s="79">
        <v>1</v>
      </c>
      <c r="E27" s="9"/>
      <c r="F27" s="16"/>
      <c r="G27" s="11"/>
      <c r="H27" s="84"/>
    </row>
    <row r="28" spans="1:8" s="1" customFormat="1" ht="33.75">
      <c r="A28" s="6" t="s">
        <v>417</v>
      </c>
      <c r="B28" s="77" t="s">
        <v>76</v>
      </c>
      <c r="C28" s="78" t="s">
        <v>25</v>
      </c>
      <c r="D28" s="79">
        <v>12.89</v>
      </c>
      <c r="E28" s="9"/>
      <c r="F28" s="16"/>
      <c r="G28" s="11"/>
      <c r="H28" s="84"/>
    </row>
    <row r="29" spans="1:8" s="1" customFormat="1" ht="67.5">
      <c r="A29" s="6" t="s">
        <v>418</v>
      </c>
      <c r="B29" s="77" t="s">
        <v>145</v>
      </c>
      <c r="C29" s="78" t="s">
        <v>26</v>
      </c>
      <c r="D29" s="79">
        <v>2</v>
      </c>
      <c r="E29" s="9"/>
      <c r="F29" s="16"/>
      <c r="G29" s="11"/>
      <c r="H29" s="84"/>
    </row>
    <row r="30" spans="1:8" s="1" customFormat="1" ht="45">
      <c r="A30" s="6" t="s">
        <v>419</v>
      </c>
      <c r="B30" s="77" t="s">
        <v>279</v>
      </c>
      <c r="C30" s="78" t="s">
        <v>29</v>
      </c>
      <c r="D30" s="79">
        <v>45.34</v>
      </c>
      <c r="E30" s="9"/>
      <c r="F30" s="16"/>
      <c r="G30" s="11"/>
      <c r="H30" s="84"/>
    </row>
    <row r="31" spans="1:8" s="1" customFormat="1" ht="45">
      <c r="A31" s="6" t="s">
        <v>420</v>
      </c>
      <c r="B31" s="77" t="s">
        <v>281</v>
      </c>
      <c r="C31" s="78" t="s">
        <v>26</v>
      </c>
      <c r="D31" s="79">
        <v>2</v>
      </c>
      <c r="E31" s="9"/>
      <c r="F31" s="16"/>
      <c r="G31" s="11"/>
      <c r="H31" s="84"/>
    </row>
    <row r="32" spans="1:8" s="1" customFormat="1" ht="56.25">
      <c r="A32" s="6" t="s">
        <v>421</v>
      </c>
      <c r="B32" s="77" t="s">
        <v>280</v>
      </c>
      <c r="C32" s="78" t="s">
        <v>26</v>
      </c>
      <c r="D32" s="79">
        <v>1</v>
      </c>
      <c r="E32" s="9"/>
      <c r="F32" s="16"/>
      <c r="G32" s="11"/>
      <c r="H32" s="84"/>
    </row>
    <row r="33" spans="1:8" s="1" customFormat="1" ht="45">
      <c r="A33" s="6" t="s">
        <v>422</v>
      </c>
      <c r="B33" s="77" t="s">
        <v>144</v>
      </c>
      <c r="C33" s="78" t="s">
        <v>26</v>
      </c>
      <c r="D33" s="79">
        <v>1</v>
      </c>
      <c r="E33" s="9"/>
      <c r="F33" s="16"/>
      <c r="G33" s="11"/>
      <c r="H33" s="84"/>
    </row>
    <row r="34" spans="1:8" s="1" customFormat="1" ht="45">
      <c r="A34" s="6" t="s">
        <v>423</v>
      </c>
      <c r="B34" s="77" t="s">
        <v>282</v>
      </c>
      <c r="C34" s="78" t="s">
        <v>26</v>
      </c>
      <c r="D34" s="79">
        <v>1</v>
      </c>
      <c r="E34" s="9"/>
      <c r="F34" s="16"/>
      <c r="G34" s="11"/>
      <c r="H34" s="84"/>
    </row>
    <row r="35" spans="1:8" s="1" customFormat="1" ht="45">
      <c r="A35" s="6" t="s">
        <v>424</v>
      </c>
      <c r="B35" s="77" t="s">
        <v>143</v>
      </c>
      <c r="C35" s="78" t="s">
        <v>26</v>
      </c>
      <c r="D35" s="79">
        <v>2</v>
      </c>
      <c r="E35" s="9"/>
      <c r="F35" s="16"/>
      <c r="G35" s="11"/>
      <c r="H35" s="84"/>
    </row>
    <row r="36" spans="1:8" s="1" customFormat="1" ht="45">
      <c r="A36" s="6" t="s">
        <v>425</v>
      </c>
      <c r="B36" s="77" t="s">
        <v>142</v>
      </c>
      <c r="C36" s="78" t="s">
        <v>26</v>
      </c>
      <c r="D36" s="79">
        <v>1</v>
      </c>
      <c r="E36" s="9"/>
      <c r="F36" s="16"/>
      <c r="G36" s="11"/>
      <c r="H36" s="84"/>
    </row>
    <row r="37" spans="1:8" s="1" customFormat="1" ht="56.25">
      <c r="A37" s="6" t="s">
        <v>426</v>
      </c>
      <c r="B37" s="77" t="s">
        <v>283</v>
      </c>
      <c r="C37" s="78" t="s">
        <v>18</v>
      </c>
      <c r="D37" s="79">
        <v>63.43</v>
      </c>
      <c r="E37" s="9"/>
      <c r="F37" s="16"/>
      <c r="G37" s="11"/>
      <c r="H37" s="84"/>
    </row>
    <row r="38" spans="1:8" s="1" customFormat="1" ht="45">
      <c r="A38" s="6" t="s">
        <v>427</v>
      </c>
      <c r="B38" s="77" t="s">
        <v>284</v>
      </c>
      <c r="C38" s="78" t="s">
        <v>26</v>
      </c>
      <c r="D38" s="79">
        <v>1</v>
      </c>
      <c r="E38" s="9"/>
      <c r="F38" s="16"/>
      <c r="G38" s="11"/>
      <c r="H38" s="84"/>
    </row>
    <row r="39" spans="1:8" s="1" customFormat="1" ht="45">
      <c r="A39" s="6" t="s">
        <v>428</v>
      </c>
      <c r="B39" s="77" t="s">
        <v>285</v>
      </c>
      <c r="C39" s="78" t="s">
        <v>26</v>
      </c>
      <c r="D39" s="79">
        <v>4</v>
      </c>
      <c r="E39" s="9"/>
      <c r="F39" s="16"/>
      <c r="G39" s="11"/>
      <c r="H39" s="84"/>
    </row>
    <row r="40" spans="1:8" s="1" customFormat="1" ht="45">
      <c r="A40" s="6" t="s">
        <v>429</v>
      </c>
      <c r="B40" s="77" t="s">
        <v>286</v>
      </c>
      <c r="C40" s="78" t="s">
        <v>26</v>
      </c>
      <c r="D40" s="79">
        <v>1</v>
      </c>
      <c r="E40" s="9"/>
      <c r="F40" s="16"/>
      <c r="G40" s="11"/>
      <c r="H40" s="84"/>
    </row>
    <row r="41" spans="1:8" s="1" customFormat="1" ht="33.75">
      <c r="A41" s="6" t="s">
        <v>430</v>
      </c>
      <c r="B41" s="77" t="s">
        <v>287</v>
      </c>
      <c r="C41" s="78" t="s">
        <v>18</v>
      </c>
      <c r="D41" s="79">
        <v>7.04</v>
      </c>
      <c r="E41" s="9"/>
      <c r="F41" s="16"/>
      <c r="G41" s="11"/>
      <c r="H41" s="84"/>
    </row>
    <row r="42" spans="1:8" s="1" customFormat="1" ht="45">
      <c r="A42" s="6" t="s">
        <v>431</v>
      </c>
      <c r="B42" s="77" t="s">
        <v>77</v>
      </c>
      <c r="C42" s="78" t="s">
        <v>18</v>
      </c>
      <c r="D42" s="79">
        <v>5.5</v>
      </c>
      <c r="E42" s="9"/>
      <c r="F42" s="16"/>
      <c r="G42" s="11"/>
      <c r="H42" s="84"/>
    </row>
    <row r="43" spans="1:8" s="1" customFormat="1" ht="45">
      <c r="A43" s="6" t="s">
        <v>432</v>
      </c>
      <c r="B43" s="77" t="s">
        <v>288</v>
      </c>
      <c r="C43" s="78" t="s">
        <v>26</v>
      </c>
      <c r="D43" s="79">
        <v>1</v>
      </c>
      <c r="E43" s="9"/>
      <c r="F43" s="16"/>
      <c r="G43" s="11"/>
      <c r="H43" s="84"/>
    </row>
    <row r="44" spans="1:8" s="1" customFormat="1" ht="56.25">
      <c r="A44" s="6" t="s">
        <v>433</v>
      </c>
      <c r="B44" s="77" t="s">
        <v>289</v>
      </c>
      <c r="C44" s="78" t="s">
        <v>18</v>
      </c>
      <c r="D44" s="79">
        <v>52.01</v>
      </c>
      <c r="E44" s="9"/>
      <c r="F44" s="16"/>
      <c r="G44" s="11"/>
      <c r="H44" s="84"/>
    </row>
    <row r="45" spans="1:8" s="1" customFormat="1" ht="56.25">
      <c r="A45" s="6" t="s">
        <v>434</v>
      </c>
      <c r="B45" s="77" t="s">
        <v>290</v>
      </c>
      <c r="C45" s="78" t="s">
        <v>18</v>
      </c>
      <c r="D45" s="79">
        <v>29.77</v>
      </c>
      <c r="E45" s="9"/>
      <c r="F45" s="16"/>
      <c r="G45" s="11"/>
      <c r="H45" s="84"/>
    </row>
    <row r="46" spans="1:8" s="1" customFormat="1" ht="45">
      <c r="A46" s="6" t="s">
        <v>435</v>
      </c>
      <c r="B46" s="77" t="s">
        <v>291</v>
      </c>
      <c r="C46" s="78" t="s">
        <v>26</v>
      </c>
      <c r="D46" s="79">
        <v>4</v>
      </c>
      <c r="E46" s="9"/>
      <c r="F46" s="16"/>
      <c r="G46" s="11"/>
      <c r="H46" s="84"/>
    </row>
    <row r="47" spans="1:8" s="1" customFormat="1" ht="45">
      <c r="A47" s="6" t="s">
        <v>436</v>
      </c>
      <c r="B47" s="77" t="s">
        <v>292</v>
      </c>
      <c r="C47" s="78" t="s">
        <v>26</v>
      </c>
      <c r="D47" s="79">
        <v>1</v>
      </c>
      <c r="E47" s="9"/>
      <c r="F47" s="16"/>
      <c r="G47" s="11"/>
      <c r="H47" s="84"/>
    </row>
    <row r="48" spans="1:8" s="1" customFormat="1" ht="45">
      <c r="A48" s="6" t="s">
        <v>437</v>
      </c>
      <c r="B48" s="77" t="s">
        <v>293</v>
      </c>
      <c r="C48" s="78" t="s">
        <v>26</v>
      </c>
      <c r="D48" s="79">
        <v>1</v>
      </c>
      <c r="E48" s="9"/>
      <c r="F48" s="16"/>
      <c r="G48" s="11"/>
      <c r="H48" s="84"/>
    </row>
    <row r="49" spans="1:8" s="1" customFormat="1" ht="45">
      <c r="A49" s="6" t="s">
        <v>438</v>
      </c>
      <c r="B49" s="77" t="s">
        <v>294</v>
      </c>
      <c r="C49" s="78" t="s">
        <v>26</v>
      </c>
      <c r="D49" s="79">
        <v>1</v>
      </c>
      <c r="E49" s="9"/>
      <c r="F49" s="16"/>
      <c r="G49" s="11"/>
      <c r="H49" s="84"/>
    </row>
    <row r="50" spans="1:8" s="1" customFormat="1" ht="33.75">
      <c r="A50" s="6" t="s">
        <v>439</v>
      </c>
      <c r="B50" s="77" t="s">
        <v>135</v>
      </c>
      <c r="C50" s="78" t="s">
        <v>19</v>
      </c>
      <c r="D50" s="79">
        <v>311.25</v>
      </c>
      <c r="E50" s="9"/>
      <c r="F50" s="12"/>
      <c r="G50" s="11"/>
      <c r="H50" s="84"/>
    </row>
    <row r="51" spans="1:8" s="1" customFormat="1" ht="33.75">
      <c r="A51" s="6" t="s">
        <v>440</v>
      </c>
      <c r="B51" s="77" t="s">
        <v>136</v>
      </c>
      <c r="C51" s="78" t="s">
        <v>20</v>
      </c>
      <c r="D51" s="79">
        <v>4980</v>
      </c>
      <c r="E51" s="9"/>
      <c r="F51" s="10"/>
      <c r="G51" s="11"/>
      <c r="H51" s="84"/>
    </row>
    <row r="52" spans="1:8" s="1" customFormat="1">
      <c r="A52" s="3" t="s">
        <v>84</v>
      </c>
      <c r="B52" s="4" t="s">
        <v>260</v>
      </c>
      <c r="C52" s="4"/>
      <c r="D52" s="4"/>
      <c r="E52" s="4"/>
      <c r="F52" s="4"/>
      <c r="G52" s="5">
        <f>ROUND(SUM(G53,G71),2)</f>
        <v>0</v>
      </c>
    </row>
    <row r="53" spans="1:8" s="1" customFormat="1">
      <c r="A53" s="18" t="s">
        <v>85</v>
      </c>
      <c r="B53" s="19" t="s">
        <v>277</v>
      </c>
      <c r="C53" s="20"/>
      <c r="D53" s="21"/>
      <c r="E53" s="67"/>
      <c r="F53" s="22"/>
      <c r="G53" s="67">
        <f>ROUND(SUM(G54:G70),2)</f>
        <v>0</v>
      </c>
    </row>
    <row r="54" spans="1:8" s="1" customFormat="1" ht="33.75">
      <c r="A54" s="6" t="s">
        <v>441</v>
      </c>
      <c r="B54" s="77" t="s">
        <v>137</v>
      </c>
      <c r="C54" s="78" t="s">
        <v>18</v>
      </c>
      <c r="D54" s="79">
        <v>238.18</v>
      </c>
      <c r="E54" s="9"/>
      <c r="F54" s="10"/>
      <c r="G54" s="11"/>
      <c r="H54" s="84"/>
    </row>
    <row r="55" spans="1:8" s="1" customFormat="1" ht="45">
      <c r="A55" s="6" t="s">
        <v>442</v>
      </c>
      <c r="B55" s="77" t="s">
        <v>72</v>
      </c>
      <c r="C55" s="78" t="s">
        <v>19</v>
      </c>
      <c r="D55" s="79">
        <v>25.1</v>
      </c>
      <c r="E55" s="9"/>
      <c r="F55" s="10"/>
      <c r="G55" s="11"/>
      <c r="H55" s="84"/>
    </row>
    <row r="56" spans="1:8" s="1" customFormat="1" ht="45">
      <c r="A56" s="6" t="s">
        <v>443</v>
      </c>
      <c r="B56" s="77" t="s">
        <v>261</v>
      </c>
      <c r="C56" s="78" t="s">
        <v>18</v>
      </c>
      <c r="D56" s="79">
        <v>71.45</v>
      </c>
      <c r="E56" s="9"/>
      <c r="F56" s="10"/>
      <c r="G56" s="11"/>
      <c r="H56" s="84"/>
    </row>
    <row r="57" spans="1:8" s="1" customFormat="1" ht="45">
      <c r="A57" s="6" t="s">
        <v>444</v>
      </c>
      <c r="B57" s="77" t="s">
        <v>253</v>
      </c>
      <c r="C57" s="78" t="s">
        <v>19</v>
      </c>
      <c r="D57" s="79">
        <v>15.06</v>
      </c>
      <c r="E57" s="9"/>
      <c r="F57" s="10"/>
      <c r="G57" s="11"/>
      <c r="H57" s="84"/>
    </row>
    <row r="58" spans="1:8" s="1" customFormat="1" ht="56.25">
      <c r="A58" s="6" t="s">
        <v>445</v>
      </c>
      <c r="B58" s="77" t="s">
        <v>138</v>
      </c>
      <c r="C58" s="78" t="s">
        <v>19</v>
      </c>
      <c r="D58" s="79">
        <v>10.040000000000001</v>
      </c>
      <c r="E58" s="9"/>
      <c r="F58" s="10"/>
      <c r="G58" s="11"/>
      <c r="H58" s="84"/>
    </row>
    <row r="59" spans="1:8" s="1" customFormat="1" ht="33.75">
      <c r="A59" s="6" t="s">
        <v>446</v>
      </c>
      <c r="B59" s="77" t="s">
        <v>262</v>
      </c>
      <c r="C59" s="78" t="s">
        <v>25</v>
      </c>
      <c r="D59" s="79">
        <v>73.349999999999994</v>
      </c>
      <c r="E59" s="9"/>
      <c r="F59" s="10"/>
      <c r="G59" s="11"/>
      <c r="H59" s="84"/>
    </row>
    <row r="60" spans="1:8" s="1" customFormat="1" ht="33.75">
      <c r="A60" s="6" t="s">
        <v>447</v>
      </c>
      <c r="B60" s="77" t="s">
        <v>263</v>
      </c>
      <c r="C60" s="78" t="s">
        <v>25</v>
      </c>
      <c r="D60" s="79">
        <v>31.43</v>
      </c>
      <c r="E60" s="9"/>
      <c r="F60" s="10"/>
      <c r="G60" s="11"/>
      <c r="H60" s="84"/>
    </row>
    <row r="61" spans="1:8" s="1" customFormat="1" ht="33.75">
      <c r="A61" s="6" t="s">
        <v>448</v>
      </c>
      <c r="B61" s="77" t="s">
        <v>264</v>
      </c>
      <c r="C61" s="78" t="s">
        <v>25</v>
      </c>
      <c r="D61" s="79">
        <v>8.1999999999999993</v>
      </c>
      <c r="E61" s="9"/>
      <c r="F61" s="10"/>
      <c r="G61" s="11"/>
      <c r="H61" s="84"/>
    </row>
    <row r="62" spans="1:8" s="1" customFormat="1" ht="45">
      <c r="A62" s="6" t="s">
        <v>449</v>
      </c>
      <c r="B62" s="77" t="s">
        <v>265</v>
      </c>
      <c r="C62" s="78" t="s">
        <v>18</v>
      </c>
      <c r="D62" s="79">
        <v>52.39</v>
      </c>
      <c r="E62" s="9"/>
      <c r="F62" s="10"/>
      <c r="G62" s="11"/>
      <c r="H62" s="84"/>
    </row>
    <row r="63" spans="1:8" s="1" customFormat="1" ht="33.75">
      <c r="A63" s="6" t="s">
        <v>450</v>
      </c>
      <c r="B63" s="77" t="s">
        <v>266</v>
      </c>
      <c r="C63" s="78" t="s">
        <v>18</v>
      </c>
      <c r="D63" s="79">
        <v>185.79000000000002</v>
      </c>
      <c r="E63" s="9"/>
      <c r="F63" s="10"/>
      <c r="G63" s="11"/>
      <c r="H63" s="84"/>
    </row>
    <row r="64" spans="1:8" s="1" customFormat="1" ht="33.75">
      <c r="A64" s="6" t="s">
        <v>451</v>
      </c>
      <c r="B64" s="77" t="s">
        <v>139</v>
      </c>
      <c r="C64" s="78" t="s">
        <v>18</v>
      </c>
      <c r="D64" s="79">
        <v>71.45</v>
      </c>
      <c r="E64" s="9"/>
      <c r="F64" s="10"/>
      <c r="G64" s="11"/>
      <c r="H64" s="84"/>
    </row>
    <row r="65" spans="1:8" s="1" customFormat="1" ht="22.5">
      <c r="A65" s="6" t="s">
        <v>452</v>
      </c>
      <c r="B65" s="77" t="s">
        <v>140</v>
      </c>
      <c r="C65" s="78" t="s">
        <v>25</v>
      </c>
      <c r="D65" s="79">
        <v>278.74</v>
      </c>
      <c r="E65" s="9"/>
      <c r="F65" s="10"/>
      <c r="G65" s="11"/>
      <c r="H65" s="84"/>
    </row>
    <row r="66" spans="1:8" s="1" customFormat="1" ht="90">
      <c r="A66" s="6" t="s">
        <v>453</v>
      </c>
      <c r="B66" s="77" t="s">
        <v>268</v>
      </c>
      <c r="C66" s="78" t="s">
        <v>26</v>
      </c>
      <c r="D66" s="79">
        <v>18</v>
      </c>
      <c r="E66" s="9"/>
      <c r="F66" s="16"/>
      <c r="G66" s="11"/>
      <c r="H66" s="84"/>
    </row>
    <row r="67" spans="1:8" s="1" customFormat="1" ht="90">
      <c r="A67" s="6" t="s">
        <v>454</v>
      </c>
      <c r="B67" s="77" t="s">
        <v>267</v>
      </c>
      <c r="C67" s="78" t="s">
        <v>26</v>
      </c>
      <c r="D67" s="79">
        <v>144</v>
      </c>
      <c r="E67" s="9"/>
      <c r="F67" s="16"/>
      <c r="G67" s="11"/>
      <c r="H67" s="84"/>
    </row>
    <row r="68" spans="1:8" s="1" customFormat="1" ht="90">
      <c r="A68" s="6" t="s">
        <v>455</v>
      </c>
      <c r="B68" s="77" t="s">
        <v>296</v>
      </c>
      <c r="C68" s="78" t="s">
        <v>26</v>
      </c>
      <c r="D68" s="79">
        <v>3</v>
      </c>
      <c r="E68" s="9"/>
      <c r="F68" s="16"/>
      <c r="G68" s="11"/>
      <c r="H68" s="84"/>
    </row>
    <row r="69" spans="1:8" s="1" customFormat="1" ht="33.75">
      <c r="A69" s="6" t="s">
        <v>456</v>
      </c>
      <c r="B69" s="77" t="s">
        <v>135</v>
      </c>
      <c r="C69" s="78" t="s">
        <v>19</v>
      </c>
      <c r="D69" s="79">
        <v>10.039999999999999</v>
      </c>
      <c r="E69" s="9"/>
      <c r="F69" s="10"/>
      <c r="G69" s="11"/>
      <c r="H69" s="84"/>
    </row>
    <row r="70" spans="1:8" s="1" customFormat="1" ht="33.75">
      <c r="A70" s="6" t="s">
        <v>457</v>
      </c>
      <c r="B70" s="77" t="s">
        <v>136</v>
      </c>
      <c r="C70" s="78" t="s">
        <v>20</v>
      </c>
      <c r="D70" s="79">
        <v>160.63999999999999</v>
      </c>
      <c r="E70" s="9"/>
      <c r="F70" s="10"/>
      <c r="G70" s="11"/>
      <c r="H70" s="84"/>
    </row>
    <row r="71" spans="1:8" s="1" customFormat="1">
      <c r="A71" s="18" t="s">
        <v>86</v>
      </c>
      <c r="B71" s="19" t="s">
        <v>295</v>
      </c>
      <c r="C71" s="20"/>
      <c r="D71" s="21"/>
      <c r="E71" s="67"/>
      <c r="F71" s="22"/>
      <c r="G71" s="67">
        <f>ROUND(SUM(G72:G78),2)</f>
        <v>0</v>
      </c>
    </row>
    <row r="72" spans="1:8" s="1" customFormat="1" ht="56.25">
      <c r="A72" s="6" t="s">
        <v>458</v>
      </c>
      <c r="B72" s="77" t="s">
        <v>269</v>
      </c>
      <c r="C72" s="78" t="s">
        <v>18</v>
      </c>
      <c r="D72" s="79">
        <v>12.78</v>
      </c>
      <c r="E72" s="9"/>
      <c r="F72" s="10"/>
      <c r="G72" s="11"/>
      <c r="H72" s="84"/>
    </row>
    <row r="73" spans="1:8" s="1" customFormat="1" ht="67.5">
      <c r="A73" s="6" t="s">
        <v>459</v>
      </c>
      <c r="B73" s="77" t="s">
        <v>270</v>
      </c>
      <c r="C73" s="78" t="s">
        <v>18</v>
      </c>
      <c r="D73" s="79">
        <v>133.44</v>
      </c>
      <c r="E73" s="9"/>
      <c r="F73" s="10"/>
      <c r="G73" s="11"/>
      <c r="H73" s="84"/>
    </row>
    <row r="74" spans="1:8" s="1" customFormat="1" ht="56.25">
      <c r="A74" s="6" t="s">
        <v>460</v>
      </c>
      <c r="B74" s="77" t="s">
        <v>275</v>
      </c>
      <c r="C74" s="78" t="s">
        <v>25</v>
      </c>
      <c r="D74" s="79">
        <v>43.73</v>
      </c>
      <c r="E74" s="9"/>
      <c r="F74" s="10"/>
      <c r="G74" s="11"/>
      <c r="H74" s="84"/>
    </row>
    <row r="75" spans="1:8" s="1" customFormat="1" ht="56.25">
      <c r="A75" s="6" t="s">
        <v>461</v>
      </c>
      <c r="B75" s="77" t="s">
        <v>271</v>
      </c>
      <c r="C75" s="78" t="s">
        <v>26</v>
      </c>
      <c r="D75" s="79">
        <v>2</v>
      </c>
      <c r="E75" s="9"/>
      <c r="F75" s="10"/>
      <c r="G75" s="11"/>
      <c r="H75" s="84"/>
    </row>
    <row r="76" spans="1:8" s="1" customFormat="1" ht="56.25">
      <c r="A76" s="6" t="s">
        <v>462</v>
      </c>
      <c r="B76" s="77" t="s">
        <v>272</v>
      </c>
      <c r="C76" s="78" t="s">
        <v>26</v>
      </c>
      <c r="D76" s="79">
        <v>3</v>
      </c>
      <c r="E76" s="9"/>
      <c r="F76" s="10"/>
      <c r="G76" s="11"/>
      <c r="H76" s="84"/>
    </row>
    <row r="77" spans="1:8" s="1" customFormat="1" ht="45">
      <c r="A77" s="6" t="s">
        <v>463</v>
      </c>
      <c r="B77" s="77" t="s">
        <v>273</v>
      </c>
      <c r="C77" s="78" t="s">
        <v>26</v>
      </c>
      <c r="D77" s="79">
        <v>5</v>
      </c>
      <c r="E77" s="9"/>
      <c r="F77" s="10"/>
      <c r="G77" s="11"/>
      <c r="H77" s="85"/>
    </row>
    <row r="78" spans="1:8" s="1" customFormat="1" ht="67.5">
      <c r="A78" s="6" t="s">
        <v>464</v>
      </c>
      <c r="B78" s="77" t="s">
        <v>274</v>
      </c>
      <c r="C78" s="78" t="s">
        <v>26</v>
      </c>
      <c r="D78" s="79">
        <v>3</v>
      </c>
      <c r="E78" s="9"/>
      <c r="F78" s="10"/>
      <c r="G78" s="11"/>
      <c r="H78" s="84"/>
    </row>
    <row r="79" spans="1:8">
      <c r="A79" s="3" t="s">
        <v>82</v>
      </c>
      <c r="B79" s="17" t="s">
        <v>170</v>
      </c>
      <c r="C79" s="14"/>
      <c r="D79" s="15"/>
      <c r="E79" s="15"/>
      <c r="F79" s="15"/>
      <c r="G79" s="66">
        <f>ROUND(SUM(G80,G87),2)</f>
        <v>0</v>
      </c>
      <c r="H79" s="1"/>
    </row>
    <row r="80" spans="1:8" s="1" customFormat="1">
      <c r="A80" s="18" t="s">
        <v>83</v>
      </c>
      <c r="B80" s="19" t="s">
        <v>384</v>
      </c>
      <c r="C80" s="20"/>
      <c r="D80" s="21"/>
      <c r="E80" s="67"/>
      <c r="F80" s="22"/>
      <c r="G80" s="67">
        <f>ROUND(SUM(G81:G86),2)</f>
        <v>0</v>
      </c>
    </row>
    <row r="81" spans="1:8" s="1" customFormat="1" ht="33.75">
      <c r="A81" s="6" t="s">
        <v>465</v>
      </c>
      <c r="B81" s="77" t="s">
        <v>171</v>
      </c>
      <c r="C81" s="78" t="s">
        <v>26</v>
      </c>
      <c r="D81" s="79">
        <v>1</v>
      </c>
      <c r="E81" s="9"/>
      <c r="F81" s="10"/>
      <c r="G81" s="68"/>
      <c r="H81" s="84"/>
    </row>
    <row r="82" spans="1:8" s="1" customFormat="1" ht="33.75">
      <c r="A82" s="6" t="s">
        <v>466</v>
      </c>
      <c r="B82" s="77" t="s">
        <v>312</v>
      </c>
      <c r="C82" s="78" t="s">
        <v>26</v>
      </c>
      <c r="D82" s="79">
        <v>1</v>
      </c>
      <c r="E82" s="9"/>
      <c r="F82" s="16"/>
      <c r="G82" s="11"/>
      <c r="H82" s="84"/>
    </row>
    <row r="83" spans="1:8" s="1" customFormat="1" ht="78.75">
      <c r="A83" s="6" t="s">
        <v>467</v>
      </c>
      <c r="B83" s="77" t="s">
        <v>313</v>
      </c>
      <c r="C83" s="78" t="s">
        <v>29</v>
      </c>
      <c r="D83" s="79">
        <v>547.45000000000005</v>
      </c>
      <c r="E83" s="9"/>
      <c r="F83" s="16"/>
      <c r="G83" s="11"/>
      <c r="H83" s="84"/>
    </row>
    <row r="84" spans="1:8" s="1" customFormat="1" ht="56.25">
      <c r="A84" s="6" t="s">
        <v>468</v>
      </c>
      <c r="B84" s="77" t="s">
        <v>172</v>
      </c>
      <c r="C84" s="78" t="s">
        <v>29</v>
      </c>
      <c r="D84" s="79">
        <v>63.97</v>
      </c>
      <c r="E84" s="9"/>
      <c r="F84" s="16"/>
      <c r="G84" s="11"/>
      <c r="H84" s="84"/>
    </row>
    <row r="85" spans="1:8" s="1" customFormat="1" ht="45">
      <c r="A85" s="6" t="s">
        <v>469</v>
      </c>
      <c r="B85" s="77" t="s">
        <v>173</v>
      </c>
      <c r="C85" s="78" t="s">
        <v>29</v>
      </c>
      <c r="D85" s="79">
        <v>611.41999999999996</v>
      </c>
      <c r="E85" s="9"/>
      <c r="F85" s="16"/>
      <c r="G85" s="11"/>
      <c r="H85" s="84"/>
    </row>
    <row r="86" spans="1:8" s="1" customFormat="1" ht="45">
      <c r="A86" s="6" t="s">
        <v>470</v>
      </c>
      <c r="B86" s="77" t="s">
        <v>174</v>
      </c>
      <c r="C86" s="78" t="s">
        <v>26</v>
      </c>
      <c r="D86" s="79">
        <v>1</v>
      </c>
      <c r="E86" s="9"/>
      <c r="F86" s="16"/>
      <c r="G86" s="11"/>
      <c r="H86" s="84"/>
    </row>
    <row r="87" spans="1:8" s="1" customFormat="1">
      <c r="A87" s="18" t="s">
        <v>87</v>
      </c>
      <c r="B87" s="19" t="s">
        <v>175</v>
      </c>
      <c r="C87" s="20"/>
      <c r="D87" s="21"/>
      <c r="E87" s="67"/>
      <c r="F87" s="22"/>
      <c r="G87" s="67">
        <f>ROUND(SUM(G88:G89),2)</f>
        <v>0</v>
      </c>
    </row>
    <row r="88" spans="1:8" s="1" customFormat="1" ht="90">
      <c r="A88" s="6" t="s">
        <v>471</v>
      </c>
      <c r="B88" s="77" t="s">
        <v>176</v>
      </c>
      <c r="C88" s="78" t="s">
        <v>26</v>
      </c>
      <c r="D88" s="79">
        <v>1</v>
      </c>
      <c r="E88" s="9"/>
      <c r="F88" s="16"/>
      <c r="G88" s="11"/>
      <c r="H88" s="84"/>
    </row>
    <row r="89" spans="1:8" s="1" customFormat="1" ht="90">
      <c r="A89" s="6" t="s">
        <v>472</v>
      </c>
      <c r="B89" s="77" t="s">
        <v>177</v>
      </c>
      <c r="C89" s="78" t="s">
        <v>26</v>
      </c>
      <c r="D89" s="79">
        <v>1</v>
      </c>
      <c r="E89" s="9"/>
      <c r="F89" s="16"/>
      <c r="G89" s="11"/>
      <c r="H89" s="84"/>
    </row>
    <row r="90" spans="1:8" s="1" customFormat="1">
      <c r="A90" s="3" t="s">
        <v>88</v>
      </c>
      <c r="B90" s="17" t="s">
        <v>385</v>
      </c>
      <c r="C90" s="14"/>
      <c r="D90" s="15"/>
      <c r="E90" s="15"/>
      <c r="F90" s="15"/>
      <c r="G90" s="66">
        <f>ROUND(SUM(G91,G97,G106,G134),2)</f>
        <v>0</v>
      </c>
    </row>
    <row r="91" spans="1:8" s="1" customFormat="1">
      <c r="A91" s="18" t="s">
        <v>89</v>
      </c>
      <c r="B91" s="19" t="s">
        <v>33</v>
      </c>
      <c r="C91" s="20"/>
      <c r="D91" s="21"/>
      <c r="E91" s="67"/>
      <c r="F91" s="22"/>
      <c r="G91" s="67">
        <f>ROUND(SUM(G92:G96),2)</f>
        <v>0</v>
      </c>
    </row>
    <row r="92" spans="1:8" s="1" customFormat="1" ht="33.75">
      <c r="A92" s="6" t="s">
        <v>473</v>
      </c>
      <c r="B92" s="77" t="s">
        <v>137</v>
      </c>
      <c r="C92" s="78" t="s">
        <v>18</v>
      </c>
      <c r="D92" s="79">
        <v>20.329999999999998</v>
      </c>
      <c r="E92" s="9"/>
      <c r="F92" s="16"/>
      <c r="G92" s="68"/>
      <c r="H92" s="84"/>
    </row>
    <row r="93" spans="1:8" s="1" customFormat="1" ht="45">
      <c r="A93" s="6" t="s">
        <v>474</v>
      </c>
      <c r="B93" s="77" t="s">
        <v>70</v>
      </c>
      <c r="C93" s="78" t="s">
        <v>19</v>
      </c>
      <c r="D93" s="79">
        <v>24.29</v>
      </c>
      <c r="E93" s="9"/>
      <c r="F93" s="16"/>
      <c r="G93" s="68"/>
      <c r="H93" s="84"/>
    </row>
    <row r="94" spans="1:8" s="1" customFormat="1" ht="56.25">
      <c r="A94" s="6" t="s">
        <v>475</v>
      </c>
      <c r="B94" s="77" t="s">
        <v>138</v>
      </c>
      <c r="C94" s="78" t="s">
        <v>19</v>
      </c>
      <c r="D94" s="79">
        <v>17.510000000000002</v>
      </c>
      <c r="E94" s="9"/>
      <c r="F94" s="10"/>
      <c r="G94" s="68"/>
      <c r="H94" s="84"/>
    </row>
    <row r="95" spans="1:8" s="1" customFormat="1" ht="33.75">
      <c r="A95" s="6" t="s">
        <v>476</v>
      </c>
      <c r="B95" s="77" t="s">
        <v>135</v>
      </c>
      <c r="C95" s="78" t="s">
        <v>19</v>
      </c>
      <c r="D95" s="79">
        <v>6.78</v>
      </c>
      <c r="E95" s="9"/>
      <c r="F95" s="10"/>
      <c r="G95" s="68"/>
      <c r="H95" s="84"/>
    </row>
    <row r="96" spans="1:8" s="1" customFormat="1" ht="33.75">
      <c r="A96" s="6" t="s">
        <v>477</v>
      </c>
      <c r="B96" s="77" t="s">
        <v>136</v>
      </c>
      <c r="C96" s="78" t="s">
        <v>20</v>
      </c>
      <c r="D96" s="79">
        <v>108.48</v>
      </c>
      <c r="E96" s="9"/>
      <c r="F96" s="10"/>
      <c r="G96" s="68"/>
      <c r="H96" s="84"/>
    </row>
    <row r="97" spans="1:8" s="1" customFormat="1">
      <c r="A97" s="18" t="s">
        <v>126</v>
      </c>
      <c r="B97" s="19" t="s">
        <v>178</v>
      </c>
      <c r="C97" s="20"/>
      <c r="D97" s="21"/>
      <c r="E97" s="67"/>
      <c r="F97" s="22"/>
      <c r="G97" s="67">
        <f>ROUND(SUM(G98:G105),2)</f>
        <v>0</v>
      </c>
    </row>
    <row r="98" spans="1:8" s="1" customFormat="1" ht="33.75">
      <c r="A98" s="6" t="s">
        <v>478</v>
      </c>
      <c r="B98" s="77" t="s">
        <v>30</v>
      </c>
      <c r="C98" s="78" t="s">
        <v>18</v>
      </c>
      <c r="D98" s="79">
        <v>13.87</v>
      </c>
      <c r="E98" s="9"/>
      <c r="F98" s="10"/>
      <c r="G98" s="68"/>
      <c r="H98" s="84"/>
    </row>
    <row r="99" spans="1:8" s="1" customFormat="1" ht="33.75">
      <c r="A99" s="6" t="s">
        <v>479</v>
      </c>
      <c r="B99" s="77" t="s">
        <v>843</v>
      </c>
      <c r="C99" s="78" t="s">
        <v>18</v>
      </c>
      <c r="D99" s="79">
        <v>11.56</v>
      </c>
      <c r="E99" s="9"/>
      <c r="F99" s="10"/>
      <c r="G99" s="68"/>
      <c r="H99" s="84"/>
    </row>
    <row r="100" spans="1:8" s="1" customFormat="1" ht="135">
      <c r="A100" s="6" t="s">
        <v>480</v>
      </c>
      <c r="B100" s="77" t="s">
        <v>844</v>
      </c>
      <c r="C100" s="78" t="s">
        <v>18</v>
      </c>
      <c r="D100" s="79">
        <v>74.11</v>
      </c>
      <c r="E100" s="9"/>
      <c r="F100" s="10"/>
      <c r="G100" s="68"/>
      <c r="H100" s="84"/>
    </row>
    <row r="101" spans="1:8" s="1" customFormat="1" ht="33.75">
      <c r="A101" s="6" t="s">
        <v>481</v>
      </c>
      <c r="B101" s="77" t="s">
        <v>845</v>
      </c>
      <c r="C101" s="78" t="s">
        <v>18</v>
      </c>
      <c r="D101" s="79">
        <v>120.11</v>
      </c>
      <c r="E101" s="9"/>
      <c r="F101" s="16"/>
      <c r="G101" s="68"/>
      <c r="H101" s="84"/>
    </row>
    <row r="102" spans="1:8" s="1" customFormat="1" ht="33.75">
      <c r="A102" s="6" t="s">
        <v>482</v>
      </c>
      <c r="B102" s="77" t="s">
        <v>179</v>
      </c>
      <c r="C102" s="78" t="s">
        <v>18</v>
      </c>
      <c r="D102" s="79">
        <v>17.420000000000002</v>
      </c>
      <c r="E102" s="9"/>
      <c r="F102" s="16"/>
      <c r="G102" s="11"/>
      <c r="H102" s="84"/>
    </row>
    <row r="103" spans="1:8" s="1" customFormat="1" ht="33.75">
      <c r="A103" s="6" t="s">
        <v>483</v>
      </c>
      <c r="B103" s="77" t="s">
        <v>37</v>
      </c>
      <c r="C103" s="78" t="s">
        <v>29</v>
      </c>
      <c r="D103" s="79">
        <v>695.25</v>
      </c>
      <c r="E103" s="9"/>
      <c r="F103" s="16"/>
      <c r="G103" s="11"/>
      <c r="H103" s="84"/>
    </row>
    <row r="104" spans="1:8" s="1" customFormat="1" ht="33.75">
      <c r="A104" s="6" t="s">
        <v>484</v>
      </c>
      <c r="B104" s="77" t="s">
        <v>180</v>
      </c>
      <c r="C104" s="78" t="s">
        <v>19</v>
      </c>
      <c r="D104" s="79">
        <v>3.13</v>
      </c>
      <c r="E104" s="9"/>
      <c r="F104" s="16"/>
      <c r="G104" s="11"/>
      <c r="H104" s="84"/>
    </row>
    <row r="105" spans="1:8" s="1" customFormat="1" ht="33.75">
      <c r="A105" s="6" t="s">
        <v>485</v>
      </c>
      <c r="B105" s="77" t="s">
        <v>181</v>
      </c>
      <c r="C105" s="78" t="s">
        <v>19</v>
      </c>
      <c r="D105" s="79">
        <v>16.64</v>
      </c>
      <c r="E105" s="9"/>
      <c r="F105" s="10"/>
      <c r="G105" s="68"/>
      <c r="H105" s="84"/>
    </row>
    <row r="106" spans="1:8" s="1" customFormat="1">
      <c r="A106" s="18" t="s">
        <v>127</v>
      </c>
      <c r="B106" s="19" t="s">
        <v>182</v>
      </c>
      <c r="C106" s="20"/>
      <c r="D106" s="21"/>
      <c r="E106" s="67"/>
      <c r="F106" s="22"/>
      <c r="G106" s="67">
        <f>ROUND(SUM(G107:G133),2)</f>
        <v>0</v>
      </c>
    </row>
    <row r="107" spans="1:8" s="1" customFormat="1" ht="22.5">
      <c r="A107" s="6" t="s">
        <v>486</v>
      </c>
      <c r="B107" s="77" t="s">
        <v>846</v>
      </c>
      <c r="C107" s="78" t="s">
        <v>18</v>
      </c>
      <c r="D107" s="79">
        <v>1.21</v>
      </c>
      <c r="E107" s="9"/>
      <c r="F107" s="10"/>
      <c r="G107" s="68"/>
      <c r="H107" s="84"/>
    </row>
    <row r="108" spans="1:8" s="1" customFormat="1" ht="33.75">
      <c r="A108" s="6" t="s">
        <v>487</v>
      </c>
      <c r="B108" s="77" t="s">
        <v>37</v>
      </c>
      <c r="C108" s="78" t="s">
        <v>29</v>
      </c>
      <c r="D108" s="79">
        <v>15.56</v>
      </c>
      <c r="E108" s="9"/>
      <c r="F108" s="10"/>
      <c r="G108" s="68"/>
      <c r="H108" s="84"/>
    </row>
    <row r="109" spans="1:8" s="1" customFormat="1" ht="22.5">
      <c r="A109" s="6" t="s">
        <v>488</v>
      </c>
      <c r="B109" s="77" t="s">
        <v>47</v>
      </c>
      <c r="C109" s="78" t="s">
        <v>19</v>
      </c>
      <c r="D109" s="79">
        <v>0.09</v>
      </c>
      <c r="E109" s="9"/>
      <c r="F109" s="10"/>
      <c r="G109" s="68"/>
      <c r="H109" s="84"/>
    </row>
    <row r="110" spans="1:8" s="1" customFormat="1" ht="33.75">
      <c r="A110" s="6" t="s">
        <v>489</v>
      </c>
      <c r="B110" s="77" t="s">
        <v>183</v>
      </c>
      <c r="C110" s="78" t="s">
        <v>18</v>
      </c>
      <c r="D110" s="79">
        <v>17.420000000000002</v>
      </c>
      <c r="E110" s="9"/>
      <c r="F110" s="16"/>
      <c r="G110" s="11"/>
      <c r="H110" s="84"/>
    </row>
    <row r="111" spans="1:8" s="1" customFormat="1" ht="33.75">
      <c r="A111" s="6" t="s">
        <v>490</v>
      </c>
      <c r="B111" s="77" t="s">
        <v>184</v>
      </c>
      <c r="C111" s="78" t="s">
        <v>18</v>
      </c>
      <c r="D111" s="79">
        <v>51.16</v>
      </c>
      <c r="E111" s="9"/>
      <c r="F111" s="16"/>
      <c r="G111" s="11"/>
      <c r="H111" s="84"/>
    </row>
    <row r="112" spans="1:8" s="1" customFormat="1" ht="33.75">
      <c r="A112" s="6" t="s">
        <v>491</v>
      </c>
      <c r="B112" s="77" t="s">
        <v>185</v>
      </c>
      <c r="C112" s="78" t="s">
        <v>18</v>
      </c>
      <c r="D112" s="79">
        <v>17.420000000000002</v>
      </c>
      <c r="E112" s="9"/>
      <c r="F112" s="16"/>
      <c r="G112" s="11"/>
      <c r="H112" s="84"/>
    </row>
    <row r="113" spans="1:8" s="1" customFormat="1" ht="33.75">
      <c r="A113" s="6" t="s">
        <v>492</v>
      </c>
      <c r="B113" s="77" t="s">
        <v>186</v>
      </c>
      <c r="C113" s="78" t="s">
        <v>18</v>
      </c>
      <c r="D113" s="79">
        <v>17.420000000000002</v>
      </c>
      <c r="E113" s="9"/>
      <c r="F113" s="16"/>
      <c r="G113" s="11"/>
      <c r="H113" s="84"/>
    </row>
    <row r="114" spans="1:8" s="1" customFormat="1" ht="78.75">
      <c r="A114" s="6" t="s">
        <v>493</v>
      </c>
      <c r="B114" s="77" t="s">
        <v>187</v>
      </c>
      <c r="C114" s="78" t="s">
        <v>188</v>
      </c>
      <c r="D114" s="79">
        <v>6</v>
      </c>
      <c r="E114" s="9"/>
      <c r="F114" s="16"/>
      <c r="G114" s="11"/>
      <c r="H114" s="84"/>
    </row>
    <row r="115" spans="1:8" s="1" customFormat="1" ht="45">
      <c r="A115" s="6" t="s">
        <v>494</v>
      </c>
      <c r="B115" s="77" t="s">
        <v>189</v>
      </c>
      <c r="C115" s="78" t="s">
        <v>188</v>
      </c>
      <c r="D115" s="79">
        <v>4</v>
      </c>
      <c r="E115" s="9"/>
      <c r="F115" s="16"/>
      <c r="G115" s="11"/>
      <c r="H115" s="84"/>
    </row>
    <row r="116" spans="1:8" s="1" customFormat="1" ht="56.25">
      <c r="A116" s="6" t="s">
        <v>495</v>
      </c>
      <c r="B116" s="77" t="s">
        <v>190</v>
      </c>
      <c r="C116" s="78" t="s">
        <v>19</v>
      </c>
      <c r="D116" s="79">
        <v>1.74</v>
      </c>
      <c r="E116" s="9"/>
      <c r="F116" s="16"/>
      <c r="G116" s="11"/>
      <c r="H116" s="84"/>
    </row>
    <row r="117" spans="1:8" s="1" customFormat="1" ht="45">
      <c r="A117" s="6" t="s">
        <v>496</v>
      </c>
      <c r="B117" s="77" t="s">
        <v>191</v>
      </c>
      <c r="C117" s="78" t="s">
        <v>25</v>
      </c>
      <c r="D117" s="79">
        <v>18.63</v>
      </c>
      <c r="E117" s="9"/>
      <c r="F117" s="16"/>
      <c r="G117" s="11"/>
      <c r="H117" s="84"/>
    </row>
    <row r="118" spans="1:8" s="1" customFormat="1" ht="101.25">
      <c r="A118" s="6" t="s">
        <v>497</v>
      </c>
      <c r="B118" s="77" t="s">
        <v>192</v>
      </c>
      <c r="C118" s="78" t="s">
        <v>18</v>
      </c>
      <c r="D118" s="79">
        <v>17.420000000000002</v>
      </c>
      <c r="E118" s="9"/>
      <c r="F118" s="16"/>
      <c r="G118" s="11"/>
      <c r="H118" s="84"/>
    </row>
    <row r="119" spans="1:8" s="1" customFormat="1" ht="56.25">
      <c r="A119" s="6" t="s">
        <v>498</v>
      </c>
      <c r="B119" s="77" t="s">
        <v>193</v>
      </c>
      <c r="C119" s="78" t="s">
        <v>29</v>
      </c>
      <c r="D119" s="79">
        <v>34.29</v>
      </c>
      <c r="E119" s="9"/>
      <c r="F119" s="16"/>
      <c r="G119" s="11"/>
      <c r="H119" s="84"/>
    </row>
    <row r="120" spans="1:8" s="1" customFormat="1" ht="33.75">
      <c r="A120" s="6" t="s">
        <v>499</v>
      </c>
      <c r="B120" s="77" t="s">
        <v>194</v>
      </c>
      <c r="C120" s="78" t="s">
        <v>18</v>
      </c>
      <c r="D120" s="79">
        <v>1.57</v>
      </c>
      <c r="E120" s="9"/>
      <c r="F120" s="16"/>
      <c r="G120" s="11"/>
      <c r="H120" s="84"/>
    </row>
    <row r="121" spans="1:8" s="1" customFormat="1" ht="78.75">
      <c r="A121" s="6" t="s">
        <v>500</v>
      </c>
      <c r="B121" s="77" t="s">
        <v>195</v>
      </c>
      <c r="C121" s="78" t="s">
        <v>29</v>
      </c>
      <c r="D121" s="79">
        <v>242.45</v>
      </c>
      <c r="E121" s="9"/>
      <c r="F121" s="16"/>
      <c r="G121" s="11"/>
      <c r="H121" s="84"/>
    </row>
    <row r="122" spans="1:8" s="1" customFormat="1" ht="33.75">
      <c r="A122" s="6" t="s">
        <v>501</v>
      </c>
      <c r="B122" s="77" t="s">
        <v>196</v>
      </c>
      <c r="C122" s="78" t="s">
        <v>26</v>
      </c>
      <c r="D122" s="79">
        <v>2</v>
      </c>
      <c r="E122" s="9"/>
      <c r="F122" s="16"/>
      <c r="G122" s="11"/>
      <c r="H122" s="84"/>
    </row>
    <row r="123" spans="1:8" s="1" customFormat="1" ht="45">
      <c r="A123" s="6" t="s">
        <v>502</v>
      </c>
      <c r="B123" s="77" t="s">
        <v>197</v>
      </c>
      <c r="C123" s="78" t="s">
        <v>26</v>
      </c>
      <c r="D123" s="79">
        <v>2</v>
      </c>
      <c r="E123" s="9"/>
      <c r="F123" s="16"/>
      <c r="G123" s="11"/>
      <c r="H123" s="84"/>
    </row>
    <row r="124" spans="1:8" s="1" customFormat="1" ht="45">
      <c r="A124" s="6" t="s">
        <v>503</v>
      </c>
      <c r="B124" s="77" t="s">
        <v>198</v>
      </c>
      <c r="C124" s="78" t="s">
        <v>26</v>
      </c>
      <c r="D124" s="79">
        <v>2</v>
      </c>
      <c r="E124" s="9"/>
      <c r="F124" s="16"/>
      <c r="G124" s="11"/>
      <c r="H124" s="84"/>
    </row>
    <row r="125" spans="1:8" s="1" customFormat="1" ht="33.75">
      <c r="A125" s="6" t="s">
        <v>504</v>
      </c>
      <c r="B125" s="77" t="s">
        <v>199</v>
      </c>
      <c r="C125" s="78" t="s">
        <v>26</v>
      </c>
      <c r="D125" s="79">
        <v>2</v>
      </c>
      <c r="E125" s="9"/>
      <c r="F125" s="16"/>
      <c r="G125" s="11"/>
      <c r="H125" s="84"/>
    </row>
    <row r="126" spans="1:8" s="1" customFormat="1" ht="22.5">
      <c r="A126" s="6" t="s">
        <v>505</v>
      </c>
      <c r="B126" s="77" t="s">
        <v>200</v>
      </c>
      <c r="C126" s="78" t="s">
        <v>26</v>
      </c>
      <c r="D126" s="79">
        <v>2</v>
      </c>
      <c r="E126" s="9"/>
      <c r="F126" s="16"/>
      <c r="G126" s="11"/>
      <c r="H126" s="84"/>
    </row>
    <row r="127" spans="1:8" s="1" customFormat="1" ht="56.25">
      <c r="A127" s="6" t="s">
        <v>506</v>
      </c>
      <c r="B127" s="77" t="s">
        <v>201</v>
      </c>
      <c r="C127" s="78" t="s">
        <v>26</v>
      </c>
      <c r="D127" s="79">
        <v>2</v>
      </c>
      <c r="E127" s="9"/>
      <c r="F127" s="16"/>
      <c r="G127" s="11"/>
      <c r="H127" s="84"/>
    </row>
    <row r="128" spans="1:8" s="1" customFormat="1" ht="33.75">
      <c r="A128" s="6" t="s">
        <v>507</v>
      </c>
      <c r="B128" s="77" t="s">
        <v>202</v>
      </c>
      <c r="C128" s="78" t="s">
        <v>26</v>
      </c>
      <c r="D128" s="79">
        <v>2</v>
      </c>
      <c r="E128" s="9"/>
      <c r="F128" s="16"/>
      <c r="G128" s="11"/>
      <c r="H128" s="84"/>
    </row>
    <row r="129" spans="1:8" s="1" customFormat="1" ht="56.25">
      <c r="A129" s="6" t="s">
        <v>508</v>
      </c>
      <c r="B129" s="77" t="s">
        <v>203</v>
      </c>
      <c r="C129" s="78" t="s">
        <v>26</v>
      </c>
      <c r="D129" s="79">
        <v>2</v>
      </c>
      <c r="E129" s="9"/>
      <c r="F129" s="16"/>
      <c r="G129" s="11"/>
      <c r="H129" s="84"/>
    </row>
    <row r="130" spans="1:8" s="1" customFormat="1" ht="45">
      <c r="A130" s="6" t="s">
        <v>509</v>
      </c>
      <c r="B130" s="77" t="s">
        <v>373</v>
      </c>
      <c r="C130" s="78" t="s">
        <v>26</v>
      </c>
      <c r="D130" s="79">
        <v>2</v>
      </c>
      <c r="E130" s="9"/>
      <c r="F130" s="16"/>
      <c r="G130" s="11"/>
      <c r="H130" s="84"/>
    </row>
    <row r="131" spans="1:8" s="1" customFormat="1" ht="22.5">
      <c r="A131" s="6" t="s">
        <v>510</v>
      </c>
      <c r="B131" s="77" t="s">
        <v>204</v>
      </c>
      <c r="C131" s="78" t="s">
        <v>26</v>
      </c>
      <c r="D131" s="79">
        <v>2</v>
      </c>
      <c r="E131" s="9"/>
      <c r="F131" s="16"/>
      <c r="G131" s="11"/>
      <c r="H131" s="84"/>
    </row>
    <row r="132" spans="1:8" s="1" customFormat="1" ht="45">
      <c r="A132" s="6" t="s">
        <v>511</v>
      </c>
      <c r="B132" s="77" t="s">
        <v>205</v>
      </c>
      <c r="C132" s="78" t="s">
        <v>26</v>
      </c>
      <c r="D132" s="79">
        <v>6</v>
      </c>
      <c r="E132" s="9"/>
      <c r="F132" s="16"/>
      <c r="G132" s="11"/>
      <c r="H132" s="84"/>
    </row>
    <row r="133" spans="1:8" s="1" customFormat="1" ht="33.75">
      <c r="A133" s="6" t="s">
        <v>512</v>
      </c>
      <c r="B133" s="77" t="s">
        <v>206</v>
      </c>
      <c r="C133" s="78" t="s">
        <v>29</v>
      </c>
      <c r="D133" s="79">
        <v>276.74</v>
      </c>
      <c r="E133" s="9"/>
      <c r="F133" s="10"/>
      <c r="G133" s="68"/>
      <c r="H133" s="84"/>
    </row>
    <row r="134" spans="1:8" s="1" customFormat="1">
      <c r="A134" s="18" t="s">
        <v>128</v>
      </c>
      <c r="B134" s="19" t="s">
        <v>207</v>
      </c>
      <c r="C134" s="20"/>
      <c r="D134" s="21"/>
      <c r="E134" s="67"/>
      <c r="F134" s="22"/>
      <c r="G134" s="67">
        <f>ROUND(SUM(G135:G142),2)</f>
        <v>0</v>
      </c>
    </row>
    <row r="135" spans="1:8" s="1" customFormat="1" ht="45">
      <c r="A135" s="6" t="s">
        <v>513</v>
      </c>
      <c r="B135" s="77" t="s">
        <v>208</v>
      </c>
      <c r="C135" s="78" t="s">
        <v>26</v>
      </c>
      <c r="D135" s="79">
        <v>1</v>
      </c>
      <c r="E135" s="9"/>
      <c r="F135" s="16"/>
      <c r="G135" s="11"/>
      <c r="H135" s="84"/>
    </row>
    <row r="136" spans="1:8" s="1" customFormat="1" ht="45">
      <c r="A136" s="6" t="s">
        <v>514</v>
      </c>
      <c r="B136" s="77" t="s">
        <v>209</v>
      </c>
      <c r="C136" s="78" t="s">
        <v>25</v>
      </c>
      <c r="D136" s="79">
        <v>12.92</v>
      </c>
      <c r="E136" s="9"/>
      <c r="F136" s="16"/>
      <c r="G136" s="11"/>
      <c r="H136" s="84"/>
    </row>
    <row r="137" spans="1:8" s="1" customFormat="1" ht="78.75">
      <c r="A137" s="6" t="s">
        <v>515</v>
      </c>
      <c r="B137" s="77" t="s">
        <v>210</v>
      </c>
      <c r="C137" s="78" t="s">
        <v>188</v>
      </c>
      <c r="D137" s="79">
        <v>2</v>
      </c>
      <c r="E137" s="9"/>
      <c r="F137" s="16"/>
      <c r="G137" s="11"/>
      <c r="H137" s="84"/>
    </row>
    <row r="138" spans="1:8" s="1" customFormat="1" ht="78.75">
      <c r="A138" s="6" t="s">
        <v>516</v>
      </c>
      <c r="B138" s="77" t="s">
        <v>211</v>
      </c>
      <c r="C138" s="78" t="s">
        <v>188</v>
      </c>
      <c r="D138" s="79">
        <v>2</v>
      </c>
      <c r="E138" s="9"/>
      <c r="F138" s="16"/>
      <c r="G138" s="11"/>
      <c r="H138" s="84"/>
    </row>
    <row r="139" spans="1:8" s="1" customFormat="1" ht="67.5">
      <c r="A139" s="6" t="s">
        <v>517</v>
      </c>
      <c r="B139" s="77" t="s">
        <v>212</v>
      </c>
      <c r="C139" s="78" t="s">
        <v>26</v>
      </c>
      <c r="D139" s="79">
        <v>2</v>
      </c>
      <c r="E139" s="9"/>
      <c r="F139" s="16"/>
      <c r="G139" s="11"/>
      <c r="H139" s="84"/>
    </row>
    <row r="140" spans="1:8" s="1" customFormat="1" ht="56.25">
      <c r="A140" s="6" t="s">
        <v>518</v>
      </c>
      <c r="B140" s="77" t="s">
        <v>213</v>
      </c>
      <c r="C140" s="78" t="s">
        <v>26</v>
      </c>
      <c r="D140" s="79">
        <v>2</v>
      </c>
      <c r="E140" s="9"/>
      <c r="F140" s="16"/>
      <c r="G140" s="11"/>
      <c r="H140" s="84"/>
    </row>
    <row r="141" spans="1:8" s="1" customFormat="1" ht="45">
      <c r="A141" s="6" t="s">
        <v>519</v>
      </c>
      <c r="B141" s="77" t="s">
        <v>214</v>
      </c>
      <c r="C141" s="78" t="s">
        <v>26</v>
      </c>
      <c r="D141" s="79">
        <v>2</v>
      </c>
      <c r="E141" s="9"/>
      <c r="F141" s="16"/>
      <c r="G141" s="11"/>
      <c r="H141" s="84"/>
    </row>
    <row r="142" spans="1:8" s="1" customFormat="1" ht="56.25">
      <c r="A142" s="6" t="s">
        <v>520</v>
      </c>
      <c r="B142" s="77" t="s">
        <v>215</v>
      </c>
      <c r="C142" s="78" t="s">
        <v>26</v>
      </c>
      <c r="D142" s="79">
        <v>1</v>
      </c>
      <c r="E142" s="9"/>
      <c r="F142" s="16"/>
      <c r="G142" s="11"/>
      <c r="H142" s="84"/>
    </row>
    <row r="143" spans="1:8" s="1" customFormat="1">
      <c r="A143" s="3" t="s">
        <v>90</v>
      </c>
      <c r="B143" s="17" t="s">
        <v>216</v>
      </c>
      <c r="C143" s="14"/>
      <c r="D143" s="15"/>
      <c r="E143" s="15"/>
      <c r="F143" s="15"/>
      <c r="G143" s="66">
        <f>ROUND(SUM(G144,G149,G159),2)</f>
        <v>0</v>
      </c>
    </row>
    <row r="144" spans="1:8" s="1" customFormat="1">
      <c r="A144" s="18" t="s">
        <v>91</v>
      </c>
      <c r="B144" s="19" t="s">
        <v>33</v>
      </c>
      <c r="C144" s="20"/>
      <c r="D144" s="21"/>
      <c r="E144" s="67"/>
      <c r="F144" s="22"/>
      <c r="G144" s="67">
        <f>ROUND(SUM(G145:G148),2)</f>
        <v>0</v>
      </c>
    </row>
    <row r="145" spans="1:8" s="1" customFormat="1" ht="33.75">
      <c r="A145" s="6" t="s">
        <v>521</v>
      </c>
      <c r="B145" s="77" t="s">
        <v>137</v>
      </c>
      <c r="C145" s="78" t="s">
        <v>18</v>
      </c>
      <c r="D145" s="79">
        <v>13.69</v>
      </c>
      <c r="E145" s="9"/>
      <c r="F145" s="16"/>
      <c r="G145" s="68"/>
      <c r="H145" s="84"/>
    </row>
    <row r="146" spans="1:8" s="1" customFormat="1" ht="45">
      <c r="A146" s="6" t="s">
        <v>522</v>
      </c>
      <c r="B146" s="77" t="s">
        <v>72</v>
      </c>
      <c r="C146" s="78" t="s">
        <v>19</v>
      </c>
      <c r="D146" s="79">
        <v>5.86</v>
      </c>
      <c r="E146" s="9"/>
      <c r="F146" s="16"/>
      <c r="G146" s="68"/>
      <c r="H146" s="84"/>
    </row>
    <row r="147" spans="1:8" s="1" customFormat="1" ht="33.75">
      <c r="A147" s="6" t="s">
        <v>523</v>
      </c>
      <c r="B147" s="77" t="s">
        <v>135</v>
      </c>
      <c r="C147" s="78" t="s">
        <v>19</v>
      </c>
      <c r="D147" s="79">
        <v>5.86</v>
      </c>
      <c r="E147" s="9"/>
      <c r="F147" s="12" t="s">
        <v>61</v>
      </c>
      <c r="G147" s="68"/>
      <c r="H147" s="84"/>
    </row>
    <row r="148" spans="1:8" s="1" customFormat="1" ht="33.75">
      <c r="A148" s="6" t="s">
        <v>524</v>
      </c>
      <c r="B148" s="77" t="s">
        <v>136</v>
      </c>
      <c r="C148" s="78" t="s">
        <v>20</v>
      </c>
      <c r="D148" s="79">
        <v>93.76</v>
      </c>
      <c r="E148" s="9"/>
      <c r="F148" s="10"/>
      <c r="G148" s="68"/>
      <c r="H148" s="84"/>
    </row>
    <row r="149" spans="1:8" s="1" customFormat="1">
      <c r="A149" s="18" t="s">
        <v>92</v>
      </c>
      <c r="B149" s="19" t="s">
        <v>217</v>
      </c>
      <c r="C149" s="20"/>
      <c r="D149" s="21"/>
      <c r="E149" s="67"/>
      <c r="F149" s="22"/>
      <c r="G149" s="67">
        <f>ROUND(SUM(G150:G158),2)</f>
        <v>0</v>
      </c>
    </row>
    <row r="150" spans="1:8" s="1" customFormat="1" ht="33.75">
      <c r="A150" s="6" t="s">
        <v>525</v>
      </c>
      <c r="B150" s="77" t="s">
        <v>30</v>
      </c>
      <c r="C150" s="78" t="s">
        <v>18</v>
      </c>
      <c r="D150" s="79">
        <v>13.69</v>
      </c>
      <c r="E150" s="9"/>
      <c r="F150" s="10"/>
      <c r="G150" s="68"/>
      <c r="H150" s="84"/>
    </row>
    <row r="151" spans="1:8" s="1" customFormat="1" ht="33.75">
      <c r="A151" s="6" t="s">
        <v>526</v>
      </c>
      <c r="B151" s="77" t="s">
        <v>847</v>
      </c>
      <c r="C151" s="78" t="s">
        <v>18</v>
      </c>
      <c r="D151" s="79">
        <v>6.34</v>
      </c>
      <c r="E151" s="9"/>
      <c r="F151" s="10"/>
      <c r="G151" s="68"/>
      <c r="H151" s="84"/>
    </row>
    <row r="152" spans="1:8" s="1" customFormat="1" ht="22.5">
      <c r="A152" s="6" t="s">
        <v>527</v>
      </c>
      <c r="B152" s="77" t="s">
        <v>43</v>
      </c>
      <c r="C152" s="78" t="s">
        <v>19</v>
      </c>
      <c r="D152" s="79">
        <v>1.27</v>
      </c>
      <c r="E152" s="9"/>
      <c r="F152" s="16"/>
      <c r="G152" s="11"/>
      <c r="H152" s="84"/>
    </row>
    <row r="153" spans="1:8" s="1" customFormat="1" ht="33.75">
      <c r="A153" s="6" t="s">
        <v>528</v>
      </c>
      <c r="B153" s="77" t="s">
        <v>218</v>
      </c>
      <c r="C153" s="78" t="s">
        <v>19</v>
      </c>
      <c r="D153" s="79">
        <v>4.0999999999999996</v>
      </c>
      <c r="E153" s="9"/>
      <c r="F153" s="16"/>
      <c r="G153" s="11"/>
      <c r="H153" s="84"/>
    </row>
    <row r="154" spans="1:8" s="1" customFormat="1" ht="33.75">
      <c r="A154" s="6" t="s">
        <v>529</v>
      </c>
      <c r="B154" s="77" t="s">
        <v>314</v>
      </c>
      <c r="C154" s="78" t="s">
        <v>19</v>
      </c>
      <c r="D154" s="79">
        <v>2.36</v>
      </c>
      <c r="E154" s="9"/>
      <c r="F154" s="16"/>
      <c r="G154" s="11"/>
      <c r="H154" s="84"/>
    </row>
    <row r="155" spans="1:8" s="1" customFormat="1" ht="33.75">
      <c r="A155" s="6" t="s">
        <v>530</v>
      </c>
      <c r="B155" s="77" t="s">
        <v>219</v>
      </c>
      <c r="C155" s="78" t="s">
        <v>19</v>
      </c>
      <c r="D155" s="79">
        <v>5.47</v>
      </c>
      <c r="E155" s="9"/>
      <c r="F155" s="16"/>
      <c r="G155" s="11"/>
      <c r="H155" s="84"/>
    </row>
    <row r="156" spans="1:8" s="1" customFormat="1" ht="22.5">
      <c r="A156" s="6" t="s">
        <v>531</v>
      </c>
      <c r="B156" s="77" t="s">
        <v>220</v>
      </c>
      <c r="C156" s="78" t="s">
        <v>18</v>
      </c>
      <c r="D156" s="79">
        <v>27.38</v>
      </c>
      <c r="E156" s="9"/>
      <c r="F156" s="16"/>
      <c r="G156" s="11"/>
      <c r="H156" s="84"/>
    </row>
    <row r="157" spans="1:8" s="1" customFormat="1" ht="45">
      <c r="A157" s="6" t="s">
        <v>532</v>
      </c>
      <c r="B157" s="77" t="s">
        <v>221</v>
      </c>
      <c r="C157" s="78" t="s">
        <v>25</v>
      </c>
      <c r="D157" s="79">
        <v>34.22</v>
      </c>
      <c r="E157" s="9"/>
      <c r="F157" s="16"/>
      <c r="G157" s="11"/>
      <c r="H157" s="84"/>
    </row>
    <row r="158" spans="1:8" s="1" customFormat="1" ht="33.75">
      <c r="A158" s="6" t="s">
        <v>533</v>
      </c>
      <c r="B158" s="77" t="s">
        <v>222</v>
      </c>
      <c r="C158" s="78" t="s">
        <v>18</v>
      </c>
      <c r="D158" s="79">
        <v>27.38</v>
      </c>
      <c r="E158" s="9"/>
      <c r="F158" s="10"/>
      <c r="G158" s="68"/>
      <c r="H158" s="84"/>
    </row>
    <row r="159" spans="1:8" s="1" customFormat="1">
      <c r="A159" s="18" t="s">
        <v>93</v>
      </c>
      <c r="B159" s="19" t="s">
        <v>223</v>
      </c>
      <c r="C159" s="20"/>
      <c r="D159" s="21"/>
      <c r="E159" s="67"/>
      <c r="F159" s="22"/>
      <c r="G159" s="67">
        <f>ROUND(SUM(G160:G161),2)</f>
        <v>0</v>
      </c>
    </row>
    <row r="160" spans="1:8" s="1" customFormat="1" ht="56.25">
      <c r="A160" s="6" t="s">
        <v>534</v>
      </c>
      <c r="B160" s="77" t="s">
        <v>224</v>
      </c>
      <c r="C160" s="78" t="s">
        <v>29</v>
      </c>
      <c r="D160" s="79">
        <v>4058.64</v>
      </c>
      <c r="E160" s="9"/>
      <c r="F160" s="16"/>
      <c r="G160" s="68"/>
      <c r="H160" s="85"/>
    </row>
    <row r="161" spans="1:8" s="1" customFormat="1" ht="33.75">
      <c r="A161" s="6" t="s">
        <v>535</v>
      </c>
      <c r="B161" s="77" t="s">
        <v>206</v>
      </c>
      <c r="C161" s="78" t="s">
        <v>29</v>
      </c>
      <c r="D161" s="79">
        <v>4058.64</v>
      </c>
      <c r="E161" s="9"/>
      <c r="F161" s="16"/>
      <c r="G161" s="68"/>
      <c r="H161" s="84"/>
    </row>
    <row r="162" spans="1:8">
      <c r="A162" s="3" t="s">
        <v>94</v>
      </c>
      <c r="B162" s="17" t="s">
        <v>383</v>
      </c>
      <c r="C162" s="14"/>
      <c r="D162" s="15"/>
      <c r="E162" s="15"/>
      <c r="F162" s="15"/>
      <c r="G162" s="5">
        <f>ROUND(SUM(G163,G169,G178),2)</f>
        <v>0</v>
      </c>
      <c r="H162" s="1"/>
    </row>
    <row r="163" spans="1:8" s="1" customFormat="1">
      <c r="A163" s="18" t="s">
        <v>95</v>
      </c>
      <c r="B163" s="19" t="s">
        <v>33</v>
      </c>
      <c r="C163" s="20"/>
      <c r="D163" s="21"/>
      <c r="E163" s="73"/>
      <c r="F163" s="22"/>
      <c r="G163" s="73">
        <f>ROUND(SUM(G164:G168),2)</f>
        <v>0</v>
      </c>
    </row>
    <row r="164" spans="1:8" s="1" customFormat="1" ht="33.75">
      <c r="A164" s="6" t="s">
        <v>536</v>
      </c>
      <c r="B164" s="77" t="s">
        <v>137</v>
      </c>
      <c r="C164" s="78" t="s">
        <v>18</v>
      </c>
      <c r="D164" s="79">
        <v>262.27999999999997</v>
      </c>
      <c r="E164" s="9"/>
      <c r="F164" s="10"/>
      <c r="G164" s="11"/>
      <c r="H164" s="84"/>
    </row>
    <row r="165" spans="1:8" s="1" customFormat="1" ht="45">
      <c r="A165" s="6" t="s">
        <v>537</v>
      </c>
      <c r="B165" s="77" t="s">
        <v>70</v>
      </c>
      <c r="C165" s="78" t="s">
        <v>19</v>
      </c>
      <c r="D165" s="79">
        <v>123.72</v>
      </c>
      <c r="E165" s="9"/>
      <c r="F165" s="10"/>
      <c r="G165" s="11"/>
      <c r="H165" s="84"/>
    </row>
    <row r="166" spans="1:8" s="1" customFormat="1" ht="56.25">
      <c r="A166" s="6" t="s">
        <v>538</v>
      </c>
      <c r="B166" s="77" t="s">
        <v>138</v>
      </c>
      <c r="C166" s="78" t="s">
        <v>19</v>
      </c>
      <c r="D166" s="79">
        <v>153.82</v>
      </c>
      <c r="E166" s="9"/>
      <c r="F166" s="10"/>
      <c r="G166" s="11"/>
      <c r="H166" s="84"/>
    </row>
    <row r="167" spans="1:8" s="1" customFormat="1" ht="33.75">
      <c r="A167" s="6" t="s">
        <v>539</v>
      </c>
      <c r="B167" s="77" t="s">
        <v>135</v>
      </c>
      <c r="C167" s="78" t="s">
        <v>19</v>
      </c>
      <c r="D167" s="79">
        <v>123.72</v>
      </c>
      <c r="E167" s="9"/>
      <c r="F167" s="10"/>
      <c r="G167" s="11"/>
      <c r="H167" s="84"/>
    </row>
    <row r="168" spans="1:8" s="1" customFormat="1" ht="33.75">
      <c r="A168" s="6" t="s">
        <v>540</v>
      </c>
      <c r="B168" s="77" t="s">
        <v>136</v>
      </c>
      <c r="C168" s="78" t="s">
        <v>20</v>
      </c>
      <c r="D168" s="79">
        <v>1979.52</v>
      </c>
      <c r="E168" s="9"/>
      <c r="F168" s="10"/>
      <c r="G168" s="11"/>
      <c r="H168" s="84"/>
    </row>
    <row r="169" spans="1:8" s="1" customFormat="1">
      <c r="A169" s="18" t="s">
        <v>96</v>
      </c>
      <c r="B169" s="19" t="s">
        <v>376</v>
      </c>
      <c r="C169" s="20"/>
      <c r="D169" s="21"/>
      <c r="E169" s="73"/>
      <c r="F169" s="22"/>
      <c r="G169" s="73">
        <f>ROUND(SUM(G170:G177),2)</f>
        <v>0</v>
      </c>
    </row>
    <row r="170" spans="1:8" s="1" customFormat="1" ht="33.75">
      <c r="A170" s="6" t="s">
        <v>541</v>
      </c>
      <c r="B170" s="77" t="s">
        <v>30</v>
      </c>
      <c r="C170" s="78" t="s">
        <v>18</v>
      </c>
      <c r="D170" s="79">
        <v>68.489999999999995</v>
      </c>
      <c r="E170" s="9"/>
      <c r="F170" s="10"/>
      <c r="G170" s="11"/>
      <c r="H170" s="84"/>
    </row>
    <row r="171" spans="1:8" s="1" customFormat="1" ht="33.75">
      <c r="A171" s="6" t="s">
        <v>542</v>
      </c>
      <c r="B171" s="77" t="s">
        <v>843</v>
      </c>
      <c r="C171" s="78" t="s">
        <v>18</v>
      </c>
      <c r="D171" s="79">
        <v>11.95</v>
      </c>
      <c r="E171" s="9"/>
      <c r="F171" s="10"/>
      <c r="G171" s="11"/>
      <c r="H171" s="84"/>
    </row>
    <row r="172" spans="1:8" s="1" customFormat="1" ht="33.75">
      <c r="A172" s="6" t="s">
        <v>543</v>
      </c>
      <c r="B172" s="77" t="s">
        <v>845</v>
      </c>
      <c r="C172" s="78" t="s">
        <v>18</v>
      </c>
      <c r="D172" s="79">
        <v>147.35</v>
      </c>
      <c r="E172" s="9"/>
      <c r="F172" s="16"/>
      <c r="G172" s="11"/>
      <c r="H172" s="84"/>
    </row>
    <row r="173" spans="1:8" s="1" customFormat="1" ht="33.75">
      <c r="A173" s="6" t="s">
        <v>544</v>
      </c>
      <c r="B173" s="77" t="s">
        <v>37</v>
      </c>
      <c r="C173" s="78" t="s">
        <v>29</v>
      </c>
      <c r="D173" s="79">
        <v>3190.41</v>
      </c>
      <c r="E173" s="9"/>
      <c r="F173" s="10"/>
      <c r="G173" s="11"/>
      <c r="H173" s="84"/>
    </row>
    <row r="174" spans="1:8" s="1" customFormat="1" ht="33.75">
      <c r="A174" s="6" t="s">
        <v>545</v>
      </c>
      <c r="B174" s="77" t="s">
        <v>180</v>
      </c>
      <c r="C174" s="78" t="s">
        <v>19</v>
      </c>
      <c r="D174" s="79">
        <v>10.27</v>
      </c>
      <c r="E174" s="9"/>
      <c r="F174" s="10"/>
      <c r="G174" s="11"/>
      <c r="H174" s="84"/>
    </row>
    <row r="175" spans="1:8" s="1" customFormat="1" ht="33.75">
      <c r="A175" s="6" t="s">
        <v>546</v>
      </c>
      <c r="B175" s="77" t="s">
        <v>181</v>
      </c>
      <c r="C175" s="78" t="s">
        <v>19</v>
      </c>
      <c r="D175" s="79">
        <v>15.2</v>
      </c>
      <c r="E175" s="9"/>
      <c r="F175" s="10"/>
      <c r="G175" s="11"/>
      <c r="H175" s="84"/>
    </row>
    <row r="176" spans="1:8" s="1" customFormat="1" ht="45">
      <c r="A176" s="6" t="s">
        <v>547</v>
      </c>
      <c r="B176" s="77" t="s">
        <v>377</v>
      </c>
      <c r="C176" s="78" t="s">
        <v>18</v>
      </c>
      <c r="D176" s="79">
        <v>81.5</v>
      </c>
      <c r="E176" s="9"/>
      <c r="F176" s="10"/>
      <c r="G176" s="11"/>
      <c r="H176" s="84"/>
    </row>
    <row r="177" spans="1:8" s="1" customFormat="1" ht="45">
      <c r="A177" s="6" t="s">
        <v>548</v>
      </c>
      <c r="B177" s="77" t="s">
        <v>378</v>
      </c>
      <c r="C177" s="78" t="s">
        <v>25</v>
      </c>
      <c r="D177" s="79">
        <v>49.5</v>
      </c>
      <c r="E177" s="9"/>
      <c r="F177" s="10"/>
      <c r="G177" s="11"/>
      <c r="H177" s="84"/>
    </row>
    <row r="178" spans="1:8" s="1" customFormat="1">
      <c r="A178" s="18" t="s">
        <v>97</v>
      </c>
      <c r="B178" s="19" t="s">
        <v>379</v>
      </c>
      <c r="C178" s="20"/>
      <c r="D178" s="21"/>
      <c r="E178" s="73"/>
      <c r="F178" s="22"/>
      <c r="G178" s="73">
        <f>ROUND(SUM(G179:G181),2)</f>
        <v>0</v>
      </c>
    </row>
    <row r="179" spans="1:8" s="1" customFormat="1" ht="45">
      <c r="A179" s="6" t="s">
        <v>549</v>
      </c>
      <c r="B179" s="77" t="s">
        <v>848</v>
      </c>
      <c r="C179" s="78" t="s">
        <v>18</v>
      </c>
      <c r="D179" s="79">
        <v>270.06</v>
      </c>
      <c r="E179" s="9"/>
      <c r="F179" s="16"/>
      <c r="G179" s="11"/>
      <c r="H179" s="84"/>
    </row>
    <row r="180" spans="1:8" s="1" customFormat="1" ht="22.5">
      <c r="A180" s="6" t="s">
        <v>550</v>
      </c>
      <c r="B180" s="77" t="s">
        <v>140</v>
      </c>
      <c r="C180" s="78" t="s">
        <v>25</v>
      </c>
      <c r="D180" s="79">
        <v>301.35000000000002</v>
      </c>
      <c r="E180" s="9"/>
      <c r="F180" s="10"/>
      <c r="G180" s="11"/>
      <c r="H180" s="85"/>
    </row>
    <row r="181" spans="1:8" s="1" customFormat="1" ht="45">
      <c r="A181" s="6" t="s">
        <v>551</v>
      </c>
      <c r="B181" s="77" t="s">
        <v>141</v>
      </c>
      <c r="C181" s="78" t="s">
        <v>25</v>
      </c>
      <c r="D181" s="79">
        <v>301.35000000000002</v>
      </c>
      <c r="E181" s="9"/>
      <c r="F181" s="10"/>
      <c r="G181" s="11"/>
      <c r="H181" s="84"/>
    </row>
    <row r="182" spans="1:8">
      <c r="A182" s="3" t="s">
        <v>386</v>
      </c>
      <c r="B182" s="17" t="s">
        <v>388</v>
      </c>
      <c r="C182" s="14"/>
      <c r="D182" s="15"/>
      <c r="E182" s="15"/>
      <c r="F182" s="15"/>
      <c r="G182" s="5">
        <f>ROUND(SUM(G183,G190,G203),2)</f>
        <v>0</v>
      </c>
      <c r="H182" s="1"/>
    </row>
    <row r="183" spans="1:8" s="1" customFormat="1">
      <c r="A183" s="18" t="s">
        <v>387</v>
      </c>
      <c r="B183" s="19" t="s">
        <v>33</v>
      </c>
      <c r="C183" s="20"/>
      <c r="D183" s="21"/>
      <c r="E183" s="73"/>
      <c r="F183" s="22"/>
      <c r="G183" s="73">
        <f>ROUND(SUM(G184:G189),2)</f>
        <v>0</v>
      </c>
    </row>
    <row r="184" spans="1:8" s="1" customFormat="1" ht="33.75">
      <c r="A184" s="6" t="s">
        <v>552</v>
      </c>
      <c r="B184" s="77" t="s">
        <v>137</v>
      </c>
      <c r="C184" s="78" t="s">
        <v>18</v>
      </c>
      <c r="D184" s="79">
        <v>173.6</v>
      </c>
      <c r="E184" s="9"/>
      <c r="F184" s="10"/>
      <c r="G184" s="11"/>
      <c r="H184" s="84"/>
    </row>
    <row r="185" spans="1:8" s="1" customFormat="1" ht="45">
      <c r="A185" s="6" t="s">
        <v>553</v>
      </c>
      <c r="B185" s="77" t="s">
        <v>70</v>
      </c>
      <c r="C185" s="78" t="s">
        <v>19</v>
      </c>
      <c r="D185" s="79">
        <v>134.43</v>
      </c>
      <c r="E185" s="9"/>
      <c r="F185" s="10"/>
      <c r="G185" s="11"/>
      <c r="H185" s="84"/>
    </row>
    <row r="186" spans="1:8" s="1" customFormat="1" ht="56.25">
      <c r="A186" s="6" t="s">
        <v>554</v>
      </c>
      <c r="B186" s="77" t="s">
        <v>138</v>
      </c>
      <c r="C186" s="78" t="s">
        <v>19</v>
      </c>
      <c r="D186" s="79">
        <v>77.180000000000007</v>
      </c>
      <c r="E186" s="9"/>
      <c r="F186" s="10"/>
      <c r="G186" s="11"/>
      <c r="H186" s="84"/>
    </row>
    <row r="187" spans="1:8" s="1" customFormat="1" ht="67.5">
      <c r="A187" s="6" t="s">
        <v>555</v>
      </c>
      <c r="B187" s="77" t="s">
        <v>244</v>
      </c>
      <c r="C187" s="78" t="s">
        <v>19</v>
      </c>
      <c r="D187" s="79">
        <v>28.3</v>
      </c>
      <c r="E187" s="9"/>
      <c r="F187" s="10"/>
      <c r="G187" s="11"/>
      <c r="H187" s="84"/>
    </row>
    <row r="188" spans="1:8" s="1" customFormat="1" ht="33.75">
      <c r="A188" s="6" t="s">
        <v>556</v>
      </c>
      <c r="B188" s="77" t="s">
        <v>135</v>
      </c>
      <c r="C188" s="78" t="s">
        <v>19</v>
      </c>
      <c r="D188" s="79">
        <v>134.43</v>
      </c>
      <c r="E188" s="9"/>
      <c r="F188" s="10"/>
      <c r="G188" s="11"/>
      <c r="H188" s="84"/>
    </row>
    <row r="189" spans="1:8" s="1" customFormat="1" ht="33.75">
      <c r="A189" s="6" t="s">
        <v>557</v>
      </c>
      <c r="B189" s="77" t="s">
        <v>136</v>
      </c>
      <c r="C189" s="78" t="s">
        <v>20</v>
      </c>
      <c r="D189" s="79">
        <v>2150.88</v>
      </c>
      <c r="E189" s="9"/>
      <c r="F189" s="10"/>
      <c r="G189" s="11"/>
      <c r="H189" s="84"/>
    </row>
    <row r="190" spans="1:8" s="1" customFormat="1">
      <c r="A190" s="18" t="s">
        <v>389</v>
      </c>
      <c r="B190" s="19" t="s">
        <v>380</v>
      </c>
      <c r="C190" s="20"/>
      <c r="D190" s="21"/>
      <c r="E190" s="73"/>
      <c r="F190" s="22"/>
      <c r="G190" s="73">
        <f>ROUND(SUM(G191:G202),2)</f>
        <v>0</v>
      </c>
    </row>
    <row r="191" spans="1:8" s="1" customFormat="1" ht="33.75">
      <c r="A191" s="6" t="s">
        <v>558</v>
      </c>
      <c r="B191" s="77" t="s">
        <v>30</v>
      </c>
      <c r="C191" s="78" t="s">
        <v>18</v>
      </c>
      <c r="D191" s="79">
        <v>70.75</v>
      </c>
      <c r="E191" s="9"/>
      <c r="F191" s="10"/>
      <c r="G191" s="11"/>
      <c r="H191" s="84"/>
    </row>
    <row r="192" spans="1:8" s="1" customFormat="1" ht="33.75">
      <c r="A192" s="6" t="s">
        <v>559</v>
      </c>
      <c r="B192" s="77" t="s">
        <v>843</v>
      </c>
      <c r="C192" s="78" t="s">
        <v>18</v>
      </c>
      <c r="D192" s="79">
        <v>34.65</v>
      </c>
      <c r="E192" s="9"/>
      <c r="F192" s="10"/>
      <c r="G192" s="11"/>
      <c r="H192" s="84"/>
    </row>
    <row r="193" spans="1:8" s="1" customFormat="1" ht="33.75">
      <c r="A193" s="6" t="s">
        <v>560</v>
      </c>
      <c r="B193" s="77" t="s">
        <v>847</v>
      </c>
      <c r="C193" s="78" t="s">
        <v>18</v>
      </c>
      <c r="D193" s="79">
        <v>97.42</v>
      </c>
      <c r="E193" s="9"/>
      <c r="F193" s="16"/>
      <c r="G193" s="11"/>
      <c r="H193" s="86"/>
    </row>
    <row r="194" spans="1:8" s="1" customFormat="1" ht="33.75">
      <c r="A194" s="6" t="s">
        <v>561</v>
      </c>
      <c r="B194" s="77" t="s">
        <v>845</v>
      </c>
      <c r="C194" s="78" t="s">
        <v>18</v>
      </c>
      <c r="D194" s="79">
        <v>234.93</v>
      </c>
      <c r="E194" s="9"/>
      <c r="F194" s="16"/>
      <c r="G194" s="11"/>
      <c r="H194" s="84"/>
    </row>
    <row r="195" spans="1:8" s="1" customFormat="1" ht="33.75">
      <c r="A195" s="6" t="s">
        <v>562</v>
      </c>
      <c r="B195" s="77" t="s">
        <v>849</v>
      </c>
      <c r="C195" s="78" t="s">
        <v>18</v>
      </c>
      <c r="D195" s="79">
        <v>75.819999999999993</v>
      </c>
      <c r="E195" s="9"/>
      <c r="F195" s="16"/>
      <c r="G195" s="11"/>
      <c r="H195" s="84"/>
    </row>
    <row r="196" spans="1:8" s="1" customFormat="1" ht="33.75">
      <c r="A196" s="6" t="s">
        <v>563</v>
      </c>
      <c r="B196" s="77" t="s">
        <v>850</v>
      </c>
      <c r="C196" s="78" t="s">
        <v>18</v>
      </c>
      <c r="D196" s="79">
        <v>93.85</v>
      </c>
      <c r="E196" s="9"/>
      <c r="F196" s="16"/>
      <c r="G196" s="11"/>
      <c r="H196" s="84"/>
    </row>
    <row r="197" spans="1:8" s="1" customFormat="1" ht="33.75">
      <c r="A197" s="6" t="s">
        <v>564</v>
      </c>
      <c r="B197" s="77" t="s">
        <v>851</v>
      </c>
      <c r="C197" s="78" t="s">
        <v>25</v>
      </c>
      <c r="D197" s="79">
        <v>61.79</v>
      </c>
      <c r="E197" s="9"/>
      <c r="F197" s="16"/>
      <c r="G197" s="11"/>
      <c r="H197" s="84"/>
    </row>
    <row r="198" spans="1:8" s="1" customFormat="1" ht="33.75">
      <c r="A198" s="6" t="s">
        <v>565</v>
      </c>
      <c r="B198" s="77" t="s">
        <v>37</v>
      </c>
      <c r="C198" s="78" t="s">
        <v>29</v>
      </c>
      <c r="D198" s="79">
        <v>7623.57</v>
      </c>
      <c r="E198" s="9"/>
      <c r="F198" s="16"/>
      <c r="G198" s="11"/>
      <c r="H198" s="84"/>
    </row>
    <row r="199" spans="1:8" s="1" customFormat="1" ht="33.75">
      <c r="A199" s="6" t="s">
        <v>566</v>
      </c>
      <c r="B199" s="77" t="s">
        <v>404</v>
      </c>
      <c r="C199" s="78" t="s">
        <v>19</v>
      </c>
      <c r="D199" s="79">
        <v>14.28</v>
      </c>
      <c r="E199" s="9"/>
      <c r="F199" s="16"/>
      <c r="G199" s="11"/>
      <c r="H199" s="84"/>
    </row>
    <row r="200" spans="1:8" s="1" customFormat="1" ht="33.75">
      <c r="A200" s="6" t="s">
        <v>567</v>
      </c>
      <c r="B200" s="77" t="s">
        <v>180</v>
      </c>
      <c r="C200" s="78" t="s">
        <v>19</v>
      </c>
      <c r="D200" s="79">
        <v>14.28</v>
      </c>
      <c r="E200" s="9"/>
      <c r="F200" s="16"/>
      <c r="G200" s="11"/>
      <c r="H200" s="84"/>
    </row>
    <row r="201" spans="1:8" s="1" customFormat="1" ht="33.75">
      <c r="A201" s="6" t="s">
        <v>568</v>
      </c>
      <c r="B201" s="77" t="s">
        <v>405</v>
      </c>
      <c r="C201" s="78" t="s">
        <v>19</v>
      </c>
      <c r="D201" s="79">
        <v>24.35</v>
      </c>
      <c r="E201" s="9"/>
      <c r="F201" s="16"/>
      <c r="G201" s="11"/>
      <c r="H201" s="84"/>
    </row>
    <row r="202" spans="1:8" s="1" customFormat="1" ht="33.75">
      <c r="A202" s="6" t="s">
        <v>569</v>
      </c>
      <c r="B202" s="77" t="s">
        <v>181</v>
      </c>
      <c r="C202" s="78" t="s">
        <v>19</v>
      </c>
      <c r="D202" s="79">
        <v>24.35</v>
      </c>
      <c r="E202" s="9"/>
      <c r="F202" s="16"/>
      <c r="G202" s="11"/>
      <c r="H202" s="84"/>
    </row>
    <row r="203" spans="1:8" s="1" customFormat="1">
      <c r="A203" s="18" t="s">
        <v>390</v>
      </c>
      <c r="B203" s="19" t="s">
        <v>381</v>
      </c>
      <c r="C203" s="20"/>
      <c r="D203" s="21"/>
      <c r="E203" s="73"/>
      <c r="F203" s="22"/>
      <c r="G203" s="73">
        <f>ROUND(SUM(G204:G205),2)</f>
        <v>0</v>
      </c>
    </row>
    <row r="204" spans="1:8" s="1" customFormat="1" ht="78.75">
      <c r="A204" s="6" t="s">
        <v>570</v>
      </c>
      <c r="B204" s="77" t="s">
        <v>382</v>
      </c>
      <c r="C204" s="78" t="s">
        <v>29</v>
      </c>
      <c r="D204" s="79">
        <v>7006.33</v>
      </c>
      <c r="E204" s="9"/>
      <c r="F204" s="16"/>
      <c r="G204" s="11"/>
      <c r="H204" s="84"/>
    </row>
    <row r="205" spans="1:8" s="1" customFormat="1" ht="33.75">
      <c r="A205" s="6" t="s">
        <v>571</v>
      </c>
      <c r="B205" s="77" t="s">
        <v>49</v>
      </c>
      <c r="C205" s="78" t="s">
        <v>29</v>
      </c>
      <c r="D205" s="79">
        <v>7006.33</v>
      </c>
      <c r="E205" s="9"/>
      <c r="F205" s="16"/>
      <c r="G205" s="11"/>
      <c r="H205" s="84"/>
    </row>
    <row r="206" spans="1:8">
      <c r="A206" s="3" t="s">
        <v>391</v>
      </c>
      <c r="B206" s="17" t="s">
        <v>57</v>
      </c>
      <c r="C206" s="14"/>
      <c r="D206" s="15"/>
      <c r="E206" s="4"/>
      <c r="F206" s="4"/>
      <c r="G206" s="66">
        <f>ROUND(SUM(G207,G213,G218),2)</f>
        <v>0</v>
      </c>
      <c r="H206" s="1"/>
    </row>
    <row r="207" spans="1:8" s="1" customFormat="1">
      <c r="A207" s="18" t="s">
        <v>392</v>
      </c>
      <c r="B207" s="19" t="s">
        <v>33</v>
      </c>
      <c r="C207" s="20"/>
      <c r="D207" s="21"/>
      <c r="E207" s="67"/>
      <c r="F207" s="22"/>
      <c r="G207" s="67">
        <f>ROUND(SUM(G208:G212),2)</f>
        <v>0</v>
      </c>
    </row>
    <row r="208" spans="1:8" s="1" customFormat="1" ht="33.75">
      <c r="A208" s="6" t="s">
        <v>572</v>
      </c>
      <c r="B208" s="77" t="s">
        <v>137</v>
      </c>
      <c r="C208" s="78" t="s">
        <v>18</v>
      </c>
      <c r="D208" s="79">
        <v>351.58</v>
      </c>
      <c r="E208" s="9"/>
      <c r="F208" s="16"/>
      <c r="G208" s="68"/>
      <c r="H208" s="84"/>
    </row>
    <row r="209" spans="1:8" s="1" customFormat="1" ht="45">
      <c r="A209" s="6" t="s">
        <v>573</v>
      </c>
      <c r="B209" s="77" t="s">
        <v>70</v>
      </c>
      <c r="C209" s="78" t="s">
        <v>19</v>
      </c>
      <c r="D209" s="79">
        <v>52.74</v>
      </c>
      <c r="E209" s="9"/>
      <c r="F209" s="16"/>
      <c r="G209" s="68"/>
      <c r="H209" s="84"/>
    </row>
    <row r="210" spans="1:8" s="1" customFormat="1" ht="56.25">
      <c r="A210" s="6" t="s">
        <v>574</v>
      </c>
      <c r="B210" s="77" t="s">
        <v>138</v>
      </c>
      <c r="C210" s="78" t="s">
        <v>19</v>
      </c>
      <c r="D210" s="79">
        <v>52.74</v>
      </c>
      <c r="E210" s="9"/>
      <c r="F210" s="16"/>
      <c r="G210" s="68"/>
      <c r="H210" s="84"/>
    </row>
    <row r="211" spans="1:8" s="1" customFormat="1" ht="33.75">
      <c r="A211" s="6" t="s">
        <v>575</v>
      </c>
      <c r="B211" s="77" t="s">
        <v>135</v>
      </c>
      <c r="C211" s="78" t="s">
        <v>19</v>
      </c>
      <c r="D211" s="79">
        <v>52.74</v>
      </c>
      <c r="E211" s="9"/>
      <c r="F211" s="12"/>
      <c r="G211" s="68"/>
      <c r="H211" s="84"/>
    </row>
    <row r="212" spans="1:8" s="1" customFormat="1" ht="33.75">
      <c r="A212" s="6" t="s">
        <v>576</v>
      </c>
      <c r="B212" s="77" t="s">
        <v>136</v>
      </c>
      <c r="C212" s="78" t="s">
        <v>20</v>
      </c>
      <c r="D212" s="79">
        <v>843.84</v>
      </c>
      <c r="E212" s="9"/>
      <c r="F212" s="10"/>
      <c r="G212" s="68"/>
      <c r="H212" s="84"/>
    </row>
    <row r="213" spans="1:8" s="1" customFormat="1">
      <c r="A213" s="18" t="s">
        <v>393</v>
      </c>
      <c r="B213" s="19" t="s">
        <v>42</v>
      </c>
      <c r="C213" s="20"/>
      <c r="D213" s="21"/>
      <c r="E213" s="67"/>
      <c r="F213" s="22"/>
      <c r="G213" s="67">
        <f>ROUND(SUM(G214:G217),2)</f>
        <v>0</v>
      </c>
    </row>
    <row r="214" spans="1:8" s="1" customFormat="1" ht="45">
      <c r="A214" s="6" t="s">
        <v>577</v>
      </c>
      <c r="B214" s="77" t="s">
        <v>58</v>
      </c>
      <c r="C214" s="78" t="s">
        <v>25</v>
      </c>
      <c r="D214" s="79">
        <v>67.349999999999994</v>
      </c>
      <c r="E214" s="9"/>
      <c r="F214" s="16"/>
      <c r="G214" s="11"/>
      <c r="H214" s="84"/>
    </row>
    <row r="215" spans="1:8" s="1" customFormat="1" ht="56.25">
      <c r="A215" s="6" t="s">
        <v>578</v>
      </c>
      <c r="B215" s="77" t="s">
        <v>310</v>
      </c>
      <c r="C215" s="78" t="s">
        <v>18</v>
      </c>
      <c r="D215" s="79">
        <v>351.58</v>
      </c>
      <c r="E215" s="9"/>
      <c r="F215" s="16"/>
      <c r="G215" s="11"/>
      <c r="H215" s="84"/>
    </row>
    <row r="216" spans="1:8" s="1" customFormat="1" ht="22.5">
      <c r="A216" s="6" t="s">
        <v>579</v>
      </c>
      <c r="B216" s="77" t="s">
        <v>140</v>
      </c>
      <c r="C216" s="78" t="s">
        <v>25</v>
      </c>
      <c r="D216" s="79">
        <v>187.5</v>
      </c>
      <c r="E216" s="9"/>
      <c r="F216" s="16"/>
      <c r="G216" s="11"/>
      <c r="H216" s="84"/>
    </row>
    <row r="217" spans="1:8" s="1" customFormat="1" ht="45">
      <c r="A217" s="6" t="s">
        <v>580</v>
      </c>
      <c r="B217" s="77" t="s">
        <v>141</v>
      </c>
      <c r="C217" s="78" t="s">
        <v>25</v>
      </c>
      <c r="D217" s="79">
        <v>187.5</v>
      </c>
      <c r="E217" s="9"/>
      <c r="F217" s="10"/>
      <c r="G217" s="68"/>
      <c r="H217" s="84"/>
    </row>
    <row r="218" spans="1:8" s="1" customFormat="1">
      <c r="A218" s="18" t="s">
        <v>394</v>
      </c>
      <c r="B218" s="19" t="s">
        <v>50</v>
      </c>
      <c r="C218" s="20"/>
      <c r="D218" s="21"/>
      <c r="E218" s="67"/>
      <c r="F218" s="22"/>
      <c r="G218" s="67">
        <f>ROUND(SUM(G219:G223),2)</f>
        <v>0</v>
      </c>
    </row>
    <row r="219" spans="1:8" s="1" customFormat="1" ht="45">
      <c r="A219" s="6" t="s">
        <v>581</v>
      </c>
      <c r="B219" s="77" t="s">
        <v>72</v>
      </c>
      <c r="C219" s="78" t="s">
        <v>19</v>
      </c>
      <c r="D219" s="79">
        <v>2.06</v>
      </c>
      <c r="E219" s="9"/>
      <c r="F219" s="16"/>
      <c r="G219" s="68"/>
      <c r="H219" s="84"/>
    </row>
    <row r="220" spans="1:8" s="1" customFormat="1" ht="33.75">
      <c r="A220" s="6" t="s">
        <v>582</v>
      </c>
      <c r="B220" s="77" t="s">
        <v>847</v>
      </c>
      <c r="C220" s="78" t="s">
        <v>18</v>
      </c>
      <c r="D220" s="79">
        <v>16.5</v>
      </c>
      <c r="E220" s="9"/>
      <c r="F220" s="16"/>
      <c r="G220" s="68"/>
      <c r="H220" s="84"/>
    </row>
    <row r="221" spans="1:8" s="1" customFormat="1" ht="22.5">
      <c r="A221" s="6" t="s">
        <v>583</v>
      </c>
      <c r="B221" s="77" t="s">
        <v>43</v>
      </c>
      <c r="C221" s="78" t="s">
        <v>19</v>
      </c>
      <c r="D221" s="79">
        <v>2.06</v>
      </c>
      <c r="E221" s="9"/>
      <c r="F221" s="16"/>
      <c r="G221" s="11"/>
      <c r="H221" s="84"/>
    </row>
    <row r="222" spans="1:8" s="1" customFormat="1" ht="33.75">
      <c r="A222" s="6" t="s">
        <v>584</v>
      </c>
      <c r="B222" s="77" t="s">
        <v>225</v>
      </c>
      <c r="C222" s="78" t="s">
        <v>26</v>
      </c>
      <c r="D222" s="79">
        <v>7</v>
      </c>
      <c r="E222" s="9"/>
      <c r="F222" s="10"/>
      <c r="G222" s="68"/>
      <c r="H222" s="85"/>
    </row>
    <row r="223" spans="1:8" s="1" customFormat="1" ht="33.75">
      <c r="A223" s="6" t="s">
        <v>585</v>
      </c>
      <c r="B223" s="77" t="s">
        <v>226</v>
      </c>
      <c r="C223" s="78" t="s">
        <v>26</v>
      </c>
      <c r="D223" s="79">
        <v>8</v>
      </c>
      <c r="E223" s="9"/>
      <c r="F223" s="10"/>
      <c r="G223" s="68"/>
      <c r="H223" s="84"/>
    </row>
    <row r="224" spans="1:8">
      <c r="A224" s="3" t="s">
        <v>395</v>
      </c>
      <c r="B224" s="17" t="s">
        <v>67</v>
      </c>
      <c r="C224" s="14"/>
      <c r="D224" s="15"/>
      <c r="E224" s="4"/>
      <c r="F224" s="4"/>
      <c r="G224" s="66">
        <f>ROUND(SUM(G225,G231,G236),2)</f>
        <v>0</v>
      </c>
      <c r="H224" s="1"/>
    </row>
    <row r="225" spans="1:8" s="1" customFormat="1">
      <c r="A225" s="18" t="s">
        <v>55</v>
      </c>
      <c r="B225" s="19" t="s">
        <v>33</v>
      </c>
      <c r="C225" s="20"/>
      <c r="D225" s="21"/>
      <c r="E225" s="67"/>
      <c r="F225" s="22"/>
      <c r="G225" s="67">
        <f>ROUND(SUM(G226:G230),2)</f>
        <v>0</v>
      </c>
    </row>
    <row r="226" spans="1:8" s="1" customFormat="1" ht="33.75">
      <c r="A226" s="6" t="s">
        <v>586</v>
      </c>
      <c r="B226" s="77" t="s">
        <v>137</v>
      </c>
      <c r="C226" s="78" t="s">
        <v>18</v>
      </c>
      <c r="D226" s="79">
        <v>861.85</v>
      </c>
      <c r="E226" s="9"/>
      <c r="F226" s="16"/>
      <c r="G226" s="68"/>
      <c r="H226" s="84"/>
    </row>
    <row r="227" spans="1:8" s="1" customFormat="1" ht="45">
      <c r="A227" s="6" t="s">
        <v>587</v>
      </c>
      <c r="B227" s="77" t="s">
        <v>70</v>
      </c>
      <c r="C227" s="78" t="s">
        <v>19</v>
      </c>
      <c r="D227" s="79">
        <v>129.28</v>
      </c>
      <c r="E227" s="9"/>
      <c r="F227" s="16"/>
      <c r="G227" s="68"/>
      <c r="H227" s="84"/>
    </row>
    <row r="228" spans="1:8" s="1" customFormat="1" ht="56.25">
      <c r="A228" s="6" t="s">
        <v>588</v>
      </c>
      <c r="B228" s="77" t="s">
        <v>138</v>
      </c>
      <c r="C228" s="78" t="s">
        <v>19</v>
      </c>
      <c r="D228" s="79">
        <v>129.28</v>
      </c>
      <c r="E228" s="9"/>
      <c r="F228" s="16"/>
      <c r="G228" s="68"/>
      <c r="H228" s="84"/>
    </row>
    <row r="229" spans="1:8" s="1" customFormat="1" ht="33.75">
      <c r="A229" s="6" t="s">
        <v>589</v>
      </c>
      <c r="B229" s="77" t="s">
        <v>135</v>
      </c>
      <c r="C229" s="78" t="s">
        <v>19</v>
      </c>
      <c r="D229" s="79">
        <v>129.28</v>
      </c>
      <c r="E229" s="9"/>
      <c r="F229" s="12"/>
      <c r="G229" s="68"/>
      <c r="H229" s="84"/>
    </row>
    <row r="230" spans="1:8" s="1" customFormat="1" ht="33.75">
      <c r="A230" s="6" t="s">
        <v>590</v>
      </c>
      <c r="B230" s="77" t="s">
        <v>136</v>
      </c>
      <c r="C230" s="78" t="s">
        <v>20</v>
      </c>
      <c r="D230" s="79">
        <v>2068.48</v>
      </c>
      <c r="E230" s="9"/>
      <c r="F230" s="10"/>
      <c r="G230" s="68"/>
      <c r="H230" s="84"/>
    </row>
    <row r="231" spans="1:8" s="1" customFormat="1">
      <c r="A231" s="18" t="s">
        <v>56</v>
      </c>
      <c r="B231" s="19" t="s">
        <v>34</v>
      </c>
      <c r="C231" s="20"/>
      <c r="D231" s="21"/>
      <c r="E231" s="67"/>
      <c r="F231" s="22"/>
      <c r="G231" s="67">
        <f>ROUND(SUM(G232:G235),2)</f>
        <v>0</v>
      </c>
    </row>
    <row r="232" spans="1:8" s="1" customFormat="1" ht="45">
      <c r="A232" s="6" t="s">
        <v>591</v>
      </c>
      <c r="B232" s="77" t="s">
        <v>58</v>
      </c>
      <c r="C232" s="78" t="s">
        <v>25</v>
      </c>
      <c r="D232" s="79">
        <v>894.58</v>
      </c>
      <c r="E232" s="9"/>
      <c r="F232" s="16"/>
      <c r="G232" s="11"/>
      <c r="H232" s="84"/>
    </row>
    <row r="233" spans="1:8" s="1" customFormat="1" ht="45">
      <c r="A233" s="6" t="s">
        <v>592</v>
      </c>
      <c r="B233" s="77" t="s">
        <v>848</v>
      </c>
      <c r="C233" s="78" t="s">
        <v>18</v>
      </c>
      <c r="D233" s="79">
        <v>861.85</v>
      </c>
      <c r="E233" s="9"/>
      <c r="F233" s="16"/>
      <c r="G233" s="11"/>
      <c r="H233" s="84"/>
    </row>
    <row r="234" spans="1:8" s="1" customFormat="1" ht="22.5">
      <c r="A234" s="6" t="s">
        <v>593</v>
      </c>
      <c r="B234" s="77" t="s">
        <v>140</v>
      </c>
      <c r="C234" s="78" t="s">
        <v>25</v>
      </c>
      <c r="D234" s="79">
        <v>492.4</v>
      </c>
      <c r="E234" s="9"/>
      <c r="F234" s="16"/>
      <c r="G234" s="11"/>
      <c r="H234" s="84"/>
    </row>
    <row r="235" spans="1:8" s="1" customFormat="1" ht="45">
      <c r="A235" s="6" t="s">
        <v>594</v>
      </c>
      <c r="B235" s="77" t="s">
        <v>141</v>
      </c>
      <c r="C235" s="78" t="s">
        <v>25</v>
      </c>
      <c r="D235" s="79">
        <v>492.4</v>
      </c>
      <c r="E235" s="9"/>
      <c r="F235" s="16"/>
      <c r="G235" s="11"/>
      <c r="H235" s="84"/>
    </row>
    <row r="236" spans="1:8" s="1" customFormat="1">
      <c r="A236" s="18" t="s">
        <v>98</v>
      </c>
      <c r="B236" s="19" t="s">
        <v>50</v>
      </c>
      <c r="C236" s="20"/>
      <c r="D236" s="21"/>
      <c r="E236" s="67"/>
      <c r="F236" s="22"/>
      <c r="G236" s="67">
        <f>ROUND(SUM(G237:G240),2)</f>
        <v>0</v>
      </c>
    </row>
    <row r="237" spans="1:8" s="1" customFormat="1" ht="45">
      <c r="A237" s="6" t="s">
        <v>595</v>
      </c>
      <c r="B237" s="77" t="s">
        <v>62</v>
      </c>
      <c r="C237" s="78" t="s">
        <v>26</v>
      </c>
      <c r="D237" s="79">
        <v>13</v>
      </c>
      <c r="E237" s="9"/>
      <c r="F237" s="16"/>
      <c r="G237" s="11"/>
      <c r="H237" s="84"/>
    </row>
    <row r="238" spans="1:8" s="1" customFormat="1" ht="33.75">
      <c r="A238" s="6" t="s">
        <v>596</v>
      </c>
      <c r="B238" s="77" t="s">
        <v>297</v>
      </c>
      <c r="C238" s="78" t="s">
        <v>26</v>
      </c>
      <c r="D238" s="79">
        <v>24</v>
      </c>
      <c r="E238" s="9"/>
      <c r="F238" s="16"/>
      <c r="G238" s="11"/>
      <c r="H238" s="84"/>
    </row>
    <row r="239" spans="1:8" s="1" customFormat="1" ht="33.75">
      <c r="A239" s="6" t="s">
        <v>597</v>
      </c>
      <c r="B239" s="77" t="s">
        <v>298</v>
      </c>
      <c r="C239" s="78" t="s">
        <v>26</v>
      </c>
      <c r="D239" s="79">
        <v>12</v>
      </c>
      <c r="E239" s="9"/>
      <c r="F239" s="16"/>
      <c r="G239" s="11"/>
      <c r="H239" s="84"/>
    </row>
    <row r="240" spans="1:8" s="1" customFormat="1" ht="33.75">
      <c r="A240" s="6" t="s">
        <v>598</v>
      </c>
      <c r="B240" s="77" t="s">
        <v>299</v>
      </c>
      <c r="C240" s="78" t="s">
        <v>26</v>
      </c>
      <c r="D240" s="79">
        <v>12</v>
      </c>
      <c r="E240" s="9"/>
      <c r="F240" s="16"/>
      <c r="G240" s="11"/>
      <c r="H240" s="84"/>
    </row>
    <row r="241" spans="1:8">
      <c r="A241" s="3" t="s">
        <v>38</v>
      </c>
      <c r="B241" s="17" t="s">
        <v>148</v>
      </c>
      <c r="C241" s="14"/>
      <c r="D241" s="15"/>
      <c r="E241" s="4"/>
      <c r="F241" s="4"/>
      <c r="G241" s="66">
        <f>ROUND(SUM(G242,G249,G253),2)</f>
        <v>0</v>
      </c>
      <c r="H241" s="1"/>
    </row>
    <row r="242" spans="1:8" s="1" customFormat="1">
      <c r="A242" s="18" t="s">
        <v>39</v>
      </c>
      <c r="B242" s="19" t="s">
        <v>33</v>
      </c>
      <c r="C242" s="20"/>
      <c r="D242" s="21"/>
      <c r="E242" s="67"/>
      <c r="F242" s="22"/>
      <c r="G242" s="67">
        <f>ROUND(SUM(G243:G248),2)</f>
        <v>0</v>
      </c>
    </row>
    <row r="243" spans="1:8" s="1" customFormat="1" ht="33.75">
      <c r="A243" s="6" t="s">
        <v>599</v>
      </c>
      <c r="B243" s="77" t="s">
        <v>137</v>
      </c>
      <c r="C243" s="78" t="s">
        <v>18</v>
      </c>
      <c r="D243" s="79">
        <v>444.15</v>
      </c>
      <c r="E243" s="9"/>
      <c r="F243" s="16"/>
      <c r="G243" s="68"/>
      <c r="H243" s="84"/>
    </row>
    <row r="244" spans="1:8" s="1" customFormat="1" ht="45">
      <c r="A244" s="6" t="s">
        <v>600</v>
      </c>
      <c r="B244" s="77" t="s">
        <v>70</v>
      </c>
      <c r="C244" s="78" t="s">
        <v>19</v>
      </c>
      <c r="D244" s="79">
        <v>141.77000000000001</v>
      </c>
      <c r="E244" s="9"/>
      <c r="F244" s="16"/>
      <c r="G244" s="68"/>
      <c r="H244" s="84"/>
    </row>
    <row r="245" spans="1:8" s="1" customFormat="1" ht="45">
      <c r="A245" s="70" t="s">
        <v>601</v>
      </c>
      <c r="B245" s="77" t="s">
        <v>72</v>
      </c>
      <c r="C245" s="78" t="s">
        <v>19</v>
      </c>
      <c r="D245" s="79">
        <v>2.68</v>
      </c>
      <c r="E245" s="71"/>
      <c r="F245" s="10"/>
      <c r="G245" s="68"/>
      <c r="H245" s="84"/>
    </row>
    <row r="246" spans="1:8" s="1" customFormat="1" ht="56.25">
      <c r="A246" s="6" t="s">
        <v>602</v>
      </c>
      <c r="B246" s="77" t="s">
        <v>138</v>
      </c>
      <c r="C246" s="78" t="s">
        <v>19</v>
      </c>
      <c r="D246" s="79">
        <v>80.11</v>
      </c>
      <c r="E246" s="9"/>
      <c r="F246" s="16"/>
      <c r="G246" s="68"/>
      <c r="H246" s="84"/>
    </row>
    <row r="247" spans="1:8" s="1" customFormat="1" ht="33.75">
      <c r="A247" s="6" t="s">
        <v>603</v>
      </c>
      <c r="B247" s="77" t="s">
        <v>135</v>
      </c>
      <c r="C247" s="78" t="s">
        <v>19</v>
      </c>
      <c r="D247" s="79">
        <v>144.44999999999999</v>
      </c>
      <c r="E247" s="9"/>
      <c r="F247" s="12"/>
      <c r="G247" s="68"/>
      <c r="H247" s="84"/>
    </row>
    <row r="248" spans="1:8" s="1" customFormat="1" ht="33.75">
      <c r="A248" s="6" t="s">
        <v>604</v>
      </c>
      <c r="B248" s="77" t="s">
        <v>136</v>
      </c>
      <c r="C248" s="78" t="s">
        <v>20</v>
      </c>
      <c r="D248" s="79">
        <v>2311.1999999999998</v>
      </c>
      <c r="E248" s="9"/>
      <c r="F248" s="10"/>
      <c r="G248" s="68"/>
      <c r="H248" s="84"/>
    </row>
    <row r="249" spans="1:8" s="1" customFormat="1">
      <c r="A249" s="18" t="s">
        <v>40</v>
      </c>
      <c r="B249" s="19" t="s">
        <v>42</v>
      </c>
      <c r="C249" s="20"/>
      <c r="D249" s="21"/>
      <c r="E249" s="67"/>
      <c r="F249" s="22"/>
      <c r="G249" s="67">
        <f>ROUND(SUM(G250:G252),2)</f>
        <v>0</v>
      </c>
    </row>
    <row r="250" spans="1:8" s="1" customFormat="1" ht="45">
      <c r="A250" s="6" t="s">
        <v>605</v>
      </c>
      <c r="B250" s="77" t="s">
        <v>59</v>
      </c>
      <c r="C250" s="78" t="s">
        <v>18</v>
      </c>
      <c r="D250" s="79">
        <v>435.31</v>
      </c>
      <c r="E250" s="9"/>
      <c r="F250" s="16"/>
      <c r="G250" s="11"/>
      <c r="H250" s="84"/>
    </row>
    <row r="251" spans="1:8" s="1" customFormat="1" ht="22.5">
      <c r="A251" s="6" t="s">
        <v>606</v>
      </c>
      <c r="B251" s="77" t="s">
        <v>140</v>
      </c>
      <c r="C251" s="78" t="s">
        <v>25</v>
      </c>
      <c r="D251" s="79">
        <v>487.64100000000002</v>
      </c>
      <c r="E251" s="9"/>
      <c r="F251" s="16"/>
      <c r="G251" s="11"/>
      <c r="H251" s="84"/>
    </row>
    <row r="252" spans="1:8" s="1" customFormat="1" ht="45">
      <c r="A252" s="6" t="s">
        <v>607</v>
      </c>
      <c r="B252" s="77" t="s">
        <v>58</v>
      </c>
      <c r="C252" s="78" t="s">
        <v>25</v>
      </c>
      <c r="D252" s="79">
        <v>87.99</v>
      </c>
      <c r="E252" s="9"/>
      <c r="F252" s="16"/>
      <c r="G252" s="11"/>
      <c r="H252" s="84"/>
    </row>
    <row r="253" spans="1:8" s="1" customFormat="1">
      <c r="A253" s="18" t="s">
        <v>41</v>
      </c>
      <c r="B253" s="19" t="s">
        <v>302</v>
      </c>
      <c r="C253" s="20"/>
      <c r="D253" s="21"/>
      <c r="E253" s="67"/>
      <c r="F253" s="22"/>
      <c r="G253" s="67">
        <f>ROUND(SUM(G254:G265),2)</f>
        <v>0</v>
      </c>
    </row>
    <row r="254" spans="1:8" s="1" customFormat="1" ht="33.75">
      <c r="A254" s="6" t="s">
        <v>608</v>
      </c>
      <c r="B254" s="77" t="s">
        <v>30</v>
      </c>
      <c r="C254" s="78" t="s">
        <v>18</v>
      </c>
      <c r="D254" s="79">
        <v>46.27</v>
      </c>
      <c r="E254" s="9"/>
      <c r="F254" s="10"/>
      <c r="G254" s="68"/>
      <c r="H254" s="84"/>
    </row>
    <row r="255" spans="1:8" s="1" customFormat="1" ht="33.75">
      <c r="A255" s="6" t="s">
        <v>609</v>
      </c>
      <c r="B255" s="77" t="s">
        <v>852</v>
      </c>
      <c r="C255" s="78" t="s">
        <v>18</v>
      </c>
      <c r="D255" s="79">
        <v>112.07</v>
      </c>
      <c r="E255" s="9"/>
      <c r="F255" s="10"/>
      <c r="G255" s="68"/>
      <c r="H255" s="87"/>
    </row>
    <row r="256" spans="1:8" s="1" customFormat="1" ht="33.75">
      <c r="A256" s="6" t="s">
        <v>610</v>
      </c>
      <c r="B256" s="77" t="s">
        <v>149</v>
      </c>
      <c r="C256" s="78" t="s">
        <v>18</v>
      </c>
      <c r="D256" s="79">
        <v>158.44999999999999</v>
      </c>
      <c r="E256" s="9"/>
      <c r="F256" s="16"/>
      <c r="G256" s="11"/>
      <c r="H256" s="84"/>
    </row>
    <row r="257" spans="1:8" s="1" customFormat="1" ht="33.75">
      <c r="A257" s="6" t="s">
        <v>611</v>
      </c>
      <c r="B257" s="77" t="s">
        <v>37</v>
      </c>
      <c r="C257" s="78" t="s">
        <v>29</v>
      </c>
      <c r="D257" s="79">
        <v>4668.95</v>
      </c>
      <c r="E257" s="9"/>
      <c r="F257" s="16"/>
      <c r="G257" s="11"/>
      <c r="H257" s="84"/>
    </row>
    <row r="258" spans="1:8" s="1" customFormat="1" ht="22.5">
      <c r="A258" s="6" t="s">
        <v>612</v>
      </c>
      <c r="B258" s="77" t="s">
        <v>47</v>
      </c>
      <c r="C258" s="78" t="s">
        <v>19</v>
      </c>
      <c r="D258" s="79">
        <v>4.68</v>
      </c>
      <c r="E258" s="9"/>
      <c r="F258" s="16"/>
      <c r="G258" s="11"/>
      <c r="H258" s="84"/>
    </row>
    <row r="259" spans="1:8" s="1" customFormat="1" ht="33.75">
      <c r="A259" s="6" t="s">
        <v>613</v>
      </c>
      <c r="B259" s="77" t="s">
        <v>300</v>
      </c>
      <c r="C259" s="78" t="s">
        <v>19</v>
      </c>
      <c r="D259" s="79">
        <v>18.440000000000001</v>
      </c>
      <c r="E259" s="9"/>
      <c r="F259" s="16"/>
      <c r="G259" s="11"/>
      <c r="H259" s="84"/>
    </row>
    <row r="260" spans="1:8" s="1" customFormat="1" ht="33.75">
      <c r="A260" s="6" t="s">
        <v>614</v>
      </c>
      <c r="B260" s="77" t="s">
        <v>301</v>
      </c>
      <c r="C260" s="78" t="s">
        <v>19</v>
      </c>
      <c r="D260" s="79">
        <v>17.670000000000002</v>
      </c>
      <c r="E260" s="9"/>
      <c r="F260" s="16"/>
      <c r="G260" s="11"/>
      <c r="H260" s="84"/>
    </row>
    <row r="261" spans="1:8" s="1" customFormat="1" ht="56.25">
      <c r="A261" s="6" t="s">
        <v>615</v>
      </c>
      <c r="B261" s="77" t="s">
        <v>304</v>
      </c>
      <c r="C261" s="78" t="s">
        <v>26</v>
      </c>
      <c r="D261" s="79">
        <v>3</v>
      </c>
      <c r="E261" s="9"/>
      <c r="F261" s="16"/>
      <c r="G261" s="11"/>
      <c r="H261" s="84"/>
    </row>
    <row r="262" spans="1:8" s="1" customFormat="1" ht="56.25">
      <c r="A262" s="6" t="s">
        <v>616</v>
      </c>
      <c r="B262" s="77" t="s">
        <v>305</v>
      </c>
      <c r="C262" s="78" t="s">
        <v>26</v>
      </c>
      <c r="D262" s="79">
        <v>4</v>
      </c>
      <c r="E262" s="9"/>
      <c r="F262" s="16"/>
      <c r="G262" s="11"/>
      <c r="H262" s="84"/>
    </row>
    <row r="263" spans="1:8" s="1" customFormat="1" ht="56.25">
      <c r="A263" s="6" t="s">
        <v>617</v>
      </c>
      <c r="B263" s="77" t="s">
        <v>306</v>
      </c>
      <c r="C263" s="78" t="s">
        <v>26</v>
      </c>
      <c r="D263" s="79">
        <v>4</v>
      </c>
      <c r="E263" s="9"/>
      <c r="F263" s="16"/>
      <c r="G263" s="11"/>
      <c r="H263" s="84"/>
    </row>
    <row r="264" spans="1:8" s="1" customFormat="1" ht="45">
      <c r="A264" s="6" t="s">
        <v>618</v>
      </c>
      <c r="B264" s="77" t="s">
        <v>276</v>
      </c>
      <c r="C264" s="78" t="s">
        <v>26</v>
      </c>
      <c r="D264" s="79">
        <v>2</v>
      </c>
      <c r="E264" s="9"/>
      <c r="F264" s="16"/>
      <c r="G264" s="11"/>
      <c r="H264" s="84"/>
    </row>
    <row r="265" spans="1:8" s="1" customFormat="1" ht="101.25">
      <c r="A265" s="6" t="s">
        <v>619</v>
      </c>
      <c r="B265" s="77" t="s">
        <v>303</v>
      </c>
      <c r="C265" s="78" t="s">
        <v>29</v>
      </c>
      <c r="D265" s="79">
        <v>561.66</v>
      </c>
      <c r="E265" s="9"/>
      <c r="F265" s="16"/>
      <c r="G265" s="11"/>
      <c r="H265" s="84"/>
    </row>
    <row r="266" spans="1:8">
      <c r="A266" s="3" t="s">
        <v>99</v>
      </c>
      <c r="B266" s="17" t="s">
        <v>307</v>
      </c>
      <c r="C266" s="14"/>
      <c r="D266" s="15"/>
      <c r="E266" s="4"/>
      <c r="F266" s="4"/>
      <c r="G266" s="66">
        <f>ROUND(SUM(G267,G273,G278),2)</f>
        <v>0</v>
      </c>
      <c r="H266" s="1"/>
    </row>
    <row r="267" spans="1:8" s="1" customFormat="1">
      <c r="A267" s="18" t="s">
        <v>100</v>
      </c>
      <c r="B267" s="19" t="s">
        <v>33</v>
      </c>
      <c r="C267" s="20"/>
      <c r="D267" s="21"/>
      <c r="E267" s="67"/>
      <c r="F267" s="22"/>
      <c r="G267" s="67">
        <f>ROUND(SUM(G268:G272),2)</f>
        <v>0</v>
      </c>
    </row>
    <row r="268" spans="1:8" s="1" customFormat="1" ht="33.75">
      <c r="A268" s="6" t="s">
        <v>620</v>
      </c>
      <c r="B268" s="77" t="s">
        <v>137</v>
      </c>
      <c r="C268" s="78" t="s">
        <v>18</v>
      </c>
      <c r="D268" s="79">
        <v>286.54000000000002</v>
      </c>
      <c r="E268" s="9"/>
      <c r="F268" s="16"/>
      <c r="G268" s="68"/>
      <c r="H268" s="84"/>
    </row>
    <row r="269" spans="1:8" s="1" customFormat="1" ht="45">
      <c r="A269" s="6" t="s">
        <v>621</v>
      </c>
      <c r="B269" s="77" t="s">
        <v>70</v>
      </c>
      <c r="C269" s="78" t="s">
        <v>19</v>
      </c>
      <c r="D269" s="79">
        <v>42.98</v>
      </c>
      <c r="E269" s="9"/>
      <c r="F269" s="16"/>
      <c r="G269" s="68"/>
      <c r="H269" s="84"/>
    </row>
    <row r="270" spans="1:8" s="1" customFormat="1" ht="56.25">
      <c r="A270" s="6" t="s">
        <v>622</v>
      </c>
      <c r="B270" s="77" t="s">
        <v>138</v>
      </c>
      <c r="C270" s="78" t="s">
        <v>19</v>
      </c>
      <c r="D270" s="79">
        <v>42.98</v>
      </c>
      <c r="E270" s="9"/>
      <c r="F270" s="16"/>
      <c r="G270" s="68"/>
      <c r="H270" s="84"/>
    </row>
    <row r="271" spans="1:8" s="1" customFormat="1" ht="33.75">
      <c r="A271" s="6" t="s">
        <v>623</v>
      </c>
      <c r="B271" s="77" t="s">
        <v>135</v>
      </c>
      <c r="C271" s="78" t="s">
        <v>19</v>
      </c>
      <c r="D271" s="79">
        <v>42.98</v>
      </c>
      <c r="E271" s="9"/>
      <c r="F271" s="12"/>
      <c r="G271" s="68"/>
      <c r="H271" s="84"/>
    </row>
    <row r="272" spans="1:8" s="1" customFormat="1" ht="33.75">
      <c r="A272" s="6" t="s">
        <v>624</v>
      </c>
      <c r="B272" s="77" t="s">
        <v>136</v>
      </c>
      <c r="C272" s="78" t="s">
        <v>20</v>
      </c>
      <c r="D272" s="79">
        <v>687.68</v>
      </c>
      <c r="E272" s="9"/>
      <c r="F272" s="10"/>
      <c r="G272" s="68"/>
      <c r="H272" s="84"/>
    </row>
    <row r="273" spans="1:8" s="1" customFormat="1">
      <c r="A273" s="18" t="s">
        <v>101</v>
      </c>
      <c r="B273" s="19" t="s">
        <v>42</v>
      </c>
      <c r="C273" s="20"/>
      <c r="D273" s="21"/>
      <c r="E273" s="67"/>
      <c r="F273" s="22"/>
      <c r="G273" s="67">
        <f>ROUND(SUM(G274:G277),2)</f>
        <v>0</v>
      </c>
    </row>
    <row r="274" spans="1:8" s="1" customFormat="1" ht="45">
      <c r="A274" s="6" t="s">
        <v>625</v>
      </c>
      <c r="B274" s="77" t="s">
        <v>161</v>
      </c>
      <c r="C274" s="78" t="s">
        <v>18</v>
      </c>
      <c r="D274" s="79">
        <v>232.77</v>
      </c>
      <c r="E274" s="9"/>
      <c r="F274" s="16"/>
      <c r="G274" s="11"/>
      <c r="H274" s="84"/>
    </row>
    <row r="275" spans="1:8" s="1" customFormat="1" ht="45">
      <c r="A275" s="6" t="s">
        <v>626</v>
      </c>
      <c r="B275" s="77" t="s">
        <v>162</v>
      </c>
      <c r="C275" s="78" t="s">
        <v>18</v>
      </c>
      <c r="D275" s="79">
        <v>53.77</v>
      </c>
      <c r="E275" s="9"/>
      <c r="F275" s="16"/>
      <c r="G275" s="11"/>
      <c r="H275" s="84"/>
    </row>
    <row r="276" spans="1:8" s="1" customFormat="1" ht="22.5">
      <c r="A276" s="6" t="s">
        <v>627</v>
      </c>
      <c r="B276" s="77" t="s">
        <v>140</v>
      </c>
      <c r="C276" s="78" t="s">
        <v>25</v>
      </c>
      <c r="D276" s="79">
        <v>386.04999999999995</v>
      </c>
      <c r="E276" s="9"/>
      <c r="F276" s="16"/>
      <c r="G276" s="11"/>
      <c r="H276" s="84"/>
    </row>
    <row r="277" spans="1:8" s="1" customFormat="1" ht="45">
      <c r="A277" s="6" t="s">
        <v>628</v>
      </c>
      <c r="B277" s="77" t="s">
        <v>141</v>
      </c>
      <c r="C277" s="78" t="s">
        <v>25</v>
      </c>
      <c r="D277" s="79">
        <v>386.04999999999995</v>
      </c>
      <c r="E277" s="9"/>
      <c r="F277" s="16"/>
      <c r="G277" s="11"/>
      <c r="H277" s="84"/>
    </row>
    <row r="278" spans="1:8" s="1" customFormat="1">
      <c r="A278" s="18" t="s">
        <v>102</v>
      </c>
      <c r="B278" s="19" t="s">
        <v>50</v>
      </c>
      <c r="C278" s="20"/>
      <c r="D278" s="21"/>
      <c r="E278" s="67"/>
      <c r="F278" s="22"/>
      <c r="G278" s="67">
        <f>ROUND(SUM(G279:G289),2)</f>
        <v>0</v>
      </c>
    </row>
    <row r="279" spans="1:8" s="1" customFormat="1" ht="45">
      <c r="A279" s="6" t="s">
        <v>629</v>
      </c>
      <c r="B279" s="77" t="s">
        <v>72</v>
      </c>
      <c r="C279" s="78" t="s">
        <v>19</v>
      </c>
      <c r="D279" s="79">
        <v>3.44</v>
      </c>
      <c r="E279" s="9"/>
      <c r="F279" s="10"/>
      <c r="G279" s="68"/>
      <c r="H279" s="84"/>
    </row>
    <row r="280" spans="1:8" s="1" customFormat="1" ht="33.75">
      <c r="A280" s="6" t="s">
        <v>630</v>
      </c>
      <c r="B280" s="77" t="s">
        <v>847</v>
      </c>
      <c r="C280" s="78" t="s">
        <v>18</v>
      </c>
      <c r="D280" s="79">
        <v>27.5</v>
      </c>
      <c r="E280" s="9"/>
      <c r="F280" s="16"/>
      <c r="G280" s="11"/>
      <c r="H280" s="84"/>
    </row>
    <row r="281" spans="1:8" s="1" customFormat="1" ht="22.5">
      <c r="A281" s="6" t="s">
        <v>631</v>
      </c>
      <c r="B281" s="77" t="s">
        <v>43</v>
      </c>
      <c r="C281" s="78" t="s">
        <v>19</v>
      </c>
      <c r="D281" s="79">
        <v>3.44</v>
      </c>
      <c r="E281" s="9"/>
      <c r="F281" s="16"/>
      <c r="G281" s="11"/>
      <c r="H281" s="84"/>
    </row>
    <row r="282" spans="1:8" s="1" customFormat="1" ht="33.75">
      <c r="A282" s="6" t="s">
        <v>632</v>
      </c>
      <c r="B282" s="77" t="s">
        <v>163</v>
      </c>
      <c r="C282" s="78" t="s">
        <v>26</v>
      </c>
      <c r="D282" s="79">
        <v>1</v>
      </c>
      <c r="E282" s="9"/>
      <c r="F282" s="16"/>
      <c r="G282" s="11"/>
      <c r="H282" s="84"/>
    </row>
    <row r="283" spans="1:8" s="1" customFormat="1" ht="33.75">
      <c r="A283" s="6" t="s">
        <v>633</v>
      </c>
      <c r="B283" s="77" t="s">
        <v>164</v>
      </c>
      <c r="C283" s="78" t="s">
        <v>26</v>
      </c>
      <c r="D283" s="79">
        <v>1</v>
      </c>
      <c r="E283" s="9"/>
      <c r="F283" s="16"/>
      <c r="G283" s="11"/>
      <c r="H283" s="84"/>
    </row>
    <row r="284" spans="1:8" s="1" customFormat="1" ht="33.75">
      <c r="A284" s="6" t="s">
        <v>634</v>
      </c>
      <c r="B284" s="77" t="s">
        <v>165</v>
      </c>
      <c r="C284" s="78" t="s">
        <v>26</v>
      </c>
      <c r="D284" s="79">
        <v>1</v>
      </c>
      <c r="E284" s="9"/>
      <c r="F284" s="16"/>
      <c r="G284" s="11"/>
      <c r="H284" s="84"/>
    </row>
    <row r="285" spans="1:8" s="1" customFormat="1" ht="33.75">
      <c r="A285" s="6" t="s">
        <v>635</v>
      </c>
      <c r="B285" s="77" t="s">
        <v>166</v>
      </c>
      <c r="C285" s="78" t="s">
        <v>26</v>
      </c>
      <c r="D285" s="79">
        <v>1</v>
      </c>
      <c r="E285" s="9"/>
      <c r="F285" s="16"/>
      <c r="G285" s="11"/>
      <c r="H285" s="84"/>
    </row>
    <row r="286" spans="1:8" s="1" customFormat="1" ht="33.75">
      <c r="A286" s="6" t="s">
        <v>636</v>
      </c>
      <c r="B286" s="77" t="s">
        <v>60</v>
      </c>
      <c r="C286" s="78" t="s">
        <v>26</v>
      </c>
      <c r="D286" s="79">
        <v>1</v>
      </c>
      <c r="E286" s="9"/>
      <c r="F286" s="16"/>
      <c r="G286" s="11"/>
      <c r="H286" s="84"/>
    </row>
    <row r="287" spans="1:8" s="1" customFormat="1" ht="33.75">
      <c r="A287" s="6" t="s">
        <v>637</v>
      </c>
      <c r="B287" s="77" t="s">
        <v>308</v>
      </c>
      <c r="C287" s="78" t="s">
        <v>26</v>
      </c>
      <c r="D287" s="79">
        <v>1</v>
      </c>
      <c r="E287" s="9"/>
      <c r="F287" s="16"/>
      <c r="G287" s="11"/>
      <c r="H287" s="84"/>
    </row>
    <row r="288" spans="1:8" s="1" customFormat="1" ht="33.75">
      <c r="A288" s="6" t="s">
        <v>638</v>
      </c>
      <c r="B288" s="77" t="s">
        <v>135</v>
      </c>
      <c r="C288" s="78" t="s">
        <v>19</v>
      </c>
      <c r="D288" s="79">
        <v>3.44</v>
      </c>
      <c r="E288" s="9"/>
      <c r="F288" s="16"/>
      <c r="G288" s="11"/>
      <c r="H288" s="84"/>
    </row>
    <row r="289" spans="1:8" s="1" customFormat="1" ht="33.75">
      <c r="A289" s="6" t="s">
        <v>639</v>
      </c>
      <c r="B289" s="77" t="s">
        <v>136</v>
      </c>
      <c r="C289" s="78" t="s">
        <v>20</v>
      </c>
      <c r="D289" s="79">
        <v>55.04</v>
      </c>
      <c r="E289" s="9"/>
      <c r="F289" s="10"/>
      <c r="G289" s="68"/>
      <c r="H289" s="84"/>
    </row>
    <row r="290" spans="1:8">
      <c r="A290" s="3" t="s">
        <v>51</v>
      </c>
      <c r="B290" s="17" t="s">
        <v>103</v>
      </c>
      <c r="C290" s="14"/>
      <c r="D290" s="15"/>
      <c r="E290" s="4"/>
      <c r="F290" s="4"/>
      <c r="G290" s="66">
        <f>ROUND(SUM(G291,G297,G301),2)</f>
        <v>0</v>
      </c>
      <c r="H290" s="1"/>
    </row>
    <row r="291" spans="1:8" s="1" customFormat="1">
      <c r="A291" s="18" t="s">
        <v>105</v>
      </c>
      <c r="B291" s="19" t="s">
        <v>33</v>
      </c>
      <c r="C291" s="20"/>
      <c r="D291" s="21"/>
      <c r="E291" s="67"/>
      <c r="F291" s="22"/>
      <c r="G291" s="67">
        <f>ROUND(SUM(G292:G296),2)</f>
        <v>0</v>
      </c>
    </row>
    <row r="292" spans="1:8" s="1" customFormat="1" ht="33.75">
      <c r="A292" s="6" t="s">
        <v>640</v>
      </c>
      <c r="B292" s="77" t="s">
        <v>137</v>
      </c>
      <c r="C292" s="78" t="s">
        <v>18</v>
      </c>
      <c r="D292" s="79">
        <v>231.77</v>
      </c>
      <c r="E292" s="9"/>
      <c r="F292" s="16"/>
      <c r="G292" s="68"/>
      <c r="H292" s="84"/>
    </row>
    <row r="293" spans="1:8" s="1" customFormat="1" ht="45">
      <c r="A293" s="6" t="s">
        <v>641</v>
      </c>
      <c r="B293" s="77" t="s">
        <v>70</v>
      </c>
      <c r="C293" s="78" t="s">
        <v>19</v>
      </c>
      <c r="D293" s="79">
        <v>34.770000000000003</v>
      </c>
      <c r="E293" s="9"/>
      <c r="F293" s="16"/>
      <c r="G293" s="68"/>
      <c r="H293" s="84"/>
    </row>
    <row r="294" spans="1:8" s="1" customFormat="1" ht="56.25">
      <c r="A294" s="6" t="s">
        <v>642</v>
      </c>
      <c r="B294" s="77" t="s">
        <v>138</v>
      </c>
      <c r="C294" s="78" t="s">
        <v>19</v>
      </c>
      <c r="D294" s="79">
        <v>34.770000000000003</v>
      </c>
      <c r="E294" s="9"/>
      <c r="F294" s="16"/>
      <c r="G294" s="68"/>
      <c r="H294" s="84"/>
    </row>
    <row r="295" spans="1:8" s="1" customFormat="1" ht="33.75">
      <c r="A295" s="6" t="s">
        <v>643</v>
      </c>
      <c r="B295" s="77" t="s">
        <v>135</v>
      </c>
      <c r="C295" s="78" t="s">
        <v>19</v>
      </c>
      <c r="D295" s="79">
        <v>34.770000000000003</v>
      </c>
      <c r="E295" s="9"/>
      <c r="F295" s="12"/>
      <c r="G295" s="68"/>
      <c r="H295" s="84"/>
    </row>
    <row r="296" spans="1:8" s="1" customFormat="1" ht="33.75">
      <c r="A296" s="6" t="s">
        <v>644</v>
      </c>
      <c r="B296" s="77" t="s">
        <v>136</v>
      </c>
      <c r="C296" s="78" t="s">
        <v>20</v>
      </c>
      <c r="D296" s="79">
        <v>556.32000000000005</v>
      </c>
      <c r="E296" s="9"/>
      <c r="F296" s="10"/>
      <c r="G296" s="68"/>
      <c r="H296" s="84"/>
    </row>
    <row r="297" spans="1:8" s="1" customFormat="1">
      <c r="A297" s="18" t="s">
        <v>106</v>
      </c>
      <c r="B297" s="19" t="s">
        <v>104</v>
      </c>
      <c r="C297" s="20"/>
      <c r="D297" s="21"/>
      <c r="E297" s="67"/>
      <c r="F297" s="22"/>
      <c r="G297" s="67">
        <f>ROUND(SUM(G298:G300),2)</f>
        <v>0</v>
      </c>
    </row>
    <row r="298" spans="1:8" s="1" customFormat="1" ht="33.75">
      <c r="A298" s="6" t="s">
        <v>645</v>
      </c>
      <c r="B298" s="77" t="s">
        <v>853</v>
      </c>
      <c r="C298" s="78" t="s">
        <v>18</v>
      </c>
      <c r="D298" s="79">
        <v>231.77</v>
      </c>
      <c r="E298" s="9"/>
      <c r="F298" s="16"/>
      <c r="G298" s="68"/>
      <c r="H298" s="84"/>
    </row>
    <row r="299" spans="1:8" s="1" customFormat="1" ht="22.5">
      <c r="A299" s="6" t="s">
        <v>646</v>
      </c>
      <c r="B299" s="77" t="s">
        <v>140</v>
      </c>
      <c r="C299" s="78" t="s">
        <v>25</v>
      </c>
      <c r="D299" s="79">
        <v>233.26600000000002</v>
      </c>
      <c r="E299" s="9"/>
      <c r="F299" s="16"/>
      <c r="G299" s="68"/>
      <c r="H299" s="84"/>
    </row>
    <row r="300" spans="1:8" s="1" customFormat="1" ht="56.25">
      <c r="A300" s="6" t="s">
        <v>647</v>
      </c>
      <c r="B300" s="77" t="s">
        <v>54</v>
      </c>
      <c r="C300" s="78" t="s">
        <v>18</v>
      </c>
      <c r="D300" s="79">
        <v>231.77</v>
      </c>
      <c r="E300" s="9"/>
      <c r="F300" s="10"/>
      <c r="G300" s="68"/>
      <c r="H300" s="84"/>
    </row>
    <row r="301" spans="1:8" s="1" customFormat="1">
      <c r="A301" s="18" t="s">
        <v>107</v>
      </c>
      <c r="B301" s="19" t="s">
        <v>50</v>
      </c>
      <c r="C301" s="20"/>
      <c r="D301" s="21"/>
      <c r="E301" s="67"/>
      <c r="F301" s="22"/>
      <c r="G301" s="67">
        <f>ROUND(SUM(G302:G304),2)</f>
        <v>0</v>
      </c>
    </row>
    <row r="302" spans="1:8" s="1" customFormat="1" ht="33.75">
      <c r="A302" s="6" t="s">
        <v>648</v>
      </c>
      <c r="B302" s="77" t="s">
        <v>167</v>
      </c>
      <c r="C302" s="78" t="s">
        <v>26</v>
      </c>
      <c r="D302" s="79">
        <v>1</v>
      </c>
      <c r="E302" s="9"/>
      <c r="F302" s="16"/>
      <c r="G302" s="11"/>
      <c r="H302" s="84"/>
    </row>
    <row r="303" spans="1:8" s="1" customFormat="1" ht="33.75">
      <c r="A303" s="6" t="s">
        <v>649</v>
      </c>
      <c r="B303" s="77" t="s">
        <v>168</v>
      </c>
      <c r="C303" s="78" t="s">
        <v>26</v>
      </c>
      <c r="D303" s="79">
        <v>1</v>
      </c>
      <c r="E303" s="9"/>
      <c r="F303" s="16"/>
      <c r="G303" s="11"/>
      <c r="H303" s="84"/>
    </row>
    <row r="304" spans="1:8" s="1" customFormat="1" ht="33.75">
      <c r="A304" s="6" t="s">
        <v>650</v>
      </c>
      <c r="B304" s="77" t="s">
        <v>169</v>
      </c>
      <c r="C304" s="78" t="s">
        <v>26</v>
      </c>
      <c r="D304" s="79">
        <v>1</v>
      </c>
      <c r="E304" s="9"/>
      <c r="F304" s="16"/>
      <c r="G304" s="11"/>
      <c r="H304" s="84"/>
    </row>
    <row r="305" spans="1:8">
      <c r="A305" s="3" t="s">
        <v>25</v>
      </c>
      <c r="B305" s="17" t="s">
        <v>369</v>
      </c>
      <c r="C305" s="14"/>
      <c r="D305" s="15"/>
      <c r="E305" s="4"/>
      <c r="F305" s="4"/>
      <c r="G305" s="66">
        <f>ROUND(SUM(G306,G312,G317,G331),2)</f>
        <v>0</v>
      </c>
      <c r="H305" s="1"/>
    </row>
    <row r="306" spans="1:8" s="1" customFormat="1">
      <c r="A306" s="18" t="s">
        <v>108</v>
      </c>
      <c r="B306" s="19" t="s">
        <v>33</v>
      </c>
      <c r="C306" s="20"/>
      <c r="D306" s="21"/>
      <c r="E306" s="67"/>
      <c r="F306" s="22"/>
      <c r="G306" s="67">
        <f>ROUND(SUM(G307:G311),2)</f>
        <v>0</v>
      </c>
    </row>
    <row r="307" spans="1:8" s="1" customFormat="1" ht="33.75">
      <c r="A307" s="6" t="s">
        <v>651</v>
      </c>
      <c r="B307" s="77" t="s">
        <v>137</v>
      </c>
      <c r="C307" s="78" t="s">
        <v>18</v>
      </c>
      <c r="D307" s="79">
        <v>41.87</v>
      </c>
      <c r="E307" s="9"/>
      <c r="F307" s="16"/>
      <c r="G307" s="68"/>
      <c r="H307" s="84"/>
    </row>
    <row r="308" spans="1:8" s="1" customFormat="1" ht="45">
      <c r="A308" s="6" t="s">
        <v>652</v>
      </c>
      <c r="B308" s="77" t="s">
        <v>70</v>
      </c>
      <c r="C308" s="78" t="s">
        <v>19</v>
      </c>
      <c r="D308" s="79">
        <v>120.33</v>
      </c>
      <c r="E308" s="9"/>
      <c r="F308" s="16"/>
      <c r="G308" s="68"/>
      <c r="H308" s="84"/>
    </row>
    <row r="309" spans="1:8" s="1" customFormat="1" ht="56.25">
      <c r="A309" s="6" t="s">
        <v>653</v>
      </c>
      <c r="B309" s="77" t="s">
        <v>138</v>
      </c>
      <c r="C309" s="78" t="s">
        <v>19</v>
      </c>
      <c r="D309" s="79">
        <v>4.3899999999999997</v>
      </c>
      <c r="E309" s="9"/>
      <c r="F309" s="16"/>
      <c r="G309" s="68"/>
      <c r="H309" s="84"/>
    </row>
    <row r="310" spans="1:8" s="1" customFormat="1" ht="33.75">
      <c r="A310" s="6" t="s">
        <v>654</v>
      </c>
      <c r="B310" s="77" t="s">
        <v>135</v>
      </c>
      <c r="C310" s="78" t="s">
        <v>19</v>
      </c>
      <c r="D310" s="79">
        <v>120.33</v>
      </c>
      <c r="E310" s="9"/>
      <c r="F310" s="12"/>
      <c r="G310" s="68"/>
      <c r="H310" s="84"/>
    </row>
    <row r="311" spans="1:8" s="1" customFormat="1" ht="33.75">
      <c r="A311" s="6" t="s">
        <v>655</v>
      </c>
      <c r="B311" s="77" t="s">
        <v>136</v>
      </c>
      <c r="C311" s="78" t="s">
        <v>20</v>
      </c>
      <c r="D311" s="79">
        <v>1925.28</v>
      </c>
      <c r="E311" s="9"/>
      <c r="F311" s="10"/>
      <c r="G311" s="68"/>
      <c r="H311" s="84"/>
    </row>
    <row r="312" spans="1:8" s="1" customFormat="1">
      <c r="A312" s="18" t="s">
        <v>18</v>
      </c>
      <c r="B312" s="72" t="s">
        <v>104</v>
      </c>
      <c r="C312" s="73"/>
      <c r="D312" s="73"/>
      <c r="E312" s="67"/>
      <c r="F312" s="22"/>
      <c r="G312" s="67">
        <f>ROUND(SUM(G313:G316),2)</f>
        <v>0</v>
      </c>
    </row>
    <row r="313" spans="1:8" s="1" customFormat="1" ht="33.75">
      <c r="A313" s="6" t="s">
        <v>656</v>
      </c>
      <c r="B313" s="77" t="s">
        <v>853</v>
      </c>
      <c r="C313" s="78" t="s">
        <v>18</v>
      </c>
      <c r="D313" s="79">
        <v>29.25</v>
      </c>
      <c r="E313" s="9"/>
      <c r="F313" s="16"/>
      <c r="G313" s="68"/>
      <c r="H313" s="84"/>
    </row>
    <row r="314" spans="1:8" s="1" customFormat="1" ht="22.5">
      <c r="A314" s="6" t="s">
        <v>657</v>
      </c>
      <c r="B314" s="77" t="s">
        <v>140</v>
      </c>
      <c r="C314" s="78" t="s">
        <v>25</v>
      </c>
      <c r="D314" s="79">
        <v>28.22</v>
      </c>
      <c r="E314" s="9"/>
      <c r="F314" s="16"/>
      <c r="G314" s="68"/>
      <c r="H314" s="84"/>
    </row>
    <row r="315" spans="1:8" s="1" customFormat="1" ht="56.25">
      <c r="A315" s="6" t="s">
        <v>658</v>
      </c>
      <c r="B315" s="77" t="s">
        <v>54</v>
      </c>
      <c r="C315" s="78" t="s">
        <v>18</v>
      </c>
      <c r="D315" s="79">
        <v>29.25</v>
      </c>
      <c r="E315" s="9"/>
      <c r="F315" s="10"/>
      <c r="G315" s="68"/>
      <c r="H315" s="84"/>
    </row>
    <row r="316" spans="1:8" s="1" customFormat="1" ht="45">
      <c r="A316" s="6" t="s">
        <v>659</v>
      </c>
      <c r="B316" s="77" t="s">
        <v>370</v>
      </c>
      <c r="C316" s="78" t="s">
        <v>25</v>
      </c>
      <c r="D316" s="79">
        <v>7.88</v>
      </c>
      <c r="E316" s="9"/>
      <c r="F316" s="16"/>
      <c r="G316" s="11"/>
      <c r="H316" s="84"/>
    </row>
    <row r="317" spans="1:8" s="1" customFormat="1">
      <c r="A317" s="18" t="s">
        <v>19</v>
      </c>
      <c r="B317" s="72" t="s">
        <v>129</v>
      </c>
      <c r="C317" s="73"/>
      <c r="D317" s="73"/>
      <c r="E317" s="73"/>
      <c r="F317" s="22"/>
      <c r="G317" s="73">
        <f>ROUND(SUM(G318:G330),2)</f>
        <v>0</v>
      </c>
    </row>
    <row r="318" spans="1:8" s="1" customFormat="1" ht="33.75">
      <c r="A318" s="6" t="s">
        <v>660</v>
      </c>
      <c r="B318" s="77" t="s">
        <v>30</v>
      </c>
      <c r="C318" s="78" t="s">
        <v>18</v>
      </c>
      <c r="D318" s="79">
        <v>10.75</v>
      </c>
      <c r="E318" s="9"/>
      <c r="F318" s="16"/>
      <c r="G318" s="11"/>
      <c r="H318" s="84"/>
    </row>
    <row r="319" spans="1:8" s="1" customFormat="1" ht="33.75">
      <c r="A319" s="6" t="s">
        <v>661</v>
      </c>
      <c r="B319" s="77" t="s">
        <v>37</v>
      </c>
      <c r="C319" s="78" t="s">
        <v>29</v>
      </c>
      <c r="D319" s="79">
        <v>921.05</v>
      </c>
      <c r="E319" s="9"/>
      <c r="F319" s="10"/>
      <c r="G319" s="11"/>
      <c r="H319" s="84"/>
    </row>
    <row r="320" spans="1:8" s="1" customFormat="1" ht="33.75">
      <c r="A320" s="6" t="s">
        <v>662</v>
      </c>
      <c r="B320" s="77" t="s">
        <v>843</v>
      </c>
      <c r="C320" s="78" t="s">
        <v>18</v>
      </c>
      <c r="D320" s="79">
        <v>22.04</v>
      </c>
      <c r="E320" s="9"/>
      <c r="F320" s="10"/>
      <c r="G320" s="68"/>
      <c r="H320" s="84"/>
    </row>
    <row r="321" spans="1:8" s="1" customFormat="1" ht="33.75">
      <c r="A321" s="6" t="s">
        <v>663</v>
      </c>
      <c r="B321" s="77" t="s">
        <v>845</v>
      </c>
      <c r="C321" s="78" t="s">
        <v>18</v>
      </c>
      <c r="D321" s="79">
        <v>12.64</v>
      </c>
      <c r="E321" s="9"/>
      <c r="F321" s="16"/>
      <c r="G321" s="68"/>
      <c r="H321" s="87"/>
    </row>
    <row r="322" spans="1:8" s="1" customFormat="1" ht="45">
      <c r="A322" s="6" t="s">
        <v>664</v>
      </c>
      <c r="B322" s="77" t="s">
        <v>315</v>
      </c>
      <c r="C322" s="78" t="s">
        <v>18</v>
      </c>
      <c r="D322" s="79">
        <v>12.64</v>
      </c>
      <c r="E322" s="9"/>
      <c r="F322" s="16"/>
      <c r="G322" s="11"/>
      <c r="H322" s="84"/>
    </row>
    <row r="323" spans="1:8" s="1" customFormat="1" ht="33.75">
      <c r="A323" s="6" t="s">
        <v>665</v>
      </c>
      <c r="B323" s="77" t="s">
        <v>300</v>
      </c>
      <c r="C323" s="78" t="s">
        <v>19</v>
      </c>
      <c r="D323" s="79">
        <v>5.23</v>
      </c>
      <c r="E323" s="9"/>
      <c r="F323" s="16"/>
      <c r="G323" s="11"/>
      <c r="H323" s="84"/>
    </row>
    <row r="324" spans="1:8" s="1" customFormat="1" ht="33.75">
      <c r="A324" s="6" t="s">
        <v>666</v>
      </c>
      <c r="B324" s="77" t="s">
        <v>301</v>
      </c>
      <c r="C324" s="78" t="s">
        <v>19</v>
      </c>
      <c r="D324" s="79">
        <v>3.18</v>
      </c>
      <c r="E324" s="9"/>
      <c r="F324" s="16"/>
      <c r="G324" s="11"/>
      <c r="H324" s="84"/>
    </row>
    <row r="325" spans="1:8" s="1" customFormat="1" ht="33.75">
      <c r="A325" s="6" t="s">
        <v>667</v>
      </c>
      <c r="B325" s="77" t="s">
        <v>316</v>
      </c>
      <c r="C325" s="78" t="s">
        <v>18</v>
      </c>
      <c r="D325" s="79">
        <v>17.13</v>
      </c>
      <c r="E325" s="9"/>
      <c r="F325" s="16"/>
      <c r="G325" s="11"/>
      <c r="H325" s="84"/>
    </row>
    <row r="326" spans="1:8" s="1" customFormat="1" ht="33.75">
      <c r="A326" s="6" t="s">
        <v>668</v>
      </c>
      <c r="B326" s="77" t="s">
        <v>317</v>
      </c>
      <c r="C326" s="78" t="s">
        <v>18</v>
      </c>
      <c r="D326" s="79">
        <v>17.13</v>
      </c>
      <c r="E326" s="9"/>
      <c r="F326" s="16"/>
      <c r="G326" s="11"/>
      <c r="H326" s="84"/>
    </row>
    <row r="327" spans="1:8" s="1" customFormat="1" ht="22.5">
      <c r="A327" s="6" t="s">
        <v>669</v>
      </c>
      <c r="B327" s="77" t="s">
        <v>318</v>
      </c>
      <c r="C327" s="78" t="s">
        <v>25</v>
      </c>
      <c r="D327" s="79">
        <v>6.23</v>
      </c>
      <c r="E327" s="9"/>
      <c r="F327" s="16"/>
      <c r="G327" s="11"/>
      <c r="H327" s="84"/>
    </row>
    <row r="328" spans="1:8" s="1" customFormat="1" ht="33.75">
      <c r="A328" s="6" t="s">
        <v>670</v>
      </c>
      <c r="B328" s="77" t="s">
        <v>319</v>
      </c>
      <c r="C328" s="78" t="s">
        <v>19</v>
      </c>
      <c r="D328" s="79">
        <v>4.8600000000000003</v>
      </c>
      <c r="E328" s="9"/>
      <c r="F328" s="16"/>
      <c r="G328" s="11"/>
      <c r="H328" s="84"/>
    </row>
    <row r="329" spans="1:8" s="1" customFormat="1" ht="22.5">
      <c r="A329" s="6" t="s">
        <v>671</v>
      </c>
      <c r="B329" s="77" t="s">
        <v>320</v>
      </c>
      <c r="C329" s="78" t="s">
        <v>18</v>
      </c>
      <c r="D329" s="79">
        <v>17.13</v>
      </c>
      <c r="E329" s="9"/>
      <c r="F329" s="16"/>
      <c r="G329" s="11"/>
      <c r="H329" s="84"/>
    </row>
    <row r="330" spans="1:8" s="1" customFormat="1" ht="45">
      <c r="A330" s="6" t="s">
        <v>672</v>
      </c>
      <c r="B330" s="77" t="s">
        <v>328</v>
      </c>
      <c r="C330" s="78" t="s">
        <v>19</v>
      </c>
      <c r="D330" s="79">
        <v>4.3899999999999997</v>
      </c>
      <c r="E330" s="9"/>
      <c r="F330" s="10"/>
      <c r="G330" s="11"/>
      <c r="H330" s="84"/>
    </row>
    <row r="331" spans="1:8" s="1" customFormat="1">
      <c r="A331" s="18" t="s">
        <v>109</v>
      </c>
      <c r="B331" s="72" t="s">
        <v>50</v>
      </c>
      <c r="C331" s="73"/>
      <c r="D331" s="73"/>
      <c r="E331" s="67"/>
      <c r="F331" s="22"/>
      <c r="G331" s="67">
        <f>ROUND(SUM(G332:G336),2)</f>
        <v>0</v>
      </c>
    </row>
    <row r="332" spans="1:8" s="1" customFormat="1" ht="45">
      <c r="A332" s="6" t="s">
        <v>673</v>
      </c>
      <c r="B332" s="77" t="s">
        <v>72</v>
      </c>
      <c r="C332" s="78" t="s">
        <v>19</v>
      </c>
      <c r="D332" s="79">
        <v>0.26</v>
      </c>
      <c r="E332" s="71"/>
      <c r="F332" s="10"/>
      <c r="G332" s="68"/>
      <c r="H332" s="84"/>
    </row>
    <row r="333" spans="1:8" s="1" customFormat="1" ht="33.75">
      <c r="A333" s="6" t="s">
        <v>674</v>
      </c>
      <c r="B333" s="77" t="s">
        <v>847</v>
      </c>
      <c r="C333" s="78" t="s">
        <v>18</v>
      </c>
      <c r="D333" s="79">
        <v>3.12</v>
      </c>
      <c r="E333" s="71"/>
      <c r="F333" s="10"/>
      <c r="G333" s="68"/>
      <c r="H333" s="84"/>
    </row>
    <row r="334" spans="1:8" s="1" customFormat="1" ht="22.5">
      <c r="A334" s="6" t="s">
        <v>675</v>
      </c>
      <c r="B334" s="77" t="s">
        <v>43</v>
      </c>
      <c r="C334" s="78" t="s">
        <v>19</v>
      </c>
      <c r="D334" s="79">
        <v>0.26</v>
      </c>
      <c r="E334" s="9"/>
      <c r="F334" s="16"/>
      <c r="G334" s="11"/>
      <c r="H334" s="84"/>
    </row>
    <row r="335" spans="1:8" s="1" customFormat="1" ht="78.75">
      <c r="A335" s="6" t="s">
        <v>676</v>
      </c>
      <c r="B335" s="77" t="s">
        <v>371</v>
      </c>
      <c r="C335" s="78" t="s">
        <v>26</v>
      </c>
      <c r="D335" s="79">
        <v>1</v>
      </c>
      <c r="E335" s="9"/>
      <c r="F335" s="16"/>
      <c r="G335" s="11"/>
      <c r="H335" s="84"/>
    </row>
    <row r="336" spans="1:8" s="1" customFormat="1" ht="78.75">
      <c r="A336" s="6" t="s">
        <v>677</v>
      </c>
      <c r="B336" s="77" t="s">
        <v>372</v>
      </c>
      <c r="C336" s="78" t="s">
        <v>26</v>
      </c>
      <c r="D336" s="79">
        <v>1</v>
      </c>
      <c r="E336" s="9"/>
      <c r="F336" s="16"/>
      <c r="G336" s="11"/>
      <c r="H336" s="84"/>
    </row>
    <row r="337" spans="1:8">
      <c r="A337" s="3" t="s">
        <v>110</v>
      </c>
      <c r="B337" s="17" t="s">
        <v>63</v>
      </c>
      <c r="C337" s="14"/>
      <c r="D337" s="15"/>
      <c r="E337" s="15"/>
      <c r="F337" s="15"/>
      <c r="G337" s="66">
        <f>ROUND(SUM(G338,G344,G351,G360,G363,G366),2)</f>
        <v>0</v>
      </c>
      <c r="H337" s="1"/>
    </row>
    <row r="338" spans="1:8" s="1" customFormat="1">
      <c r="A338" s="18" t="s">
        <v>111</v>
      </c>
      <c r="B338" s="19" t="s">
        <v>33</v>
      </c>
      <c r="C338" s="20"/>
      <c r="D338" s="21"/>
      <c r="E338" s="67"/>
      <c r="F338" s="22"/>
      <c r="G338" s="67">
        <f>ROUND(SUM(G339:G343),2)</f>
        <v>0</v>
      </c>
    </row>
    <row r="339" spans="1:8" s="1" customFormat="1" ht="33.75">
      <c r="A339" s="6" t="s">
        <v>678</v>
      </c>
      <c r="B339" s="77" t="s">
        <v>137</v>
      </c>
      <c r="C339" s="78" t="s">
        <v>18</v>
      </c>
      <c r="D339" s="79">
        <v>655.98</v>
      </c>
      <c r="E339" s="9"/>
      <c r="F339" s="16"/>
      <c r="G339" s="68"/>
      <c r="H339" s="84"/>
    </row>
    <row r="340" spans="1:8" s="1" customFormat="1" ht="45">
      <c r="A340" s="6" t="s">
        <v>679</v>
      </c>
      <c r="B340" s="77" t="s">
        <v>70</v>
      </c>
      <c r="C340" s="78" t="s">
        <v>19</v>
      </c>
      <c r="D340" s="79">
        <v>131.19999999999999</v>
      </c>
      <c r="E340" s="9"/>
      <c r="F340" s="16"/>
      <c r="G340" s="68"/>
      <c r="H340" s="84"/>
    </row>
    <row r="341" spans="1:8" s="1" customFormat="1" ht="56.25">
      <c r="A341" s="6" t="s">
        <v>680</v>
      </c>
      <c r="B341" s="77" t="s">
        <v>138</v>
      </c>
      <c r="C341" s="78" t="s">
        <v>19</v>
      </c>
      <c r="D341" s="79">
        <v>131.19999999999999</v>
      </c>
      <c r="E341" s="9"/>
      <c r="F341" s="10"/>
      <c r="G341" s="68"/>
      <c r="H341" s="84"/>
    </row>
    <row r="342" spans="1:8" s="1" customFormat="1" ht="33.75">
      <c r="A342" s="6" t="s">
        <v>681</v>
      </c>
      <c r="B342" s="77" t="s">
        <v>135</v>
      </c>
      <c r="C342" s="78" t="s">
        <v>19</v>
      </c>
      <c r="D342" s="79">
        <v>131.19999999999999</v>
      </c>
      <c r="E342" s="9"/>
      <c r="F342" s="12" t="s">
        <v>61</v>
      </c>
      <c r="G342" s="68"/>
      <c r="H342" s="84"/>
    </row>
    <row r="343" spans="1:8" s="1" customFormat="1" ht="33.75">
      <c r="A343" s="6" t="s">
        <v>682</v>
      </c>
      <c r="B343" s="77" t="s">
        <v>136</v>
      </c>
      <c r="C343" s="78" t="s">
        <v>20</v>
      </c>
      <c r="D343" s="79">
        <v>2099.1999999999998</v>
      </c>
      <c r="E343" s="9"/>
      <c r="F343" s="10"/>
      <c r="G343" s="68"/>
      <c r="H343" s="84"/>
    </row>
    <row r="344" spans="1:8" s="1" customFormat="1">
      <c r="A344" s="18" t="s">
        <v>112</v>
      </c>
      <c r="B344" s="19" t="s">
        <v>129</v>
      </c>
      <c r="C344" s="20"/>
      <c r="D344" s="21"/>
      <c r="E344" s="67"/>
      <c r="F344" s="22"/>
      <c r="G344" s="67">
        <f>ROUND(SUM(G345:G350),2)</f>
        <v>0</v>
      </c>
    </row>
    <row r="345" spans="1:8" s="1" customFormat="1" ht="33.75">
      <c r="A345" s="6" t="s">
        <v>683</v>
      </c>
      <c r="B345" s="77" t="s">
        <v>30</v>
      </c>
      <c r="C345" s="78" t="s">
        <v>18</v>
      </c>
      <c r="D345" s="79">
        <v>6.11</v>
      </c>
      <c r="E345" s="9"/>
      <c r="F345" s="10"/>
      <c r="G345" s="68"/>
      <c r="H345" s="84"/>
    </row>
    <row r="346" spans="1:8" s="1" customFormat="1" ht="33.75">
      <c r="A346" s="6" t="s">
        <v>684</v>
      </c>
      <c r="B346" s="77" t="s">
        <v>854</v>
      </c>
      <c r="C346" s="78" t="s">
        <v>18</v>
      </c>
      <c r="D346" s="79">
        <v>16.3</v>
      </c>
      <c r="E346" s="9"/>
      <c r="F346" s="10"/>
      <c r="G346" s="68"/>
      <c r="H346" s="84"/>
    </row>
    <row r="347" spans="1:8" s="1" customFormat="1" ht="33.75">
      <c r="A347" s="6" t="s">
        <v>685</v>
      </c>
      <c r="B347" s="77" t="s">
        <v>37</v>
      </c>
      <c r="C347" s="78" t="s">
        <v>29</v>
      </c>
      <c r="D347" s="79">
        <v>166.93</v>
      </c>
      <c r="E347" s="9"/>
      <c r="F347" s="10"/>
      <c r="G347" s="68"/>
      <c r="H347" s="84"/>
    </row>
    <row r="348" spans="1:8" s="1" customFormat="1" ht="22.5">
      <c r="A348" s="6" t="s">
        <v>686</v>
      </c>
      <c r="B348" s="77" t="s">
        <v>47</v>
      </c>
      <c r="C348" s="78" t="s">
        <v>19</v>
      </c>
      <c r="D348" s="79">
        <v>2.44</v>
      </c>
      <c r="E348" s="9"/>
      <c r="F348" s="10"/>
      <c r="G348" s="68"/>
      <c r="H348" s="84"/>
    </row>
    <row r="349" spans="1:8" s="1" customFormat="1" ht="22.5">
      <c r="A349" s="6" t="s">
        <v>687</v>
      </c>
      <c r="B349" s="77" t="s">
        <v>69</v>
      </c>
      <c r="C349" s="78" t="s">
        <v>18</v>
      </c>
      <c r="D349" s="79">
        <v>11.41</v>
      </c>
      <c r="E349" s="9"/>
      <c r="F349" s="10"/>
      <c r="G349" s="68"/>
      <c r="H349" s="84"/>
    </row>
    <row r="350" spans="1:8" s="1" customFormat="1" ht="33.75">
      <c r="A350" s="6" t="s">
        <v>688</v>
      </c>
      <c r="B350" s="77" t="s">
        <v>130</v>
      </c>
      <c r="C350" s="78" t="s">
        <v>18</v>
      </c>
      <c r="D350" s="79">
        <v>7.45</v>
      </c>
      <c r="E350" s="9"/>
      <c r="F350" s="10"/>
      <c r="G350" s="68"/>
      <c r="H350" s="84"/>
    </row>
    <row r="351" spans="1:8" s="1" customFormat="1">
      <c r="A351" s="18" t="s">
        <v>113</v>
      </c>
      <c r="B351" s="19" t="s">
        <v>34</v>
      </c>
      <c r="C351" s="20"/>
      <c r="D351" s="21"/>
      <c r="E351" s="67"/>
      <c r="F351" s="22"/>
      <c r="G351" s="67">
        <f>ROUND(SUM(G352:G359),2)</f>
        <v>0</v>
      </c>
    </row>
    <row r="352" spans="1:8" s="1" customFormat="1" ht="33.75">
      <c r="A352" s="6" t="s">
        <v>689</v>
      </c>
      <c r="B352" s="77" t="s">
        <v>139</v>
      </c>
      <c r="C352" s="78" t="s">
        <v>18</v>
      </c>
      <c r="D352" s="79">
        <v>655.98</v>
      </c>
      <c r="E352" s="9"/>
      <c r="F352" s="16"/>
      <c r="G352" s="68"/>
      <c r="H352" s="84"/>
    </row>
    <row r="353" spans="1:8" s="1" customFormat="1" ht="45">
      <c r="A353" s="6" t="s">
        <v>690</v>
      </c>
      <c r="B353" s="77" t="s">
        <v>855</v>
      </c>
      <c r="C353" s="78" t="s">
        <v>18</v>
      </c>
      <c r="D353" s="79">
        <v>655.98</v>
      </c>
      <c r="E353" s="9"/>
      <c r="F353" s="16"/>
      <c r="G353" s="68"/>
      <c r="H353" s="84"/>
    </row>
    <row r="354" spans="1:8" s="1" customFormat="1" ht="22.5">
      <c r="A354" s="6" t="s">
        <v>691</v>
      </c>
      <c r="B354" s="77" t="s">
        <v>140</v>
      </c>
      <c r="C354" s="78" t="s">
        <v>25</v>
      </c>
      <c r="D354" s="79">
        <v>589.83000000000004</v>
      </c>
      <c r="E354" s="9"/>
      <c r="F354" s="16"/>
      <c r="G354" s="68"/>
      <c r="H354" s="84"/>
    </row>
    <row r="355" spans="1:8" s="1" customFormat="1" ht="45">
      <c r="A355" s="6" t="s">
        <v>692</v>
      </c>
      <c r="B355" s="77" t="s">
        <v>141</v>
      </c>
      <c r="C355" s="78" t="s">
        <v>25</v>
      </c>
      <c r="D355" s="79">
        <v>589.83000000000004</v>
      </c>
      <c r="E355" s="9"/>
      <c r="F355" s="10"/>
      <c r="G355" s="68"/>
      <c r="H355" s="84"/>
    </row>
    <row r="356" spans="1:8" s="1" customFormat="1" ht="67.5">
      <c r="A356" s="6" t="s">
        <v>693</v>
      </c>
      <c r="B356" s="77" t="s">
        <v>52</v>
      </c>
      <c r="C356" s="78" t="s">
        <v>18</v>
      </c>
      <c r="D356" s="79">
        <v>472.96</v>
      </c>
      <c r="E356" s="9"/>
      <c r="F356" s="10"/>
      <c r="G356" s="68"/>
      <c r="H356" s="84"/>
    </row>
    <row r="357" spans="1:8" s="1" customFormat="1" ht="45">
      <c r="A357" s="6" t="s">
        <v>694</v>
      </c>
      <c r="B357" s="77" t="s">
        <v>35</v>
      </c>
      <c r="C357" s="78" t="s">
        <v>25</v>
      </c>
      <c r="D357" s="79">
        <v>533.17999999999995</v>
      </c>
      <c r="E357" s="9"/>
      <c r="F357" s="16"/>
      <c r="G357" s="68"/>
      <c r="H357" s="84"/>
    </row>
    <row r="358" spans="1:8" s="1" customFormat="1" ht="56.25">
      <c r="A358" s="6" t="s">
        <v>695</v>
      </c>
      <c r="B358" s="77" t="s">
        <v>44</v>
      </c>
      <c r="C358" s="78" t="s">
        <v>26</v>
      </c>
      <c r="D358" s="79">
        <v>2</v>
      </c>
      <c r="E358" s="9"/>
      <c r="F358" s="16"/>
      <c r="G358" s="68"/>
      <c r="H358" s="84"/>
    </row>
    <row r="359" spans="1:8" s="1" customFormat="1" ht="45">
      <c r="A359" s="6" t="s">
        <v>696</v>
      </c>
      <c r="B359" s="77" t="s">
        <v>45</v>
      </c>
      <c r="C359" s="78" t="s">
        <v>26</v>
      </c>
      <c r="D359" s="79">
        <v>1</v>
      </c>
      <c r="E359" s="9"/>
      <c r="F359" s="16"/>
      <c r="G359" s="68"/>
      <c r="H359" s="84"/>
    </row>
    <row r="360" spans="1:8" s="1" customFormat="1">
      <c r="A360" s="18" t="s">
        <v>114</v>
      </c>
      <c r="B360" s="19" t="s">
        <v>65</v>
      </c>
      <c r="C360" s="20"/>
      <c r="D360" s="21"/>
      <c r="E360" s="67"/>
      <c r="F360" s="22"/>
      <c r="G360" s="67">
        <f>ROUND(SUM(G361:G362),2)</f>
        <v>0</v>
      </c>
    </row>
    <row r="361" spans="1:8" s="1" customFormat="1" ht="67.5">
      <c r="A361" s="6" t="s">
        <v>697</v>
      </c>
      <c r="B361" s="77" t="s">
        <v>66</v>
      </c>
      <c r="C361" s="78" t="s">
        <v>26</v>
      </c>
      <c r="D361" s="79">
        <v>2</v>
      </c>
      <c r="E361" s="9"/>
      <c r="F361" s="16"/>
      <c r="G361" s="11"/>
      <c r="H361" s="84"/>
    </row>
    <row r="362" spans="1:8" s="1" customFormat="1" ht="56.25">
      <c r="A362" s="6" t="s">
        <v>698</v>
      </c>
      <c r="B362" s="77" t="s">
        <v>309</v>
      </c>
      <c r="C362" s="78" t="s">
        <v>26</v>
      </c>
      <c r="D362" s="79">
        <v>1</v>
      </c>
      <c r="E362" s="9"/>
      <c r="F362" s="16"/>
      <c r="G362" s="11"/>
      <c r="H362" s="84"/>
    </row>
    <row r="363" spans="1:8" s="1" customFormat="1">
      <c r="A363" s="18" t="s">
        <v>115</v>
      </c>
      <c r="B363" s="19" t="s">
        <v>50</v>
      </c>
      <c r="C363" s="20"/>
      <c r="D363" s="21"/>
      <c r="E363" s="67"/>
      <c r="F363" s="22"/>
      <c r="G363" s="67">
        <f>ROUND(SUM(G364:G365),2)</f>
        <v>0</v>
      </c>
    </row>
    <row r="364" spans="1:8" s="1" customFormat="1" ht="56.25">
      <c r="A364" s="6" t="s">
        <v>699</v>
      </c>
      <c r="B364" s="77" t="s">
        <v>32</v>
      </c>
      <c r="C364" s="78" t="s">
        <v>26</v>
      </c>
      <c r="D364" s="79">
        <v>8</v>
      </c>
      <c r="E364" s="9"/>
      <c r="F364" s="10"/>
      <c r="G364" s="68"/>
      <c r="H364" s="84"/>
    </row>
    <row r="365" spans="1:8" s="1" customFormat="1" ht="101.25">
      <c r="A365" s="6" t="s">
        <v>700</v>
      </c>
      <c r="B365" s="77" t="s">
        <v>64</v>
      </c>
      <c r="C365" s="78" t="s">
        <v>26</v>
      </c>
      <c r="D365" s="79">
        <v>2</v>
      </c>
      <c r="E365" s="9"/>
      <c r="F365" s="10"/>
      <c r="G365" s="68"/>
      <c r="H365" s="84"/>
    </row>
    <row r="366" spans="1:8" s="1" customFormat="1">
      <c r="A366" s="18" t="s">
        <v>396</v>
      </c>
      <c r="B366" s="19" t="s">
        <v>46</v>
      </c>
      <c r="C366" s="20"/>
      <c r="D366" s="21"/>
      <c r="E366" s="67"/>
      <c r="F366" s="22"/>
      <c r="G366" s="67">
        <f>ROUND(SUM(G367:G377),2)</f>
        <v>0</v>
      </c>
    </row>
    <row r="367" spans="1:8" s="1" customFormat="1" ht="45">
      <c r="A367" s="6" t="s">
        <v>701</v>
      </c>
      <c r="B367" s="77" t="s">
        <v>72</v>
      </c>
      <c r="C367" s="78" t="s">
        <v>19</v>
      </c>
      <c r="D367" s="79">
        <v>3.17</v>
      </c>
      <c r="E367" s="9"/>
      <c r="F367" s="16"/>
      <c r="G367" s="68"/>
      <c r="H367" s="84"/>
    </row>
    <row r="368" spans="1:8" s="1" customFormat="1" ht="33.75">
      <c r="A368" s="6" t="s">
        <v>702</v>
      </c>
      <c r="B368" s="77" t="s">
        <v>37</v>
      </c>
      <c r="C368" s="78" t="s">
        <v>29</v>
      </c>
      <c r="D368" s="79">
        <v>555.33000000000004</v>
      </c>
      <c r="E368" s="9"/>
      <c r="F368" s="16"/>
      <c r="G368" s="68"/>
      <c r="H368" s="84"/>
    </row>
    <row r="369" spans="1:8" s="1" customFormat="1" ht="33.75">
      <c r="A369" s="6" t="s">
        <v>703</v>
      </c>
      <c r="B369" s="77" t="s">
        <v>847</v>
      </c>
      <c r="C369" s="78" t="s">
        <v>18</v>
      </c>
      <c r="D369" s="79">
        <v>31.68</v>
      </c>
      <c r="E369" s="9"/>
      <c r="F369" s="16"/>
      <c r="G369" s="68"/>
      <c r="H369" s="84"/>
    </row>
    <row r="370" spans="1:8" s="1" customFormat="1" ht="22.5">
      <c r="A370" s="6" t="s">
        <v>704</v>
      </c>
      <c r="B370" s="77" t="s">
        <v>47</v>
      </c>
      <c r="C370" s="78" t="s">
        <v>19</v>
      </c>
      <c r="D370" s="79">
        <v>3.17</v>
      </c>
      <c r="E370" s="9"/>
      <c r="F370" s="16"/>
      <c r="G370" s="68"/>
      <c r="H370" s="84"/>
    </row>
    <row r="371" spans="1:8" s="1" customFormat="1" ht="56.25">
      <c r="A371" s="6" t="s">
        <v>705</v>
      </c>
      <c r="B371" s="77" t="s">
        <v>48</v>
      </c>
      <c r="C371" s="78" t="s">
        <v>26</v>
      </c>
      <c r="D371" s="79">
        <v>48</v>
      </c>
      <c r="E371" s="9"/>
      <c r="F371" s="16"/>
      <c r="G371" s="68"/>
      <c r="H371" s="84"/>
    </row>
    <row r="372" spans="1:8" s="1" customFormat="1" ht="33.75">
      <c r="A372" s="6" t="s">
        <v>706</v>
      </c>
      <c r="B372" s="77" t="s">
        <v>53</v>
      </c>
      <c r="C372" s="78" t="s">
        <v>26</v>
      </c>
      <c r="D372" s="79">
        <v>12</v>
      </c>
      <c r="E372" s="9"/>
      <c r="F372" s="16"/>
      <c r="G372" s="11"/>
      <c r="H372" s="84"/>
    </row>
    <row r="373" spans="1:8" s="1" customFormat="1" ht="22.5">
      <c r="A373" s="6" t="s">
        <v>707</v>
      </c>
      <c r="B373" s="77" t="s">
        <v>31</v>
      </c>
      <c r="C373" s="78" t="s">
        <v>19</v>
      </c>
      <c r="D373" s="79">
        <v>0.08</v>
      </c>
      <c r="E373" s="9"/>
      <c r="F373" s="16"/>
      <c r="G373" s="11"/>
      <c r="H373" s="84"/>
    </row>
    <row r="374" spans="1:8" s="1" customFormat="1" ht="56.25">
      <c r="A374" s="6" t="s">
        <v>708</v>
      </c>
      <c r="B374" s="77" t="s">
        <v>311</v>
      </c>
      <c r="C374" s="78" t="s">
        <v>29</v>
      </c>
      <c r="D374" s="79">
        <v>2755.4608400000002</v>
      </c>
      <c r="E374" s="9"/>
      <c r="F374" s="16"/>
      <c r="G374" s="11"/>
      <c r="H374" s="84"/>
    </row>
    <row r="375" spans="1:8" s="1" customFormat="1" ht="33.75">
      <c r="A375" s="6" t="s">
        <v>709</v>
      </c>
      <c r="B375" s="77" t="s">
        <v>49</v>
      </c>
      <c r="C375" s="78" t="s">
        <v>29</v>
      </c>
      <c r="D375" s="79">
        <v>2755.4608400000002</v>
      </c>
      <c r="E375" s="9"/>
      <c r="F375" s="16"/>
      <c r="G375" s="11"/>
      <c r="H375" s="84"/>
    </row>
    <row r="376" spans="1:8" s="1" customFormat="1" ht="33.75">
      <c r="A376" s="6" t="s">
        <v>710</v>
      </c>
      <c r="B376" s="77" t="s">
        <v>135</v>
      </c>
      <c r="C376" s="78" t="s">
        <v>19</v>
      </c>
      <c r="D376" s="79">
        <v>3.17</v>
      </c>
      <c r="E376" s="9"/>
      <c r="F376" s="12"/>
      <c r="G376" s="68"/>
      <c r="H376" s="84"/>
    </row>
    <row r="377" spans="1:8" s="1" customFormat="1" ht="33.75">
      <c r="A377" s="6" t="s">
        <v>711</v>
      </c>
      <c r="B377" s="77" t="s">
        <v>136</v>
      </c>
      <c r="C377" s="78" t="s">
        <v>20</v>
      </c>
      <c r="D377" s="79">
        <v>50.72</v>
      </c>
      <c r="E377" s="9"/>
      <c r="F377" s="10"/>
      <c r="G377" s="68"/>
      <c r="H377" s="84"/>
    </row>
    <row r="378" spans="1:8" s="1" customFormat="1">
      <c r="A378" s="3" t="s">
        <v>116</v>
      </c>
      <c r="B378" s="17" t="s">
        <v>150</v>
      </c>
      <c r="C378" s="14"/>
      <c r="D378" s="15"/>
      <c r="E378" s="15"/>
      <c r="F378" s="15"/>
      <c r="G378" s="66">
        <f>ROUND(SUM(G379,G387,G391,G395,G401),2)</f>
        <v>0</v>
      </c>
    </row>
    <row r="379" spans="1:8" s="1" customFormat="1">
      <c r="A379" s="18" t="s">
        <v>397</v>
      </c>
      <c r="B379" s="19" t="s">
        <v>33</v>
      </c>
      <c r="C379" s="20"/>
      <c r="D379" s="21"/>
      <c r="E379" s="67"/>
      <c r="F379" s="22"/>
      <c r="G379" s="67">
        <f>ROUND(SUM(G380:G386),2)</f>
        <v>0</v>
      </c>
    </row>
    <row r="380" spans="1:8" s="1" customFormat="1" ht="33.75">
      <c r="A380" s="6" t="s">
        <v>712</v>
      </c>
      <c r="B380" s="77" t="s">
        <v>137</v>
      </c>
      <c r="C380" s="78" t="s">
        <v>18</v>
      </c>
      <c r="D380" s="79">
        <v>1227.69</v>
      </c>
      <c r="E380" s="9"/>
      <c r="F380" s="10"/>
      <c r="G380" s="68"/>
      <c r="H380" s="84"/>
    </row>
    <row r="381" spans="1:8" s="1" customFormat="1" ht="45">
      <c r="A381" s="6" t="s">
        <v>713</v>
      </c>
      <c r="B381" s="77" t="s">
        <v>70</v>
      </c>
      <c r="C381" s="78" t="s">
        <v>19</v>
      </c>
      <c r="D381" s="79">
        <v>245.54</v>
      </c>
      <c r="E381" s="9"/>
      <c r="F381" s="10"/>
      <c r="G381" s="68"/>
      <c r="H381" s="84"/>
    </row>
    <row r="382" spans="1:8" s="1" customFormat="1" ht="45">
      <c r="A382" s="6" t="s">
        <v>714</v>
      </c>
      <c r="B382" s="77" t="s">
        <v>151</v>
      </c>
      <c r="C382" s="78" t="s">
        <v>18</v>
      </c>
      <c r="D382" s="79">
        <v>1227.69</v>
      </c>
      <c r="E382" s="9"/>
      <c r="F382" s="16"/>
      <c r="G382" s="11"/>
      <c r="H382" s="84"/>
    </row>
    <row r="383" spans="1:8" s="1" customFormat="1" ht="56.25">
      <c r="A383" s="6" t="s">
        <v>715</v>
      </c>
      <c r="B383" s="77" t="s">
        <v>374</v>
      </c>
      <c r="C383" s="78" t="s">
        <v>19</v>
      </c>
      <c r="D383" s="79">
        <v>245.54</v>
      </c>
      <c r="E383" s="9"/>
      <c r="F383" s="16"/>
      <c r="G383" s="11"/>
      <c r="H383" s="84"/>
    </row>
    <row r="384" spans="1:8" s="1" customFormat="1" ht="33.75">
      <c r="A384" s="6" t="s">
        <v>716</v>
      </c>
      <c r="B384" s="77" t="s">
        <v>68</v>
      </c>
      <c r="C384" s="78" t="s">
        <v>18</v>
      </c>
      <c r="D384" s="79">
        <v>1227.69</v>
      </c>
      <c r="E384" s="9"/>
      <c r="F384" s="16"/>
      <c r="G384" s="11"/>
      <c r="H384" s="84"/>
    </row>
    <row r="385" spans="1:8" s="1" customFormat="1" ht="33.75">
      <c r="A385" s="6" t="s">
        <v>717</v>
      </c>
      <c r="B385" s="77" t="s">
        <v>135</v>
      </c>
      <c r="C385" s="78" t="s">
        <v>19</v>
      </c>
      <c r="D385" s="79">
        <v>245.54</v>
      </c>
      <c r="E385" s="9"/>
      <c r="F385" s="10"/>
      <c r="G385" s="68"/>
      <c r="H385" s="84"/>
    </row>
    <row r="386" spans="1:8" s="1" customFormat="1" ht="33.75">
      <c r="A386" s="6" t="s">
        <v>718</v>
      </c>
      <c r="B386" s="77" t="s">
        <v>136</v>
      </c>
      <c r="C386" s="78" t="s">
        <v>20</v>
      </c>
      <c r="D386" s="79">
        <v>3928.64</v>
      </c>
      <c r="E386" s="9"/>
      <c r="F386" s="10"/>
      <c r="G386" s="68"/>
      <c r="H386" s="84"/>
    </row>
    <row r="387" spans="1:8" s="1" customFormat="1">
      <c r="A387" s="18" t="s">
        <v>398</v>
      </c>
      <c r="B387" s="19" t="s">
        <v>152</v>
      </c>
      <c r="C387" s="20"/>
      <c r="D387" s="21"/>
      <c r="E387" s="67"/>
      <c r="F387" s="22"/>
      <c r="G387" s="67">
        <f>ROUND(SUM(G388:G390),2)</f>
        <v>0</v>
      </c>
    </row>
    <row r="388" spans="1:8" s="1" customFormat="1" ht="33.75">
      <c r="A388" s="6" t="s">
        <v>719</v>
      </c>
      <c r="B388" s="77" t="s">
        <v>153</v>
      </c>
      <c r="C388" s="78" t="s">
        <v>18</v>
      </c>
      <c r="D388" s="79">
        <v>1196.0899999999999</v>
      </c>
      <c r="E388" s="9"/>
      <c r="F388" s="10"/>
      <c r="G388" s="68"/>
      <c r="H388" s="84"/>
    </row>
    <row r="389" spans="1:8" s="1" customFormat="1" ht="67.5">
      <c r="A389" s="6" t="s">
        <v>720</v>
      </c>
      <c r="B389" s="77" t="s">
        <v>154</v>
      </c>
      <c r="C389" s="78" t="s">
        <v>18</v>
      </c>
      <c r="D389" s="79">
        <v>1196.0899999999999</v>
      </c>
      <c r="E389" s="9"/>
      <c r="F389" s="16"/>
      <c r="G389" s="11"/>
      <c r="H389" s="84"/>
    </row>
    <row r="390" spans="1:8" s="1" customFormat="1" ht="45">
      <c r="A390" s="6" t="s">
        <v>721</v>
      </c>
      <c r="B390" s="77" t="s">
        <v>155</v>
      </c>
      <c r="C390" s="78" t="s">
        <v>25</v>
      </c>
      <c r="D390" s="79">
        <v>159.09</v>
      </c>
      <c r="E390" s="9"/>
      <c r="F390" s="16"/>
      <c r="G390" s="11"/>
      <c r="H390" s="84"/>
    </row>
    <row r="391" spans="1:8" s="1" customFormat="1">
      <c r="A391" s="18" t="s">
        <v>399</v>
      </c>
      <c r="B391" s="19" t="s">
        <v>156</v>
      </c>
      <c r="C391" s="20"/>
      <c r="D391" s="21"/>
      <c r="E391" s="67"/>
      <c r="F391" s="22"/>
      <c r="G391" s="67">
        <f>ROUND(SUM(G392:G394),2)</f>
        <v>0</v>
      </c>
    </row>
    <row r="392" spans="1:8" s="1" customFormat="1" ht="45">
      <c r="A392" s="6" t="s">
        <v>722</v>
      </c>
      <c r="B392" s="77" t="s">
        <v>157</v>
      </c>
      <c r="C392" s="78" t="s">
        <v>18</v>
      </c>
      <c r="D392" s="79">
        <v>49.33</v>
      </c>
      <c r="E392" s="9"/>
      <c r="F392" s="16"/>
      <c r="G392" s="68"/>
      <c r="H392" s="84"/>
    </row>
    <row r="393" spans="1:8" s="1" customFormat="1" ht="33.75">
      <c r="A393" s="6" t="s">
        <v>723</v>
      </c>
      <c r="B393" s="77" t="s">
        <v>30</v>
      </c>
      <c r="C393" s="78" t="s">
        <v>18</v>
      </c>
      <c r="D393" s="79">
        <v>49.33</v>
      </c>
      <c r="E393" s="9"/>
      <c r="F393" s="16"/>
      <c r="G393" s="68"/>
      <c r="H393" s="84"/>
    </row>
    <row r="394" spans="1:8" s="1" customFormat="1" ht="90">
      <c r="A394" s="6" t="s">
        <v>724</v>
      </c>
      <c r="B394" s="77" t="s">
        <v>158</v>
      </c>
      <c r="C394" s="78" t="s">
        <v>25</v>
      </c>
      <c r="D394" s="79">
        <v>109.62</v>
      </c>
      <c r="E394" s="9"/>
      <c r="F394" s="16"/>
      <c r="G394" s="11"/>
      <c r="H394" s="84"/>
    </row>
    <row r="395" spans="1:8" s="1" customFormat="1">
      <c r="A395" s="18" t="s">
        <v>400</v>
      </c>
      <c r="B395" s="19" t="s">
        <v>159</v>
      </c>
      <c r="C395" s="20"/>
      <c r="D395" s="21"/>
      <c r="E395" s="67"/>
      <c r="F395" s="22"/>
      <c r="G395" s="67">
        <f>ROUND(SUM(G396:G400),2)</f>
        <v>0</v>
      </c>
    </row>
    <row r="396" spans="1:8" s="1" customFormat="1" ht="45">
      <c r="A396" s="6" t="s">
        <v>725</v>
      </c>
      <c r="B396" s="77" t="s">
        <v>70</v>
      </c>
      <c r="C396" s="78" t="s">
        <v>19</v>
      </c>
      <c r="D396" s="79">
        <v>0.43</v>
      </c>
      <c r="E396" s="9"/>
      <c r="F396" s="10"/>
      <c r="G396" s="68"/>
      <c r="H396" s="84"/>
    </row>
    <row r="397" spans="1:8" s="1" customFormat="1" ht="22.5">
      <c r="A397" s="6" t="s">
        <v>726</v>
      </c>
      <c r="B397" s="77" t="s">
        <v>43</v>
      </c>
      <c r="C397" s="78" t="s">
        <v>19</v>
      </c>
      <c r="D397" s="79">
        <v>0.43</v>
      </c>
      <c r="E397" s="9"/>
      <c r="F397" s="16"/>
      <c r="G397" s="11"/>
      <c r="H397" s="84"/>
    </row>
    <row r="398" spans="1:8" s="1" customFormat="1" ht="33.75">
      <c r="A398" s="6" t="s">
        <v>727</v>
      </c>
      <c r="B398" s="77" t="s">
        <v>847</v>
      </c>
      <c r="C398" s="78" t="s">
        <v>18</v>
      </c>
      <c r="D398" s="79">
        <v>5.76</v>
      </c>
      <c r="E398" s="9"/>
      <c r="F398" s="16"/>
      <c r="G398" s="11"/>
      <c r="H398" s="84"/>
    </row>
    <row r="399" spans="1:8" s="1" customFormat="1" ht="56.25">
      <c r="A399" s="6" t="s">
        <v>728</v>
      </c>
      <c r="B399" s="77" t="s">
        <v>160</v>
      </c>
      <c r="C399" s="78" t="s">
        <v>29</v>
      </c>
      <c r="D399" s="79">
        <v>256.95999999999998</v>
      </c>
      <c r="E399" s="9"/>
      <c r="F399" s="16"/>
      <c r="G399" s="11"/>
      <c r="H399" s="84"/>
    </row>
    <row r="400" spans="1:8" s="1" customFormat="1" ht="33.75">
      <c r="A400" s="6" t="s">
        <v>729</v>
      </c>
      <c r="B400" s="77" t="s">
        <v>49</v>
      </c>
      <c r="C400" s="78" t="s">
        <v>29</v>
      </c>
      <c r="D400" s="79">
        <v>256.95999999999998</v>
      </c>
      <c r="E400" s="9"/>
      <c r="F400" s="16"/>
      <c r="G400" s="11"/>
      <c r="H400" s="84"/>
    </row>
    <row r="401" spans="1:8" s="1" customFormat="1">
      <c r="A401" s="18" t="s">
        <v>401</v>
      </c>
      <c r="B401" s="19" t="s">
        <v>46</v>
      </c>
      <c r="C401" s="20"/>
      <c r="D401" s="21"/>
      <c r="E401" s="67"/>
      <c r="F401" s="22"/>
      <c r="G401" s="67">
        <f>ROUND(SUM(G402:G412),2)</f>
        <v>0</v>
      </c>
    </row>
    <row r="402" spans="1:8" s="1" customFormat="1" ht="45">
      <c r="A402" s="6" t="s">
        <v>730</v>
      </c>
      <c r="B402" s="77" t="s">
        <v>72</v>
      </c>
      <c r="C402" s="78" t="s">
        <v>19</v>
      </c>
      <c r="D402" s="79">
        <v>4.22</v>
      </c>
      <c r="E402" s="9"/>
      <c r="F402" s="16"/>
      <c r="G402" s="68"/>
      <c r="H402" s="84"/>
    </row>
    <row r="403" spans="1:8" s="1" customFormat="1" ht="33.75">
      <c r="A403" s="6" t="s">
        <v>731</v>
      </c>
      <c r="B403" s="77" t="s">
        <v>37</v>
      </c>
      <c r="C403" s="78" t="s">
        <v>29</v>
      </c>
      <c r="D403" s="79">
        <v>740.33</v>
      </c>
      <c r="E403" s="9"/>
      <c r="F403" s="16"/>
      <c r="G403" s="68"/>
      <c r="H403" s="84"/>
    </row>
    <row r="404" spans="1:8" s="1" customFormat="1" ht="33.75">
      <c r="A404" s="6" t="s">
        <v>732</v>
      </c>
      <c r="B404" s="77" t="s">
        <v>847</v>
      </c>
      <c r="C404" s="78" t="s">
        <v>18</v>
      </c>
      <c r="D404" s="79">
        <v>42.24</v>
      </c>
      <c r="E404" s="9"/>
      <c r="F404" s="16"/>
      <c r="G404" s="68"/>
      <c r="H404" s="84"/>
    </row>
    <row r="405" spans="1:8" s="1" customFormat="1" ht="22.5">
      <c r="A405" s="6" t="s">
        <v>733</v>
      </c>
      <c r="B405" s="77" t="s">
        <v>47</v>
      </c>
      <c r="C405" s="78" t="s">
        <v>19</v>
      </c>
      <c r="D405" s="79">
        <v>4.22</v>
      </c>
      <c r="E405" s="9"/>
      <c r="F405" s="16"/>
      <c r="G405" s="68"/>
      <c r="H405" s="84"/>
    </row>
    <row r="406" spans="1:8" s="1" customFormat="1" ht="56.25">
      <c r="A406" s="6" t="s">
        <v>734</v>
      </c>
      <c r="B406" s="77" t="s">
        <v>48</v>
      </c>
      <c r="C406" s="78" t="s">
        <v>26</v>
      </c>
      <c r="D406" s="79">
        <v>64</v>
      </c>
      <c r="E406" s="9"/>
      <c r="F406" s="16"/>
      <c r="G406" s="68"/>
      <c r="H406" s="84"/>
    </row>
    <row r="407" spans="1:8" s="1" customFormat="1" ht="33.75">
      <c r="A407" s="6" t="s">
        <v>735</v>
      </c>
      <c r="B407" s="77" t="s">
        <v>53</v>
      </c>
      <c r="C407" s="78" t="s">
        <v>26</v>
      </c>
      <c r="D407" s="79">
        <v>16</v>
      </c>
      <c r="E407" s="9"/>
      <c r="F407" s="16"/>
      <c r="G407" s="11"/>
      <c r="H407" s="84"/>
    </row>
    <row r="408" spans="1:8" s="1" customFormat="1" ht="22.5">
      <c r="A408" s="6" t="s">
        <v>736</v>
      </c>
      <c r="B408" s="77" t="s">
        <v>31</v>
      </c>
      <c r="C408" s="78" t="s">
        <v>19</v>
      </c>
      <c r="D408" s="79">
        <v>0.11</v>
      </c>
      <c r="E408" s="9"/>
      <c r="F408" s="16"/>
      <c r="G408" s="11"/>
      <c r="H408" s="84"/>
    </row>
    <row r="409" spans="1:8" s="1" customFormat="1" ht="56.25">
      <c r="A409" s="6" t="s">
        <v>737</v>
      </c>
      <c r="B409" s="77" t="s">
        <v>311</v>
      </c>
      <c r="C409" s="78" t="s">
        <v>29</v>
      </c>
      <c r="D409" s="79">
        <v>4671.7</v>
      </c>
      <c r="E409" s="9"/>
      <c r="F409" s="16"/>
      <c r="G409" s="11"/>
      <c r="H409" s="84"/>
    </row>
    <row r="410" spans="1:8" s="1" customFormat="1" ht="33.75">
      <c r="A410" s="6" t="s">
        <v>738</v>
      </c>
      <c r="B410" s="77" t="s">
        <v>49</v>
      </c>
      <c r="C410" s="78" t="s">
        <v>29</v>
      </c>
      <c r="D410" s="79">
        <v>4671.7</v>
      </c>
      <c r="E410" s="9"/>
      <c r="F410" s="16"/>
      <c r="G410" s="11"/>
      <c r="H410" s="84"/>
    </row>
    <row r="411" spans="1:8" s="1" customFormat="1" ht="33.75">
      <c r="A411" s="6" t="s">
        <v>739</v>
      </c>
      <c r="B411" s="77" t="s">
        <v>135</v>
      </c>
      <c r="C411" s="78" t="s">
        <v>19</v>
      </c>
      <c r="D411" s="79">
        <v>4.22</v>
      </c>
      <c r="E411" s="9"/>
      <c r="F411" s="12"/>
      <c r="G411" s="68"/>
      <c r="H411" s="84"/>
    </row>
    <row r="412" spans="1:8" s="1" customFormat="1" ht="33.75">
      <c r="A412" s="6" t="s">
        <v>740</v>
      </c>
      <c r="B412" s="77" t="s">
        <v>136</v>
      </c>
      <c r="C412" s="78" t="s">
        <v>20</v>
      </c>
      <c r="D412" s="79">
        <v>67.52</v>
      </c>
      <c r="E412" s="9"/>
      <c r="F412" s="10"/>
      <c r="G412" s="68"/>
      <c r="H412" s="84"/>
    </row>
    <row r="413" spans="1:8" s="1" customFormat="1">
      <c r="A413" s="3" t="s">
        <v>117</v>
      </c>
      <c r="B413" s="17" t="s">
        <v>227</v>
      </c>
      <c r="C413" s="14"/>
      <c r="D413" s="15"/>
      <c r="E413" s="15"/>
      <c r="F413" s="15"/>
      <c r="G413" s="66">
        <f>ROUND(SUM(G414,G427,G448,G456),2)</f>
        <v>0</v>
      </c>
    </row>
    <row r="414" spans="1:8" s="1" customFormat="1">
      <c r="A414" s="18" t="s">
        <v>118</v>
      </c>
      <c r="B414" s="19" t="s">
        <v>228</v>
      </c>
      <c r="C414" s="20"/>
      <c r="D414" s="21"/>
      <c r="E414" s="67"/>
      <c r="F414" s="22"/>
      <c r="G414" s="67">
        <f>ROUND(SUM(G415:G426),2)</f>
        <v>0</v>
      </c>
    </row>
    <row r="415" spans="1:8" s="1" customFormat="1" ht="22.5">
      <c r="A415" s="6" t="s">
        <v>741</v>
      </c>
      <c r="B415" s="77" t="s">
        <v>229</v>
      </c>
      <c r="C415" s="78" t="s">
        <v>25</v>
      </c>
      <c r="D415" s="79">
        <v>12.17</v>
      </c>
      <c r="E415" s="9"/>
      <c r="F415" s="10"/>
      <c r="G415" s="68"/>
      <c r="H415" s="84"/>
    </row>
    <row r="416" spans="1:8" s="1" customFormat="1" ht="45">
      <c r="A416" s="6" t="s">
        <v>742</v>
      </c>
      <c r="B416" s="77" t="s">
        <v>70</v>
      </c>
      <c r="C416" s="78" t="s">
        <v>19</v>
      </c>
      <c r="D416" s="79">
        <v>5.84</v>
      </c>
      <c r="E416" s="9"/>
      <c r="F416" s="10"/>
      <c r="G416" s="68"/>
      <c r="H416" s="84"/>
    </row>
    <row r="417" spans="1:8" s="1" customFormat="1" ht="45">
      <c r="A417" s="6" t="s">
        <v>743</v>
      </c>
      <c r="B417" s="77" t="s">
        <v>230</v>
      </c>
      <c r="C417" s="78" t="s">
        <v>19</v>
      </c>
      <c r="D417" s="79">
        <v>5.84</v>
      </c>
      <c r="E417" s="9"/>
      <c r="F417" s="10"/>
      <c r="G417" s="68"/>
      <c r="H417" s="84"/>
    </row>
    <row r="418" spans="1:8" s="1" customFormat="1" ht="22.5">
      <c r="A418" s="6" t="s">
        <v>744</v>
      </c>
      <c r="B418" s="77" t="s">
        <v>231</v>
      </c>
      <c r="C418" s="78" t="s">
        <v>26</v>
      </c>
      <c r="D418" s="79">
        <v>1</v>
      </c>
      <c r="E418" s="9"/>
      <c r="F418" s="10"/>
      <c r="G418" s="68"/>
      <c r="H418" s="84"/>
    </row>
    <row r="419" spans="1:8" s="1" customFormat="1" ht="22.5">
      <c r="A419" s="6" t="s">
        <v>745</v>
      </c>
      <c r="B419" s="77" t="s">
        <v>232</v>
      </c>
      <c r="C419" s="78" t="s">
        <v>26</v>
      </c>
      <c r="D419" s="79">
        <v>1</v>
      </c>
      <c r="E419" s="9"/>
      <c r="F419" s="10"/>
      <c r="G419" s="68"/>
      <c r="H419" s="84"/>
    </row>
    <row r="420" spans="1:8" s="1" customFormat="1" ht="22.5">
      <c r="A420" s="6" t="s">
        <v>746</v>
      </c>
      <c r="B420" s="77" t="s">
        <v>233</v>
      </c>
      <c r="C420" s="78" t="s">
        <v>26</v>
      </c>
      <c r="D420" s="79">
        <v>1</v>
      </c>
      <c r="E420" s="9"/>
      <c r="F420" s="10"/>
      <c r="G420" s="68"/>
      <c r="H420" s="84"/>
    </row>
    <row r="421" spans="1:8" s="1" customFormat="1" ht="22.5">
      <c r="A421" s="6" t="s">
        <v>747</v>
      </c>
      <c r="B421" s="77" t="s">
        <v>234</v>
      </c>
      <c r="C421" s="78" t="s">
        <v>26</v>
      </c>
      <c r="D421" s="79">
        <v>1</v>
      </c>
      <c r="E421" s="9"/>
      <c r="F421" s="10"/>
      <c r="G421" s="68"/>
      <c r="H421" s="84"/>
    </row>
    <row r="422" spans="1:8" s="1" customFormat="1" ht="22.5">
      <c r="A422" s="6" t="s">
        <v>748</v>
      </c>
      <c r="B422" s="77" t="s">
        <v>235</v>
      </c>
      <c r="C422" s="78" t="s">
        <v>25</v>
      </c>
      <c r="D422" s="79">
        <v>12.17</v>
      </c>
      <c r="E422" s="9"/>
      <c r="F422" s="10"/>
      <c r="G422" s="68"/>
      <c r="H422" s="84"/>
    </row>
    <row r="423" spans="1:8" s="1" customFormat="1" ht="22.5">
      <c r="A423" s="6" t="s">
        <v>749</v>
      </c>
      <c r="B423" s="77" t="s">
        <v>236</v>
      </c>
      <c r="C423" s="78" t="s">
        <v>26</v>
      </c>
      <c r="D423" s="79">
        <v>1</v>
      </c>
      <c r="E423" s="9"/>
      <c r="F423" s="10"/>
      <c r="G423" s="68"/>
      <c r="H423" s="84"/>
    </row>
    <row r="424" spans="1:8" s="1" customFormat="1" ht="22.5">
      <c r="A424" s="6" t="s">
        <v>750</v>
      </c>
      <c r="B424" s="77" t="s">
        <v>237</v>
      </c>
      <c r="C424" s="78" t="s">
        <v>26</v>
      </c>
      <c r="D424" s="79">
        <v>1</v>
      </c>
      <c r="E424" s="9"/>
      <c r="F424" s="10"/>
      <c r="G424" s="68"/>
      <c r="H424" s="84"/>
    </row>
    <row r="425" spans="1:8" s="1" customFormat="1" ht="22.5">
      <c r="A425" s="6" t="s">
        <v>751</v>
      </c>
      <c r="B425" s="77" t="s">
        <v>238</v>
      </c>
      <c r="C425" s="78" t="s">
        <v>26</v>
      </c>
      <c r="D425" s="79">
        <v>1</v>
      </c>
      <c r="E425" s="9"/>
      <c r="F425" s="10"/>
      <c r="G425" s="68"/>
      <c r="H425" s="84"/>
    </row>
    <row r="426" spans="1:8" s="1" customFormat="1" ht="90">
      <c r="A426" s="6" t="s">
        <v>752</v>
      </c>
      <c r="B426" s="77" t="s">
        <v>239</v>
      </c>
      <c r="C426" s="78" t="s">
        <v>26</v>
      </c>
      <c r="D426" s="79">
        <v>1</v>
      </c>
      <c r="E426" s="9"/>
      <c r="F426" s="10"/>
      <c r="G426" s="68"/>
      <c r="H426" s="84"/>
    </row>
    <row r="427" spans="1:8" s="1" customFormat="1">
      <c r="A427" s="18" t="s">
        <v>119</v>
      </c>
      <c r="B427" s="19" t="s">
        <v>240</v>
      </c>
      <c r="C427" s="20"/>
      <c r="D427" s="21"/>
      <c r="E427" s="67"/>
      <c r="F427" s="22"/>
      <c r="G427" s="67">
        <f>ROUND(SUM(G428:G447),2)</f>
        <v>0</v>
      </c>
    </row>
    <row r="428" spans="1:8" s="1" customFormat="1" ht="33.75">
      <c r="A428" s="6" t="s">
        <v>753</v>
      </c>
      <c r="B428" s="77" t="s">
        <v>137</v>
      </c>
      <c r="C428" s="78" t="s">
        <v>18</v>
      </c>
      <c r="D428" s="79">
        <v>5.82</v>
      </c>
      <c r="E428" s="9"/>
      <c r="F428" s="10"/>
      <c r="G428" s="68"/>
      <c r="H428" s="84"/>
    </row>
    <row r="429" spans="1:8" s="1" customFormat="1" ht="45">
      <c r="A429" s="6" t="s">
        <v>754</v>
      </c>
      <c r="B429" s="77" t="s">
        <v>70</v>
      </c>
      <c r="C429" s="78" t="s">
        <v>19</v>
      </c>
      <c r="D429" s="79">
        <v>8.74</v>
      </c>
      <c r="E429" s="9"/>
      <c r="F429" s="10"/>
      <c r="G429" s="68"/>
      <c r="H429" s="84"/>
    </row>
    <row r="430" spans="1:8" s="1" customFormat="1" ht="33.75">
      <c r="A430" s="6" t="s">
        <v>755</v>
      </c>
      <c r="B430" s="77" t="s">
        <v>241</v>
      </c>
      <c r="C430" s="78" t="s">
        <v>18</v>
      </c>
      <c r="D430" s="79">
        <v>4.4000000000000004</v>
      </c>
      <c r="E430" s="9"/>
      <c r="F430" s="16"/>
      <c r="G430" s="11"/>
      <c r="H430" s="84"/>
    </row>
    <row r="431" spans="1:8" s="1" customFormat="1" ht="33.75">
      <c r="A431" s="6" t="s">
        <v>756</v>
      </c>
      <c r="B431" s="77" t="s">
        <v>854</v>
      </c>
      <c r="C431" s="78" t="s">
        <v>18</v>
      </c>
      <c r="D431" s="79">
        <v>11.47</v>
      </c>
      <c r="E431" s="9"/>
      <c r="F431" s="16"/>
      <c r="G431" s="11"/>
      <c r="H431" s="84"/>
    </row>
    <row r="432" spans="1:8" s="1" customFormat="1" ht="33.75">
      <c r="A432" s="6" t="s">
        <v>757</v>
      </c>
      <c r="B432" s="77" t="s">
        <v>37</v>
      </c>
      <c r="C432" s="78" t="s">
        <v>29</v>
      </c>
      <c r="D432" s="79">
        <v>249.87</v>
      </c>
      <c r="E432" s="9"/>
      <c r="F432" s="16"/>
      <c r="G432" s="11"/>
      <c r="H432" s="84"/>
    </row>
    <row r="433" spans="1:8" s="1" customFormat="1" ht="22.5">
      <c r="A433" s="6" t="s">
        <v>758</v>
      </c>
      <c r="B433" s="77" t="s">
        <v>43</v>
      </c>
      <c r="C433" s="78" t="s">
        <v>19</v>
      </c>
      <c r="D433" s="79">
        <v>0.74</v>
      </c>
      <c r="E433" s="9"/>
      <c r="F433" s="16"/>
      <c r="G433" s="11"/>
      <c r="H433" s="84"/>
    </row>
    <row r="434" spans="1:8" s="1" customFormat="1" ht="56.25">
      <c r="A434" s="6" t="s">
        <v>759</v>
      </c>
      <c r="B434" s="77" t="s">
        <v>242</v>
      </c>
      <c r="C434" s="78" t="s">
        <v>18</v>
      </c>
      <c r="D434" s="79">
        <v>8.5399999999999991</v>
      </c>
      <c r="E434" s="9"/>
      <c r="F434" s="16"/>
      <c r="G434" s="11"/>
      <c r="H434" s="84"/>
    </row>
    <row r="435" spans="1:8" s="1" customFormat="1" ht="33.75">
      <c r="A435" s="6" t="s">
        <v>760</v>
      </c>
      <c r="B435" s="77" t="s">
        <v>856</v>
      </c>
      <c r="C435" s="78" t="s">
        <v>18</v>
      </c>
      <c r="D435" s="79">
        <v>4.4000000000000004</v>
      </c>
      <c r="E435" s="9"/>
      <c r="F435" s="16"/>
      <c r="G435" s="11"/>
      <c r="H435" s="84"/>
    </row>
    <row r="436" spans="1:8" s="1" customFormat="1" ht="33.75">
      <c r="A436" s="6" t="s">
        <v>761</v>
      </c>
      <c r="B436" s="77" t="s">
        <v>243</v>
      </c>
      <c r="C436" s="78" t="s">
        <v>18</v>
      </c>
      <c r="D436" s="79">
        <v>5.82</v>
      </c>
      <c r="E436" s="9"/>
      <c r="F436" s="16"/>
      <c r="G436" s="11"/>
      <c r="H436" s="84"/>
    </row>
    <row r="437" spans="1:8" s="1" customFormat="1" ht="67.5">
      <c r="A437" s="6" t="s">
        <v>762</v>
      </c>
      <c r="B437" s="77" t="s">
        <v>244</v>
      </c>
      <c r="C437" s="78" t="s">
        <v>19</v>
      </c>
      <c r="D437" s="79">
        <v>3.88</v>
      </c>
      <c r="E437" s="9"/>
      <c r="F437" s="16"/>
      <c r="G437" s="11"/>
      <c r="H437" s="84"/>
    </row>
    <row r="438" spans="1:8" s="1" customFormat="1" ht="90">
      <c r="A438" s="6" t="s">
        <v>763</v>
      </c>
      <c r="B438" s="77" t="s">
        <v>245</v>
      </c>
      <c r="C438" s="78" t="s">
        <v>26</v>
      </c>
      <c r="D438" s="79">
        <v>1</v>
      </c>
      <c r="E438" s="9"/>
      <c r="F438" s="16"/>
      <c r="G438" s="11"/>
      <c r="H438" s="84"/>
    </row>
    <row r="439" spans="1:8" s="1" customFormat="1" ht="45">
      <c r="A439" s="6" t="s">
        <v>764</v>
      </c>
      <c r="B439" s="77" t="s">
        <v>246</v>
      </c>
      <c r="C439" s="78" t="s">
        <v>26</v>
      </c>
      <c r="D439" s="79">
        <v>1</v>
      </c>
      <c r="E439" s="9"/>
      <c r="F439" s="16"/>
      <c r="G439" s="11"/>
      <c r="H439" s="84"/>
    </row>
    <row r="440" spans="1:8" s="1" customFormat="1" ht="33.75">
      <c r="A440" s="6" t="s">
        <v>765</v>
      </c>
      <c r="B440" s="77" t="s">
        <v>247</v>
      </c>
      <c r="C440" s="78" t="s">
        <v>25</v>
      </c>
      <c r="D440" s="79">
        <v>5.14</v>
      </c>
      <c r="E440" s="9"/>
      <c r="F440" s="16"/>
      <c r="G440" s="11"/>
      <c r="H440" s="84"/>
    </row>
    <row r="441" spans="1:8" s="1" customFormat="1" ht="33.75">
      <c r="A441" s="6" t="s">
        <v>766</v>
      </c>
      <c r="B441" s="77" t="s">
        <v>248</v>
      </c>
      <c r="C441" s="78" t="s">
        <v>25</v>
      </c>
      <c r="D441" s="79">
        <v>3.45</v>
      </c>
      <c r="E441" s="9"/>
      <c r="F441" s="16"/>
      <c r="G441" s="11"/>
      <c r="H441" s="84"/>
    </row>
    <row r="442" spans="1:8" s="1" customFormat="1" ht="33.75">
      <c r="A442" s="6" t="s">
        <v>767</v>
      </c>
      <c r="B442" s="77" t="s">
        <v>249</v>
      </c>
      <c r="C442" s="78" t="s">
        <v>26</v>
      </c>
      <c r="D442" s="79">
        <v>3</v>
      </c>
      <c r="E442" s="9"/>
      <c r="F442" s="16"/>
      <c r="G442" s="11"/>
      <c r="H442" s="84"/>
    </row>
    <row r="443" spans="1:8" s="1" customFormat="1" ht="22.5">
      <c r="A443" s="6" t="s">
        <v>768</v>
      </c>
      <c r="B443" s="77" t="s">
        <v>250</v>
      </c>
      <c r="C443" s="78" t="s">
        <v>26</v>
      </c>
      <c r="D443" s="79">
        <v>3</v>
      </c>
      <c r="E443" s="9"/>
      <c r="F443" s="16"/>
      <c r="G443" s="11"/>
      <c r="H443" s="84"/>
    </row>
    <row r="444" spans="1:8" s="1" customFormat="1" ht="78.75">
      <c r="A444" s="6" t="s">
        <v>769</v>
      </c>
      <c r="B444" s="77" t="s">
        <v>251</v>
      </c>
      <c r="C444" s="78" t="s">
        <v>188</v>
      </c>
      <c r="D444" s="79">
        <v>1</v>
      </c>
      <c r="E444" s="9"/>
      <c r="F444" s="16"/>
      <c r="G444" s="11"/>
      <c r="H444" s="84"/>
    </row>
    <row r="445" spans="1:8" s="1" customFormat="1" ht="56.25">
      <c r="A445" s="6" t="s">
        <v>770</v>
      </c>
      <c r="B445" s="77" t="s">
        <v>252</v>
      </c>
      <c r="C445" s="78" t="s">
        <v>26</v>
      </c>
      <c r="D445" s="79">
        <v>1</v>
      </c>
      <c r="E445" s="9"/>
      <c r="F445" s="16"/>
      <c r="G445" s="11"/>
      <c r="H445" s="84"/>
    </row>
    <row r="446" spans="1:8" s="1" customFormat="1" ht="33.75">
      <c r="A446" s="6" t="s">
        <v>771</v>
      </c>
      <c r="B446" s="77" t="s">
        <v>135</v>
      </c>
      <c r="C446" s="78" t="s">
        <v>19</v>
      </c>
      <c r="D446" s="79">
        <v>8.74</v>
      </c>
      <c r="E446" s="9"/>
      <c r="F446" s="10"/>
      <c r="G446" s="68"/>
      <c r="H446" s="84"/>
    </row>
    <row r="447" spans="1:8" s="1" customFormat="1" ht="33.75">
      <c r="A447" s="6" t="s">
        <v>772</v>
      </c>
      <c r="B447" s="77" t="s">
        <v>136</v>
      </c>
      <c r="C447" s="78" t="s">
        <v>20</v>
      </c>
      <c r="D447" s="79">
        <v>139.84</v>
      </c>
      <c r="E447" s="9"/>
      <c r="F447" s="10"/>
      <c r="G447" s="68"/>
      <c r="H447" s="84"/>
    </row>
    <row r="448" spans="1:8" s="1" customFormat="1">
      <c r="A448" s="18" t="s">
        <v>402</v>
      </c>
      <c r="B448" s="19" t="s">
        <v>375</v>
      </c>
      <c r="C448" s="20"/>
      <c r="D448" s="21"/>
      <c r="E448" s="67"/>
      <c r="F448" s="22"/>
      <c r="G448" s="67">
        <f>ROUND(SUM(G449:G455),2)</f>
        <v>0</v>
      </c>
    </row>
    <row r="449" spans="1:8" s="1" customFormat="1" ht="22.5">
      <c r="A449" s="6" t="s">
        <v>773</v>
      </c>
      <c r="B449" s="77" t="s">
        <v>229</v>
      </c>
      <c r="C449" s="78" t="s">
        <v>25</v>
      </c>
      <c r="D449" s="79">
        <v>12.63</v>
      </c>
      <c r="E449" s="9"/>
      <c r="F449" s="10"/>
      <c r="G449" s="68"/>
      <c r="H449" s="84"/>
    </row>
    <row r="450" spans="1:8" s="1" customFormat="1" ht="45">
      <c r="A450" s="6" t="s">
        <v>774</v>
      </c>
      <c r="B450" s="77" t="s">
        <v>70</v>
      </c>
      <c r="C450" s="78" t="s">
        <v>19</v>
      </c>
      <c r="D450" s="79">
        <v>11.67</v>
      </c>
      <c r="E450" s="9"/>
      <c r="F450" s="10"/>
      <c r="G450" s="68"/>
      <c r="H450" s="84"/>
    </row>
    <row r="451" spans="1:8" s="1" customFormat="1" ht="45">
      <c r="A451" s="6" t="s">
        <v>775</v>
      </c>
      <c r="B451" s="77" t="s">
        <v>253</v>
      </c>
      <c r="C451" s="78" t="s">
        <v>19</v>
      </c>
      <c r="D451" s="79">
        <v>7</v>
      </c>
      <c r="E451" s="9"/>
      <c r="F451" s="10"/>
      <c r="G451" s="68"/>
      <c r="H451" s="84"/>
    </row>
    <row r="452" spans="1:8" s="1" customFormat="1" ht="56.25">
      <c r="A452" s="6" t="s">
        <v>776</v>
      </c>
      <c r="B452" s="77" t="s">
        <v>71</v>
      </c>
      <c r="C452" s="78" t="s">
        <v>19</v>
      </c>
      <c r="D452" s="79">
        <v>4.67</v>
      </c>
      <c r="E452" s="9"/>
      <c r="F452" s="10"/>
      <c r="G452" s="68"/>
      <c r="H452" s="84"/>
    </row>
    <row r="453" spans="1:8" s="1" customFormat="1" ht="22.5">
      <c r="A453" s="6" t="s">
        <v>777</v>
      </c>
      <c r="B453" s="77" t="s">
        <v>254</v>
      </c>
      <c r="C453" s="78" t="s">
        <v>25</v>
      </c>
      <c r="D453" s="79">
        <v>2.5499999999999998</v>
      </c>
      <c r="E453" s="9"/>
      <c r="F453" s="10"/>
      <c r="G453" s="68"/>
      <c r="H453" s="84"/>
    </row>
    <row r="454" spans="1:8" s="1" customFormat="1" ht="33.75">
      <c r="A454" s="6" t="s">
        <v>778</v>
      </c>
      <c r="B454" s="77" t="s">
        <v>255</v>
      </c>
      <c r="C454" s="78" t="s">
        <v>25</v>
      </c>
      <c r="D454" s="79">
        <v>10.08</v>
      </c>
      <c r="E454" s="9"/>
      <c r="F454" s="10"/>
      <c r="G454" s="68"/>
      <c r="H454" s="84"/>
    </row>
    <row r="455" spans="1:8" s="1" customFormat="1" ht="22.5">
      <c r="A455" s="6" t="s">
        <v>779</v>
      </c>
      <c r="B455" s="77" t="s">
        <v>256</v>
      </c>
      <c r="C455" s="78" t="s">
        <v>26</v>
      </c>
      <c r="D455" s="79">
        <v>1</v>
      </c>
      <c r="E455" s="9"/>
      <c r="F455" s="10"/>
      <c r="G455" s="68"/>
      <c r="H455" s="84"/>
    </row>
    <row r="456" spans="1:8" s="1" customFormat="1">
      <c r="A456" s="18" t="s">
        <v>403</v>
      </c>
      <c r="B456" s="19" t="s">
        <v>257</v>
      </c>
      <c r="C456" s="20"/>
      <c r="D456" s="21"/>
      <c r="E456" s="67"/>
      <c r="F456" s="22"/>
      <c r="G456" s="67">
        <f>ROUND(SUM(G457:G461),2)</f>
        <v>0</v>
      </c>
    </row>
    <row r="457" spans="1:8" s="1" customFormat="1" ht="45">
      <c r="A457" s="6" t="s">
        <v>780</v>
      </c>
      <c r="B457" s="77" t="s">
        <v>70</v>
      </c>
      <c r="C457" s="78" t="s">
        <v>19</v>
      </c>
      <c r="D457" s="79">
        <v>0.88</v>
      </c>
      <c r="E457" s="9"/>
      <c r="F457" s="10"/>
      <c r="G457" s="68"/>
      <c r="H457" s="84"/>
    </row>
    <row r="458" spans="1:8" s="1" customFormat="1" ht="101.25">
      <c r="A458" s="6" t="s">
        <v>781</v>
      </c>
      <c r="B458" s="77" t="s">
        <v>258</v>
      </c>
      <c r="C458" s="78" t="s">
        <v>26</v>
      </c>
      <c r="D458" s="79">
        <v>1</v>
      </c>
      <c r="E458" s="9"/>
      <c r="F458" s="10"/>
      <c r="G458" s="68"/>
      <c r="H458" s="84"/>
    </row>
    <row r="459" spans="1:8" s="1" customFormat="1" ht="112.5">
      <c r="A459" s="6" t="s">
        <v>782</v>
      </c>
      <c r="B459" s="77" t="s">
        <v>259</v>
      </c>
      <c r="C459" s="78" t="s">
        <v>26</v>
      </c>
      <c r="D459" s="79">
        <v>1</v>
      </c>
      <c r="E459" s="9"/>
      <c r="F459" s="10"/>
      <c r="G459" s="68"/>
      <c r="H459" s="85"/>
    </row>
    <row r="460" spans="1:8" s="1" customFormat="1" ht="33.75">
      <c r="A460" s="6" t="s">
        <v>783</v>
      </c>
      <c r="B460" s="77" t="s">
        <v>135</v>
      </c>
      <c r="C460" s="78" t="s">
        <v>19</v>
      </c>
      <c r="D460" s="79">
        <v>0.88</v>
      </c>
      <c r="E460" s="9"/>
      <c r="F460" s="10"/>
      <c r="G460" s="68"/>
      <c r="H460" s="84"/>
    </row>
    <row r="461" spans="1:8" s="1" customFormat="1" ht="33.75">
      <c r="A461" s="6" t="s">
        <v>784</v>
      </c>
      <c r="B461" s="77" t="s">
        <v>136</v>
      </c>
      <c r="C461" s="78" t="s">
        <v>20</v>
      </c>
      <c r="D461" s="79">
        <v>14.08</v>
      </c>
      <c r="E461" s="9"/>
      <c r="F461" s="10"/>
      <c r="G461" s="68"/>
      <c r="H461" s="84"/>
    </row>
    <row r="462" spans="1:8">
      <c r="A462" s="3" t="s">
        <v>120</v>
      </c>
      <c r="B462" s="17" t="s">
        <v>321</v>
      </c>
      <c r="C462" s="14"/>
      <c r="D462" s="15"/>
      <c r="E462" s="15"/>
      <c r="F462" s="15"/>
      <c r="G462" s="5">
        <f>ROUND(SUM(G463,G475,G498,G508),2)</f>
        <v>0</v>
      </c>
      <c r="H462" s="1"/>
    </row>
    <row r="463" spans="1:8" s="1" customFormat="1">
      <c r="A463" s="18" t="s">
        <v>121</v>
      </c>
      <c r="B463" s="19" t="s">
        <v>349</v>
      </c>
      <c r="C463" s="20"/>
      <c r="D463" s="21"/>
      <c r="E463" s="67"/>
      <c r="F463" s="22"/>
      <c r="G463" s="67">
        <f>ROUND(SUM(G464:G474),2)</f>
        <v>0</v>
      </c>
    </row>
    <row r="464" spans="1:8" s="1" customFormat="1" ht="22.5">
      <c r="A464" s="6" t="s">
        <v>785</v>
      </c>
      <c r="B464" s="77" t="s">
        <v>346</v>
      </c>
      <c r="C464" s="78" t="s">
        <v>25</v>
      </c>
      <c r="D464" s="79">
        <v>1249</v>
      </c>
      <c r="E464" s="9"/>
      <c r="F464" s="16"/>
      <c r="G464" s="11"/>
      <c r="H464" s="84"/>
    </row>
    <row r="465" spans="1:8" s="1" customFormat="1" ht="22.5">
      <c r="A465" s="6" t="s">
        <v>786</v>
      </c>
      <c r="B465" s="77" t="s">
        <v>322</v>
      </c>
      <c r="C465" s="78" t="s">
        <v>25</v>
      </c>
      <c r="D465" s="79">
        <v>45</v>
      </c>
      <c r="E465" s="9"/>
      <c r="F465" s="16"/>
      <c r="G465" s="11"/>
      <c r="H465" s="84"/>
    </row>
    <row r="466" spans="1:8" s="1" customFormat="1" ht="45">
      <c r="A466" s="6" t="s">
        <v>787</v>
      </c>
      <c r="B466" s="77" t="s">
        <v>330</v>
      </c>
      <c r="C466" s="78" t="s">
        <v>19</v>
      </c>
      <c r="D466" s="79">
        <v>199.84</v>
      </c>
      <c r="E466" s="9"/>
      <c r="F466" s="16"/>
      <c r="G466" s="11"/>
      <c r="H466" s="84"/>
    </row>
    <row r="467" spans="1:8" s="1" customFormat="1" ht="45">
      <c r="A467" s="6" t="s">
        <v>788</v>
      </c>
      <c r="B467" s="77" t="s">
        <v>230</v>
      </c>
      <c r="C467" s="78" t="s">
        <v>19</v>
      </c>
      <c r="D467" s="79">
        <v>199.84</v>
      </c>
      <c r="E467" s="9"/>
      <c r="F467" s="16"/>
      <c r="G467" s="11"/>
      <c r="H467" s="84"/>
    </row>
    <row r="468" spans="1:8" s="1" customFormat="1" ht="22.5">
      <c r="A468" s="6" t="s">
        <v>789</v>
      </c>
      <c r="B468" s="77" t="s">
        <v>347</v>
      </c>
      <c r="C468" s="78" t="s">
        <v>25</v>
      </c>
      <c r="D468" s="79">
        <v>15.5</v>
      </c>
      <c r="E468" s="9"/>
      <c r="F468" s="16"/>
      <c r="G468" s="11"/>
      <c r="H468" s="84"/>
    </row>
    <row r="469" spans="1:8" s="1" customFormat="1" ht="22.5">
      <c r="A469" s="6" t="s">
        <v>790</v>
      </c>
      <c r="B469" s="77" t="s">
        <v>348</v>
      </c>
      <c r="C469" s="78" t="s">
        <v>26</v>
      </c>
      <c r="D469" s="79">
        <v>45</v>
      </c>
      <c r="E469" s="9"/>
      <c r="F469" s="16"/>
      <c r="G469" s="11"/>
      <c r="H469" s="84"/>
    </row>
    <row r="470" spans="1:8" s="1" customFormat="1" ht="45">
      <c r="A470" s="6" t="s">
        <v>791</v>
      </c>
      <c r="B470" s="77" t="s">
        <v>331</v>
      </c>
      <c r="C470" s="78" t="s">
        <v>26</v>
      </c>
      <c r="D470" s="79">
        <v>61</v>
      </c>
      <c r="E470" s="9"/>
      <c r="F470" s="16"/>
      <c r="G470" s="11"/>
      <c r="H470" s="84"/>
    </row>
    <row r="471" spans="1:8" s="1" customFormat="1" ht="45">
      <c r="A471" s="6" t="s">
        <v>792</v>
      </c>
      <c r="B471" s="77" t="s">
        <v>332</v>
      </c>
      <c r="C471" s="78" t="s">
        <v>26</v>
      </c>
      <c r="D471" s="79">
        <v>1</v>
      </c>
      <c r="E471" s="9"/>
      <c r="F471" s="16"/>
      <c r="G471" s="11"/>
      <c r="H471" s="84"/>
    </row>
    <row r="472" spans="1:8" s="1" customFormat="1" ht="78.75">
      <c r="A472" s="6" t="s">
        <v>793</v>
      </c>
      <c r="B472" s="77" t="s">
        <v>345</v>
      </c>
      <c r="C472" s="78" t="s">
        <v>26</v>
      </c>
      <c r="D472" s="79">
        <v>35</v>
      </c>
      <c r="E472" s="9"/>
      <c r="F472" s="16"/>
      <c r="G472" s="11"/>
      <c r="H472" s="84"/>
    </row>
    <row r="473" spans="1:8" s="1" customFormat="1" ht="78.75">
      <c r="A473" s="6" t="s">
        <v>794</v>
      </c>
      <c r="B473" s="77" t="s">
        <v>364</v>
      </c>
      <c r="C473" s="78" t="s">
        <v>26</v>
      </c>
      <c r="D473" s="79">
        <v>10</v>
      </c>
      <c r="E473" s="9"/>
      <c r="F473" s="16"/>
      <c r="G473" s="11"/>
      <c r="H473" s="84"/>
    </row>
    <row r="474" spans="1:8" s="1" customFormat="1" ht="22.5">
      <c r="A474" s="6" t="s">
        <v>795</v>
      </c>
      <c r="B474" s="77" t="s">
        <v>333</v>
      </c>
      <c r="C474" s="78" t="s">
        <v>19</v>
      </c>
      <c r="D474" s="79">
        <v>1</v>
      </c>
      <c r="E474" s="9"/>
      <c r="F474" s="10"/>
      <c r="G474" s="11"/>
      <c r="H474" s="84"/>
    </row>
    <row r="475" spans="1:8" s="1" customFormat="1">
      <c r="A475" s="18" t="s">
        <v>122</v>
      </c>
      <c r="B475" s="19" t="s">
        <v>350</v>
      </c>
      <c r="C475" s="20"/>
      <c r="D475" s="21"/>
      <c r="E475" s="67"/>
      <c r="F475" s="22"/>
      <c r="G475" s="67">
        <f>ROUND(SUM(G476:G497),2)</f>
        <v>0</v>
      </c>
    </row>
    <row r="476" spans="1:8" s="1" customFormat="1" ht="33.75">
      <c r="A476" s="6" t="s">
        <v>796</v>
      </c>
      <c r="B476" s="77" t="s">
        <v>329</v>
      </c>
      <c r="C476" s="78" t="s">
        <v>25</v>
      </c>
      <c r="D476" s="79">
        <v>1086</v>
      </c>
      <c r="E476" s="9"/>
      <c r="F476" s="10"/>
      <c r="G476" s="11"/>
      <c r="H476" s="84"/>
    </row>
    <row r="477" spans="1:8" s="1" customFormat="1" ht="45">
      <c r="A477" s="6" t="s">
        <v>797</v>
      </c>
      <c r="B477" s="77" t="s">
        <v>336</v>
      </c>
      <c r="C477" s="78" t="s">
        <v>25</v>
      </c>
      <c r="D477" s="79">
        <v>2194.5</v>
      </c>
      <c r="E477" s="9"/>
      <c r="F477" s="10"/>
      <c r="G477" s="11"/>
      <c r="H477" s="84"/>
    </row>
    <row r="478" spans="1:8" s="1" customFormat="1" ht="33.75">
      <c r="A478" s="6" t="s">
        <v>798</v>
      </c>
      <c r="B478" s="77" t="s">
        <v>357</v>
      </c>
      <c r="C478" s="78" t="s">
        <v>25</v>
      </c>
      <c r="D478" s="79">
        <v>8</v>
      </c>
      <c r="E478" s="9"/>
      <c r="F478" s="16"/>
      <c r="G478" s="11"/>
      <c r="H478" s="84"/>
    </row>
    <row r="479" spans="1:8" s="1" customFormat="1" ht="33.75">
      <c r="A479" s="6" t="s">
        <v>799</v>
      </c>
      <c r="B479" s="77" t="s">
        <v>358</v>
      </c>
      <c r="C479" s="78" t="s">
        <v>25</v>
      </c>
      <c r="D479" s="79">
        <v>23</v>
      </c>
      <c r="E479" s="9"/>
      <c r="F479" s="16"/>
      <c r="G479" s="11"/>
      <c r="H479" s="84"/>
    </row>
    <row r="480" spans="1:8" s="1" customFormat="1" ht="33.75">
      <c r="A480" s="6" t="s">
        <v>800</v>
      </c>
      <c r="B480" s="77" t="s">
        <v>359</v>
      </c>
      <c r="C480" s="78" t="s">
        <v>25</v>
      </c>
      <c r="D480" s="79">
        <v>15.5</v>
      </c>
      <c r="E480" s="9"/>
      <c r="F480" s="16"/>
      <c r="G480" s="11"/>
      <c r="H480" s="84"/>
    </row>
    <row r="481" spans="1:8" s="1" customFormat="1" ht="33.75">
      <c r="A481" s="6" t="s">
        <v>801</v>
      </c>
      <c r="B481" s="77" t="s">
        <v>351</v>
      </c>
      <c r="C481" s="78" t="s">
        <v>26</v>
      </c>
      <c r="D481" s="79">
        <v>35</v>
      </c>
      <c r="E481" s="9"/>
      <c r="F481" s="16"/>
      <c r="G481" s="11"/>
      <c r="H481" s="84"/>
    </row>
    <row r="482" spans="1:8" s="1" customFormat="1" ht="33.75">
      <c r="A482" s="6" t="s">
        <v>802</v>
      </c>
      <c r="B482" s="77" t="s">
        <v>352</v>
      </c>
      <c r="C482" s="78" t="s">
        <v>26</v>
      </c>
      <c r="D482" s="79">
        <v>20</v>
      </c>
      <c r="E482" s="9"/>
      <c r="F482" s="16"/>
      <c r="G482" s="11"/>
      <c r="H482" s="84"/>
    </row>
    <row r="483" spans="1:8" s="1" customFormat="1" ht="33.75">
      <c r="A483" s="6" t="s">
        <v>803</v>
      </c>
      <c r="B483" s="77" t="s">
        <v>353</v>
      </c>
      <c r="C483" s="78" t="s">
        <v>26</v>
      </c>
      <c r="D483" s="79">
        <v>3</v>
      </c>
      <c r="E483" s="9"/>
      <c r="F483" s="16"/>
      <c r="G483" s="11"/>
      <c r="H483" s="84"/>
    </row>
    <row r="484" spans="1:8" s="1" customFormat="1" ht="45">
      <c r="A484" s="6" t="s">
        <v>804</v>
      </c>
      <c r="B484" s="77" t="s">
        <v>356</v>
      </c>
      <c r="C484" s="78" t="s">
        <v>26</v>
      </c>
      <c r="D484" s="79">
        <v>10</v>
      </c>
      <c r="E484" s="9"/>
      <c r="F484" s="16"/>
      <c r="G484" s="11"/>
      <c r="H484" s="84"/>
    </row>
    <row r="485" spans="1:8" s="1" customFormat="1" ht="146.25">
      <c r="A485" s="6" t="s">
        <v>805</v>
      </c>
      <c r="B485" s="77" t="s">
        <v>354</v>
      </c>
      <c r="C485" s="78" t="s">
        <v>26</v>
      </c>
      <c r="D485" s="79">
        <v>35</v>
      </c>
      <c r="E485" s="9"/>
      <c r="F485" s="16"/>
      <c r="G485" s="11"/>
      <c r="H485" s="84"/>
    </row>
    <row r="486" spans="1:8" s="1" customFormat="1" ht="146.25">
      <c r="A486" s="6" t="s">
        <v>806</v>
      </c>
      <c r="B486" s="77" t="s">
        <v>355</v>
      </c>
      <c r="C486" s="78" t="s">
        <v>26</v>
      </c>
      <c r="D486" s="79">
        <v>10</v>
      </c>
      <c r="E486" s="9"/>
      <c r="F486" s="16"/>
      <c r="G486" s="11"/>
      <c r="H486" s="84"/>
    </row>
    <row r="487" spans="1:8" s="1" customFormat="1" ht="33.75">
      <c r="A487" s="6" t="s">
        <v>807</v>
      </c>
      <c r="B487" s="77" t="s">
        <v>334</v>
      </c>
      <c r="C487" s="78" t="s">
        <v>26</v>
      </c>
      <c r="D487" s="79">
        <v>13</v>
      </c>
      <c r="E487" s="9"/>
      <c r="F487" s="16"/>
      <c r="G487" s="11"/>
      <c r="H487" s="84"/>
    </row>
    <row r="488" spans="1:8" s="1" customFormat="1" ht="45">
      <c r="A488" s="6" t="s">
        <v>808</v>
      </c>
      <c r="B488" s="77" t="s">
        <v>335</v>
      </c>
      <c r="C488" s="78" t="s">
        <v>26</v>
      </c>
      <c r="D488" s="79">
        <v>114</v>
      </c>
      <c r="E488" s="9"/>
      <c r="F488" s="16"/>
      <c r="G488" s="11"/>
      <c r="H488" s="84"/>
    </row>
    <row r="489" spans="1:8" s="1" customFormat="1" ht="33.75">
      <c r="A489" s="6" t="s">
        <v>809</v>
      </c>
      <c r="B489" s="77" t="s">
        <v>339</v>
      </c>
      <c r="C489" s="78" t="s">
        <v>26</v>
      </c>
      <c r="D489" s="79">
        <v>5</v>
      </c>
      <c r="E489" s="9"/>
      <c r="F489" s="16"/>
      <c r="G489" s="11"/>
      <c r="H489" s="84"/>
    </row>
    <row r="490" spans="1:8" s="1" customFormat="1" ht="33.75">
      <c r="A490" s="6" t="s">
        <v>810</v>
      </c>
      <c r="B490" s="77" t="s">
        <v>361</v>
      </c>
      <c r="C490" s="78" t="s">
        <v>26</v>
      </c>
      <c r="D490" s="79">
        <v>126</v>
      </c>
      <c r="E490" s="9"/>
      <c r="F490" s="16"/>
      <c r="G490" s="11"/>
      <c r="H490" s="84"/>
    </row>
    <row r="491" spans="1:8" s="1" customFormat="1" ht="33.75">
      <c r="A491" s="6" t="s">
        <v>811</v>
      </c>
      <c r="B491" s="77" t="s">
        <v>340</v>
      </c>
      <c r="C491" s="78" t="s">
        <v>26</v>
      </c>
      <c r="D491" s="79">
        <v>45</v>
      </c>
      <c r="E491" s="9"/>
      <c r="F491" s="16"/>
      <c r="G491" s="11"/>
      <c r="H491" s="84"/>
    </row>
    <row r="492" spans="1:8" s="1" customFormat="1" ht="22.5">
      <c r="A492" s="6" t="s">
        <v>812</v>
      </c>
      <c r="B492" s="77" t="s">
        <v>342</v>
      </c>
      <c r="C492" s="78" t="s">
        <v>26</v>
      </c>
      <c r="D492" s="79">
        <v>30</v>
      </c>
      <c r="E492" s="9"/>
      <c r="F492" s="16"/>
      <c r="G492" s="11"/>
      <c r="H492" s="84"/>
    </row>
    <row r="493" spans="1:8" s="1" customFormat="1" ht="22.5">
      <c r="A493" s="6" t="s">
        <v>813</v>
      </c>
      <c r="B493" s="77" t="s">
        <v>323</v>
      </c>
      <c r="C493" s="78" t="s">
        <v>26</v>
      </c>
      <c r="D493" s="79">
        <v>33</v>
      </c>
      <c r="E493" s="9"/>
      <c r="F493" s="16"/>
      <c r="G493" s="11"/>
      <c r="H493" s="84"/>
    </row>
    <row r="494" spans="1:8" s="1" customFormat="1" ht="33.75">
      <c r="A494" s="6" t="s">
        <v>814</v>
      </c>
      <c r="B494" s="77" t="s">
        <v>326</v>
      </c>
      <c r="C494" s="78" t="s">
        <v>325</v>
      </c>
      <c r="D494" s="79">
        <v>91</v>
      </c>
      <c r="E494" s="9"/>
      <c r="F494" s="16"/>
      <c r="G494" s="11"/>
      <c r="H494" s="84"/>
    </row>
    <row r="495" spans="1:8" s="1" customFormat="1" ht="33.75">
      <c r="A495" s="6" t="s">
        <v>815</v>
      </c>
      <c r="B495" s="77" t="s">
        <v>324</v>
      </c>
      <c r="C495" s="78" t="s">
        <v>325</v>
      </c>
      <c r="D495" s="79">
        <v>99</v>
      </c>
      <c r="E495" s="9"/>
      <c r="F495" s="16"/>
      <c r="G495" s="11"/>
      <c r="H495" s="84"/>
    </row>
    <row r="496" spans="1:8" s="1" customFormat="1" ht="33.75">
      <c r="A496" s="6" t="s">
        <v>816</v>
      </c>
      <c r="B496" s="77" t="s">
        <v>327</v>
      </c>
      <c r="C496" s="78" t="s">
        <v>25</v>
      </c>
      <c r="D496" s="79">
        <v>35</v>
      </c>
      <c r="E496" s="9"/>
      <c r="F496" s="16"/>
      <c r="G496" s="11"/>
      <c r="H496" s="84"/>
    </row>
    <row r="497" spans="1:31" s="1" customFormat="1" ht="22.5">
      <c r="A497" s="6" t="s">
        <v>817</v>
      </c>
      <c r="B497" s="77" t="s">
        <v>360</v>
      </c>
      <c r="C497" s="78" t="s">
        <v>26</v>
      </c>
      <c r="D497" s="79">
        <v>3</v>
      </c>
      <c r="E497" s="9"/>
      <c r="F497" s="16"/>
      <c r="G497" s="11"/>
      <c r="H497" s="84"/>
    </row>
    <row r="498" spans="1:31" s="1" customFormat="1">
      <c r="A498" s="18" t="s">
        <v>123</v>
      </c>
      <c r="B498" s="19" t="s">
        <v>362</v>
      </c>
      <c r="C498" s="20"/>
      <c r="D498" s="21"/>
      <c r="E498" s="67"/>
      <c r="F498" s="22"/>
      <c r="G498" s="67">
        <f>ROUND(SUM(G499:G507),2)</f>
        <v>0</v>
      </c>
    </row>
    <row r="499" spans="1:31" s="1" customFormat="1" ht="281.25">
      <c r="A499" s="6" t="s">
        <v>818</v>
      </c>
      <c r="B499" s="77" t="s">
        <v>857</v>
      </c>
      <c r="C499" s="78" t="s">
        <v>26</v>
      </c>
      <c r="D499" s="79">
        <v>1</v>
      </c>
      <c r="E499" s="9"/>
      <c r="F499" s="10"/>
      <c r="G499" s="11"/>
      <c r="H499" s="84"/>
    </row>
    <row r="500" spans="1:31" s="1" customFormat="1" ht="168.75">
      <c r="A500" s="6" t="s">
        <v>819</v>
      </c>
      <c r="B500" s="77" t="s">
        <v>858</v>
      </c>
      <c r="C500" s="78" t="s">
        <v>26</v>
      </c>
      <c r="D500" s="79">
        <v>1</v>
      </c>
      <c r="E500" s="9"/>
      <c r="F500" s="16"/>
      <c r="G500" s="11"/>
      <c r="H500" s="84"/>
    </row>
    <row r="501" spans="1:31" s="1" customFormat="1" ht="78.75">
      <c r="A501" s="6" t="s">
        <v>820</v>
      </c>
      <c r="B501" s="77" t="s">
        <v>337</v>
      </c>
      <c r="C501" s="78" t="s">
        <v>26</v>
      </c>
      <c r="D501" s="79">
        <v>1</v>
      </c>
      <c r="E501" s="9"/>
      <c r="F501" s="16"/>
      <c r="G501" s="11"/>
      <c r="H501" s="84"/>
    </row>
    <row r="502" spans="1:31" s="1" customFormat="1" ht="33.75">
      <c r="A502" s="6" t="s">
        <v>821</v>
      </c>
      <c r="B502" s="77" t="s">
        <v>334</v>
      </c>
      <c r="C502" s="78" t="s">
        <v>26</v>
      </c>
      <c r="D502" s="79">
        <v>1</v>
      </c>
      <c r="E502" s="9"/>
      <c r="F502" s="16"/>
      <c r="G502" s="11"/>
      <c r="H502" s="84"/>
    </row>
    <row r="503" spans="1:31" s="1" customFormat="1" ht="33.75">
      <c r="A503" s="6" t="s">
        <v>822</v>
      </c>
      <c r="B503" s="77" t="s">
        <v>338</v>
      </c>
      <c r="C503" s="78" t="s">
        <v>26</v>
      </c>
      <c r="D503" s="79">
        <v>10</v>
      </c>
      <c r="E503" s="9"/>
      <c r="F503" s="16"/>
      <c r="G503" s="11"/>
      <c r="H503" s="84"/>
    </row>
    <row r="504" spans="1:31" s="1" customFormat="1" ht="56.25">
      <c r="A504" s="6" t="s">
        <v>823</v>
      </c>
      <c r="B504" s="77" t="s">
        <v>341</v>
      </c>
      <c r="C504" s="78" t="s">
        <v>26</v>
      </c>
      <c r="D504" s="79">
        <v>1</v>
      </c>
      <c r="E504" s="9"/>
      <c r="F504" s="16"/>
      <c r="G504" s="11"/>
      <c r="H504" s="84"/>
    </row>
    <row r="505" spans="1:31" s="1" customFormat="1" ht="33.75">
      <c r="A505" s="6" t="s">
        <v>824</v>
      </c>
      <c r="B505" s="77" t="s">
        <v>343</v>
      </c>
      <c r="C505" s="78" t="s">
        <v>26</v>
      </c>
      <c r="D505" s="79">
        <v>8</v>
      </c>
      <c r="E505" s="9"/>
      <c r="F505" s="16"/>
      <c r="G505" s="11"/>
      <c r="H505" s="84"/>
    </row>
    <row r="506" spans="1:31" s="1" customFormat="1" ht="90">
      <c r="A506" s="6" t="s">
        <v>825</v>
      </c>
      <c r="B506" s="77" t="s">
        <v>859</v>
      </c>
      <c r="C506" s="78" t="s">
        <v>26</v>
      </c>
      <c r="D506" s="79">
        <v>1</v>
      </c>
      <c r="E506" s="9"/>
      <c r="F506" s="16"/>
      <c r="G506" s="11"/>
      <c r="H506" s="84"/>
    </row>
    <row r="507" spans="1:31" s="1" customFormat="1" ht="22.5">
      <c r="A507" s="6" t="s">
        <v>826</v>
      </c>
      <c r="B507" s="77" t="s">
        <v>344</v>
      </c>
      <c r="C507" s="78" t="s">
        <v>19</v>
      </c>
      <c r="D507" s="79">
        <v>0.28000000000000003</v>
      </c>
      <c r="E507" s="9"/>
      <c r="F507" s="10"/>
      <c r="G507" s="11"/>
      <c r="H507" s="86"/>
      <c r="I507" s="2"/>
      <c r="J507" s="2"/>
      <c r="K507" s="2"/>
      <c r="L507" s="2"/>
      <c r="M507" s="2"/>
      <c r="N507" s="2"/>
      <c r="O507" s="2"/>
      <c r="P507" s="2"/>
      <c r="Q507" s="2"/>
      <c r="R507" s="2"/>
      <c r="S507" s="2"/>
      <c r="T507" s="2"/>
      <c r="U507" s="2"/>
      <c r="V507" s="2"/>
      <c r="W507" s="2"/>
      <c r="X507" s="2"/>
      <c r="Y507" s="2"/>
      <c r="Z507" s="2"/>
      <c r="AA507" s="2"/>
      <c r="AB507" s="2"/>
      <c r="AC507" s="2"/>
      <c r="AD507" s="2"/>
      <c r="AE507" s="2"/>
    </row>
    <row r="508" spans="1:31" s="1" customFormat="1">
      <c r="A508" s="18" t="s">
        <v>124</v>
      </c>
      <c r="B508" s="19" t="s">
        <v>363</v>
      </c>
      <c r="C508" s="20"/>
      <c r="D508" s="21"/>
      <c r="E508" s="67"/>
      <c r="F508" s="22"/>
      <c r="G508" s="67">
        <f>ROUND(SUM(G509:G518),2)</f>
        <v>0</v>
      </c>
      <c r="H508" s="69"/>
    </row>
    <row r="509" spans="1:31" s="69" customFormat="1" ht="33.75">
      <c r="A509" s="74" t="s">
        <v>827</v>
      </c>
      <c r="B509" s="77" t="s">
        <v>854</v>
      </c>
      <c r="C509" s="78" t="s">
        <v>18</v>
      </c>
      <c r="D509" s="79">
        <v>1.99</v>
      </c>
      <c r="E509" s="75"/>
      <c r="F509" s="76"/>
      <c r="G509" s="11"/>
      <c r="H509" s="86"/>
    </row>
    <row r="510" spans="1:31" s="69" customFormat="1" ht="33.75">
      <c r="A510" s="6" t="s">
        <v>828</v>
      </c>
      <c r="B510" s="77" t="s">
        <v>856</v>
      </c>
      <c r="C510" s="78" t="s">
        <v>18</v>
      </c>
      <c r="D510" s="79">
        <v>0.2</v>
      </c>
      <c r="E510" s="75"/>
      <c r="F510" s="76"/>
      <c r="G510" s="11"/>
      <c r="H510" s="86"/>
    </row>
    <row r="511" spans="1:31" s="69" customFormat="1" ht="33.75">
      <c r="A511" s="6" t="s">
        <v>829</v>
      </c>
      <c r="B511" s="77" t="s">
        <v>37</v>
      </c>
      <c r="C511" s="78" t="s">
        <v>29</v>
      </c>
      <c r="D511" s="79">
        <v>43.44</v>
      </c>
      <c r="E511" s="75"/>
      <c r="F511" s="76"/>
      <c r="G511" s="11"/>
      <c r="H511" s="86"/>
    </row>
    <row r="512" spans="1:31" s="69" customFormat="1" ht="22.5">
      <c r="A512" s="6" t="s">
        <v>830</v>
      </c>
      <c r="B512" s="77" t="s">
        <v>47</v>
      </c>
      <c r="C512" s="78" t="s">
        <v>19</v>
      </c>
      <c r="D512" s="79">
        <v>0.26</v>
      </c>
      <c r="E512" s="75"/>
      <c r="F512" s="76"/>
      <c r="G512" s="11"/>
      <c r="H512" s="86"/>
    </row>
    <row r="513" spans="1:8" s="69" customFormat="1" ht="56.25">
      <c r="A513" s="6" t="s">
        <v>831</v>
      </c>
      <c r="B513" s="77" t="s">
        <v>242</v>
      </c>
      <c r="C513" s="78" t="s">
        <v>18</v>
      </c>
      <c r="D513" s="79">
        <v>1.95</v>
      </c>
      <c r="E513" s="75"/>
      <c r="F513" s="76"/>
      <c r="G513" s="11"/>
      <c r="H513" s="86"/>
    </row>
    <row r="514" spans="1:8" s="69" customFormat="1" ht="33.75">
      <c r="A514" s="6" t="s">
        <v>832</v>
      </c>
      <c r="B514" s="77" t="s">
        <v>365</v>
      </c>
      <c r="C514" s="78" t="s">
        <v>18</v>
      </c>
      <c r="D514" s="79">
        <v>4.8</v>
      </c>
      <c r="E514" s="75"/>
      <c r="F514" s="76"/>
      <c r="G514" s="11"/>
      <c r="H514" s="86"/>
    </row>
    <row r="515" spans="1:8" s="69" customFormat="1" ht="33.75">
      <c r="A515" s="6" t="s">
        <v>833</v>
      </c>
      <c r="B515" s="77" t="s">
        <v>366</v>
      </c>
      <c r="C515" s="78" t="s">
        <v>25</v>
      </c>
      <c r="D515" s="79">
        <v>3.4</v>
      </c>
      <c r="E515" s="75"/>
      <c r="F515" s="76"/>
      <c r="G515" s="11"/>
      <c r="H515" s="86"/>
    </row>
    <row r="516" spans="1:8" s="69" customFormat="1" ht="33.75">
      <c r="A516" s="6" t="s">
        <v>834</v>
      </c>
      <c r="B516" s="77" t="s">
        <v>367</v>
      </c>
      <c r="C516" s="78" t="s">
        <v>25</v>
      </c>
      <c r="D516" s="79">
        <v>6.8</v>
      </c>
      <c r="E516" s="75"/>
      <c r="F516" s="76"/>
      <c r="G516" s="11"/>
      <c r="H516" s="85"/>
    </row>
    <row r="517" spans="1:8" s="69" customFormat="1" ht="33.75">
      <c r="A517" s="6" t="s">
        <v>835</v>
      </c>
      <c r="B517" s="77" t="s">
        <v>368</v>
      </c>
      <c r="C517" s="78" t="s">
        <v>18</v>
      </c>
      <c r="D517" s="79">
        <v>4.8</v>
      </c>
      <c r="E517" s="75"/>
      <c r="F517" s="76"/>
      <c r="G517" s="11"/>
      <c r="H517" s="84"/>
    </row>
    <row r="518" spans="1:8" s="69" customFormat="1" ht="56.25">
      <c r="A518" s="6" t="s">
        <v>836</v>
      </c>
      <c r="B518" s="77" t="s">
        <v>842</v>
      </c>
      <c r="C518" s="78" t="s">
        <v>29</v>
      </c>
      <c r="D518" s="79">
        <v>49.05</v>
      </c>
      <c r="E518" s="75"/>
      <c r="F518" s="76"/>
      <c r="G518" s="11"/>
      <c r="H518" s="88"/>
    </row>
    <row r="519" spans="1:8">
      <c r="A519" s="3" t="s">
        <v>125</v>
      </c>
      <c r="B519" s="17" t="s">
        <v>27</v>
      </c>
      <c r="C519" s="14"/>
      <c r="D519" s="15"/>
      <c r="E519" s="15"/>
      <c r="F519" s="15"/>
      <c r="G519" s="5">
        <f>ROUND(SUM(G520),2)</f>
        <v>0</v>
      </c>
      <c r="H519" s="41"/>
    </row>
    <row r="520" spans="1:8" s="1" customFormat="1" ht="22.5">
      <c r="A520" s="6" t="s">
        <v>837</v>
      </c>
      <c r="B520" s="7" t="s">
        <v>28</v>
      </c>
      <c r="C520" s="8" t="s">
        <v>18</v>
      </c>
      <c r="D520" s="79">
        <v>4641.7299999999996</v>
      </c>
      <c r="E520" s="9"/>
      <c r="F520" s="16"/>
      <c r="G520" s="11"/>
      <c r="H520" s="88"/>
    </row>
    <row r="521" spans="1:8" s="41" customFormat="1">
      <c r="A521" s="44"/>
      <c r="B521" s="45"/>
      <c r="C521" s="46"/>
      <c r="D521" s="47"/>
      <c r="E521" s="43"/>
      <c r="F521" s="43"/>
      <c r="G521" s="48"/>
    </row>
    <row r="522" spans="1:8" s="41" customFormat="1">
      <c r="A522" s="44"/>
      <c r="B522" s="45"/>
      <c r="C522" s="46"/>
      <c r="D522" s="47"/>
      <c r="E522" s="43"/>
      <c r="F522" s="43"/>
      <c r="G522" s="48"/>
    </row>
    <row r="523" spans="1:8" s="41" customFormat="1">
      <c r="A523" s="44"/>
      <c r="B523" s="45"/>
      <c r="C523" s="46"/>
      <c r="D523" s="47"/>
      <c r="E523" s="43"/>
      <c r="F523" s="43"/>
      <c r="G523" s="48"/>
    </row>
    <row r="524" spans="1:8" s="41" customFormat="1">
      <c r="A524" s="44"/>
      <c r="B524" s="45"/>
      <c r="C524" s="46"/>
      <c r="D524" s="47"/>
      <c r="E524" s="43"/>
      <c r="F524" s="43"/>
      <c r="G524" s="48"/>
    </row>
    <row r="525" spans="1:8">
      <c r="A525" s="3"/>
      <c r="B525" s="17" t="s">
        <v>840</v>
      </c>
      <c r="C525" s="14"/>
      <c r="D525" s="15"/>
      <c r="E525" s="15"/>
      <c r="F525" s="15"/>
      <c r="G525" s="5"/>
      <c r="H525" s="41"/>
    </row>
    <row r="526" spans="1:8" s="41" customFormat="1" ht="38.25">
      <c r="A526" s="44"/>
      <c r="B526" s="99" t="str">
        <f>+B5</f>
        <v>Rehabilitación de la Unidad Deportiva Lomas de Zapopan ("el Frijol"), etapa 01, ubicada en Av. Valdepeñas, colonia Lomas de Zapopan, Municipio de Zapopan, Jalisco</v>
      </c>
      <c r="C526" s="46"/>
      <c r="D526" s="47"/>
      <c r="E526" s="43"/>
      <c r="F526" s="43"/>
      <c r="G526" s="48"/>
    </row>
    <row r="527" spans="1:8" s="41" customFormat="1">
      <c r="A527" s="44"/>
      <c r="B527" s="45"/>
      <c r="C527" s="46"/>
      <c r="D527" s="47"/>
      <c r="E527" s="43"/>
      <c r="F527" s="43"/>
      <c r="G527" s="48"/>
    </row>
    <row r="528" spans="1:8" s="41" customFormat="1">
      <c r="A528" s="42" t="str">
        <f>A16</f>
        <v>A</v>
      </c>
      <c r="B528" s="110" t="str">
        <f>B16</f>
        <v>PRELIMINARES</v>
      </c>
      <c r="C528" s="110"/>
      <c r="D528" s="110"/>
      <c r="E528" s="110"/>
      <c r="F528" s="43"/>
      <c r="G528" s="100">
        <f>G16</f>
        <v>0</v>
      </c>
    </row>
    <row r="529" spans="1:7" s="41" customFormat="1">
      <c r="A529" s="42" t="str">
        <f>A52</f>
        <v>B</v>
      </c>
      <c r="B529" s="110" t="str">
        <f>B52</f>
        <v>BANQUETAS, CRUCES PEATONALES Y ACCESIBILIDAD UNIVERSAL</v>
      </c>
      <c r="C529" s="110"/>
      <c r="D529" s="110"/>
      <c r="E529" s="110"/>
      <c r="F529" s="43"/>
      <c r="G529" s="100">
        <f>G52</f>
        <v>0</v>
      </c>
    </row>
    <row r="530" spans="1:7" s="41" customFormat="1">
      <c r="A530" s="80" t="str">
        <f>A53</f>
        <v>B1</v>
      </c>
      <c r="B530" s="45" t="str">
        <f>B53</f>
        <v>BANQUETAS</v>
      </c>
      <c r="C530" s="46"/>
      <c r="D530" s="47"/>
      <c r="E530" s="43"/>
      <c r="F530" s="43"/>
      <c r="G530" s="101">
        <f>G53</f>
        <v>0</v>
      </c>
    </row>
    <row r="531" spans="1:7" s="41" customFormat="1">
      <c r="A531" s="80" t="str">
        <f>A71</f>
        <v>B2</v>
      </c>
      <c r="B531" s="45" t="str">
        <f>B71</f>
        <v>SEÑALAMIENTO HORIZONTAL Y VERTICAL</v>
      </c>
      <c r="C531" s="46"/>
      <c r="D531" s="47"/>
      <c r="E531" s="43"/>
      <c r="F531" s="43"/>
      <c r="G531" s="101">
        <f>G71</f>
        <v>0</v>
      </c>
    </row>
    <row r="532" spans="1:7" s="41" customFormat="1">
      <c r="A532" s="42" t="str">
        <f>A79</f>
        <v>C</v>
      </c>
      <c r="B532" s="110" t="str">
        <f>B79</f>
        <v>INGRESO PRINCIPAL</v>
      </c>
      <c r="C532" s="110"/>
      <c r="D532" s="110"/>
      <c r="E532" s="110"/>
      <c r="F532" s="43"/>
      <c r="G532" s="100">
        <f>G79</f>
        <v>0</v>
      </c>
    </row>
    <row r="533" spans="1:7" s="41" customFormat="1">
      <c r="A533" s="80" t="str">
        <f>A80</f>
        <v>C1</v>
      </c>
      <c r="B533" s="45" t="str">
        <f>B80</f>
        <v>PORTÓN DE HERRERÍA</v>
      </c>
      <c r="C533" s="46"/>
      <c r="D533" s="47"/>
      <c r="E533" s="43"/>
      <c r="F533" s="43"/>
      <c r="G533" s="101">
        <f>G80</f>
        <v>0</v>
      </c>
    </row>
    <row r="534" spans="1:7" s="41" customFormat="1">
      <c r="A534" s="81" t="str">
        <f>A87</f>
        <v>C2</v>
      </c>
      <c r="B534" s="45" t="str">
        <f>B87</f>
        <v>PLACAS CONMEMORATIVAS</v>
      </c>
      <c r="C534" s="46"/>
      <c r="D534" s="47"/>
      <c r="E534" s="43"/>
      <c r="F534" s="43"/>
      <c r="G534" s="101">
        <f>G87</f>
        <v>0</v>
      </c>
    </row>
    <row r="535" spans="1:7" s="41" customFormat="1">
      <c r="A535" s="42" t="str">
        <f>A90</f>
        <v>D</v>
      </c>
      <c r="B535" s="110" t="str">
        <f>B90</f>
        <v>SANITARIOS DE INGRESO</v>
      </c>
      <c r="C535" s="110"/>
      <c r="D535" s="110"/>
      <c r="E535" s="110"/>
      <c r="F535" s="43"/>
      <c r="G535" s="100">
        <f>G90</f>
        <v>0</v>
      </c>
    </row>
    <row r="536" spans="1:7" s="41" customFormat="1">
      <c r="A536" s="80" t="str">
        <f>A91</f>
        <v>D1</v>
      </c>
      <c r="B536" s="45" t="str">
        <f>B91</f>
        <v>EXCAVACIONES Y RELLENOS</v>
      </c>
      <c r="C536" s="46"/>
      <c r="D536" s="47"/>
      <c r="E536" s="43"/>
      <c r="F536" s="43"/>
      <c r="G536" s="101">
        <f>G91</f>
        <v>0</v>
      </c>
    </row>
    <row r="537" spans="1:7" s="41" customFormat="1">
      <c r="A537" s="80" t="str">
        <f>A97</f>
        <v>D2</v>
      </c>
      <c r="B537" s="45" t="str">
        <f>B97</f>
        <v>MUROS DE CONCRETO Y LOSA</v>
      </c>
      <c r="C537" s="46"/>
      <c r="D537" s="47"/>
      <c r="E537" s="43"/>
      <c r="F537" s="43"/>
      <c r="G537" s="101">
        <f>G97</f>
        <v>0</v>
      </c>
    </row>
    <row r="538" spans="1:7" s="41" customFormat="1">
      <c r="A538" s="80" t="str">
        <f>A106</f>
        <v>D3</v>
      </c>
      <c r="B538" s="45" t="str">
        <f>B106</f>
        <v>ACABADOS Y ACCESORIOS</v>
      </c>
      <c r="C538" s="46"/>
      <c r="D538" s="47"/>
      <c r="E538" s="43"/>
      <c r="F538" s="43"/>
      <c r="G538" s="101">
        <f>G106</f>
        <v>0</v>
      </c>
    </row>
    <row r="539" spans="1:7" s="41" customFormat="1">
      <c r="A539" s="80" t="str">
        <f>A134</f>
        <v>D4</v>
      </c>
      <c r="B539" s="45" t="str">
        <f>B134</f>
        <v>INSTALACIÓN ELÉCTRICA EN SANITARIO</v>
      </c>
      <c r="C539" s="46"/>
      <c r="D539" s="47"/>
      <c r="E539" s="43"/>
      <c r="F539" s="43"/>
      <c r="G539" s="101">
        <f>G134</f>
        <v>0</v>
      </c>
    </row>
    <row r="540" spans="1:7" s="41" customFormat="1">
      <c r="A540" s="42" t="str">
        <f>A143</f>
        <v>E</v>
      </c>
      <c r="B540" s="110" t="str">
        <f>B143</f>
        <v>REHABILITACIÓN DE CERCADO PERIMETRAL</v>
      </c>
      <c r="C540" s="110"/>
      <c r="D540" s="110"/>
      <c r="E540" s="110"/>
      <c r="F540" s="43"/>
      <c r="G540" s="100">
        <f>G143</f>
        <v>0</v>
      </c>
    </row>
    <row r="541" spans="1:7" s="41" customFormat="1">
      <c r="A541" s="80" t="str">
        <f>A144</f>
        <v>E1</v>
      </c>
      <c r="B541" s="45" t="str">
        <f>B144</f>
        <v>EXCAVACIONES Y RELLENOS</v>
      </c>
      <c r="C541" s="46"/>
      <c r="D541" s="47"/>
      <c r="E541" s="43"/>
      <c r="F541" s="43"/>
      <c r="G541" s="101">
        <f>G144</f>
        <v>0</v>
      </c>
    </row>
    <row r="542" spans="1:7" s="41" customFormat="1">
      <c r="A542" s="80" t="str">
        <f>A149</f>
        <v>E2</v>
      </c>
      <c r="B542" s="45" t="str">
        <f>B149</f>
        <v>MURO DE MAMPOSTERÍA</v>
      </c>
      <c r="C542" s="46"/>
      <c r="D542" s="47"/>
      <c r="E542" s="43"/>
      <c r="F542" s="43"/>
      <c r="G542" s="101">
        <f>G149</f>
        <v>0</v>
      </c>
    </row>
    <row r="543" spans="1:7" s="41" customFormat="1">
      <c r="A543" s="80" t="str">
        <f>A159</f>
        <v>E3</v>
      </c>
      <c r="B543" s="45" t="str">
        <f>B159</f>
        <v>HERRERÍA</v>
      </c>
      <c r="C543" s="46"/>
      <c r="D543" s="47"/>
      <c r="E543" s="43"/>
      <c r="F543" s="43"/>
      <c r="G543" s="101">
        <f>G159</f>
        <v>0</v>
      </c>
    </row>
    <row r="544" spans="1:7" s="41" customFormat="1">
      <c r="A544" s="42" t="str">
        <f>A162</f>
        <v>F</v>
      </c>
      <c r="B544" s="110" t="str">
        <f>B162</f>
        <v>ÁREA DE ESCALINATAS Y RAMPAS</v>
      </c>
      <c r="C544" s="110"/>
      <c r="D544" s="110"/>
      <c r="E544" s="110"/>
      <c r="F544" s="43"/>
      <c r="G544" s="100">
        <f>G162</f>
        <v>0</v>
      </c>
    </row>
    <row r="545" spans="1:7" s="41" customFormat="1">
      <c r="A545" s="80" t="str">
        <f>A163</f>
        <v>F1</v>
      </c>
      <c r="B545" s="45" t="str">
        <f>B163</f>
        <v>EXCAVACIONES Y RELLENOS</v>
      </c>
      <c r="C545" s="46"/>
      <c r="D545" s="47"/>
      <c r="E545" s="43"/>
      <c r="F545" s="43"/>
      <c r="G545" s="101">
        <f>G163</f>
        <v>0</v>
      </c>
    </row>
    <row r="546" spans="1:7" s="41" customFormat="1">
      <c r="A546" s="80" t="str">
        <f>A169</f>
        <v>F2</v>
      </c>
      <c r="B546" s="45" t="str">
        <f>B169</f>
        <v>MURO DE CONTENCIÓN Y ESCALONES</v>
      </c>
      <c r="C546" s="46"/>
      <c r="D546" s="47"/>
      <c r="E546" s="43"/>
      <c r="F546" s="43"/>
      <c r="G546" s="101">
        <f>G169</f>
        <v>0</v>
      </c>
    </row>
    <row r="547" spans="1:7" s="41" customFormat="1">
      <c r="A547" s="80" t="str">
        <f>A178</f>
        <v>F3</v>
      </c>
      <c r="B547" s="45" t="str">
        <f>B178</f>
        <v>PISOS DE CONCRETO</v>
      </c>
      <c r="C547" s="46"/>
      <c r="D547" s="47"/>
      <c r="E547" s="43"/>
      <c r="F547" s="43"/>
      <c r="G547" s="101">
        <f>G178</f>
        <v>0</v>
      </c>
    </row>
    <row r="548" spans="1:7" s="41" customFormat="1">
      <c r="A548" s="42" t="str">
        <f>A182</f>
        <v>G</v>
      </c>
      <c r="B548" s="110" t="str">
        <f>B182</f>
        <v>PUENTE PEATONAL</v>
      </c>
      <c r="C548" s="110"/>
      <c r="D548" s="110"/>
      <c r="E548" s="110"/>
      <c r="F548" s="43"/>
      <c r="G548" s="100">
        <f>G182</f>
        <v>0</v>
      </c>
    </row>
    <row r="549" spans="1:7" s="41" customFormat="1">
      <c r="A549" s="80" t="str">
        <f>A183</f>
        <v>G1</v>
      </c>
      <c r="B549" s="45" t="str">
        <f>B183</f>
        <v>EXCAVACIONES Y RELLENOS</v>
      </c>
      <c r="C549" s="46"/>
      <c r="D549" s="47"/>
      <c r="E549" s="43"/>
      <c r="F549" s="43"/>
      <c r="G549" s="101">
        <f>G183</f>
        <v>0</v>
      </c>
    </row>
    <row r="550" spans="1:7" s="41" customFormat="1">
      <c r="A550" s="80" t="str">
        <f>A190</f>
        <v>G2</v>
      </c>
      <c r="B550" s="45" t="str">
        <f>B190</f>
        <v>ESTRUCTURA DE CONCRETO ARMADO</v>
      </c>
      <c r="C550" s="46"/>
      <c r="D550" s="47"/>
      <c r="E550" s="43"/>
      <c r="F550" s="43"/>
      <c r="G550" s="101">
        <f>G190</f>
        <v>0</v>
      </c>
    </row>
    <row r="551" spans="1:7" s="41" customFormat="1">
      <c r="A551" s="80" t="str">
        <f>A203</f>
        <v>G3</v>
      </c>
      <c r="B551" s="45" t="str">
        <f>B203</f>
        <v>BARANDAL</v>
      </c>
      <c r="C551" s="46"/>
      <c r="D551" s="47"/>
      <c r="E551" s="43"/>
      <c r="F551" s="43"/>
      <c r="G551" s="101">
        <f>G203</f>
        <v>0</v>
      </c>
    </row>
    <row r="552" spans="1:7" s="41" customFormat="1">
      <c r="A552" s="42" t="str">
        <f>A206</f>
        <v>H</v>
      </c>
      <c r="B552" s="110" t="str">
        <f>B206</f>
        <v>ÁREA DE PÍCNIC</v>
      </c>
      <c r="C552" s="110"/>
      <c r="D552" s="110"/>
      <c r="E552" s="110"/>
      <c r="F552" s="43"/>
      <c r="G552" s="100">
        <f>G206</f>
        <v>0</v>
      </c>
    </row>
    <row r="553" spans="1:7" s="41" customFormat="1">
      <c r="A553" s="80" t="str">
        <f>A207</f>
        <v>H1</v>
      </c>
      <c r="B553" s="45" t="str">
        <f>B207</f>
        <v>EXCAVACIONES Y RELLENOS</v>
      </c>
      <c r="C553" s="46"/>
      <c r="D553" s="47"/>
      <c r="E553" s="43"/>
      <c r="F553" s="43"/>
      <c r="G553" s="101">
        <f>G207</f>
        <v>0</v>
      </c>
    </row>
    <row r="554" spans="1:7" s="41" customFormat="1">
      <c r="A554" s="80" t="str">
        <f>A213</f>
        <v>H2</v>
      </c>
      <c r="B554" s="45" t="str">
        <f>B213</f>
        <v>PISO DE CONCRETO</v>
      </c>
      <c r="C554" s="46"/>
      <c r="D554" s="47"/>
      <c r="E554" s="43"/>
      <c r="F554" s="43"/>
      <c r="G554" s="101">
        <f>G213</f>
        <v>0</v>
      </c>
    </row>
    <row r="555" spans="1:7" s="41" customFormat="1">
      <c r="A555" s="80" t="str">
        <f>A218</f>
        <v>H3</v>
      </c>
      <c r="B555" s="45" t="str">
        <f>B218</f>
        <v>MOBILIARIO</v>
      </c>
      <c r="C555" s="46"/>
      <c r="D555" s="47"/>
      <c r="E555" s="43"/>
      <c r="F555" s="43"/>
      <c r="G555" s="101">
        <f>G218</f>
        <v>0</v>
      </c>
    </row>
    <row r="556" spans="1:7" s="41" customFormat="1">
      <c r="A556" s="42" t="str">
        <f>A224</f>
        <v>I</v>
      </c>
      <c r="B556" s="110" t="str">
        <f>B224</f>
        <v>CONSTRUCCIÓN DE ANDADORES</v>
      </c>
      <c r="C556" s="110"/>
      <c r="D556" s="110"/>
      <c r="E556" s="110"/>
      <c r="F556" s="43"/>
      <c r="G556" s="100">
        <f>G224</f>
        <v>0</v>
      </c>
    </row>
    <row r="557" spans="1:7" s="41" customFormat="1">
      <c r="A557" s="80" t="str">
        <f>A225</f>
        <v>I1</v>
      </c>
      <c r="B557" s="45" t="str">
        <f>B225</f>
        <v>EXCAVACIONES Y RELLENOS</v>
      </c>
      <c r="C557" s="46"/>
      <c r="D557" s="47"/>
      <c r="E557" s="43"/>
      <c r="F557" s="43"/>
      <c r="G557" s="101">
        <f>G225</f>
        <v>0</v>
      </c>
    </row>
    <row r="558" spans="1:7" s="41" customFormat="1">
      <c r="A558" s="80" t="str">
        <f>A231</f>
        <v>I2</v>
      </c>
      <c r="B558" s="45" t="str">
        <f>B231</f>
        <v>LOSA DE CONCRETO</v>
      </c>
      <c r="C558" s="46"/>
      <c r="D558" s="47"/>
      <c r="E558" s="43"/>
      <c r="F558" s="43"/>
      <c r="G558" s="101">
        <f>G231</f>
        <v>0</v>
      </c>
    </row>
    <row r="559" spans="1:7" s="41" customFormat="1">
      <c r="A559" s="80" t="str">
        <f>A236</f>
        <v>I3</v>
      </c>
      <c r="B559" s="45" t="str">
        <f>B236</f>
        <v>MOBILIARIO</v>
      </c>
      <c r="C559" s="46"/>
      <c r="D559" s="47"/>
      <c r="E559" s="43"/>
      <c r="F559" s="43"/>
      <c r="G559" s="101">
        <f>G236</f>
        <v>0</v>
      </c>
    </row>
    <row r="560" spans="1:7" s="41" customFormat="1">
      <c r="A560" s="42" t="str">
        <f>A241</f>
        <v>J</v>
      </c>
      <c r="B560" s="110" t="str">
        <f>B241</f>
        <v>ÁREA DE PARKOUR</v>
      </c>
      <c r="C560" s="110"/>
      <c r="D560" s="110"/>
      <c r="E560" s="110"/>
      <c r="F560" s="43"/>
      <c r="G560" s="100">
        <f>G241</f>
        <v>0</v>
      </c>
    </row>
    <row r="561" spans="1:7" s="41" customFormat="1">
      <c r="A561" s="80" t="str">
        <f>A242</f>
        <v>J1</v>
      </c>
      <c r="B561" s="45" t="str">
        <f>B242</f>
        <v>EXCAVACIONES Y RELLENOS</v>
      </c>
      <c r="C561" s="46"/>
      <c r="D561" s="47"/>
      <c r="E561" s="43"/>
      <c r="F561" s="43"/>
      <c r="G561" s="101">
        <f>G242</f>
        <v>0</v>
      </c>
    </row>
    <row r="562" spans="1:7" s="41" customFormat="1">
      <c r="A562" s="80" t="str">
        <f>A249</f>
        <v>J2</v>
      </c>
      <c r="B562" s="45" t="str">
        <f>B249</f>
        <v>PISO DE CONCRETO</v>
      </c>
      <c r="C562" s="46"/>
      <c r="D562" s="47"/>
      <c r="E562" s="43"/>
      <c r="F562" s="43"/>
      <c r="G562" s="101">
        <f>G249</f>
        <v>0</v>
      </c>
    </row>
    <row r="563" spans="1:7" s="41" customFormat="1">
      <c r="A563" s="80" t="str">
        <f>A253</f>
        <v>J3</v>
      </c>
      <c r="B563" s="45" t="str">
        <f>B253</f>
        <v>MUROS DE CONCRETO</v>
      </c>
      <c r="C563" s="46"/>
      <c r="D563" s="47"/>
      <c r="E563" s="43"/>
      <c r="F563" s="43"/>
      <c r="G563" s="101">
        <f>G253</f>
        <v>0</v>
      </c>
    </row>
    <row r="564" spans="1:7" s="41" customFormat="1">
      <c r="A564" s="42" t="str">
        <f>A266</f>
        <v>K</v>
      </c>
      <c r="B564" s="110" t="str">
        <f>B266</f>
        <v>ÁREA DE CALISTENIA</v>
      </c>
      <c r="C564" s="110"/>
      <c r="D564" s="110"/>
      <c r="E564" s="110"/>
      <c r="F564" s="43"/>
      <c r="G564" s="100">
        <f>G266</f>
        <v>0</v>
      </c>
    </row>
    <row r="565" spans="1:7" s="41" customFormat="1">
      <c r="A565" s="80" t="str">
        <f>A267</f>
        <v>K1</v>
      </c>
      <c r="B565" s="45" t="str">
        <f>B267</f>
        <v>EXCAVACIONES Y RELLENOS</v>
      </c>
      <c r="C565" s="46"/>
      <c r="D565" s="47"/>
      <c r="E565" s="43"/>
      <c r="F565" s="43"/>
      <c r="G565" s="101">
        <f>G267</f>
        <v>0</v>
      </c>
    </row>
    <row r="566" spans="1:7" s="41" customFormat="1">
      <c r="A566" s="80" t="str">
        <f>A273</f>
        <v>K2</v>
      </c>
      <c r="B566" s="45" t="str">
        <f>B273</f>
        <v>PISO DE CONCRETO</v>
      </c>
      <c r="C566" s="46"/>
      <c r="D566" s="47"/>
      <c r="E566" s="43"/>
      <c r="F566" s="43"/>
      <c r="G566" s="101">
        <f>G273</f>
        <v>0</v>
      </c>
    </row>
    <row r="567" spans="1:7" s="41" customFormat="1">
      <c r="A567" s="80" t="str">
        <f>A278</f>
        <v>K3</v>
      </c>
      <c r="B567" s="45" t="str">
        <f>B278</f>
        <v>MOBILIARIO</v>
      </c>
      <c r="C567" s="46"/>
      <c r="D567" s="47"/>
      <c r="E567" s="43"/>
      <c r="F567" s="43"/>
      <c r="G567" s="101">
        <f>G278</f>
        <v>0</v>
      </c>
    </row>
    <row r="568" spans="1:7" s="41" customFormat="1">
      <c r="A568" s="42" t="str">
        <f>A290</f>
        <v>L</v>
      </c>
      <c r="B568" s="110" t="str">
        <f>B290</f>
        <v>ÁREA DE JUEGOS INFANTILES</v>
      </c>
      <c r="C568" s="110"/>
      <c r="D568" s="110"/>
      <c r="E568" s="110"/>
      <c r="F568" s="43"/>
      <c r="G568" s="100">
        <f>G290</f>
        <v>0</v>
      </c>
    </row>
    <row r="569" spans="1:7" s="41" customFormat="1">
      <c r="A569" s="80" t="str">
        <f>A291</f>
        <v>L1</v>
      </c>
      <c r="B569" s="45" t="str">
        <f>B291</f>
        <v>EXCAVACIONES Y RELLENOS</v>
      </c>
      <c r="C569" s="46"/>
      <c r="D569" s="47"/>
      <c r="E569" s="43"/>
      <c r="F569" s="43"/>
      <c r="G569" s="101">
        <f>G291</f>
        <v>0</v>
      </c>
    </row>
    <row r="570" spans="1:7" s="41" customFormat="1">
      <c r="A570" s="80" t="str">
        <f>A297</f>
        <v>L2</v>
      </c>
      <c r="B570" s="45" t="str">
        <f>B297</f>
        <v>PISO AMORTIGUANTE</v>
      </c>
      <c r="C570" s="46"/>
      <c r="D570" s="47"/>
      <c r="E570" s="43"/>
      <c r="F570" s="43"/>
      <c r="G570" s="101">
        <f>G297</f>
        <v>0</v>
      </c>
    </row>
    <row r="571" spans="1:7" s="41" customFormat="1">
      <c r="A571" s="80" t="str">
        <f>A301</f>
        <v>L3</v>
      </c>
      <c r="B571" s="45" t="str">
        <f>B301</f>
        <v>MOBILIARIO</v>
      </c>
      <c r="C571" s="46"/>
      <c r="D571" s="47"/>
      <c r="E571" s="43"/>
      <c r="F571" s="43"/>
      <c r="G571" s="101">
        <f>G301</f>
        <v>0</v>
      </c>
    </row>
    <row r="572" spans="1:7" s="41" customFormat="1">
      <c r="A572" s="42" t="str">
        <f>A305</f>
        <v>M</v>
      </c>
      <c r="B572" s="110" t="str">
        <f>B305</f>
        <v>ÁREA DE MUROS DE ESCALAR</v>
      </c>
      <c r="C572" s="110"/>
      <c r="D572" s="110"/>
      <c r="E572" s="110"/>
      <c r="F572" s="43"/>
      <c r="G572" s="100">
        <f>G305</f>
        <v>0</v>
      </c>
    </row>
    <row r="573" spans="1:7" s="41" customFormat="1">
      <c r="A573" s="80" t="str">
        <f>A306</f>
        <v>M1</v>
      </c>
      <c r="B573" s="45" t="str">
        <f>B306</f>
        <v>EXCAVACIONES Y RELLENOS</v>
      </c>
      <c r="C573" s="46"/>
      <c r="D573" s="47"/>
      <c r="E573" s="43"/>
      <c r="F573" s="43"/>
      <c r="G573" s="101">
        <f>G306</f>
        <v>0</v>
      </c>
    </row>
    <row r="574" spans="1:7" s="41" customFormat="1">
      <c r="A574" s="80" t="str">
        <f>A312</f>
        <v>M2</v>
      </c>
      <c r="B574" s="82" t="str">
        <f>B312</f>
        <v>PISO AMORTIGUANTE</v>
      </c>
      <c r="C574" s="46"/>
      <c r="D574" s="47"/>
      <c r="E574" s="43"/>
      <c r="F574" s="43"/>
      <c r="G574" s="101">
        <f>G312</f>
        <v>0</v>
      </c>
    </row>
    <row r="575" spans="1:7" s="41" customFormat="1">
      <c r="A575" s="80" t="str">
        <f>A317</f>
        <v>M3</v>
      </c>
      <c r="B575" s="82" t="str">
        <f>B317</f>
        <v>MURO DE CONTENCIÓN</v>
      </c>
      <c r="C575" s="46"/>
      <c r="D575" s="47"/>
      <c r="E575" s="43"/>
      <c r="F575" s="43"/>
      <c r="G575" s="101">
        <f>G317</f>
        <v>0</v>
      </c>
    </row>
    <row r="576" spans="1:7" s="41" customFormat="1">
      <c r="A576" s="80" t="str">
        <f>A331</f>
        <v>M4</v>
      </c>
      <c r="B576" s="82" t="str">
        <f>B331</f>
        <v>MOBILIARIO</v>
      </c>
      <c r="C576" s="46"/>
      <c r="D576" s="47"/>
      <c r="E576" s="43"/>
      <c r="F576" s="43"/>
      <c r="G576" s="101">
        <f>G331</f>
        <v>0</v>
      </c>
    </row>
    <row r="577" spans="1:7" s="41" customFormat="1">
      <c r="A577" s="42" t="str">
        <f>A337</f>
        <v>N</v>
      </c>
      <c r="B577" s="110" t="str">
        <f>B337</f>
        <v>CANCHA DE BASQUETBOL</v>
      </c>
      <c r="C577" s="110"/>
      <c r="D577" s="110"/>
      <c r="E577" s="110"/>
      <c r="F577" s="43"/>
      <c r="G577" s="100">
        <f>G337</f>
        <v>0</v>
      </c>
    </row>
    <row r="578" spans="1:7" s="41" customFormat="1">
      <c r="A578" s="80" t="str">
        <f>A338</f>
        <v>N1</v>
      </c>
      <c r="B578" s="45" t="str">
        <f>B338</f>
        <v>EXCAVACIONES Y RELLENOS</v>
      </c>
      <c r="C578" s="46"/>
      <c r="D578" s="47"/>
      <c r="E578" s="43"/>
      <c r="F578" s="43"/>
      <c r="G578" s="101">
        <f>G338</f>
        <v>0</v>
      </c>
    </row>
    <row r="579" spans="1:7" s="41" customFormat="1">
      <c r="A579" s="80" t="str">
        <f>A344</f>
        <v>N2</v>
      </c>
      <c r="B579" s="45" t="str">
        <f>B344</f>
        <v>MURO DE CONTENCIÓN</v>
      </c>
      <c r="C579" s="46"/>
      <c r="D579" s="47"/>
      <c r="E579" s="43"/>
      <c r="F579" s="43"/>
      <c r="G579" s="101">
        <f>G344</f>
        <v>0</v>
      </c>
    </row>
    <row r="580" spans="1:7" s="41" customFormat="1">
      <c r="A580" s="80" t="str">
        <f>A351</f>
        <v>N3</v>
      </c>
      <c r="B580" s="45" t="str">
        <f>B351</f>
        <v>LOSA DE CONCRETO</v>
      </c>
      <c r="C580" s="46"/>
      <c r="D580" s="47"/>
      <c r="E580" s="43"/>
      <c r="F580" s="43"/>
      <c r="G580" s="101">
        <f>G351</f>
        <v>0</v>
      </c>
    </row>
    <row r="581" spans="1:7" s="41" customFormat="1">
      <c r="A581" s="80" t="str">
        <f>A360</f>
        <v>N4</v>
      </c>
      <c r="B581" s="45" t="str">
        <f>B360</f>
        <v>RED DE VOLEIBOL</v>
      </c>
      <c r="C581" s="46"/>
      <c r="D581" s="47"/>
      <c r="E581" s="43"/>
      <c r="F581" s="43"/>
      <c r="G581" s="101">
        <f>G360</f>
        <v>0</v>
      </c>
    </row>
    <row r="582" spans="1:7" s="41" customFormat="1">
      <c r="A582" s="80" t="str">
        <f>A363</f>
        <v>N5</v>
      </c>
      <c r="B582" s="45" t="str">
        <f>B363</f>
        <v>MOBILIARIO</v>
      </c>
      <c r="C582" s="46"/>
      <c r="D582" s="47"/>
      <c r="E582" s="43"/>
      <c r="F582" s="43"/>
      <c r="G582" s="101">
        <f>G363</f>
        <v>0</v>
      </c>
    </row>
    <row r="583" spans="1:7" s="41" customFormat="1">
      <c r="A583" s="80" t="str">
        <f>A366</f>
        <v>N6</v>
      </c>
      <c r="B583" s="45" t="str">
        <f>B366</f>
        <v>BACKSTOP</v>
      </c>
      <c r="C583" s="46"/>
      <c r="D583" s="47"/>
      <c r="E583" s="43"/>
      <c r="F583" s="43"/>
      <c r="G583" s="101">
        <f>G366</f>
        <v>0</v>
      </c>
    </row>
    <row r="584" spans="1:7" s="41" customFormat="1">
      <c r="A584" s="42" t="str">
        <f>A378</f>
        <v>O</v>
      </c>
      <c r="B584" s="110" t="str">
        <f>B378</f>
        <v>CONSTRUCCIÓN DE CANCHA DE FUTBOL</v>
      </c>
      <c r="C584" s="110"/>
      <c r="D584" s="110"/>
      <c r="E584" s="110"/>
      <c r="F584" s="43"/>
      <c r="G584" s="100">
        <f>G378</f>
        <v>0</v>
      </c>
    </row>
    <row r="585" spans="1:7" s="41" customFormat="1">
      <c r="A585" s="80" t="str">
        <f>A379</f>
        <v>O1</v>
      </c>
      <c r="B585" s="45" t="str">
        <f>B379</f>
        <v>EXCAVACIONES Y RELLENOS</v>
      </c>
      <c r="C585" s="46"/>
      <c r="D585" s="47"/>
      <c r="E585" s="43"/>
      <c r="F585" s="43"/>
      <c r="G585" s="101">
        <f>G379</f>
        <v>0</v>
      </c>
    </row>
    <row r="586" spans="1:7" s="41" customFormat="1">
      <c r="A586" s="80" t="str">
        <f>A387</f>
        <v>O2</v>
      </c>
      <c r="B586" s="45" t="str">
        <f>B387</f>
        <v>PASTO SINTÉTICO</v>
      </c>
      <c r="C586" s="46"/>
      <c r="D586" s="47"/>
      <c r="E586" s="43"/>
      <c r="F586" s="43"/>
      <c r="G586" s="101">
        <f>G387</f>
        <v>0</v>
      </c>
    </row>
    <row r="587" spans="1:7" s="41" customFormat="1">
      <c r="A587" s="80" t="str">
        <f>A391</f>
        <v>O3</v>
      </c>
      <c r="B587" s="45" t="str">
        <f>B391</f>
        <v>REJILLA PLUVIAL</v>
      </c>
      <c r="C587" s="46"/>
      <c r="D587" s="47"/>
      <c r="E587" s="43"/>
      <c r="F587" s="43"/>
      <c r="G587" s="101">
        <f>G391</f>
        <v>0</v>
      </c>
    </row>
    <row r="588" spans="1:7" s="41" customFormat="1">
      <c r="A588" s="80" t="str">
        <f>A395</f>
        <v>O4</v>
      </c>
      <c r="B588" s="45" t="str">
        <f>B395</f>
        <v>PORTERÍAS</v>
      </c>
      <c r="C588" s="46"/>
      <c r="D588" s="47"/>
      <c r="E588" s="43"/>
      <c r="F588" s="43"/>
      <c r="G588" s="101">
        <f>G395</f>
        <v>0</v>
      </c>
    </row>
    <row r="589" spans="1:7" s="41" customFormat="1">
      <c r="A589" s="80" t="str">
        <f>A401</f>
        <v>O5</v>
      </c>
      <c r="B589" s="45" t="str">
        <f>B401</f>
        <v>BACKSTOP</v>
      </c>
      <c r="C589" s="46"/>
      <c r="D589" s="47"/>
      <c r="E589" s="43"/>
      <c r="F589" s="43"/>
      <c r="G589" s="101">
        <f>G401</f>
        <v>0</v>
      </c>
    </row>
    <row r="590" spans="1:7" s="41" customFormat="1">
      <c r="A590" s="42" t="str">
        <f>A413</f>
        <v>P</v>
      </c>
      <c r="B590" s="110" t="str">
        <f>B413</f>
        <v>INSTALACIONES HIDRÁULICAS Y SANITARIAS</v>
      </c>
      <c r="C590" s="110"/>
      <c r="D590" s="110"/>
      <c r="E590" s="110"/>
      <c r="F590" s="43"/>
      <c r="G590" s="100">
        <f>G413</f>
        <v>0</v>
      </c>
    </row>
    <row r="591" spans="1:7" s="41" customFormat="1">
      <c r="A591" s="80" t="str">
        <f>A414</f>
        <v>P1</v>
      </c>
      <c r="B591" s="45" t="str">
        <f>B414</f>
        <v>CONEXIÓN HIDRÁULICA</v>
      </c>
      <c r="C591" s="46"/>
      <c r="D591" s="47"/>
      <c r="E591" s="43"/>
      <c r="F591" s="43"/>
      <c r="G591" s="101">
        <f>G414</f>
        <v>0</v>
      </c>
    </row>
    <row r="592" spans="1:7" s="41" customFormat="1">
      <c r="A592" s="80" t="str">
        <f>A427</f>
        <v>P2</v>
      </c>
      <c r="B592" s="45" t="str">
        <f>B427</f>
        <v>CISTERNA</v>
      </c>
      <c r="C592" s="46"/>
      <c r="D592" s="47"/>
      <c r="E592" s="43"/>
      <c r="F592" s="43"/>
      <c r="G592" s="101">
        <f>G427</f>
        <v>0</v>
      </c>
    </row>
    <row r="593" spans="1:7" s="41" customFormat="1">
      <c r="A593" s="80" t="str">
        <f>A448</f>
        <v>P3</v>
      </c>
      <c r="B593" s="45" t="str">
        <f>B448</f>
        <v>RED SANITARIA</v>
      </c>
      <c r="C593" s="46"/>
      <c r="D593" s="47"/>
      <c r="E593" s="43"/>
      <c r="F593" s="43"/>
      <c r="G593" s="101">
        <f>G448</f>
        <v>0</v>
      </c>
    </row>
    <row r="594" spans="1:7" s="41" customFormat="1">
      <c r="A594" s="80" t="str">
        <f>A456</f>
        <v>P4</v>
      </c>
      <c r="B594" s="45" t="str">
        <f>B456</f>
        <v>REGISTROS</v>
      </c>
      <c r="C594" s="46"/>
      <c r="D594" s="47"/>
      <c r="E594" s="43"/>
      <c r="F594" s="43"/>
      <c r="G594" s="101">
        <f>G456</f>
        <v>0</v>
      </c>
    </row>
    <row r="595" spans="1:7" s="41" customFormat="1">
      <c r="A595" s="42" t="str">
        <f>A462</f>
        <v>Q</v>
      </c>
      <c r="B595" s="110" t="str">
        <f>B462</f>
        <v>RED DE ALUMBRADO PÚBLICO</v>
      </c>
      <c r="C595" s="110"/>
      <c r="D595" s="110"/>
      <c r="E595" s="110"/>
      <c r="F595" s="43"/>
      <c r="G595" s="100">
        <f>G462</f>
        <v>0</v>
      </c>
    </row>
    <row r="596" spans="1:7" s="41" customFormat="1">
      <c r="A596" s="80" t="str">
        <f>A463</f>
        <v>Q1</v>
      </c>
      <c r="B596" s="45" t="str">
        <f>B463</f>
        <v>OBRA CIVIL</v>
      </c>
      <c r="C596" s="46"/>
      <c r="D596" s="47"/>
      <c r="E596" s="43"/>
      <c r="F596" s="43"/>
      <c r="G596" s="101">
        <f>G463</f>
        <v>0</v>
      </c>
    </row>
    <row r="597" spans="1:7" s="41" customFormat="1">
      <c r="A597" s="80" t="str">
        <f>A475</f>
        <v>Q2</v>
      </c>
      <c r="B597" s="45" t="str">
        <f>B475</f>
        <v>OBRA ELECTROMECÁNICA</v>
      </c>
      <c r="C597" s="46"/>
      <c r="D597" s="47"/>
      <c r="E597" s="43"/>
      <c r="F597" s="43"/>
      <c r="G597" s="101">
        <f>G475</f>
        <v>0</v>
      </c>
    </row>
    <row r="598" spans="1:7" s="41" customFormat="1">
      <c r="A598" s="80" t="str">
        <f>A498</f>
        <v>Q3</v>
      </c>
      <c r="B598" s="45" t="str">
        <f>B498</f>
        <v>CONTROLES DE ALUMBRADO</v>
      </c>
      <c r="C598" s="46"/>
      <c r="D598" s="47"/>
      <c r="E598" s="43"/>
      <c r="F598" s="43"/>
      <c r="G598" s="101">
        <f>G498</f>
        <v>0</v>
      </c>
    </row>
    <row r="599" spans="1:7" s="41" customFormat="1">
      <c r="A599" s="80" t="str">
        <f>A508</f>
        <v>Q4</v>
      </c>
      <c r="B599" s="45" t="str">
        <f>B508</f>
        <v>NICHO DE MEDICIÓN</v>
      </c>
      <c r="C599" s="46"/>
      <c r="D599" s="47"/>
      <c r="E599" s="43"/>
      <c r="F599" s="43"/>
      <c r="G599" s="101">
        <f>G508</f>
        <v>0</v>
      </c>
    </row>
    <row r="600" spans="1:7" s="41" customFormat="1">
      <c r="A600" s="42" t="str">
        <f>A519</f>
        <v>R</v>
      </c>
      <c r="B600" s="110" t="str">
        <f>B519</f>
        <v>LIMPIEZA</v>
      </c>
      <c r="C600" s="110"/>
      <c r="D600" s="110"/>
      <c r="E600" s="110"/>
      <c r="F600" s="43"/>
      <c r="G600" s="100">
        <f>G519</f>
        <v>0</v>
      </c>
    </row>
    <row r="601" spans="1:7" s="41" customFormat="1">
      <c r="A601" s="44"/>
      <c r="B601" s="45"/>
      <c r="C601" s="46"/>
      <c r="D601" s="47"/>
      <c r="E601" s="43"/>
      <c r="F601" s="43"/>
      <c r="G601" s="48"/>
    </row>
    <row r="602" spans="1:7" s="41" customFormat="1">
      <c r="A602" s="49"/>
      <c r="B602" s="50"/>
      <c r="C602" s="51"/>
      <c r="D602" s="63"/>
      <c r="E602" s="52"/>
      <c r="F602" s="52"/>
      <c r="G602" s="64"/>
    </row>
    <row r="603" spans="1:7" s="41" customFormat="1">
      <c r="A603" s="49"/>
      <c r="B603" s="50"/>
      <c r="C603" s="51"/>
      <c r="D603" s="63"/>
      <c r="E603" s="52"/>
      <c r="F603" s="52"/>
      <c r="G603" s="64"/>
    </row>
    <row r="604" spans="1:7" s="41" customFormat="1">
      <c r="A604" s="44"/>
      <c r="B604" s="45"/>
      <c r="C604" s="46"/>
      <c r="D604" s="47"/>
      <c r="E604" s="43"/>
      <c r="F604" s="43"/>
      <c r="G604" s="48"/>
    </row>
    <row r="605" spans="1:7" s="41" customFormat="1" ht="15" customHeight="1">
      <c r="A605" s="131" t="s">
        <v>24</v>
      </c>
      <c r="B605" s="131"/>
      <c r="C605" s="131"/>
      <c r="D605" s="131"/>
      <c r="E605" s="131"/>
      <c r="F605" s="104" t="s">
        <v>15</v>
      </c>
      <c r="G605" s="102">
        <f>ROUND(SUM(G528,G529,G532,G535,G540,G544,G548,G552,G556,G560,G564,G568,G572,G577,G584,G590,G595,G600),2)</f>
        <v>0</v>
      </c>
    </row>
    <row r="606" spans="1:7" s="41" customFormat="1" ht="15" customHeight="1">
      <c r="A606" s="111"/>
      <c r="B606" s="111"/>
      <c r="C606" s="111"/>
      <c r="D606" s="111"/>
      <c r="E606" s="111"/>
      <c r="F606" s="104" t="s">
        <v>16</v>
      </c>
      <c r="G606" s="102">
        <f>ROUND(PRODUCT(G605,0.16),2)</f>
        <v>0</v>
      </c>
    </row>
    <row r="607" spans="1:7" s="41" customFormat="1" ht="15.75">
      <c r="A607" s="111"/>
      <c r="B607" s="111"/>
      <c r="C607" s="111"/>
      <c r="D607" s="111"/>
      <c r="E607" s="111"/>
      <c r="F607" s="104" t="s">
        <v>17</v>
      </c>
      <c r="G607" s="103">
        <f>ROUND(SUM(G605,G606),2)</f>
        <v>0</v>
      </c>
    </row>
  </sheetData>
  <protectedRanges>
    <protectedRange sqref="B9:C9 B5" name="DATOS_3"/>
    <protectedRange sqref="C1" name="DATOS_1_2"/>
    <protectedRange sqref="F4:F7" name="DATOS_3_1"/>
  </protectedRanges>
  <mergeCells count="28">
    <mergeCell ref="A606:E607"/>
    <mergeCell ref="C1:F1"/>
    <mergeCell ref="C2:F3"/>
    <mergeCell ref="B5:B7"/>
    <mergeCell ref="C8:F8"/>
    <mergeCell ref="B9:B10"/>
    <mergeCell ref="C9:F10"/>
    <mergeCell ref="A605:E605"/>
    <mergeCell ref="B544:E544"/>
    <mergeCell ref="B540:E540"/>
    <mergeCell ref="B535:E535"/>
    <mergeCell ref="B532:E532"/>
    <mergeCell ref="G9:G10"/>
    <mergeCell ref="A12:G12"/>
    <mergeCell ref="B600:E600"/>
    <mergeCell ref="B595:E595"/>
    <mergeCell ref="B590:E590"/>
    <mergeCell ref="B584:E584"/>
    <mergeCell ref="B577:E577"/>
    <mergeCell ref="B572:E572"/>
    <mergeCell ref="B568:E568"/>
    <mergeCell ref="B564:E564"/>
    <mergeCell ref="B560:E560"/>
    <mergeCell ref="B556:E556"/>
    <mergeCell ref="B552:E552"/>
    <mergeCell ref="B529:E529"/>
    <mergeCell ref="B528:E528"/>
    <mergeCell ref="B548:E548"/>
  </mergeCells>
  <printOptions horizontalCentered="1"/>
  <pageMargins left="0.39370078740157483" right="0.39370078740157483" top="0.39370078740157483" bottom="0.39370078740157483" header="0.27559055118110237" footer="0.19685039370078741"/>
  <pageSetup scale="64" fitToHeight="0" orientation="landscape" r:id="rId1"/>
  <headerFooter>
    <oddFooter>&amp;CPágina &amp;P de &amp;N</oddFooter>
  </headerFooter>
  <rowBreaks count="5" manualBreakCount="5">
    <brk id="161" max="6" man="1"/>
    <brk id="181" max="6" man="1"/>
    <brk id="497" max="6" man="1"/>
    <brk id="518" max="6" man="1"/>
    <brk id="523"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DOPI-MUN-CUSMAX-ID-LP-021-2023</vt:lpstr>
      <vt:lpstr>'DOPI-MUN-CUSMAX-ID-LP-021-2023'!Área_de_impresión</vt:lpstr>
      <vt:lpstr>'DOPI-MUN-CUSMAX-ID-LP-021-2023'!Títulos_a_imprimir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YO</cp:lastModifiedBy>
  <cp:lastPrinted>2023-03-24T17:58:54Z</cp:lastPrinted>
  <dcterms:created xsi:type="dcterms:W3CDTF">2019-08-15T17:13:54Z</dcterms:created>
  <dcterms:modified xsi:type="dcterms:W3CDTF">2023-03-27T23:46:18Z</dcterms:modified>
</cp:coreProperties>
</file>