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10.20.47.239\Presupuesto Base\CATALOGOS 2023\CONVOCATORIA 006-2023\"/>
    </mc:Choice>
  </mc:AlternateContent>
  <xr:revisionPtr revIDLastSave="0" documentId="13_ncr:1_{D9EE6873-E0B4-4720-BE10-EE63C0D108A8}" xr6:coauthVersionLast="36" xr6:coauthVersionMax="36" xr10:uidLastSave="{00000000-0000-0000-0000-000000000000}"/>
  <bookViews>
    <workbookView xWindow="0" yWindow="0" windowWidth="28800" windowHeight="11760" tabRatio="776" xr2:uid="{00000000-000D-0000-FFFF-FFFF00000000}"/>
  </bookViews>
  <sheets>
    <sheet name="DOPI-MUN-PP-EP-LP-045-2023" sheetId="3" r:id="rId1"/>
  </sheets>
  <externalReferences>
    <externalReference r:id="rId2"/>
    <externalReference r:id="rId3"/>
  </externalReferences>
  <definedNames>
    <definedName name="_xlnm._FilterDatabase" localSheetId="0" hidden="1">'DOPI-MUN-PP-EP-LP-045-2023'!$A$16:$G$288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'DOPI-MUN-PP-EP-LP-045-2023'!$A$1:$G$329</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'DOPI-MUN-PP-EP-LP-045-2023'!$1:$14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B294" i="3" l="1"/>
  <c r="B304" i="3" l="1"/>
  <c r="B314" i="3"/>
  <c r="B307" i="3"/>
  <c r="B306" i="3"/>
  <c r="B305" i="3"/>
  <c r="B303" i="3"/>
  <c r="B302" i="3"/>
  <c r="B301" i="3"/>
  <c r="B316" i="3"/>
  <c r="G99" i="3" l="1"/>
  <c r="G95" i="3" l="1"/>
  <c r="G92" i="3" l="1"/>
  <c r="G304" i="3" s="1"/>
  <c r="G78" i="3"/>
  <c r="G166" i="3" l="1"/>
  <c r="G314" i="3" s="1"/>
  <c r="B320" i="3"/>
  <c r="G70" i="3" l="1"/>
  <c r="G69" i="3" s="1"/>
  <c r="G301" i="3" s="1"/>
  <c r="G239" i="3" l="1"/>
  <c r="G320" i="3" s="1"/>
  <c r="G258" i="3" l="1"/>
  <c r="B313" i="3" l="1"/>
  <c r="B322" i="3" l="1"/>
  <c r="B321" i="3"/>
  <c r="B319" i="3"/>
  <c r="B318" i="3"/>
  <c r="B317" i="3"/>
  <c r="B315" i="3"/>
  <c r="B312" i="3"/>
  <c r="B311" i="3"/>
  <c r="B310" i="3"/>
  <c r="B309" i="3"/>
  <c r="B308" i="3"/>
  <c r="B300" i="3"/>
  <c r="B299" i="3"/>
  <c r="B298" i="3"/>
  <c r="B297" i="3"/>
  <c r="B296" i="3"/>
  <c r="G321" i="3" l="1"/>
  <c r="G150" i="3" l="1"/>
  <c r="G313" i="3" s="1"/>
  <c r="G228" i="3"/>
  <c r="G128" i="3" l="1"/>
  <c r="G215" i="3"/>
  <c r="G318" i="3" s="1"/>
  <c r="G185" i="3"/>
  <c r="G319" i="3"/>
  <c r="G127" i="3" l="1"/>
  <c r="G205" i="3"/>
  <c r="G204" i="3" s="1"/>
  <c r="G315" i="3"/>
  <c r="G312" i="3"/>
  <c r="G311" i="3" l="1"/>
  <c r="G316" i="3"/>
  <c r="G317" i="3"/>
  <c r="G287" i="3" l="1"/>
  <c r="G39" i="3" l="1"/>
  <c r="G299" i="3" s="1"/>
  <c r="G124" i="3"/>
  <c r="G310" i="3" s="1"/>
  <c r="G104" i="3"/>
  <c r="G307" i="3" s="1"/>
  <c r="G113" i="3"/>
  <c r="G48" i="3"/>
  <c r="G300" i="3" s="1"/>
  <c r="G322" i="3"/>
  <c r="G31" i="3"/>
  <c r="G17" i="3"/>
  <c r="A328" i="3"/>
  <c r="G112" i="3" l="1"/>
  <c r="G16" i="3"/>
  <c r="G296" i="3" s="1"/>
  <c r="G306" i="3"/>
  <c r="G298" i="3"/>
  <c r="G297" i="3"/>
  <c r="G309" i="3"/>
  <c r="G305" i="3" l="1"/>
  <c r="G303" i="3"/>
  <c r="G308" i="3"/>
  <c r="G327" i="3" s="1"/>
  <c r="G302" i="3" l="1"/>
  <c r="G328" i="3" s="1"/>
  <c r="G329" i="3" s="1"/>
</calcChain>
</file>

<file path=xl/sharedStrings.xml><?xml version="1.0" encoding="utf-8"?>
<sst xmlns="http://schemas.openxmlformats.org/spreadsheetml/2006/main" count="847" uniqueCount="518">
  <si>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</si>
  <si>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</si>
  <si>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</si>
  <si>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</si>
  <si>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</si>
  <si>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</si>
  <si>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</si>
  <si>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</si>
  <si>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</si>
  <si>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</si>
  <si>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</si>
  <si>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</si>
  <si>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</si>
  <si>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</si>
  <si>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</si>
  <si>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</si>
  <si>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</si>
  <si>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</si>
  <si>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</si>
  <si>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</si>
  <si>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</si>
  <si>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</si>
  <si>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A1</t>
  </si>
  <si>
    <t>A2</t>
  </si>
  <si>
    <t>IMPORTE TOTAL CON LETRA</t>
  </si>
  <si>
    <t>B</t>
  </si>
  <si>
    <t>PRELIMINARES</t>
  </si>
  <si>
    <t>C</t>
  </si>
  <si>
    <t>D</t>
  </si>
  <si>
    <t>E</t>
  </si>
  <si>
    <t>LIMPIEZA</t>
  </si>
  <si>
    <t>M2</t>
  </si>
  <si>
    <t>M3</t>
  </si>
  <si>
    <t>PZA</t>
  </si>
  <si>
    <t>M3-KM</t>
  </si>
  <si>
    <t>M</t>
  </si>
  <si>
    <t>SEÑALAMIENTO HORIZONTAL Y VERTICAL</t>
  </si>
  <si>
    <t>SEÑALAMIENTO HORIZONTAL</t>
  </si>
  <si>
    <t>LIMPIEZA GRUESA DE OBRA, INCLUYE: ACARREO A BANCO DE OBRA, MANO DE OBRA, EQUIPO Y HERRAMIENTA.</t>
  </si>
  <si>
    <t>A3</t>
  </si>
  <si>
    <t>TERRACERÍAS</t>
  </si>
  <si>
    <t>PAVIMENTO HIDRÁULICO</t>
  </si>
  <si>
    <t>KG</t>
  </si>
  <si>
    <t>LÍNEA PRINCIPAL</t>
  </si>
  <si>
    <t>DESCARGAS DOMICILIARIAS</t>
  </si>
  <si>
    <t>AGUA POTABLE</t>
  </si>
  <si>
    <t>TOMAS DOMICILIARIAS</t>
  </si>
  <si>
    <t>CAJA DE VÁLVULAS</t>
  </si>
  <si>
    <t>PIEZAS ESPECIALES</t>
  </si>
  <si>
    <t>CAMA DE ARENA AMARILLA PARA APOYO DE TUBERÍAS, INCLUYE: MATERIALES, ACARREOS, MANO DE OBRA, EQUIPO Y HERRAMIENTA.</t>
  </si>
  <si>
    <t>SUMINISTRO E INSTALACIÓN DE MANGA DE EMPOTRAMIENTO DE  P.V.C. DE 10" DE DIÁMETRO SERIE 20,  INCLUYE: MATERIAL, ACARREOS, MANO  DE OBRA Y HERRAMIENTA.</t>
  </si>
  <si>
    <t>SUMINISTRO E INSTALACIÓN DE TUBERÍA DE P.V.C. PARA ALCANTARILLADO DIÁMETRO DE 6" SERIE 20, INCLUYE: MATERIALES NECESARIOS, EQUIPO, MANO DE OBRA Y PRUEBA HIDROSTÁTICA.</t>
  </si>
  <si>
    <t>SUMINISTRO E INSTALACIÓN DE ABRAZADERA DE BRONCE DE 4" X 1/2", INCLUYE: MATERIAL, MANO DE OBRA, EQUIPO Y HERRAMIENTA.</t>
  </si>
  <si>
    <t>SUMINISTRO E INSTALACIÓN DE LLAVE DE INSERCIÓN DE BRONCE DE 1/2", INCLUYE: MATERIAL, MANO DE OBRA, EQUIPO Y HERRAMIENTA.</t>
  </si>
  <si>
    <t>SUMINISTRO E INSTALACIÓN DE TUBO DE P.A.D. RD-9 DE 13MM (1/2") DE DIÁMETRO PARA TOMA DOMICILIARIA, INCLUYE: MATERIAL, MANO DE OBRA, EQUIPO Y HERRAMIENTA.</t>
  </si>
  <si>
    <t>SUMINISTRO E INSTALACIÓN DE CONECTOR DE BRONCE 1/2", INCLUYE: MANO DE OBRA, EQUIPO Y HERRAMIENTA.</t>
  </si>
  <si>
    <t>SUMINISTRO E INSTALACIÓN DE TAPÓN MACHO GALVANIZADO DE 1/2", INCLUYE: MATERIAL, MANO DE OBRA, EQUIPO Y HERRAMIENTA.</t>
  </si>
  <si>
    <t>SUMINISTRO E INSTALACIÓN ADAPTADOR DE BRONCE DE 1/2", INCLUYE: MATERIAL, MANO DE OBRA, EQUIPO Y HERRAMIENTA.</t>
  </si>
  <si>
    <t>SUMINISTRO E INSTALACIÓN DE TEE DE 6"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</si>
  <si>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</si>
  <si>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Y COLOCACIÓN DE CONTRAMARCO DE CANAL SENCILLO DE 4" DE 1.95 M DE LONGITUD, INCLUYE: HERRAMIENTA, NIVELACIÓN, MATERIALES, EQUIPO Y MANO DE OBRA.</t>
  </si>
  <si>
    <t>SUMINISTRO E INSTALACIÓN DE VÁLVULA DE COMPUERTA ROSCADA DE 1/2", INCLUYE: MANO DE OBRA, EQUIPO Y HERRAMIENTA.</t>
  </si>
  <si>
    <t>E1</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</si>
  <si>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</si>
  <si>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</si>
  <si>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CURVA PVC CONDUIT S. P. DE 35 MM, INCLUYE: HERRAMIENTA, MATERIAL, DESPERDICIO, ACARREO AL SITIO DE COLOCACIÓN, GUIADO Y MANO DE OBRA.</t>
  </si>
  <si>
    <t>RED DE ALUMBRADO PÚBLICO</t>
  </si>
  <si>
    <t>E2</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</si>
  <si>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</si>
  <si>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</si>
  <si>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</si>
  <si>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</si>
  <si>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E INSTALACIÓN DE SISTEMA DE TIERRA, INCLUYE: 1 VARILLA COOPER WELD 5/8 X 3.00 M, CARGA CADWELD NO 90, 4.00 M DE CABLE DE COBRE DESNUDO CAL 2, CONECTOR DE VARILLA DE 5/8", INCLUYE: MANO DE OBRA, EQUIPO Y HERRAMIENTA.</t>
  </si>
  <si>
    <t>SUMINISTRO E INSTALACIÓN DE CABLE DE ACERO CON RECUBRIMIENTO DE COBRE TIPO CONDUCLAD ACS7 NO. 9 (46.44 MM2) MCA. CONDUMEX O SIMILAR, INCLUYE: HERRAMIENTA, MATERIALES,  DESPERDICIOS,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</si>
  <si>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</si>
  <si>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TIPO  ZAPATA  DE  ALUMINIO  CAL. 6 AWG, 1 BARRENO, CON TORNILLO   Y   MANGA   TERMO CONTRÁCTIL  PARA  CONECTOR  MÚLTIPLE BAJA  TENSIÓN,  INCLUYE: HERRAMIENTA,  MATERIAL, EQUIPO Y MANO  DE  OBRA.</t>
  </si>
  <si>
    <t>F</t>
  </si>
  <si>
    <t>F1</t>
  </si>
  <si>
    <t>F2</t>
  </si>
  <si>
    <t>PAVIMENTACIÓN</t>
  </si>
  <si>
    <t>ÁREAS VERDES</t>
  </si>
  <si>
    <t>SEÑALAMIENTO VERTICAL</t>
  </si>
  <si>
    <t>SUMINISTRO E INSTALACIÓN DE INSERTOR DE BRONCE DE 1/2", INCLUYE: MATERIAL, MANO DE OBRA, EQUIPO Y HERRAMIENTA.</t>
  </si>
  <si>
    <t>SUMINISTRO E INSTALACIÓN DE MANGA DE EMPOTRAMIENTO DE  P.V.C. DE 12" DE DIÁMETRO,  INCLUYE: MATERIAL, ACARREOS, MANO  DE OBRA Y HERRAMIENTA.</t>
  </si>
  <si>
    <t>G</t>
  </si>
  <si>
    <t>CATÁLOGO DE CONCEPTOS</t>
  </si>
  <si>
    <t>MURO TIPO TEZON DE BLOCK 11 X 14 X 28 CM ASENTADO CON MORTERO CEMENTO-ARENA 1:3, ACABADO COMÚN, INCLUYE: MATERIALES, MANO DE OBRA, EQUIPO Y HERRAMIENTA.</t>
  </si>
  <si>
    <t>BANQUETAS, CRUCES PEATONALES Y ACCESIBILIDAD UNIVERSAL</t>
  </si>
  <si>
    <t>F3</t>
  </si>
  <si>
    <t>F4</t>
  </si>
  <si>
    <t>H</t>
  </si>
  <si>
    <t>SUMINISTRO E INSTALACIÓN DE PLATO QUIEBRA CHORRO DE Fo. Fo. CON CODO Y BOLA DE CONTRAPESO,  INCLUYE: HERRAMIENTAS, CARGA, FLETE AL LUGAR DE LA OBRA, DESCARGA, MANIOBRAS LOCALES, 50 % DE TORNILLOS, COLOCACIÓN, MATERIALES, EQUIPO  Y MANO DE OBRA.</t>
  </si>
  <si>
    <t>SUMINISTRO Y COLOCACIÓN DE VÁLVULA DE RETENCIÓN CHECK DE P.V.C. SERIE 20 DE 6" DE DIÁMETRO. INCLUYE: HERRAMIENTA, SUMINISTRO E INSTALACIÓN, EMPAQUES, PRUEBA HIDROSTÁTICA EN CONJUNTO CON LA TUBERÍA, MATERIALES, EQUIPO Y MANO DE OBRA.</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</si>
  <si>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</si>
  <si>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SUMINISTRO E INSTALACIÓN DE CODOS DE 90°, 45°, 22° Ó 11° X 102 MM (4") DE DIÁMETRO DE FO.FO., INCLUYE: 50 % DE TORNILLOS Y EMPAQUES, MATERIAL, ACARREOS, MANO DE OBRA, EQUIPO Y HERRAMIENTA.</t>
  </si>
  <si>
    <t>SUMINISTRO E INSTALACIÓN DE TEE DE 4" X 4" DE DIÁMETRO DE FO.FO., INCLUYE: 50 % DE TORNILLOS Y EMPAQUES, MATERIAL, ACARREOS, MANO DE OBRA, EQUIPO Y HERRAMIENTA.</t>
  </si>
  <si>
    <t>SUMINISTRO E INSTALACIÓN DE VÁLVULA DE ADMISIÓN Y EXPULSIÓN DE AIRE DE 2" DE DIÁMETRO DE FO-FO., INCLUYE: HERRAMIENTA, PRUEBAS HIDROSTÁTICAS,  ACARREOS Y MANO DE OBRA.</t>
  </si>
  <si>
    <t>SUMINISTRO E INSTALACIÓN DE TEE DE 4" X 2" DE DIÁMETRO DE FO.FO., INCLUYE: 50 % DE TORNILLOS Y EMPAQUES, MATERIAL, ACARREOS, MANO DE OBRA, EQUIPO Y HERRAMIENTA.</t>
  </si>
  <si>
    <t xml:space="preserve">SUMINISTRO Y COLOCACIÓN DE GRAVA DE 3/4", PARA FONDO DE REGISTRO ELÉCTRICO, INCLUYE: HERRAMIENTA, ACARREOS Y MANO DE OBRA. </t>
  </si>
  <si>
    <t>POZOS DE VISITA</t>
  </si>
  <si>
    <t>PLANTILLA DE MAMPOSTERÍA DE PIEDRA BRAZA, ASENTADA CON MORTERO CEMENTO-ARENA 1:3, INCLUYE: HERRAMIENTA, MATERIALES, ACARREOS, DESPERDICIOS, EQUIPO Y MANO DE OBRA.</t>
  </si>
  <si>
    <t>SUMINISTRO, HABILITADO Y COLOCACIÓN DE ACERO DE REFUERZO DE FY= 4200 KG/CM2, INCLUYE: MATERIALES, TRASLAPES, SILLETAS, HABILITADO, AMARRES, MANO DE OBRA, EQUIPO Y HERRAMIENTA.</t>
  </si>
  <si>
    <t>RIEGO DE IMPREGNACIÓN EN SUPERFICIE DE BASE HIDRÁULICA CON EMULSIONES ASFÁLTICAS CATIÓNICAS RR-2K A RAZÓN DE 1.5 L/M2 CON POREO DE ARENA, INCLUYE: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</si>
  <si>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</si>
  <si>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</si>
  <si>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</si>
  <si>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</si>
  <si>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ATRAQUE DE CONCRETO F'C= 200 KG/CM2 R.N. T.M.A. DE 38 MM, R.N., HECHO EN OBRA, PARA TUBERÍA DE DISTINTOS DIÁMETROS EN CRUCEROS DE AGUA POTABLE, INCLUYE: MATERIALES, MANO DE OBRA, CIMBRA Y ACARREOS.</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</si>
  <si>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</si>
  <si>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</si>
  <si>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(3) CONECTORES DERIVADOR DE ALUMINIO A COMPRESIÓN TIPO "H" CAL. 6- 2 AWG BIMETÁLICO CAT. YHO100 BURNDY, INCLUYE: HERRAMIENTA, MATERIAL, EQUIPO Y MANO DE OBRA.</t>
  </si>
  <si>
    <t>SUMINISTRO E INSTALACIÓN DE MANGA DE EMPOTRAMIENTO DE  P.V.C. DE 6" DE DIÁMETRO SERIE 20,  INCLUYE: MATERIAL, ACARREOS, MANO  DE OBRA Y HERRAMIENTA.</t>
  </si>
  <si>
    <t>SUMINISTRO Y APLICACIÓN DE PINTURA TERMOPLÁSTICA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</si>
  <si>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</si>
  <si>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</si>
  <si>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</si>
  <si>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</si>
  <si>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TERMOPLÁSTICA PARA LEYENDA VELOCIDAD MÁXIMA "#/MAX" COLOR BLANCO, CON APLICACIÓN DE PRIMARIO PARA ASEGURAR EL CORRECTO ANCLAJE DE LA PINTURA Y DE MICROESFERA REFLEJANTE 330 GR/M2, APLICADA CON MAQUINA PINTARRAYA, INCLUYE: TRAZO, SEÑALAMIENTOS, MANO DE OBRA, PREPARACIÓN Y LIMPIEZA AL FINAL DE LA OBRA.</t>
  </si>
  <si>
    <t>APLANADO DE 2 CM DE ESPESOR EN MURO CON MORTERO CEMENTO-ARENA 1:4, ACABADO FINO,  INCLUYE: MATERIALES, ACARREOS, DESPERDICIOS, MANO DE OBRA, PLOMEADO, NIVELADO, REGLEADO, RECORTES,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</si>
  <si>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</si>
  <si>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</si>
  <si>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CIMBRA ACABADO COMÚN EN PERALTES DE LOSA (DIAMANTE)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</si>
  <si>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</si>
  <si>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Y COLOCACIÓN DE TIERRA VEGETAL PREPARADA PARA JARDINERÍA, INCLUYE: SUMINISTRO, ACARREO, COLOCACIÓN, MANO DE OBRA, EQUIPO Y HERRAMIENTA.</t>
  </si>
  <si>
    <t>TRAZO Y NIVELACIÓN PARA LÍNEAS, INCLUYE: EQUIPO DE TOPOGRAFÍA, MATERIALES PARA SEÑALAMIENTO, MANO DE OBRA, EQUIPO Y HERRAMIENTA.</t>
  </si>
  <si>
    <t xml:space="preserve">SUMINISTRO Y APLICACIÓN DE PINTURA TERMOPLÁSTICA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</si>
  <si>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PLANTILLA DE 10 CM DE ESPESOR A BASE DE PEDACERA DE LADRILLO, ASENTADO CON MORTERO CEMENTO- ARENA 1:4, ACABADO COMÚN, PARA CAJA DE VÁLVULAS, INCLUYE: HERRAMIENTA, SUMINISTRO DE MATERIALES, EQUIPO Y MANO DE OBRA.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</si>
  <si>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</si>
  <si>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</si>
  <si>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LOSA DE AJUSTE EN SECCIÓN 45 X 20 CM DE CONCRETO F'C=250 KG/CM2, T.M.A. 19 MM, R.N, PREMEZCLADO, INCLUYE: CIMBRA, DESCIMBRA, COLADO, MATERIALES, DESPERDICIOS, CURADO, MANO DE OBRA, EQUIPO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</si>
  <si>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</si>
  <si>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60 CM X 20 CM - SENTIDO DEL FLUJO VEHICULAR), EN LÁMINA GALVANIZADA CALIBRE 16, CON PELÍCULA REFLEJANTE ALTA INTENSIDAD, UBICAR EN PARAMENTOS, INCLUYE: HERRAMIENTA, SUMINISTRO Y COLOCACIÓN, MATERIALES, EQUIPO Y MANO DE OBRA.</t>
  </si>
  <si>
    <t>SUMINISTRO E INSTALACIÓN DE EXTREMIDAD DE 4" DE DIÁMETRO DE FO.FO., INCLUYE: 50 % DE TORNILLOS Y EMPAQUES, MATERIAL, ACARREOS, MANO DE OBRA, EQUIPO Y HERRAMIENTA.</t>
  </si>
  <si>
    <t>SUMINISTRO E INSTALACIÓN DE EXTREMIDAD DE 6" DE DIÁMETRO DE FO.FO., INCLUYE: 50 % DE TORNILLOS Y EMPAQUES, MATERIAL, ACARREOS, MANO DE OBRA, EQUIPO Y HERRAMIENTA.</t>
  </si>
  <si>
    <t>ASENTAMIENTO DE PLACAS METÁLICAS DE POSTES A BASE DE GROUT NO METÁLICO, INCLUYE: MATERIALES, MANO DE OBRA, EQUIPO Y HERRAMIENTA.</t>
  </si>
  <si>
    <t>SUMINISTRO E INSTALACIÓN DE JUNTA GIBAULT COMPLETA DE 6" DE DIÁMETRO DE FO.FO., INCLUYE: MATERIAL, ACARREOS, MANO DE OBRA, EQUIPO Y HERRAMIENTA.</t>
  </si>
  <si>
    <t>SUMINISTRO E INSTALACIÓN DE JUNTA GIBAULT COMPLETA DE 4" DE DIÁMETRO DE FO.FO., INCLUYE: MATERIAL, ACARREOS, MANO DE OBRA, EQUIPO Y HERRAMIENTA.</t>
  </si>
  <si>
    <t>SUMINISTRO Y COLOCACIÓN DE CONTRAMARCO DE CANAL SENCILLO DE 4" DE 2.20 M DE LONGITUD, INCLUYE: HERRAMIENTA, NIVELACIÓN, MATERIALES, EQUIPO Y MANO DE OBRA.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</si>
  <si>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</si>
  <si>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CAJA CIEGA PARA TUBERÍA DE 12" DE 60X60X60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FLUIDO F´C= 100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</si>
  <si>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TERMINAL ZAPATA PARA TIERRA, DE ALUMINIO BIMETALICO PARA ALOJAR CABLES CALIBRE DESDE 14 AWG HASTA 2 AWG, CON UN ORIFICIO D FIJACIÓN DE 1/4", OPRESOR TIPO ALLEN. INCLUYE PIJABROCA DE 1/4" X 1", GALVANIZADA, CABEZA HEXAGONAL.</t>
  </si>
  <si>
    <t>SUMINISTRO Y COLOCACIÓN DE BROCAL Y TAPA CON "ESCUDO" DEL GOBIERNO DE ZAPOPAN, FABRICADO A BASE DE HIERRO DÚCTIL DE 0.60 M DE DIÁMETRO TIPO PESADO PARA POZO DE VISITA. INCLUYE: HERRAMIENTA, SUMINISTRO Y COLOCACIÓN, NIVELACIÓN, MATERIALES, EQUIPO Y MANO DE OBRA.</t>
  </si>
  <si>
    <t>SUMINISTRO Y COLOCACIÓN DE MARCO CON TAPA PARA CAJA DE VÁLVULAS DE 50X50 CM ESTÁNDAR, INCLUYE: MATERIALES, EQUIPO, ACARREOS Y MANO DE OBRA.</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</si>
  <si>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</si>
  <si>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</si>
  <si>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</si>
  <si>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</si>
  <si>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</si>
  <si>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CORTE CON DISCO DE DIAMANTE HASTA 1/3 DE ESPESOR DE LA LOSA Y HASTA 3 MM DE ANCHO, INCLUYE: EQUIPO, DISCO DE DIAMANTE, HERRAMIENTA Y MANO DE OBRA.</t>
  </si>
  <si>
    <t>DEMOLICIÓN POR MEDIOS MECÁNICOS DE CARPETA ASFÁLTICA SOBRE BASE DE EMPEDRADO, INCLUYE: HERRAMIENTA, ACARREO A BANCO DE OBRA PARA SU POSTERIOR RETIRO, VOLUMEN MEDIDO EN SECCIÓN, ABUNDAMIENTO, EQUIPO Y MANO DE OBRA.</t>
  </si>
  <si>
    <t xml:space="preserve">DEMOLICIÓN POR MEDIOS MECÁNICOS DE PAVIMENTO DE EMPEDRADO TRADICIONAL, INCLUYE: HERRAMIENTA, ACARREO A BANCO DE OBRA PARA SU POSTERIOR RETIRO, VOLUMEN MEDIDO EN SECCIÓN, ABUNDAMIENTO, EQUIPO Y MANO DE OBRA. </t>
  </si>
  <si>
    <t>DEMOLICIÓN POR MEDIOS MECÁNICOS DE PAVIMENTO Y/O LOSA DE CONCRETO EXISTENTE, INCLUYE: HERRAMIENTA, ACARREO LIBRE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</si>
  <si>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</si>
  <si>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</si>
  <si>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</si>
  <si>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</si>
  <si>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</si>
  <si>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</si>
  <si>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</si>
  <si>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t>LUMINARIO TIPO VIALIDAD MARCA SIGNIFY</t>
    </r>
    <r>
      <rPr>
        <sz val="8"/>
        <color rgb="FF000000"/>
        <rFont val="Isidora Bold"/>
      </rPr>
      <t xml:space="preserve"> USO INTEMPERIE MODELO ROAD FOCUS, FABRICADA EN FUNDICIÓN DE ALUMINIO INYECTADA A PRESIÓN PINTADA CON PINTURA POLIÉSTER APLICADA MEDIANTE PROCESO ELECTROESTÁTICO COLOR GRIS, EQUIPADA CON DRIVER QUE TRABAJA A 120 A 277 VOLTS, CON UN CONSUMO MÁXIMO DE 53 WATTS Y 16 LEDS EFICIENCIA LUMÍNICA DE 6,356 LUMENES PARA LA CURVA LE2 A 4000° K. DIMEABLE DE 0 A 10 V. CON SISTEMA ÓPTICO COMPUESTO POR PRISMAS PATENTADO EN CONJUNTO CAPAZ DE GENERAR CURVA II MEDIA CUTOFF. EQUIPADA CON SISTEMA DE PROTECCIÓN CONTRA DESCARGAS PARA 10KV / 10KA CLASE “C” INCLUYE BASE PARA FOTO CONTROL  Y SHORTING CAP, NIVEL DE PROTECCIÓN IP EN SISTEMA ELÉCTRICO IP64 NIVEL DE PROTECCIÓN IP EN SISTEMA ÓPTICO IP66 GARANTÍA INTEGRAL EN DRIVER Y SISTEMA ELÉCTRICO: 10 AÑOS GARANTÍA INTEGRAL EN SISTEMA ÓPTICO: 10 AÑOS.  CATALOGO RFS-54W16LED4K-G2-R2M-UNV-DMG-PH9-RCD7-GY3</t>
    </r>
  </si>
  <si>
    <r>
      <rPr>
        <sz val="8"/>
        <color rgb="FF000000"/>
        <rFont val="Isidora Bold"/>
      </rPr>
      <t>POSTE METÁLICO</t>
    </r>
    <r>
      <rPr>
        <sz val="8"/>
        <color indexed="8"/>
        <rFont val="Isidora Bold"/>
      </rPr>
      <t xml:space="preserve"> CÓNICO CIRCULAR DE</t>
    </r>
    <r>
      <rPr>
        <sz val="8"/>
        <color rgb="FF000000"/>
        <rFont val="Isidora Bold"/>
      </rPr>
      <t xml:space="preserve"> 7 M,  PERCHA SENCILLA</t>
    </r>
    <r>
      <rPr>
        <sz val="8"/>
        <color indexed="8"/>
        <rFont val="Isidora Bold"/>
      </rPr>
      <t>, CON UNA CONICIDAD DE 3.55 MM POR CADA 305 MM FABRICADO CON LAMINA DE ACERO ROLADO EN CALIENTE CALIBRE 11 CON 36,000 LB/PULGADA2 DE RESISTENCIA. LA PLACA BASE ESTÁ FABRICADA CON ACERO ROLADO EN CALIENTE CON 36,000 LB/PULGADA2 DE RESISTENCIA DE DIMENSIONES 280 X 280 MM Y UN ESPESOR DE 12.7 MM DISTANCIA ENTRE PERFORACIONES 190 MM, CON ARO DE REFUERZO DE 127 MM X 5 MM, QUE PERMITE AMPLIAR LA RESISTENCIA AL DETERIORO DEL POSTE POR EFECTOS AMBIENTALES.  QUE CUENTE CON REGISTRO PARA CONEXIONES FABRICADO CON PTR DE 3" X 5" CALIBRE 11 CON 36,000 LB/PULGADA2 DE RESISTENCIA Y LA TAPA DE 80 MM POR 131 MM PREPARADO PARA MONTARSE EN ANCLA DE 4 BASTONES DE 3/4". PINTADO CON ANTICORROSIVO COLOR ROJO OXIDO EN EL INTERIOR Y EL EXTERIOR, Y ACABADO EN EL EXTERIOR CON PINTURA DE ESMALTE ALQUIDÁLICO COLOR BLANCO.  INCLUYE: HERRAMIENTA, SUMINISTRO, FLETES, ACARREOS, ELEVACIÓN, PLOMEADO, EQUIPO Y MANO DE OBRA.</t>
    </r>
  </si>
  <si>
    <r>
      <rPr>
        <sz val="8"/>
        <color rgb="FF000000"/>
        <rFont val="Isidora Bold"/>
      </rPr>
      <t>SUMINISTRO Y COLOCACIÓN DE ANCLA</t>
    </r>
    <r>
      <rPr>
        <sz val="8"/>
        <color indexed="8"/>
        <rFont val="Isidora Bold"/>
      </rPr>
      <t xml:space="preserve"> PARA POSTE METÁLICO DE</t>
    </r>
    <r>
      <rPr>
        <sz val="8"/>
        <color rgb="FF000000"/>
        <rFont val="Isidora Bold"/>
      </rPr>
      <t xml:space="preserve"> 7 M</t>
    </r>
    <r>
      <rPr>
        <sz val="8"/>
        <color indexed="8"/>
        <rFont val="Isidora Bold"/>
      </rPr>
      <t xml:space="preserve">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</si>
  <si>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</si>
  <si>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</si>
  <si>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</si>
  <si>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</si>
  <si>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DEMOLICIÓN POR MEDIOS MECÁNICOS DE CONCRETO SIMPLE EN BANQUETAS, INCLUYE: HERRAMIENTA, CORTE CON DISCO DE DIAMANTE PARA DELIMITAR ÁREA, ACARREO DEL MATERIAL A BANCO DE OBRA PARA SU POSTERIOR RETIRO, VOLUMEN MEDIDO EN SECCIÓN, ABUNDAMIENTO, EQUIPO Y MANO DE OBRA.</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</si>
  <si>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</si>
  <si>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</si>
  <si>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SUMINISTRO Y COLOCACIÓN DE BARRAS DE AMARRE CON VARILLA CORRUGADA DE 1/2" DE DIÁMETRO Y 75 CM DE DESARROLLO A CADA 60 CM DE SEPARACIÓN, FY= 2800 KG/CM2. INCLUYE: HERRAMIENTA, MATERIAL, DESPERDICIO, CORTES, COLOCACIÓN, ACARREOS, EQUIPO Y MANO DE OBRA.</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</si>
  <si>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</si>
  <si>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TRAZO Y NIVELACIÓN CON EQUIPO TOPOGRÁFICO DEL TERRENO ESTABLECIENDO EJES Y REFERENCIAS Y BANCOS DE NIVEL, INCLUYE: HERRAMIENTA, CRUCETAS, ESTACAS, HILOS, MARCAS Y TRAZOS CON CALHIDRA,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</si>
  <si>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</si>
  <si>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</si>
  <si>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</si>
  <si>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GUARNICIÓN TIPO "L" EN SECCIÓN 35-20X45 Y CORONA DE 15 CM DE ALTURA POR 12X15 CM, DE CONCRETO PREMEZCLADO F'C=250 KG/CM2., T.M.A. 19 MM., R.N., INCLUYE: CIMBRA, DESCIMBRA, COLADO, CURADO, MATERIALES, DESPERDICIOS, MANO DE OBRA, EQUIPO Y HERRAMIENTA.</t>
  </si>
  <si>
    <t>GUARNICIÓN TIPO "I" EN SECCIÓN 15X35 CM DE ALTURA A BASE DE CONCRETO PREMEZCLADO F'C= 250 KG/CM2, T.M.A. 19 MM, R.N., ACABADO APARENTE, INCLUYE: CIMBRA, DESCIMBRA, COLADO, MATERIALES, CURADO, DESPERDICIOS, MANO DE OBRA,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</si>
  <si>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EQUIPO Y HERRAMIENTA.</t>
  </si>
  <si>
    <t>BANQUETA DE 10 CM DE ESPESOR DE CONCRETO PREMEZCLADO F'C= 200  KG/CM2., R.N., T.M.A. 19 MM, CON ACABADO ESCOBILLADO, INCLUYE: CIMBRA, DESCIMBRA, COLADO, CURADO, MATERIALES, ACARREOS, DESPERDICIOS,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</si>
  <si>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</si>
  <si>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</si>
  <si>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</si>
  <si>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</si>
  <si>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</si>
  <si>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</si>
  <si>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ARRAYÁN DE MÍNIMO 2.00 M DE ALTURA Y 2" DE DIÁMETRO EN TRONCO, INCLUYE: HERRAMIENTA, EXCAVACIÓN, CAPA  DE TIERRA VEGETAL, AGUA PARA RIEGO, MANO DE OBRA, RIEGO Y CUIDADOS POR 30 DÍAS. </t>
  </si>
  <si>
    <t>SUMINISTRO Y PLANTACIÓN DE ÁRBOL GUAYABO FRESA DE MÍNIMO 2.00 M DE ALTURA Y 2" DE DIÁMETRO EN TRONCO, INCLUYE: HERRAMIENTA, EXCAVACIÓN, CAPA  DE TIERRA VEGETAL, AGUA PARA RIEGO,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</si>
  <si>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</si>
  <si>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ROSA MORADA DE MÍNIMO 2.00 M DE ALTURA Y 2" DE DIÁMETRO EN TRONCO, INCLUYE: HERRAMIENTA, EXCAVACIÓN, CAPA  DE TIERRA VEGETAL, AGUA PARA RIEGO, MANO DE OBRA, RIEGO Y CUIDADOS POR 30 DÍAS.</t>
  </si>
  <si>
    <t>SUMINISTRO Y PLANTACIÓN DE PLANTA DEDO-MORO A RAZÓN DE 20 PZAS POR M2 DE 12 CM DE LARGO PROMEDIO, INCLUYE:  EXCAVACIÓN, CAPA  DE TIERRA VEGETAL, AGUA PARA RIEGO, HERRAMIENTA, MANO DE OBRA, RIEGO Y CUIDADOS POR 30 DÍAS.</t>
  </si>
  <si>
    <t xml:space="preserve">SUMINISTRO Y APLICACIÓN DE PINTURA TERMOPLÁSTICA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</si>
  <si>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E INSTALACIÓN DE TUBERÍA DE P.V.C. PARA ALCANTARILLADO SANITARIO SERIE 20, DIÁMETRO DE 10", INCLUYE: MATERIALES NECESARIOS, EQUIPO, MANO DE OBRA Y PRUEBA HIDROSTÁTICA.</t>
  </si>
  <si>
    <t>SUMINISTRO E INSTALACIÓN DE TUBERÍA DE P.V.C. PARA ALCANTARILLADO SANITARIO SERIE 20, DIÁMETRO DE 12", INCLUYE: MATERIALES NECESARIOS, EQUIPO, MANO DE OBRA Y PRUEBA HIDROSTÁTICA.</t>
  </si>
  <si>
    <t>RELLENO ACOSTILLADO EN CEPAS O MESETAS CON MATERIAL DE BANCO, COMPACTADO MANUALMENTE EN CAPAS NO MAYORES DE 20 CM, INCLUYE: ABUNDAMIENTO, INCORPORACIÓN DE AGUA NECESARIA, MANO DE OBRA, HERRAMIENTAS Y ACARREOS.</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</si>
  <si>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</si>
  <si>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</si>
  <si>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</si>
  <si>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</si>
  <si>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</si>
  <si>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SILLETA PVC DE 12"X 6", PARA ALCANTARILLADO SANITARIO SERIE 20, INCLUYE: MANO DE OBRA, EQUIPO Y HERRAMIENTA.</t>
  </si>
  <si>
    <t>SUMINISTRO E INSTALACIÓN DE MANGA DE EMPOTRAMIENTO DE  P.V.C. DE 6" DE DIÁMETRO, PARA ALCANTARILLADO SANITARIO SERIE 20,  INCLUYE: MATERIAL, ACARREOS, MANO  DE OBRA Y HERRAMIENTA.</t>
  </si>
  <si>
    <t>SUMINISTRO, INSTALACIÓN Y JUNTEO DE TUBO DE P.V.C. HIDRÁULICO RD-26 DE 4" DE DIÁMETRO, INCLUYE: MATERIAL, ACARREO AL SITIO DE COLOCACIÓN, DESPERDICIOS, PRUEBA HIDROSTÁTICA, MANO DE OBRA, EQUIPO Y HERRAMIENTA.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</si>
  <si>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</si>
  <si>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RETIRO Y REUBICACIÓN DE POSTE DE MADERA DE TELMEX DE 7.00 A 10.00 M DE ALTURA, INCLUYE: HERRAMIENTA, DESCONEXIÓN Y SOSTENIMIENTO DE CABLEADO, DESMONTAJE DE POSTE Y COLOCACIÓN EN SU NUEVA UBICACIÓN, ALINEADO Y PLOMEADO, ACOSTILLADO Y RELLENO DE LA CEPA, CONEXIÓN, EQUIPO Y MANO DE OBRA ESPECIALIZADA.</t>
  </si>
  <si>
    <t>PAVIMENTO DE 20 CM DE ESPESOR DE CONCRETO HIDRÁULICO PREMEZCLADO MR-48, R.R. A 7 DÍAS, T.M.A. 38 MM, ACABADO TEXTURIZADO CON PEINE DE 1" DE SEPARACIÓN APROXIMADA, INCLUYE: HERRAMIENTA, CIMBRA, DESCIMBRA, MATERIALES, ACARREOS, VOLTEADO, VIBRADO, CURADO, EQUIPO Y MANO DE OBRA.</t>
  </si>
  <si>
    <t>PAVIMENTO DE 20 CM DE ESPESOR DE CONCRETO HIDRÁULICO PREMEZCLADO MR-48, R.R. A 14 DÍAS, T.M.A. 38 MM, ACABADO TEXTURIZADO CON PEINE DE 1" DE SEPARACIÓN APROXIMADA, INCLUYE: HERRAMIENTA, CIMBRA, DESCIMBRA, MATERIALES, ACARREOS, VOLTEADO, VIBRADO, CURADO, EQUIPO Y MANO DE OBRA.</t>
  </si>
  <si>
    <t>PAVIMENTO DE 20 CM DE ESPESOR DE CONCRETO HIDRÁULICO PREMEZCLADO MR-48, R.N., T.M.A. 38 MM, ACABADO TEXTURIZADO CON PEINE DE 1" DE SEPARACIÓN APROXIMADA, INCLUYE: HERRAMIENTA, CIMBRA, DESCIMBRA, MATERIALES, ACARREOS, VOLTEADO, VIBRADO, CURADO, EQUIPO Y MANO DE OBRA.</t>
  </si>
  <si>
    <t>PAVIMENTO DE 20 CM DE ESPESOR DE CONCRETO HIDRÁULICO PREMEZCLADO MR-48, R.R. A 3 DÍAS, T.M.A. 38 MM, ACABADO TEXTURIZADO CON PEINE DE 1" DE SEPARACIÓN APROXIMADA, INCLUYE: HERRAMIENTA, CIMBRA, DESCIMBRA, MATERIALES, ACARREOS, VOLTEADO, VIBRADO, CURADO, EQUIPO Y MANO DE OBRA.</t>
  </si>
  <si>
    <t>SUMINISTRO E INSTALACIÓN DE TUBERÍA DE P.V.C. PARA ALCANTARILLADO SANITARIO SERIE 20, DIÁMETRO DE 16", INCLUYE: MATERIALES NECESARIOS, EQUIPO, MANO DE OBRA Y PRUEBA HIDROSTÁTICA.</t>
  </si>
  <si>
    <t>SUMINISTRO E INSTALACIÓN DE MANGA DE EMPOTRAMIENTO DE  P.V.C. DE 16" DE DIÁMETRO,  INCLUYE: MATERIAL, ACARREOS, MANO  DE OBRA Y HERRAMIENTA.</t>
  </si>
  <si>
    <t xml:space="preserve">ALCANTARILLADO SANITARIO </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</si>
  <si>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</si>
  <si>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SUMINISTRO E INSTALACIÓN DE TEE DE  P.V.C. DE 10" DE DIÁMETRO SERIE 20,  INCLUYE: MATERIAL, ACARREOS, MANO  DE OBRA Y HERRAMIENTA.</t>
  </si>
  <si>
    <t>SUMINISTRO E INSTALACIÓN DE CODO DE  P.V.C. DE 90° X 10" DE DIÁMETRO,  INCLUYE: MATERIAL, ACARREOS, MANO  DE OBRA Y HERRAMIENTA.</t>
  </si>
  <si>
    <t>PASO VEHÍCULAR</t>
  </si>
  <si>
    <t>G4</t>
  </si>
  <si>
    <t>CAJAS DE CONCRETO ARMADO</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</si>
  <si>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</si>
  <si>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PLANTILLA DE 5 CM DE ESPESOR DE CONCRETO HECHO EN OBRA DE F´C=100 KG/CM2, INCLUYE: PREPARACIÓN DE LA SUPERFICIE, NIVELACIÓN, MAESTREADO, COLADO, MANO DE OBRA, EQUIPO Y HERRAMIENTA.</t>
  </si>
  <si>
    <t xml:space="preserve">CIMBRA PARA MUROS DE CONCRETO, ACABADO COMÚN, INCLUYE: SUMINISTRO DE MATERIALES, ACARREOS, CORTES, HABILITADO, CIMBRADO, DESCIMBRADO, MANO DE OBRA, LIMPIEZA, EQUIPO Y HERRAMIENTA. </t>
  </si>
  <si>
    <t>SUMINISTRO Y COLOCACIÓN DE CONCRETO PREMEZCLADO F'C= 200 KG/CM2, A 7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</si>
  <si>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7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</si>
  <si>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F'C= 250 KG/CM2, A 14 DÍAS, T.M.A. 19 MM REV. 14, TIRO DIRECTO, ADICIONANDO IMPERMEABILIZANTE INTEGRAL AL 4% FESTEGRAL O SIMILAR (2 KG POR CADA SACO DE CEMENTO DE 50 KG), INCLUYE: HERRAMIENTA, MATERIALES, COLADO, VIBRADO, DESCIMBRA, CURADO, EQUIPO Y MANO DE OBRA.</t>
  </si>
  <si>
    <t>SUMINISTRO Y COLOCACIÓN DE CONCRETO PREMEZCLADO BOMBEABLE  F'C=250 KG/CM2, T.M.A.19 MM, REV. 16 CM, A 7 DÍAS, INCLUYE: SUMINISTRO Y COLOCACIÓN, COLADO, EXTENDIDO, NIVELADO, MATERIALES, MANIOBRAS, BOMBA, VIBRADO, DESPERDICIO, MANO DE OBRA, HERRAMIENTA Y EQUIPO.</t>
  </si>
  <si>
    <t>SUMINISTRO Y COLOCACIÓN DE CONCRETO PREMEZCLADO BOMBEABLE  F'C=250 KG/CM2, T.M.A.19 MM, REV. 16 CM, A 14 DÍAS, INCLUYE: SUMINISTRO Y COLOCACIÓN, COLADO, EXTENDIDO, NIVELADO, MATERIALES, MANIOBRAS, BOMBA, VIBRADO, DESPERDICIO, MANO DE OBRA, HERRAMIENTA Y EQUIPO.</t>
  </si>
  <si>
    <t>C1</t>
  </si>
  <si>
    <t xml:space="preserve">F </t>
  </si>
  <si>
    <t>G1</t>
  </si>
  <si>
    <t>G2</t>
  </si>
  <si>
    <t>G3</t>
  </si>
  <si>
    <t xml:space="preserve">I </t>
  </si>
  <si>
    <t>DEMOLICIÓN POR MEDIOS MECÁNICOS DE PAVIMENTO DE EMPEDRADO ZAMPEADO, INCLUYE: HERRAMIENTA, ACARREO LIBRE A BANCO DE OBRA PARA SU POSTERIOR RETIRO, VOLUMEN MEDIDO EN SECCIÓN, ABUNDAMIENTO, EQUIPO Y MANO DE OBRA.</t>
  </si>
  <si>
    <t xml:space="preserve">DESAZOLVE POR MEDIOS MECÁNICOS EN ARROYO Y/O CANAL, EN PRESENCIA DE AGUAS NEGRAS, INCLUYE: EXTRACCIÓN CON EQUIPO MECÁNICO DE MATERIAL CONTAMINADO ARRASTRADO POR LA CORRIENTE DE LAS AGUAS DE LLUVIA, DESAZOLVE DE LODOS, TIERRA HÚMEDA, BASURA, HOJARASCA, TRONCOS, ACOPIO DE MATERIAL EN ÁREA ACCESIBLE PARA SU RETIRO POSTERIOR, MANO DE OBRA Y HERRAMIENTA. </t>
  </si>
  <si>
    <t>MEJORAMIENTO DEL TERRENO NATURAL CON SUELO CEMENTO EN PROPORCIÓN 10:1, COMPACTADO EN CAPAS DE NO MAS DE 20 CM AL 95% DE SU P.V.S.M., CONFORME A LA PRUEBA AASTHO ESTÁNDAR, INCLUYE: EXTENDIDO DEL MATERIAL, HOMOGENIZADO, AFINE DE LA SUPERFICIE, COMPACTADO, MANO DE OBRA, EQUIPO Y HERRAMIENTA.</t>
  </si>
  <si>
    <t>C2</t>
  </si>
  <si>
    <t>C3</t>
  </si>
  <si>
    <t>LOSA DE CONCRETO CICLÓPEO</t>
  </si>
  <si>
    <t>CIMIENTO DE PIEDRA BRAZA ACOMODADA PIEDRA POR PIEDRA, ASENTADA CON MORTERO CEMENTO-ARENA EN PROPORCIÓN 1:3, PARA CIMENTACIÓN DE MURO Y/O DENTELLÓN, INCLUYE: MATERIALES, DESPERDICIOS, HERRAMIENTAS, LIMPIEZA, MANO DE OBRA Y ACARREO DE MATERIALES AL SITIO DE SU UTILIZACIÓN.</t>
  </si>
  <si>
    <t xml:space="preserve">CAJONES PREFABRICADOS </t>
  </si>
  <si>
    <t>C4</t>
  </si>
  <si>
    <t>ARMADURA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</si>
  <si>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</si>
  <si>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LOSA DE CONCRETO CICLÓPEO, PROPORCIÓN VOLUMÉTRICA DE 60% A BASE DE CONCRETO F´C= 200 KG/CM2, T.MA. 3/4", R.N., HECHO EN OBRA Y 40% DE PIEDRA BRAZA, INCLUYE: HERRAMIENTA, SELECCIÓN Y ACOMODO DE LA PIEDRA, ACARREOS, COLADO, NIVELADO, SUMINISTRO DE MATERIALES, EQUIPO Y MANO DE OBRA.</t>
  </si>
  <si>
    <t>C5</t>
  </si>
  <si>
    <t>I</t>
  </si>
  <si>
    <t>DEMOLICIÓN DE MAMPOSTERÍA POR MEDIOS MECÁNICOS, INCLUYE: HERRAMIENTA, ACOPIO DE LOS MATERIALES PARA SU POSTERIOR RETIRO, VOLUMEN MEDIDO EN SECCIONES, ABUNDAMIENTO, EQUIPO Y MANO DE OBRA.</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</si>
  <si>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</si>
  <si>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SUMINISTRO Y APLICACIÓN DE PINTURA TERMOPLÁSTICA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</si>
  <si>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E INSTALACIÓN DE TUBERÍA DE CONCRETO ARMADO CLASE III, A BASE DE POLIETILENO DE ALTA DENSIDAD DE 36" (91 CM) DE DIÁMETRO, INCLUYE: HERRAMIENTA, EQUIPO, MATERIALES NECESARIOS, ACARREOS, MANIOBRAS, PRUEBA HIDROSTÁTICA Y MANO DE OBRA.</t>
  </si>
  <si>
    <t>SUMINISTRO Y COLOCACIÓN DE BANDA OJILLADA DE PVC DE 6" DE ANCHO PARA JUNTA CONSTRUCTIVA, INCLUYE: HERRAMIENTA, FIJACIÓN DE BANDA OJILLADA, MATERIALES MENORES Y DE CONSUMO, DESPERDICIOS Y MANO DE OBRA.</t>
  </si>
  <si>
    <t>EXCAVACIONES Y RELLENOS</t>
  </si>
  <si>
    <t>MUROS ALEROS DE CONTENCIÓN</t>
  </si>
  <si>
    <t>CIMBRA EN ZAPATAS Y DADOS DE CIMENTACIÓN, ACABADO COMÚN, INCLUYE: SUMINISTRO DE MATERIALES, ACARREOS, CORTES, HABILITADO, CIMBRADO, DESCIMBRADO, MANO DE OBRA, LIMPIEZA, EQUIPO Y HERRAMIENTA.</t>
  </si>
  <si>
    <t>FILTRO A BASE DE GRAVA O PIEDRA TRONADA (1 1/2" A 3") SIN FINOS, DE 30 CM DE ESPESOR , INCLUYE: HERRAMIENTA, ACARREOS, SUMINISTRO DE MATERIALES, EQUIPO Y MANO DE OBRA.</t>
  </si>
  <si>
    <t>SUMINISTRO Y COLOCACIÓN DE DREN CON TUBO DE PVC SANITARIO DE 4" DE DIÁMETRO MULTIPERFORADO, AHOGADO EN FILTRO DE GRAVA, INCLUYE: MATERIALES, MANO DE OBRA Y HERRAMIENTA.</t>
  </si>
  <si>
    <t>SUMINISTRO Y COLOCACIÓN DE DREN CON TUBO DE PVC SANITARIO DE 2" DE DIÁMETRO, INCLUYE: MATERIAL, ACARREO AL SITIO DE COLOCACIÓN, DESPERDICIOS, MANO DE OBRA, EQUIPO Y HERRAMIENTA.</t>
  </si>
  <si>
    <t>SUMINISTRO E INSTALACIÓN DE MEMBRANA GEOTEXTIL, MODELO GMX-NT350W-10 O SIMILAR EN CALIDAD, NO TEJIDO, DENSIDAD 350 GRAMOS X M2, POLÍMERO 100% VIRGEN, INCLUYE: MATERIALES, HERRAMIENTA, FIJACIÓN, EQUIPO Y MANO DE OBRA.</t>
  </si>
  <si>
    <t xml:space="preserve">ANCLAJE DE VARILLA DE 1/2", REALIZANDO UN BARRENO DE 15 CM DE LARGO CON EQUIPO ROTATORIO Y BROCA DE PUNTA DE DIAMANTE DE 5/8" EN ESTRUCTURA DE CONCRETO, INCLUYE: HERRAMIENTA, ANCLAJE QUÍMICO CON EPÓXICO HILTI RE 500, VARILLA CORRUGADA DEL #4 DE 60 CM DE DESARROLLO (15 CM DE ANCLAJE Y 30 CM LIBRES CON 15 CM EN ESCUADRA), TRAZO, LIMPIEZA PROFUNDA DE BARRENO, ACARRAEOS, HABILITADO DE ACERO, SUMINISTRO DE MATERIALES, DESPERDICIOS, EQUIPO Y MANO DE OBRA. </t>
  </si>
  <si>
    <t>SUMINISTRO Y COLOCACIÓN MANUAL DE ASFALTO DE ESPESOR VARIABLE, MEZCLA EN CALIENTE HECHA EN PLANTA, CON CEMENTO PG 64-22 EKBE SUPERPAVE, SEGÚN DISEÑO, T.M.A. DE 1/2" A FINOS, COMPACTADA AL 95% MARSHALL, INCLUYE: HERRAMIENTA, DELIMITACIÓN DEL ÁREA, LIMPIEZA, RETIRO DE RESIDUOS, PRUEBAS DE COMPACTACIÓN Y ESPESOR, PRUEBA DE CALIDAD, APLICACIÓN CON ASPERSORA MANUAL DE RIEGO DE LIGA CON EMULSIÓN DE ROMPIMIENTO RÁPIDO (ECR-60) A RAZÓN DE 0.70 L/M2, TENDIDO DE LA MEZCLA ASFÁLTICA, COMPACTACIÓN MECÁNICA CON EQUIPO DE IMPACTO, EQUIPO Y MANO DE OBRA.</t>
  </si>
  <si>
    <t>SUMINISTRO, FABRICACIÓN Y MONTAJE DE HERRERIA A BASE DE PERFILES DE ACERO PTR DE 1 1/2" X 1 1/2" Y 2" X 2", DE 1/8" DE ESPESOR, INCLUYE: HERRAMIENTA, HABILITADO, SOLDADURA, PRIMER ANTICORROSIVO, PINTURA DE ESMALTE ALQUIDÁLICA, MATERIALES MENORES, DESPERDICIOS, FLETES, MONTAJE, ACARREOS, EQUIPO Y MANO DE OBRA.</t>
  </si>
  <si>
    <t>SUMINISTRO, HABILITADO Y COLOCACIÓN DE ANCLAJES A BASE DE PLACA DE ACERO A-36 DE 3/8" Y 1/4" DE ESPESOR, ADICIONADO CON UN ANCLA DE ÁNGULO DE 2" X 2" X 1/4", INCLUYE:  HERRAMIENTA, HABILITADO, TRAZO, MATERIALES, CORTES, SOLDADURA, PRIMER ANTICORROSIVO, PINTURA DE ESMALTE ALQUIDÁLICA, FIJACIÓN, EQUIPO Y MANO DE OBRA.</t>
  </si>
  <si>
    <t>SUMINISTRO E INSTALACIÓN DE JUEGO DE ABRAZADERAS EN "U" (2 PZAS) A BASE DE REDONDO LISO DE 3/8" DE DIAMETRO A36 CON UN DESARROLLO DE 50 CM Y ROSCADO EN SUS EXTREMOS 5 CM, INCLUYE: HERRAMIENTA, 2 PLACAS DE APRIETE DE SOLERA DE 2" DE ANCHO X 3/16" DE ESPESOR Y 13 CM DE LARGO, 4 TUERCAS DE RONDANA Y DE PRESIÓN, PRIMER ANTICORROSIVO, PINTURA DE ESMALTE ALQUIDÁLICA, MATERIALES, HABILITADO, EQUIPO Y MANO DE OBRA.</t>
  </si>
  <si>
    <t>SUMINISTRO E INSTALACIÓN DE TUBO MECÁNICO ASTM A-500 DE 4" DE DIÁMETRO, CED. 40, INCLUYE: HERRAMIENTA, MATERIAL, ACARREOS, DESPERDICIOS, PRUEBA HIDROSTÁTICA, PRIMER ANTICORROSIVO, PINTURA DE ESMALTE ALQUIDÁLICA, EQUIPO Y MANO DE OBRA.</t>
  </si>
  <si>
    <t>Modernización a la Red de Vía Urbana Santa Ana Tepetitlán, frente 01: pavimentación con concreto hidráulico de la calle Jacarandas, incluye alcantarillado sanitario, agua potable, infraestructura pluvial, paso vehicular, banquetas, cruces peatonales, accesibilidad universal, señalética horizontal - vertical y obras complementarias, Santa Ana Tepetitlán, Municipio de Zapopan, Jalisco</t>
  </si>
  <si>
    <t>DOPI-MUN-PP-EP-LP-045-2023</t>
  </si>
  <si>
    <t xml:space="preserve">SUMINISTRO Y APLICACIÓN DE IMPERMEABILIZANTE 4 EN 1 (IMPERMEABILIZANTE ASFÁLTICO, BARRERA DE VAPOR, ADHESIVO ASFÁLTICO Y CALAFATEADOR ELÁSTICO) EN ÁREAS DE CONCRETO, RENDIMIENTO DE 1 L/M2, DENSIDAD @25°C DE 1.05 - 1.08, VISCOSIDAD DE 40000 - 50000, SECADO AL TACTO DE 30 A 60 MINUTOS, INCLUYE: HERRAMIENTA, MATERIALES, LIMPIEZA DE LA SUPERFICIE, ACARREOS, EQUIPO Y MANO DE OBRA. </t>
  </si>
  <si>
    <t>SUMINISTRO E INSTALACIÓN DE TUBO PVC CONDUIT S. P. DE 19 MM, INCLUYE: HERRAMIENTA, MATERIAL, DESPERDICIO, ACARREO AL SITIO DE COLOCACIÓN, GUIADO Y MANO DE OBRA.</t>
  </si>
  <si>
    <r>
      <rPr>
        <sz val="8"/>
        <color rgb="FF000000"/>
        <rFont val="Isidora Bold"/>
      </rPr>
      <t>SUMINISTRO Y COLOCACIÓN DE BRAZO TIPO "I" DE 1.8 m</t>
    </r>
    <r>
      <rPr>
        <sz val="8"/>
        <color indexed="8"/>
        <rFont val="Isidora Bold"/>
      </rPr>
      <t xml:space="preserve"> CED. 30, CON TUBULAR DE 2-3/8", PARA PERCHA EN POSTE METALICO, CON ELEVACION DE</t>
    </r>
    <r>
      <rPr>
        <sz val="8"/>
        <color rgb="FF000000"/>
        <rFont val="Isidora Bold"/>
      </rPr>
      <t xml:space="preserve"> 0.72 m</t>
    </r>
    <r>
      <rPr>
        <sz val="8"/>
        <color indexed="8"/>
        <rFont val="Isidora Bold"/>
      </rPr>
      <t>, PINTURA PRAIMER ANTICORROSIVA ROJO OXIDO Y PINTURA PARA ACABADO SEGÚN COLOR ACORDADO CON LA SUPERVISIÓN DE OBRA, INCLUYE: HERRAMIENTA, SUMINISTRO, FLETES, ACARREOS, ELEVACIÓN, PLOMEADO, EQUIPO Y MANO DE OBRA.</t>
    </r>
  </si>
  <si>
    <t xml:space="preserve">SUMINISTRO Y COLOCACIÓN DE CAJÓN PREFABRICADO A BASE DE CONCRETO F´C= 350 KG/CM2, MEDIDAS INTERIORES DE 7.00 M DE LARGO, 2.00 M DE ALTURA, 1.55 M DE ANCHO Y 0.35 M DE ESPESOR EN MUROS Y LOSAS, CON CAPACIDAD DE CARGA DE VEHÍCULO VIRTUAL IMT20.5, IMT66.5, INCLUYE: HERRAMIENTA, GRÚA, MANIOBRAS, CALAFATEO ELASTÓMERICO EN JUNTAS A BASE DE POLIURETANO DE ALTO DESEMPEÑO DE 2 COMPONENTES, ACARREOS, EQUIPO Y MANO DE OBRA. </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</si>
  <si>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</si>
  <si>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</si>
  <si>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</si>
  <si>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</si>
  <si>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</si>
  <si>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</si>
  <si>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</si>
  <si>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</si>
  <si>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</si>
  <si>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</si>
  <si>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</si>
  <si>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</si>
  <si>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</si>
  <si>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</si>
  <si>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</si>
  <si>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</si>
  <si>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</si>
  <si>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</si>
  <si>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</si>
  <si>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</si>
  <si>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</si>
  <si>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</si>
  <si>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</si>
  <si>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</si>
  <si>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</si>
  <si>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</si>
  <si>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</si>
  <si>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</si>
  <si>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</si>
  <si>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</si>
  <si>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</si>
  <si>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</si>
  <si>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</si>
  <si>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</si>
  <si>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</si>
  <si>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</si>
  <si>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</si>
  <si>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</si>
  <si>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</si>
  <si>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</si>
  <si>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</si>
  <si>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</si>
  <si>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</si>
  <si>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</si>
  <si>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</si>
  <si>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</si>
  <si>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</si>
  <si>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</si>
  <si>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</si>
  <si>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</si>
  <si>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</si>
  <si>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</si>
  <si>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</si>
  <si>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</si>
  <si>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</si>
  <si>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</si>
  <si>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</si>
  <si>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</si>
  <si>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</si>
  <si>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</si>
  <si>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</si>
  <si>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</si>
  <si>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</si>
  <si>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</si>
  <si>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</si>
  <si>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</si>
  <si>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</si>
  <si>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</si>
  <si>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</si>
  <si>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</si>
  <si>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</si>
  <si>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</si>
  <si>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</si>
  <si>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</si>
  <si>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</si>
  <si>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</si>
  <si>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</si>
  <si>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</si>
  <si>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</si>
  <si>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</si>
  <si>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</si>
  <si>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</si>
  <si>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</si>
  <si>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</si>
  <si>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</si>
  <si>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</si>
  <si>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</si>
  <si>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</si>
  <si>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</si>
  <si>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</si>
  <si>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</si>
  <si>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</si>
  <si>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</si>
  <si>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</si>
  <si>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</si>
  <si>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</si>
  <si>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</si>
  <si>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</si>
  <si>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</si>
  <si>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</si>
  <si>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</si>
  <si>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</si>
  <si>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</si>
  <si>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</si>
  <si>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</si>
  <si>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</si>
  <si>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</si>
  <si>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</si>
  <si>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</si>
  <si>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</si>
  <si>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</si>
  <si>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</si>
  <si>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</si>
  <si>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</si>
  <si>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</si>
  <si>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</si>
  <si>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</si>
  <si>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</si>
  <si>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</si>
  <si>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</si>
  <si>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</si>
  <si>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</si>
  <si>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</si>
  <si>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</si>
  <si>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</si>
  <si>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</si>
  <si>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</si>
  <si>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</si>
  <si>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</si>
  <si>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</si>
  <si>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</si>
  <si>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</si>
  <si>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</si>
  <si>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</si>
  <si>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</si>
  <si>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</si>
  <si>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</si>
  <si>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</si>
  <si>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</si>
  <si>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</si>
  <si>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</si>
  <si>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</si>
  <si>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</si>
  <si>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</si>
  <si>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</si>
  <si>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</si>
  <si>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</si>
  <si>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</si>
  <si>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</si>
  <si>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</si>
  <si>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</si>
  <si>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</si>
  <si>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</si>
  <si>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</si>
  <si>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</si>
  <si>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</si>
  <si>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</si>
  <si>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</si>
  <si>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</si>
  <si>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</si>
  <si>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</si>
  <si>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</si>
  <si>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</si>
  <si>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</si>
  <si>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</si>
  <si>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</si>
  <si>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</si>
  <si>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</si>
  <si>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</si>
  <si>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</si>
  <si>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</si>
  <si>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</si>
  <si>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</si>
  <si>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</si>
  <si>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</si>
  <si>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</si>
  <si>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</si>
  <si>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</si>
  <si>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</si>
  <si>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</si>
  <si>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</si>
  <si>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</si>
  <si>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</si>
  <si>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</si>
  <si>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</si>
  <si>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</si>
  <si>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</si>
  <si>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</si>
  <si>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</si>
  <si>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</si>
  <si>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</si>
  <si>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</si>
  <si>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</si>
  <si>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</si>
  <si>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</si>
  <si>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</si>
  <si>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</si>
  <si>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</si>
  <si>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</si>
  <si>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</si>
  <si>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</si>
  <si>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</si>
  <si>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</si>
  <si>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</si>
  <si>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</si>
  <si>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</si>
  <si>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</si>
  <si>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</si>
  <si>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</si>
  <si>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</si>
  <si>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</si>
  <si>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</si>
  <si>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</si>
  <si>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</si>
  <si>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</si>
  <si>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</si>
  <si>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</si>
  <si>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</si>
  <si>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</si>
  <si>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</si>
  <si>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</si>
  <si>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</si>
  <si>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</si>
  <si>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</si>
  <si>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</si>
  <si>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</si>
  <si>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</si>
  <si>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</si>
  <si>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</si>
  <si>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</si>
  <si>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</si>
  <si>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</si>
  <si>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</si>
  <si>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</si>
  <si>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</si>
  <si>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</si>
  <si>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</si>
  <si>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</si>
  <si>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</si>
  <si>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</si>
  <si>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</si>
  <si>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</si>
  <si>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</si>
  <si>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</si>
  <si>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</si>
  <si>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</si>
  <si>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LICITACION PUBLICA No.</t>
  </si>
  <si>
    <t>PE-1</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</si>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</sst>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8"/>
      <color indexed="8"/>
      <name val="Isidora Bold"/>
    </font>
    <font>
      <sz val="10"/>
      <color theme="8" tint="-0.249977111117893"/>
      <name val="Arial"/>
      <family val="2"/>
    </font>
    <font>
      <b/>
      <sz val="20"/>
      <name val="Isidora Bold"/>
    </font>
    <font>
      <b/>
      <sz val="24"/>
      <name val="Isidora Bold"/>
    </font>
    <font>
      <b/>
      <sz val="8"/>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cellStyleXfs>
  <cellXfs count="10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4" borderId="0" xfId="3" applyFont="1" applyFill="1"/>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0" fontId="10" fillId="2" borderId="0" xfId="5" applyFont="1" applyFill="1" applyAlignment="1">
      <alignment vertical="center" wrapText="1"/>
    </xf>
    <xf numFmtId="0" fontId="10" fillId="2" borderId="0" xfId="5" applyFont="1" applyFill="1" applyAlignment="1">
      <alignment horizontal="justify" vertical="top" wrapText="1"/>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9" fillId="0" borderId="3" xfId="2" applyFont="1" applyBorder="1" applyAlignment="1">
      <alignment horizontal="center"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4" fontId="20" fillId="0" borderId="0" xfId="0" applyNumberFormat="1" applyFont="1" applyAlignment="1">
      <alignment horizontal="center" vertical="top" wrapText="1"/>
    </xf>
    <xf numFmtId="0" fontId="26" fillId="0" borderId="0" xfId="3" applyFont="1" applyAlignment="1">
      <alignment wrapText="1"/>
    </xf>
    <xf numFmtId="2" fontId="20" fillId="0" borderId="0" xfId="0" applyNumberFormat="1" applyFont="1" applyAlignment="1">
      <alignment horizontal="center" vertical="top" wrapText="1"/>
    </xf>
    <xf numFmtId="0" fontId="19" fillId="0" borderId="0" xfId="0" applyFont="1" applyFill="1" applyAlignment="1">
      <alignment horizontal="justify" vertical="top" wrapText="1"/>
    </xf>
    <xf numFmtId="0" fontId="19" fillId="0" borderId="0" xfId="0" applyFont="1" applyFill="1" applyAlignment="1">
      <alignment horizontal="center" vertical="top"/>
    </xf>
    <xf numFmtId="4" fontId="19" fillId="0" borderId="0" xfId="0" applyNumberFormat="1" applyFont="1" applyFill="1" applyAlignment="1">
      <alignment horizontal="right" vertical="top"/>
    </xf>
    <xf numFmtId="49" fontId="19" fillId="0" borderId="0" xfId="0" applyNumberFormat="1" applyFont="1" applyAlignment="1">
      <alignment horizontal="center" vertical="top" wrapText="1"/>
    </xf>
    <xf numFmtId="0" fontId="7" fillId="0" borderId="0" xfId="3" applyFont="1" applyAlignment="1"/>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3"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27" fillId="0" borderId="4"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12" xfId="2" applyFont="1" applyFill="1" applyBorder="1" applyAlignment="1">
      <alignment horizontal="center" vertical="center" wrapText="1"/>
    </xf>
    <xf numFmtId="0" fontId="9" fillId="0" borderId="2" xfId="2" applyFont="1" applyBorder="1" applyAlignment="1">
      <alignment horizontal="justify" vertical="center"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xf numFmtId="2" fontId="29" fillId="0" borderId="0" xfId="0" applyNumberFormat="1" applyFont="1" applyAlignment="1">
      <alignment horizontal="justify" vertical="top"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164" fontId="10" fillId="0" borderId="0" xfId="1" applyNumberFormat="1" applyFont="1" applyFill="1" applyBorder="1" applyAlignment="1">
      <alignment horizontal="right" vertical="top"/>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11" xfId="12" xr:uid="{00000000-0005-0000-0000-000005000000}"/>
    <cellStyle name="Normal 2" xfId="4" xr:uid="{00000000-0005-0000-0000-000006000000}"/>
    <cellStyle name="Normal 2 2" xfId="5" xr:uid="{00000000-0005-0000-0000-000007000000}"/>
    <cellStyle name="Normal 3" xfId="3" xr:uid="{00000000-0005-0000-0000-000008000000}"/>
    <cellStyle name="Normal 3 2" xfId="2" xr:uid="{00000000-0005-0000-0000-000009000000}"/>
    <cellStyle name="Normal 4" xfId="6" xr:uid="{00000000-0005-0000-0000-00000A000000}"/>
    <cellStyle name="Normal 4 2" xfId="11" xr:uid="{00000000-0005-0000-0000-00000B000000}"/>
    <cellStyle name="Normal 5" xfId="10" xr:uid="{00000000-0005-0000-0000-00000C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265193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4</xdr:row>
      <xdr:rowOff>278347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329"/>
  <sheetViews>
    <sheetView showGridLines="0" showZeros="0" tabSelected="1" view="pageBreakPreview" zoomScale="115" zoomScaleNormal="115" zoomScaleSheetLayoutView="115" workbookViewId="0">
      <selection activeCell="E14" sqref="E14"/>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60" customWidth="1"/>
    <col min="7" max="7" width="19.42578125" style="2" customWidth="1"/>
    <col min="8" max="8" width="11.7109375" style="2" bestFit="1" customWidth="1"/>
    <col min="9" max="16384" width="9.140625" style="2"/>
  </cols>
  <sheetData>
    <row r="1" spans="1:7">
      <c r="A1" s="4"/>
      <c r="B1" s="5" t="s">
        <v>0</v>
      </c>
      <c r="C1" s="78" t="s">
        <v>515</v>
      </c>
      <c r="D1" s="79"/>
      <c r="E1" s="79"/>
      <c r="F1" s="90"/>
      <c r="G1" s="6"/>
    </row>
    <row r="2" spans="1:7">
      <c r="A2" s="7"/>
      <c r="B2" s="8" t="s">
        <v>1</v>
      </c>
      <c r="C2" s="99" t="s">
        <v>264</v>
      </c>
      <c r="D2" s="100"/>
      <c r="E2" s="100"/>
      <c r="F2" s="101"/>
      <c r="G2" s="9"/>
    </row>
    <row r="3" spans="1:7" ht="13.5" thickBot="1">
      <c r="A3" s="7"/>
      <c r="B3" s="8" t="s">
        <v>2</v>
      </c>
      <c r="C3" s="99"/>
      <c r="D3" s="100"/>
      <c r="E3" s="100"/>
      <c r="F3" s="101"/>
      <c r="G3" s="9"/>
    </row>
    <row r="4" spans="1:7" ht="29.25" customHeight="1">
      <c r="A4" s="7"/>
      <c r="B4" s="102" t="s">
        <v>3</v>
      </c>
      <c r="C4" s="91"/>
      <c r="D4" s="92"/>
      <c r="E4" s="93" t="s">
        <v>19</v>
      </c>
      <c r="F4" s="94"/>
      <c r="G4" s="10"/>
    </row>
    <row r="5" spans="1:7" ht="29.25" customHeight="1">
      <c r="A5" s="7"/>
      <c r="B5" s="80" t="s">
        <v>263</v>
      </c>
      <c r="C5" s="95"/>
      <c r="D5" s="96"/>
      <c r="E5" s="97" t="s">
        <v>20</v>
      </c>
      <c r="F5" s="98"/>
      <c r="G5" s="11"/>
    </row>
    <row r="6" spans="1:7" ht="29.25" customHeight="1">
      <c r="A6" s="7"/>
      <c r="B6" s="80"/>
      <c r="C6" s="95"/>
      <c r="D6" s="96"/>
      <c r="E6" s="97" t="s">
        <v>4</v>
      </c>
      <c r="F6" s="98"/>
      <c r="G6" s="12"/>
    </row>
    <row r="7" spans="1:7" ht="29.25" customHeight="1" thickBot="1">
      <c r="A7" s="7"/>
      <c r="B7" s="81"/>
      <c r="C7" s="13"/>
      <c r="D7" s="14"/>
      <c r="E7" s="15" t="s">
        <v>21</v>
      </c>
      <c r="F7" s="16"/>
      <c r="G7" s="17"/>
    </row>
    <row r="8" spans="1:7">
      <c r="A8" s="7"/>
      <c r="B8" s="8" t="s">
        <v>5</v>
      </c>
      <c r="C8" s="82" t="s">
        <v>6</v>
      </c>
      <c r="D8" s="83"/>
      <c r="E8" s="83"/>
      <c r="F8" s="61"/>
      <c r="G8" s="18" t="s">
        <v>7</v>
      </c>
    </row>
    <row r="9" spans="1:7">
      <c r="A9" s="7"/>
      <c r="B9" s="84"/>
      <c r="C9" s="86"/>
      <c r="D9" s="87"/>
      <c r="E9" s="87"/>
      <c r="F9" s="62"/>
      <c r="G9" s="103" t="s">
        <v>516</v>
      </c>
    </row>
    <row r="10" spans="1:7" ht="13.5" thickBot="1">
      <c r="A10" s="19"/>
      <c r="B10" s="85"/>
      <c r="C10" s="88"/>
      <c r="D10" s="89"/>
      <c r="E10" s="89"/>
      <c r="F10" s="63"/>
      <c r="G10" s="104"/>
    </row>
    <row r="11" spans="1:7" ht="3" customHeight="1" thickBot="1">
      <c r="A11" s="20"/>
      <c r="B11" s="21"/>
      <c r="C11" s="22"/>
      <c r="D11" s="23"/>
      <c r="E11" s="20"/>
      <c r="F11" s="22"/>
      <c r="G11" s="22"/>
    </row>
    <row r="12" spans="1:7" ht="15.75" customHeight="1" thickBot="1">
      <c r="A12" s="72" t="s">
        <v>85</v>
      </c>
      <c r="B12" s="73"/>
      <c r="C12" s="73"/>
      <c r="D12" s="73"/>
      <c r="E12" s="73"/>
      <c r="F12" s="73"/>
      <c r="G12" s="74"/>
    </row>
    <row r="13" spans="1:7" ht="3" customHeight="1">
      <c r="A13" s="24"/>
      <c r="B13" s="25"/>
      <c r="C13" s="25"/>
      <c r="F13" s="2"/>
    </row>
    <row r="14" spans="1:7" s="107" customFormat="1" ht="24">
      <c r="A14" s="106" t="s">
        <v>8</v>
      </c>
      <c r="B14" s="26" t="s">
        <v>9</v>
      </c>
      <c r="C14" s="106" t="s">
        <v>10</v>
      </c>
      <c r="D14" s="106" t="s">
        <v>11</v>
      </c>
      <c r="E14" s="26" t="s">
        <v>12</v>
      </c>
      <c r="F14" s="26" t="s">
        <v>13</v>
      </c>
      <c r="G14" s="26" t="s">
        <v>14</v>
      </c>
    </row>
    <row r="15" spans="1:7" ht="6" customHeight="1">
      <c r="A15" s="71"/>
      <c r="B15" s="71"/>
      <c r="C15" s="71"/>
      <c r="D15" s="71"/>
      <c r="E15" s="71"/>
      <c r="F15" s="71"/>
      <c r="G15" s="71"/>
    </row>
    <row r="16" spans="1:7" ht="13.5" customHeight="1">
      <c r="A16" s="27" t="s">
        <v>15</v>
      </c>
      <c r="B16" s="43" t="s">
        <v>79</v>
      </c>
      <c r="C16" s="43"/>
      <c r="D16" s="43"/>
      <c r="E16" s="43"/>
      <c r="F16" s="43"/>
      <c r="G16" s="28">
        <f>ROUND(SUM(G17,G31,G39),2)</f>
        <v>0</v>
      </c>
    </row>
    <row r="17" spans="1:7" s="29" customFormat="1">
      <c r="A17" s="30" t="s">
        <v>22</v>
      </c>
      <c r="B17" s="31" t="s">
        <v>26</v>
      </c>
      <c r="C17" s="32"/>
      <c r="D17" s="33"/>
      <c r="E17" s="34"/>
      <c r="F17" s="35"/>
      <c r="G17" s="34">
        <f>ROUND(SUM(G18:G30),2)</f>
        <v>0</v>
      </c>
    </row>
    <row r="18" spans="1:7" s="29" customFormat="1" ht="33.75">
      <c r="A18" s="36" t="s">
        <v>269</v>
      </c>
      <c r="B18" s="37" t="s">
        <v>149</v>
      </c>
      <c r="C18" s="38" t="s">
        <v>32</v>
      </c>
      <c r="D18" s="39">
        <v>44.77</v>
      </c>
      <c r="E18" s="40"/>
      <c r="F18" s="41"/>
      <c r="G18" s="42"/>
    </row>
    <row r="19" spans="1:7" s="29" customFormat="1" ht="33.75">
      <c r="A19" s="36" t="s">
        <v>270</v>
      </c>
      <c r="B19" s="37" t="s">
        <v>150</v>
      </c>
      <c r="C19" s="38" t="s">
        <v>32</v>
      </c>
      <c r="D19" s="39">
        <v>302.2</v>
      </c>
      <c r="E19" s="40"/>
      <c r="F19" s="41"/>
      <c r="G19" s="42"/>
    </row>
    <row r="20" spans="1:7" s="29" customFormat="1" ht="45">
      <c r="A20" s="36" t="s">
        <v>271</v>
      </c>
      <c r="B20" s="37" t="s">
        <v>153</v>
      </c>
      <c r="C20" s="38" t="s">
        <v>32</v>
      </c>
      <c r="D20" s="39">
        <v>5.04</v>
      </c>
      <c r="E20" s="40"/>
      <c r="F20" s="41"/>
      <c r="G20" s="42"/>
    </row>
    <row r="21" spans="1:7" s="29" customFormat="1" ht="33.75">
      <c r="A21" s="36" t="s">
        <v>272</v>
      </c>
      <c r="B21" s="37" t="s">
        <v>151</v>
      </c>
      <c r="C21" s="38" t="s">
        <v>32</v>
      </c>
      <c r="D21" s="39">
        <v>4.9800000000000004</v>
      </c>
      <c r="E21" s="40"/>
      <c r="F21" s="41"/>
      <c r="G21" s="42"/>
    </row>
    <row r="22" spans="1:7" s="29" customFormat="1" ht="33.75">
      <c r="A22" s="36" t="s">
        <v>273</v>
      </c>
      <c r="B22" s="37" t="s">
        <v>231</v>
      </c>
      <c r="C22" s="38" t="s">
        <v>32</v>
      </c>
      <c r="D22" s="39">
        <v>8.5</v>
      </c>
      <c r="E22" s="40"/>
      <c r="F22" s="41"/>
      <c r="G22" s="42"/>
    </row>
    <row r="23" spans="1:7" s="29" customFormat="1" ht="45">
      <c r="A23" s="36" t="s">
        <v>274</v>
      </c>
      <c r="B23" s="37" t="s">
        <v>241</v>
      </c>
      <c r="C23" s="38" t="s">
        <v>32</v>
      </c>
      <c r="D23" s="39">
        <v>15.87</v>
      </c>
      <c r="E23" s="40"/>
      <c r="F23" s="41"/>
      <c r="G23" s="42"/>
    </row>
    <row r="24" spans="1:7" s="29" customFormat="1" ht="45">
      <c r="A24" s="36" t="s">
        <v>275</v>
      </c>
      <c r="B24" s="37" t="s">
        <v>152</v>
      </c>
      <c r="C24" s="38" t="s">
        <v>32</v>
      </c>
      <c r="D24" s="39">
        <v>37.93</v>
      </c>
      <c r="E24" s="40"/>
      <c r="F24" s="41"/>
      <c r="G24" s="42"/>
    </row>
    <row r="25" spans="1:7" s="29" customFormat="1" ht="45">
      <c r="A25" s="36" t="s">
        <v>276</v>
      </c>
      <c r="B25" s="37" t="s">
        <v>166</v>
      </c>
      <c r="C25" s="38" t="s">
        <v>32</v>
      </c>
      <c r="D25" s="39">
        <v>50.66</v>
      </c>
      <c r="E25" s="40"/>
      <c r="F25" s="41"/>
      <c r="G25" s="42"/>
    </row>
    <row r="26" spans="1:7" s="29" customFormat="1" ht="33.75">
      <c r="A26" s="36" t="s">
        <v>277</v>
      </c>
      <c r="B26" s="37" t="s">
        <v>245</v>
      </c>
      <c r="C26" s="38" t="s">
        <v>32</v>
      </c>
      <c r="D26" s="39">
        <v>33.950000000000003</v>
      </c>
      <c r="E26" s="40"/>
      <c r="F26" s="41"/>
      <c r="G26" s="42"/>
    </row>
    <row r="27" spans="1:7" s="29" customFormat="1" ht="56.25">
      <c r="A27" s="36" t="s">
        <v>278</v>
      </c>
      <c r="B27" s="37" t="s">
        <v>232</v>
      </c>
      <c r="C27" s="38" t="s">
        <v>32</v>
      </c>
      <c r="D27" s="39">
        <v>50.24</v>
      </c>
      <c r="E27" s="40"/>
      <c r="F27" s="41"/>
      <c r="G27" s="42"/>
    </row>
    <row r="28" spans="1:7" s="29" customFormat="1" ht="45">
      <c r="A28" s="36" t="s">
        <v>279</v>
      </c>
      <c r="B28" s="37" t="s">
        <v>203</v>
      </c>
      <c r="C28" s="38" t="s">
        <v>33</v>
      </c>
      <c r="D28" s="39">
        <v>1</v>
      </c>
      <c r="E28" s="40"/>
      <c r="F28" s="41"/>
      <c r="G28" s="42"/>
    </row>
    <row r="29" spans="1:7" s="29" customFormat="1" ht="33.75">
      <c r="A29" s="36" t="s">
        <v>280</v>
      </c>
      <c r="B29" s="37" t="s">
        <v>154</v>
      </c>
      <c r="C29" s="38" t="s">
        <v>32</v>
      </c>
      <c r="D29" s="39">
        <v>554.14</v>
      </c>
      <c r="E29" s="40"/>
      <c r="F29" s="41"/>
      <c r="G29" s="42"/>
    </row>
    <row r="30" spans="1:7" s="29" customFormat="1" ht="33.75">
      <c r="A30" s="36" t="s">
        <v>281</v>
      </c>
      <c r="B30" s="37" t="s">
        <v>155</v>
      </c>
      <c r="C30" s="38" t="s">
        <v>34</v>
      </c>
      <c r="D30" s="39">
        <v>10528.66</v>
      </c>
      <c r="E30" s="40"/>
      <c r="F30" s="41"/>
      <c r="G30" s="42"/>
    </row>
    <row r="31" spans="1:7" s="29" customFormat="1">
      <c r="A31" s="30" t="s">
        <v>23</v>
      </c>
      <c r="B31" s="31" t="s">
        <v>40</v>
      </c>
      <c r="C31" s="32"/>
      <c r="D31" s="33"/>
      <c r="E31" s="34"/>
      <c r="F31" s="35"/>
      <c r="G31" s="34">
        <f>ROUND(SUM(G32:G38),2)</f>
        <v>0</v>
      </c>
    </row>
    <row r="32" spans="1:7" s="29" customFormat="1" ht="33.75">
      <c r="A32" s="36" t="s">
        <v>282</v>
      </c>
      <c r="B32" s="37" t="s">
        <v>171</v>
      </c>
      <c r="C32" s="38" t="s">
        <v>31</v>
      </c>
      <c r="D32" s="39">
        <v>2238.5</v>
      </c>
      <c r="E32" s="40"/>
      <c r="F32" s="41"/>
      <c r="G32" s="42"/>
    </row>
    <row r="33" spans="1:7" s="29" customFormat="1" ht="56.25">
      <c r="A33" s="36" t="s">
        <v>283</v>
      </c>
      <c r="B33" s="37" t="s">
        <v>167</v>
      </c>
      <c r="C33" s="38" t="s">
        <v>32</v>
      </c>
      <c r="D33" s="39">
        <v>895.40000000000009</v>
      </c>
      <c r="E33" s="40"/>
      <c r="F33" s="41"/>
      <c r="G33" s="42"/>
    </row>
    <row r="34" spans="1:7" s="29" customFormat="1" ht="56.25">
      <c r="A34" s="36" t="s">
        <v>284</v>
      </c>
      <c r="B34" s="37" t="s">
        <v>128</v>
      </c>
      <c r="C34" s="38" t="s">
        <v>31</v>
      </c>
      <c r="D34" s="39">
        <v>2238.5</v>
      </c>
      <c r="E34" s="40"/>
      <c r="F34" s="41"/>
      <c r="G34" s="42"/>
    </row>
    <row r="35" spans="1:7" s="29" customFormat="1" ht="56.25">
      <c r="A35" s="36" t="s">
        <v>285</v>
      </c>
      <c r="B35" s="37" t="s">
        <v>93</v>
      </c>
      <c r="C35" s="38" t="s">
        <v>32</v>
      </c>
      <c r="D35" s="39">
        <v>492.47</v>
      </c>
      <c r="E35" s="40"/>
      <c r="F35" s="41"/>
      <c r="G35" s="42"/>
    </row>
    <row r="36" spans="1:7" s="29" customFormat="1" ht="33.75">
      <c r="A36" s="36" t="s">
        <v>286</v>
      </c>
      <c r="B36" s="37" t="s">
        <v>102</v>
      </c>
      <c r="C36" s="38" t="s">
        <v>31</v>
      </c>
      <c r="D36" s="39">
        <v>2238.5</v>
      </c>
      <c r="E36" s="40"/>
      <c r="F36" s="41"/>
      <c r="G36" s="42"/>
    </row>
    <row r="37" spans="1:7" s="29" customFormat="1" ht="33.75">
      <c r="A37" s="36" t="s">
        <v>287</v>
      </c>
      <c r="B37" s="37" t="s">
        <v>154</v>
      </c>
      <c r="C37" s="38" t="s">
        <v>32</v>
      </c>
      <c r="D37" s="39">
        <v>895.40000000000009</v>
      </c>
      <c r="E37" s="40"/>
      <c r="F37" s="41"/>
      <c r="G37" s="42"/>
    </row>
    <row r="38" spans="1:7" s="29" customFormat="1" ht="33.75">
      <c r="A38" s="36" t="s">
        <v>288</v>
      </c>
      <c r="B38" s="37" t="s">
        <v>155</v>
      </c>
      <c r="C38" s="38" t="s">
        <v>34</v>
      </c>
      <c r="D38" s="39">
        <v>17012.600000000002</v>
      </c>
      <c r="E38" s="40"/>
      <c r="F38" s="41"/>
      <c r="G38" s="42"/>
    </row>
    <row r="39" spans="1:7" s="29" customFormat="1">
      <c r="A39" s="30" t="s">
        <v>39</v>
      </c>
      <c r="B39" s="31" t="s">
        <v>41</v>
      </c>
      <c r="C39" s="32"/>
      <c r="D39" s="33"/>
      <c r="E39" s="34"/>
      <c r="F39" s="35"/>
      <c r="G39" s="34">
        <f>ROUND(SUM(G40:G47),2)</f>
        <v>0</v>
      </c>
    </row>
    <row r="40" spans="1:7" s="29" customFormat="1" ht="45">
      <c r="A40" s="36" t="s">
        <v>289</v>
      </c>
      <c r="B40" s="37" t="s">
        <v>204</v>
      </c>
      <c r="C40" s="38" t="s">
        <v>31</v>
      </c>
      <c r="D40" s="39">
        <v>294.08</v>
      </c>
      <c r="E40" s="40"/>
      <c r="F40" s="41"/>
      <c r="G40" s="42"/>
    </row>
    <row r="41" spans="1:7" s="29" customFormat="1" ht="45">
      <c r="A41" s="36" t="s">
        <v>290</v>
      </c>
      <c r="B41" s="37" t="s">
        <v>205</v>
      </c>
      <c r="C41" s="38" t="s">
        <v>31</v>
      </c>
      <c r="D41" s="39">
        <v>392.1</v>
      </c>
      <c r="E41" s="40"/>
      <c r="F41" s="41"/>
      <c r="G41" s="42"/>
    </row>
    <row r="42" spans="1:7" s="29" customFormat="1" ht="45">
      <c r="A42" s="36" t="s">
        <v>291</v>
      </c>
      <c r="B42" s="37" t="s">
        <v>206</v>
      </c>
      <c r="C42" s="38" t="s">
        <v>31</v>
      </c>
      <c r="D42" s="39">
        <v>1176.31</v>
      </c>
      <c r="E42" s="40"/>
      <c r="F42" s="41"/>
      <c r="G42" s="42"/>
    </row>
    <row r="43" spans="1:7" s="29" customFormat="1" ht="45">
      <c r="A43" s="36" t="s">
        <v>292</v>
      </c>
      <c r="B43" s="37" t="s">
        <v>207</v>
      </c>
      <c r="C43" s="38" t="s">
        <v>31</v>
      </c>
      <c r="D43" s="39">
        <v>98.03</v>
      </c>
      <c r="E43" s="40"/>
      <c r="F43" s="41"/>
      <c r="G43" s="42"/>
    </row>
    <row r="44" spans="1:7" s="29" customFormat="1" ht="22.5">
      <c r="A44" s="36" t="s">
        <v>293</v>
      </c>
      <c r="B44" s="37" t="s">
        <v>148</v>
      </c>
      <c r="C44" s="38" t="s">
        <v>35</v>
      </c>
      <c r="D44" s="39">
        <v>1769.08</v>
      </c>
      <c r="E44" s="40"/>
      <c r="F44" s="41"/>
      <c r="G44" s="42"/>
    </row>
    <row r="45" spans="1:7" s="29" customFormat="1" ht="45">
      <c r="A45" s="36" t="s">
        <v>294</v>
      </c>
      <c r="B45" s="37" t="s">
        <v>168</v>
      </c>
      <c r="C45" s="38" t="s">
        <v>35</v>
      </c>
      <c r="D45" s="39">
        <v>1769.08</v>
      </c>
      <c r="E45" s="40"/>
      <c r="F45" s="41"/>
      <c r="G45" s="42"/>
    </row>
    <row r="46" spans="1:7" s="29" customFormat="1" ht="45">
      <c r="A46" s="36" t="s">
        <v>295</v>
      </c>
      <c r="B46" s="37" t="s">
        <v>169</v>
      </c>
      <c r="C46" s="38" t="s">
        <v>42</v>
      </c>
      <c r="D46" s="39">
        <v>1167.21</v>
      </c>
      <c r="E46" s="40"/>
      <c r="F46" s="41"/>
      <c r="G46" s="42"/>
    </row>
    <row r="47" spans="1:7" s="29" customFormat="1" ht="78.75">
      <c r="A47" s="36" t="s">
        <v>296</v>
      </c>
      <c r="B47" s="37" t="s">
        <v>170</v>
      </c>
      <c r="C47" s="38" t="s">
        <v>33</v>
      </c>
      <c r="D47" s="39">
        <v>402</v>
      </c>
      <c r="E47" s="40"/>
      <c r="F47" s="41"/>
      <c r="G47" s="42"/>
    </row>
    <row r="48" spans="1:7" s="29" customFormat="1">
      <c r="A48" s="27" t="s">
        <v>25</v>
      </c>
      <c r="B48" s="43" t="s">
        <v>87</v>
      </c>
      <c r="C48" s="43"/>
      <c r="D48" s="43"/>
      <c r="E48" s="43"/>
      <c r="F48" s="43"/>
      <c r="G48" s="28">
        <f>ROUND(SUM(G49:G68),2)</f>
        <v>0</v>
      </c>
    </row>
    <row r="49" spans="1:7" s="29" customFormat="1" ht="33.75">
      <c r="A49" s="36" t="s">
        <v>297</v>
      </c>
      <c r="B49" s="37" t="s">
        <v>171</v>
      </c>
      <c r="C49" s="38" t="s">
        <v>31</v>
      </c>
      <c r="D49" s="39">
        <v>675.47</v>
      </c>
      <c r="E49" s="40"/>
      <c r="F49" s="41"/>
      <c r="G49" s="42"/>
    </row>
    <row r="50" spans="1:7" s="29" customFormat="1" ht="45">
      <c r="A50" s="36" t="s">
        <v>298</v>
      </c>
      <c r="B50" s="37" t="s">
        <v>172</v>
      </c>
      <c r="C50" s="38" t="s">
        <v>32</v>
      </c>
      <c r="D50" s="39">
        <v>30.4</v>
      </c>
      <c r="E50" s="40"/>
      <c r="F50" s="41"/>
      <c r="G50" s="42"/>
    </row>
    <row r="51" spans="1:7" s="29" customFormat="1" ht="45">
      <c r="A51" s="36" t="s">
        <v>299</v>
      </c>
      <c r="B51" s="37" t="s">
        <v>127</v>
      </c>
      <c r="C51" s="38" t="s">
        <v>31</v>
      </c>
      <c r="D51" s="39">
        <v>472.83</v>
      </c>
      <c r="E51" s="40"/>
      <c r="F51" s="41"/>
      <c r="G51" s="42"/>
    </row>
    <row r="52" spans="1:7" s="29" customFormat="1" ht="45">
      <c r="A52" s="36" t="s">
        <v>300</v>
      </c>
      <c r="B52" s="37" t="s">
        <v>173</v>
      </c>
      <c r="C52" s="38" t="s">
        <v>32</v>
      </c>
      <c r="D52" s="39">
        <v>18.239999999999998</v>
      </c>
      <c r="E52" s="40"/>
      <c r="F52" s="41"/>
      <c r="G52" s="42"/>
    </row>
    <row r="53" spans="1:7" s="29" customFormat="1" ht="56.25">
      <c r="A53" s="36" t="s">
        <v>301</v>
      </c>
      <c r="B53" s="37" t="s">
        <v>174</v>
      </c>
      <c r="C53" s="38" t="s">
        <v>32</v>
      </c>
      <c r="D53" s="39">
        <v>12.16</v>
      </c>
      <c r="E53" s="40"/>
      <c r="F53" s="41"/>
      <c r="G53" s="42"/>
    </row>
    <row r="54" spans="1:7" s="29" customFormat="1" ht="33.75">
      <c r="A54" s="36" t="s">
        <v>302</v>
      </c>
      <c r="B54" s="37" t="s">
        <v>175</v>
      </c>
      <c r="C54" s="38" t="s">
        <v>35</v>
      </c>
      <c r="D54" s="39">
        <v>321.85000000000002</v>
      </c>
      <c r="E54" s="40"/>
      <c r="F54" s="41"/>
      <c r="G54" s="42"/>
    </row>
    <row r="55" spans="1:7" s="29" customFormat="1" ht="33.75">
      <c r="A55" s="36" t="s">
        <v>303</v>
      </c>
      <c r="B55" s="37" t="s">
        <v>129</v>
      </c>
      <c r="C55" s="38" t="s">
        <v>35</v>
      </c>
      <c r="D55" s="39">
        <v>137.94</v>
      </c>
      <c r="E55" s="40"/>
      <c r="F55" s="41"/>
      <c r="G55" s="42"/>
    </row>
    <row r="56" spans="1:7" s="29" customFormat="1" ht="33.75">
      <c r="A56" s="36" t="s">
        <v>304</v>
      </c>
      <c r="B56" s="37" t="s">
        <v>176</v>
      </c>
      <c r="C56" s="38" t="s">
        <v>35</v>
      </c>
      <c r="D56" s="39">
        <v>4.87</v>
      </c>
      <c r="E56" s="40"/>
      <c r="F56" s="41"/>
      <c r="G56" s="42"/>
    </row>
    <row r="57" spans="1:7" s="29" customFormat="1" ht="45">
      <c r="A57" s="36" t="s">
        <v>305</v>
      </c>
      <c r="B57" s="37" t="s">
        <v>177</v>
      </c>
      <c r="C57" s="38" t="s">
        <v>31</v>
      </c>
      <c r="D57" s="39">
        <v>229.9</v>
      </c>
      <c r="E57" s="40"/>
      <c r="F57" s="41"/>
      <c r="G57" s="42"/>
    </row>
    <row r="58" spans="1:7" s="29" customFormat="1" ht="33.75">
      <c r="A58" s="36" t="s">
        <v>306</v>
      </c>
      <c r="B58" s="37" t="s">
        <v>178</v>
      </c>
      <c r="C58" s="38" t="s">
        <v>31</v>
      </c>
      <c r="D58" s="39">
        <v>445.57</v>
      </c>
      <c r="E58" s="40"/>
      <c r="F58" s="64"/>
      <c r="G58" s="42"/>
    </row>
    <row r="59" spans="1:7" s="29" customFormat="1" ht="33.75">
      <c r="A59" s="36" t="s">
        <v>307</v>
      </c>
      <c r="B59" s="37" t="s">
        <v>179</v>
      </c>
      <c r="C59" s="38" t="s">
        <v>31</v>
      </c>
      <c r="D59" s="39">
        <v>202.64</v>
      </c>
      <c r="E59" s="40"/>
      <c r="F59" s="41"/>
      <c r="G59" s="42"/>
    </row>
    <row r="60" spans="1:7" s="29" customFormat="1" ht="22.5">
      <c r="A60" s="36" t="s">
        <v>308</v>
      </c>
      <c r="B60" s="37" t="s">
        <v>148</v>
      </c>
      <c r="C60" s="38" t="s">
        <v>35</v>
      </c>
      <c r="D60" s="39">
        <v>473.91</v>
      </c>
      <c r="E60" s="40"/>
      <c r="F60" s="41"/>
      <c r="G60" s="42"/>
    </row>
    <row r="61" spans="1:7" s="29" customFormat="1" ht="45">
      <c r="A61" s="36" t="s">
        <v>309</v>
      </c>
      <c r="B61" s="37" t="s">
        <v>180</v>
      </c>
      <c r="C61" s="38" t="s">
        <v>35</v>
      </c>
      <c r="D61" s="39">
        <v>6.89</v>
      </c>
      <c r="E61" s="40"/>
      <c r="F61" s="41"/>
      <c r="G61" s="42"/>
    </row>
    <row r="62" spans="1:7" s="29" customFormat="1" ht="33.75">
      <c r="A62" s="36" t="s">
        <v>310</v>
      </c>
      <c r="B62" s="37" t="s">
        <v>181</v>
      </c>
      <c r="C62" s="38" t="s">
        <v>35</v>
      </c>
      <c r="D62" s="39">
        <v>6.89</v>
      </c>
      <c r="E62" s="40"/>
      <c r="F62" s="41"/>
      <c r="G62" s="42"/>
    </row>
    <row r="63" spans="1:7" s="29" customFormat="1" ht="33.75">
      <c r="A63" s="36" t="s">
        <v>311</v>
      </c>
      <c r="B63" s="37" t="s">
        <v>118</v>
      </c>
      <c r="C63" s="38" t="s">
        <v>31</v>
      </c>
      <c r="D63" s="39">
        <v>12.4</v>
      </c>
      <c r="E63" s="40"/>
      <c r="F63" s="41"/>
      <c r="G63" s="42"/>
    </row>
    <row r="64" spans="1:7" s="29" customFormat="1" ht="45">
      <c r="A64" s="36" t="s">
        <v>312</v>
      </c>
      <c r="B64" s="37" t="s">
        <v>182</v>
      </c>
      <c r="C64" s="38" t="s">
        <v>31</v>
      </c>
      <c r="D64" s="39">
        <v>12.4</v>
      </c>
      <c r="E64" s="40"/>
      <c r="F64" s="41"/>
      <c r="G64" s="42"/>
    </row>
    <row r="65" spans="1:7" s="29" customFormat="1" ht="90">
      <c r="A65" s="36" t="s">
        <v>313</v>
      </c>
      <c r="B65" s="37" t="s">
        <v>202</v>
      </c>
      <c r="C65" s="38" t="s">
        <v>33</v>
      </c>
      <c r="D65" s="39">
        <v>23</v>
      </c>
      <c r="E65" s="40"/>
      <c r="F65" s="41"/>
      <c r="G65" s="42"/>
    </row>
    <row r="66" spans="1:7" s="29" customFormat="1" ht="90">
      <c r="A66" s="36" t="s">
        <v>314</v>
      </c>
      <c r="B66" s="37" t="s">
        <v>183</v>
      </c>
      <c r="C66" s="38" t="s">
        <v>33</v>
      </c>
      <c r="D66" s="39">
        <v>204</v>
      </c>
      <c r="E66" s="40"/>
      <c r="F66" s="41"/>
      <c r="G66" s="42"/>
    </row>
    <row r="67" spans="1:7" s="29" customFormat="1" ht="33.75">
      <c r="A67" s="36" t="s">
        <v>315</v>
      </c>
      <c r="B67" s="37" t="s">
        <v>154</v>
      </c>
      <c r="C67" s="38" t="s">
        <v>32</v>
      </c>
      <c r="D67" s="39">
        <v>12.16</v>
      </c>
      <c r="E67" s="40"/>
      <c r="F67" s="64"/>
      <c r="G67" s="42"/>
    </row>
    <row r="68" spans="1:7" s="29" customFormat="1" ht="33.75">
      <c r="A68" s="36" t="s">
        <v>316</v>
      </c>
      <c r="B68" s="37" t="s">
        <v>155</v>
      </c>
      <c r="C68" s="38" t="s">
        <v>34</v>
      </c>
      <c r="D68" s="39">
        <v>231.04</v>
      </c>
      <c r="E68" s="40"/>
      <c r="F68" s="41"/>
      <c r="G68" s="42"/>
    </row>
    <row r="69" spans="1:7">
      <c r="A69" s="27" t="s">
        <v>27</v>
      </c>
      <c r="B69" s="43" t="s">
        <v>214</v>
      </c>
      <c r="C69" s="43"/>
      <c r="D69" s="43"/>
      <c r="E69" s="43"/>
      <c r="F69" s="43"/>
      <c r="G69" s="28">
        <f>ROUND(SUM(G70,G78,G92,G95,G99),2)</f>
        <v>0</v>
      </c>
    </row>
    <row r="70" spans="1:7" s="29" customFormat="1">
      <c r="A70" s="30" t="s">
        <v>225</v>
      </c>
      <c r="B70" s="31" t="s">
        <v>250</v>
      </c>
      <c r="C70" s="32"/>
      <c r="D70" s="33"/>
      <c r="E70" s="34"/>
      <c r="F70" s="35"/>
      <c r="G70" s="34">
        <f>ROUND(SUM(G71:G77),2)</f>
        <v>0</v>
      </c>
    </row>
    <row r="71" spans="1:7" s="29" customFormat="1" ht="33.75">
      <c r="A71" s="36" t="s">
        <v>317</v>
      </c>
      <c r="B71" s="37" t="s">
        <v>171</v>
      </c>
      <c r="C71" s="38" t="s">
        <v>31</v>
      </c>
      <c r="D71" s="39">
        <v>286.39999999999998</v>
      </c>
      <c r="E71" s="40"/>
      <c r="F71" s="41"/>
      <c r="G71" s="42"/>
    </row>
    <row r="72" spans="1:7" s="29" customFormat="1" ht="45">
      <c r="A72" s="36" t="s">
        <v>318</v>
      </c>
      <c r="B72" s="37" t="s">
        <v>172</v>
      </c>
      <c r="C72" s="38" t="s">
        <v>32</v>
      </c>
      <c r="D72" s="39">
        <v>464.65</v>
      </c>
      <c r="E72" s="40"/>
      <c r="F72" s="41"/>
      <c r="G72" s="42"/>
    </row>
    <row r="73" spans="1:7" s="29" customFormat="1" ht="45">
      <c r="A73" s="36" t="s">
        <v>319</v>
      </c>
      <c r="B73" s="37" t="s">
        <v>195</v>
      </c>
      <c r="C73" s="38" t="s">
        <v>32</v>
      </c>
      <c r="D73" s="39">
        <v>140.58000000000001</v>
      </c>
      <c r="E73" s="40"/>
      <c r="F73" s="41"/>
      <c r="G73" s="42"/>
    </row>
    <row r="74" spans="1:7" s="29" customFormat="1" ht="45">
      <c r="A74" s="36" t="s">
        <v>320</v>
      </c>
      <c r="B74" s="37" t="s">
        <v>211</v>
      </c>
      <c r="C74" s="38" t="s">
        <v>32</v>
      </c>
      <c r="D74" s="39">
        <v>43.96</v>
      </c>
      <c r="E74" s="40"/>
      <c r="F74" s="41"/>
      <c r="G74" s="42"/>
    </row>
    <row r="75" spans="1:7" s="29" customFormat="1" ht="33.75">
      <c r="A75" s="36" t="s">
        <v>321</v>
      </c>
      <c r="B75" s="37" t="s">
        <v>218</v>
      </c>
      <c r="C75" s="38" t="s">
        <v>31</v>
      </c>
      <c r="D75" s="39">
        <v>346.17</v>
      </c>
      <c r="E75" s="40"/>
      <c r="F75" s="41"/>
      <c r="G75" s="42"/>
    </row>
    <row r="76" spans="1:7" s="29" customFormat="1" ht="45">
      <c r="A76" s="36" t="s">
        <v>322</v>
      </c>
      <c r="B76" s="37" t="s">
        <v>233</v>
      </c>
      <c r="C76" s="38" t="s">
        <v>32</v>
      </c>
      <c r="D76" s="39">
        <v>498.41</v>
      </c>
      <c r="E76" s="40"/>
      <c r="F76" s="41"/>
      <c r="G76" s="42"/>
    </row>
    <row r="77" spans="1:7" s="29" customFormat="1" ht="56.25">
      <c r="A77" s="36" t="s">
        <v>323</v>
      </c>
      <c r="B77" s="37" t="s">
        <v>174</v>
      </c>
      <c r="C77" s="38" t="s">
        <v>32</v>
      </c>
      <c r="D77" s="39">
        <v>97.64</v>
      </c>
      <c r="E77" s="40"/>
      <c r="F77" s="41"/>
      <c r="G77" s="42"/>
    </row>
    <row r="78" spans="1:7" s="29" customFormat="1">
      <c r="A78" s="30" t="s">
        <v>234</v>
      </c>
      <c r="B78" s="31" t="s">
        <v>251</v>
      </c>
      <c r="C78" s="32"/>
      <c r="D78" s="33"/>
      <c r="E78" s="34"/>
      <c r="F78" s="35"/>
      <c r="G78" s="34">
        <f>ROUND(SUM(G79:G91),2)</f>
        <v>0</v>
      </c>
    </row>
    <row r="79" spans="1:7" s="65" customFormat="1" ht="33.75">
      <c r="A79" s="36" t="s">
        <v>324</v>
      </c>
      <c r="B79" s="37" t="s">
        <v>252</v>
      </c>
      <c r="C79" s="38" t="s">
        <v>31</v>
      </c>
      <c r="D79" s="39">
        <v>40</v>
      </c>
      <c r="E79" s="40"/>
      <c r="F79" s="66"/>
      <c r="G79" s="42"/>
    </row>
    <row r="80" spans="1:7" s="29" customFormat="1" ht="33.75">
      <c r="A80" s="36" t="s">
        <v>325</v>
      </c>
      <c r="B80" s="37" t="s">
        <v>219</v>
      </c>
      <c r="C80" s="38" t="s">
        <v>31</v>
      </c>
      <c r="D80" s="39">
        <v>148</v>
      </c>
      <c r="E80" s="40"/>
      <c r="F80" s="41"/>
      <c r="G80" s="42"/>
    </row>
    <row r="81" spans="1:7" s="29" customFormat="1" ht="33.75">
      <c r="A81" s="36" t="s">
        <v>326</v>
      </c>
      <c r="B81" s="37" t="s">
        <v>101</v>
      </c>
      <c r="C81" s="38" t="s">
        <v>42</v>
      </c>
      <c r="D81" s="39">
        <v>4028.45</v>
      </c>
      <c r="E81" s="40"/>
      <c r="F81" s="41"/>
      <c r="G81" s="42"/>
    </row>
    <row r="82" spans="1:7" s="29" customFormat="1" ht="45">
      <c r="A82" s="36" t="s">
        <v>327</v>
      </c>
      <c r="B82" s="37" t="s">
        <v>221</v>
      </c>
      <c r="C82" s="38" t="s">
        <v>32</v>
      </c>
      <c r="D82" s="39">
        <v>9.4</v>
      </c>
      <c r="E82" s="40"/>
      <c r="F82" s="41"/>
      <c r="G82" s="42"/>
    </row>
    <row r="83" spans="1:7" s="29" customFormat="1" ht="45">
      <c r="A83" s="36" t="s">
        <v>328</v>
      </c>
      <c r="B83" s="37" t="s">
        <v>222</v>
      </c>
      <c r="C83" s="38" t="s">
        <v>32</v>
      </c>
      <c r="D83" s="39">
        <v>9.4</v>
      </c>
      <c r="E83" s="40"/>
      <c r="F83" s="41"/>
      <c r="G83" s="42"/>
    </row>
    <row r="84" spans="1:7" s="29" customFormat="1" ht="45">
      <c r="A84" s="36" t="s">
        <v>329</v>
      </c>
      <c r="B84" s="37" t="s">
        <v>223</v>
      </c>
      <c r="C84" s="38" t="s">
        <v>32</v>
      </c>
      <c r="D84" s="39">
        <v>12.95</v>
      </c>
      <c r="E84" s="40"/>
      <c r="F84" s="41"/>
      <c r="G84" s="42"/>
    </row>
    <row r="85" spans="1:7" s="29" customFormat="1" ht="45">
      <c r="A85" s="36" t="s">
        <v>330</v>
      </c>
      <c r="B85" s="37" t="s">
        <v>224</v>
      </c>
      <c r="C85" s="38" t="s">
        <v>32</v>
      </c>
      <c r="D85" s="39">
        <v>12.95</v>
      </c>
      <c r="E85" s="40"/>
      <c r="F85" s="41"/>
      <c r="G85" s="42"/>
    </row>
    <row r="86" spans="1:7" s="29" customFormat="1" ht="56.25">
      <c r="A86" s="36" t="s">
        <v>331</v>
      </c>
      <c r="B86" s="37" t="s">
        <v>265</v>
      </c>
      <c r="C86" s="38" t="s">
        <v>31</v>
      </c>
      <c r="D86" s="39">
        <v>105</v>
      </c>
      <c r="E86" s="40"/>
      <c r="F86" s="41"/>
      <c r="G86" s="42"/>
    </row>
    <row r="87" spans="1:7" s="29" customFormat="1" ht="22.5">
      <c r="A87" s="36" t="s">
        <v>332</v>
      </c>
      <c r="B87" s="37" t="s">
        <v>253</v>
      </c>
      <c r="C87" s="38" t="s">
        <v>32</v>
      </c>
      <c r="D87" s="39">
        <v>31.2</v>
      </c>
      <c r="E87" s="40"/>
      <c r="F87" s="41"/>
      <c r="G87" s="42"/>
    </row>
    <row r="88" spans="1:7" s="29" customFormat="1" ht="33.75">
      <c r="A88" s="36" t="s">
        <v>333</v>
      </c>
      <c r="B88" s="37" t="s">
        <v>255</v>
      </c>
      <c r="C88" s="38" t="s">
        <v>35</v>
      </c>
      <c r="D88" s="39">
        <v>6</v>
      </c>
      <c r="E88" s="40"/>
      <c r="F88" s="41"/>
      <c r="G88" s="42"/>
    </row>
    <row r="89" spans="1:7" s="29" customFormat="1" ht="33.75">
      <c r="A89" s="36" t="s">
        <v>334</v>
      </c>
      <c r="B89" s="37" t="s">
        <v>254</v>
      </c>
      <c r="C89" s="38" t="s">
        <v>35</v>
      </c>
      <c r="D89" s="39">
        <v>40</v>
      </c>
      <c r="E89" s="40"/>
      <c r="F89" s="41"/>
      <c r="G89" s="42"/>
    </row>
    <row r="90" spans="1:7" s="29" customFormat="1" ht="67.5">
      <c r="A90" s="36" t="s">
        <v>335</v>
      </c>
      <c r="B90" s="37" t="s">
        <v>257</v>
      </c>
      <c r="C90" s="38" t="s">
        <v>33</v>
      </c>
      <c r="D90" s="39">
        <v>36</v>
      </c>
      <c r="E90" s="40"/>
      <c r="F90" s="41"/>
      <c r="G90" s="42"/>
    </row>
    <row r="91" spans="1:7" s="29" customFormat="1" ht="33.75">
      <c r="A91" s="36" t="s">
        <v>336</v>
      </c>
      <c r="B91" s="37" t="s">
        <v>256</v>
      </c>
      <c r="C91" s="38" t="s">
        <v>31</v>
      </c>
      <c r="D91" s="39">
        <v>92</v>
      </c>
      <c r="E91" s="40"/>
      <c r="F91" s="41"/>
      <c r="G91" s="42"/>
    </row>
    <row r="92" spans="1:7" s="29" customFormat="1">
      <c r="A92" s="30" t="s">
        <v>235</v>
      </c>
      <c r="B92" s="31" t="s">
        <v>236</v>
      </c>
      <c r="C92" s="32"/>
      <c r="D92" s="33"/>
      <c r="E92" s="34"/>
      <c r="F92" s="35"/>
      <c r="G92" s="34">
        <f>ROUND(SUM(G93:G94),2)</f>
        <v>0</v>
      </c>
    </row>
    <row r="93" spans="1:7" s="29" customFormat="1" ht="45">
      <c r="A93" s="36" t="s">
        <v>337</v>
      </c>
      <c r="B93" s="37" t="s">
        <v>237</v>
      </c>
      <c r="C93" s="38" t="s">
        <v>32</v>
      </c>
      <c r="D93" s="39">
        <v>10.69</v>
      </c>
      <c r="E93" s="40"/>
      <c r="F93" s="41"/>
      <c r="G93" s="42"/>
    </row>
    <row r="94" spans="1:7" s="29" customFormat="1" ht="45">
      <c r="A94" s="36" t="s">
        <v>338</v>
      </c>
      <c r="B94" s="37" t="s">
        <v>242</v>
      </c>
      <c r="C94" s="38" t="s">
        <v>32</v>
      </c>
      <c r="D94" s="39">
        <v>71.73</v>
      </c>
      <c r="E94" s="40"/>
      <c r="F94" s="41"/>
      <c r="G94" s="42"/>
    </row>
    <row r="95" spans="1:7" s="29" customFormat="1">
      <c r="A95" s="30" t="s">
        <v>239</v>
      </c>
      <c r="B95" s="31" t="s">
        <v>238</v>
      </c>
      <c r="C95" s="32"/>
      <c r="D95" s="33"/>
      <c r="E95" s="34"/>
      <c r="F95" s="35"/>
      <c r="G95" s="34">
        <f>ROUND(SUM(G96:G98),2)</f>
        <v>0</v>
      </c>
    </row>
    <row r="96" spans="1:7" s="29" customFormat="1" ht="56.25">
      <c r="A96" s="36" t="s">
        <v>339</v>
      </c>
      <c r="B96" s="37" t="s">
        <v>268</v>
      </c>
      <c r="C96" s="38" t="s">
        <v>33</v>
      </c>
      <c r="D96" s="39">
        <v>7</v>
      </c>
      <c r="E96" s="40"/>
      <c r="F96" s="41"/>
      <c r="G96" s="42"/>
    </row>
    <row r="97" spans="1:7" s="29" customFormat="1" ht="56.25">
      <c r="A97" s="36" t="s">
        <v>340</v>
      </c>
      <c r="B97" s="37" t="s">
        <v>265</v>
      </c>
      <c r="C97" s="38" t="s">
        <v>31</v>
      </c>
      <c r="D97" s="39">
        <v>58.59</v>
      </c>
      <c r="E97" s="40"/>
      <c r="F97" s="41"/>
      <c r="G97" s="42"/>
    </row>
    <row r="98" spans="1:7" s="29" customFormat="1" ht="78.75">
      <c r="A98" s="36" t="s">
        <v>341</v>
      </c>
      <c r="B98" s="37" t="s">
        <v>258</v>
      </c>
      <c r="C98" s="38" t="s">
        <v>32</v>
      </c>
      <c r="D98" s="39">
        <v>6.14</v>
      </c>
      <c r="E98" s="40"/>
      <c r="F98" s="41"/>
      <c r="G98" s="42"/>
    </row>
    <row r="99" spans="1:7" s="29" customFormat="1">
      <c r="A99" s="30" t="s">
        <v>243</v>
      </c>
      <c r="B99" s="31" t="s">
        <v>240</v>
      </c>
      <c r="C99" s="32"/>
      <c r="D99" s="33"/>
      <c r="E99" s="34"/>
      <c r="F99" s="35"/>
      <c r="G99" s="34">
        <f>ROUND(SUM(G100:G103),2)</f>
        <v>0</v>
      </c>
    </row>
    <row r="100" spans="1:7" s="29" customFormat="1" ht="45">
      <c r="A100" s="36" t="s">
        <v>342</v>
      </c>
      <c r="B100" s="37" t="s">
        <v>260</v>
      </c>
      <c r="C100" s="38" t="s">
        <v>42</v>
      </c>
      <c r="D100" s="39">
        <v>57.47</v>
      </c>
      <c r="E100" s="40"/>
      <c r="F100" s="41"/>
      <c r="G100" s="42"/>
    </row>
    <row r="101" spans="1:7" s="29" customFormat="1" ht="45">
      <c r="A101" s="36" t="s">
        <v>343</v>
      </c>
      <c r="B101" s="37" t="s">
        <v>259</v>
      </c>
      <c r="C101" s="38" t="s">
        <v>42</v>
      </c>
      <c r="D101" s="39">
        <v>269.16000000000003</v>
      </c>
      <c r="E101" s="40"/>
      <c r="F101" s="41"/>
      <c r="G101" s="42"/>
    </row>
    <row r="102" spans="1:7" s="29" customFormat="1" ht="56.25">
      <c r="A102" s="36" t="s">
        <v>344</v>
      </c>
      <c r="B102" s="37" t="s">
        <v>261</v>
      </c>
      <c r="C102" s="38" t="s">
        <v>33</v>
      </c>
      <c r="D102" s="39">
        <v>5</v>
      </c>
      <c r="E102" s="40"/>
      <c r="F102" s="41"/>
      <c r="G102" s="42"/>
    </row>
    <row r="103" spans="1:7" s="29" customFormat="1" ht="33.75">
      <c r="A103" s="36" t="s">
        <v>345</v>
      </c>
      <c r="B103" s="37" t="s">
        <v>262</v>
      </c>
      <c r="C103" s="38" t="s">
        <v>35</v>
      </c>
      <c r="D103" s="39">
        <v>7.68</v>
      </c>
      <c r="E103" s="40"/>
      <c r="F103" s="41"/>
      <c r="G103" s="42"/>
    </row>
    <row r="104" spans="1:7">
      <c r="A104" s="27" t="s">
        <v>28</v>
      </c>
      <c r="B104" s="43" t="s">
        <v>80</v>
      </c>
      <c r="C104" s="43"/>
      <c r="D104" s="43"/>
      <c r="E104" s="43"/>
      <c r="F104" s="43"/>
      <c r="G104" s="28">
        <f>ROUND(SUM(G105:G111),2)</f>
        <v>0</v>
      </c>
    </row>
    <row r="105" spans="1:7" s="29" customFormat="1" ht="33.75">
      <c r="A105" s="36" t="s">
        <v>346</v>
      </c>
      <c r="B105" s="37" t="s">
        <v>184</v>
      </c>
      <c r="C105" s="38" t="s">
        <v>33</v>
      </c>
      <c r="D105" s="39">
        <v>3</v>
      </c>
      <c r="E105" s="40"/>
      <c r="F105" s="41"/>
      <c r="G105" s="42"/>
    </row>
    <row r="106" spans="1:7" s="29" customFormat="1" ht="33.75">
      <c r="A106" s="36" t="s">
        <v>347</v>
      </c>
      <c r="B106" s="37" t="s">
        <v>185</v>
      </c>
      <c r="C106" s="38" t="s">
        <v>33</v>
      </c>
      <c r="D106" s="39">
        <v>3</v>
      </c>
      <c r="E106" s="40"/>
      <c r="F106" s="41"/>
      <c r="G106" s="42"/>
    </row>
    <row r="107" spans="1:7" s="29" customFormat="1" ht="33.75">
      <c r="A107" s="36" t="s">
        <v>348</v>
      </c>
      <c r="B107" s="37" t="s">
        <v>186</v>
      </c>
      <c r="C107" s="38" t="s">
        <v>33</v>
      </c>
      <c r="D107" s="39">
        <v>3</v>
      </c>
      <c r="E107" s="40"/>
      <c r="F107" s="41"/>
      <c r="G107" s="42"/>
    </row>
    <row r="108" spans="1:7" s="29" customFormat="1" ht="33.75">
      <c r="A108" s="36" t="s">
        <v>349</v>
      </c>
      <c r="B108" s="37" t="s">
        <v>187</v>
      </c>
      <c r="C108" s="38" t="s">
        <v>33</v>
      </c>
      <c r="D108" s="39">
        <v>3</v>
      </c>
      <c r="E108" s="40"/>
      <c r="F108" s="41"/>
      <c r="G108" s="42"/>
    </row>
    <row r="109" spans="1:7" s="29" customFormat="1" ht="33.75">
      <c r="A109" s="36" t="s">
        <v>350</v>
      </c>
      <c r="B109" s="37" t="s">
        <v>188</v>
      </c>
      <c r="C109" s="38" t="s">
        <v>33</v>
      </c>
      <c r="D109" s="39">
        <v>3</v>
      </c>
      <c r="E109" s="40"/>
      <c r="F109" s="41"/>
      <c r="G109" s="42"/>
    </row>
    <row r="110" spans="1:7" s="29" customFormat="1" ht="33.75">
      <c r="A110" s="36" t="s">
        <v>351</v>
      </c>
      <c r="B110" s="37" t="s">
        <v>189</v>
      </c>
      <c r="C110" s="38" t="s">
        <v>31</v>
      </c>
      <c r="D110" s="39">
        <v>22.5</v>
      </c>
      <c r="E110" s="40"/>
      <c r="F110" s="41"/>
      <c r="G110" s="42"/>
    </row>
    <row r="111" spans="1:7" s="29" customFormat="1" ht="22.5">
      <c r="A111" s="36" t="s">
        <v>352</v>
      </c>
      <c r="B111" s="37" t="s">
        <v>123</v>
      </c>
      <c r="C111" s="38" t="s">
        <v>32</v>
      </c>
      <c r="D111" s="39">
        <v>3.38</v>
      </c>
      <c r="E111" s="40"/>
      <c r="F111" s="41"/>
      <c r="G111" s="42"/>
    </row>
    <row r="112" spans="1:7" s="29" customFormat="1">
      <c r="A112" s="27" t="s">
        <v>29</v>
      </c>
      <c r="B112" s="43" t="s">
        <v>36</v>
      </c>
      <c r="C112" s="43"/>
      <c r="D112" s="43"/>
      <c r="E112" s="43"/>
      <c r="F112" s="43"/>
      <c r="G112" s="28">
        <f>ROUND(SUM(G113,G124),2)</f>
        <v>0</v>
      </c>
    </row>
    <row r="113" spans="1:7" s="29" customFormat="1">
      <c r="A113" s="30" t="s">
        <v>62</v>
      </c>
      <c r="B113" s="31" t="s">
        <v>37</v>
      </c>
      <c r="C113" s="32"/>
      <c r="D113" s="33"/>
      <c r="E113" s="34"/>
      <c r="F113" s="35"/>
      <c r="G113" s="34">
        <f>ROUND(SUM(G114:G123),2)</f>
        <v>0</v>
      </c>
    </row>
    <row r="114" spans="1:7" s="29" customFormat="1" ht="56.25">
      <c r="A114" s="36" t="s">
        <v>353</v>
      </c>
      <c r="B114" s="37" t="s">
        <v>190</v>
      </c>
      <c r="C114" s="38" t="s">
        <v>31</v>
      </c>
      <c r="D114" s="39">
        <v>2.44</v>
      </c>
      <c r="E114" s="40"/>
      <c r="F114" s="41"/>
      <c r="G114" s="42"/>
    </row>
    <row r="115" spans="1:7" s="29" customFormat="1" ht="67.5">
      <c r="A115" s="36" t="s">
        <v>354</v>
      </c>
      <c r="B115" s="37" t="s">
        <v>125</v>
      </c>
      <c r="C115" s="38" t="s">
        <v>31</v>
      </c>
      <c r="D115" s="39">
        <v>95.2</v>
      </c>
      <c r="E115" s="40"/>
      <c r="F115" s="41"/>
      <c r="G115" s="42"/>
    </row>
    <row r="116" spans="1:7" s="29" customFormat="1" ht="56.25">
      <c r="A116" s="36" t="s">
        <v>355</v>
      </c>
      <c r="B116" s="37" t="s">
        <v>112</v>
      </c>
      <c r="C116" s="38" t="s">
        <v>35</v>
      </c>
      <c r="D116" s="39">
        <v>593.32000000000005</v>
      </c>
      <c r="E116" s="40"/>
      <c r="F116" s="41"/>
      <c r="G116" s="42"/>
    </row>
    <row r="117" spans="1:7" s="29" customFormat="1" ht="56.25">
      <c r="A117" s="36" t="s">
        <v>356</v>
      </c>
      <c r="B117" s="37" t="s">
        <v>113</v>
      </c>
      <c r="C117" s="38" t="s">
        <v>35</v>
      </c>
      <c r="D117" s="39">
        <v>162</v>
      </c>
      <c r="E117" s="40"/>
      <c r="F117" s="41"/>
      <c r="G117" s="42"/>
    </row>
    <row r="118" spans="1:7" s="29" customFormat="1" ht="56.25">
      <c r="A118" s="36" t="s">
        <v>357</v>
      </c>
      <c r="B118" s="37" t="s">
        <v>114</v>
      </c>
      <c r="C118" s="38" t="s">
        <v>33</v>
      </c>
      <c r="D118" s="39">
        <v>3</v>
      </c>
      <c r="E118" s="40"/>
      <c r="F118" s="41"/>
      <c r="G118" s="42"/>
    </row>
    <row r="119" spans="1:7" s="29" customFormat="1" ht="56.25">
      <c r="A119" s="36" t="s">
        <v>358</v>
      </c>
      <c r="B119" s="37" t="s">
        <v>115</v>
      </c>
      <c r="C119" s="38" t="s">
        <v>33</v>
      </c>
      <c r="D119" s="39">
        <v>3</v>
      </c>
      <c r="E119" s="40"/>
      <c r="F119" s="41"/>
      <c r="G119" s="42"/>
    </row>
    <row r="120" spans="1:7" s="29" customFormat="1" ht="45">
      <c r="A120" s="36" t="s">
        <v>359</v>
      </c>
      <c r="B120" s="37" t="s">
        <v>116</v>
      </c>
      <c r="C120" s="38" t="s">
        <v>33</v>
      </c>
      <c r="D120" s="39">
        <v>2</v>
      </c>
      <c r="E120" s="40"/>
      <c r="F120" s="41"/>
      <c r="G120" s="42"/>
    </row>
    <row r="121" spans="1:7" s="29" customFormat="1" ht="56.25">
      <c r="A121" s="36" t="s">
        <v>360</v>
      </c>
      <c r="B121" s="37" t="s">
        <v>117</v>
      </c>
      <c r="C121" s="38" t="s">
        <v>33</v>
      </c>
      <c r="D121" s="39">
        <v>2</v>
      </c>
      <c r="E121" s="40"/>
      <c r="F121" s="41"/>
      <c r="G121" s="42"/>
    </row>
    <row r="122" spans="1:7" s="29" customFormat="1" ht="56.25">
      <c r="A122" s="36" t="s">
        <v>361</v>
      </c>
      <c r="B122" s="37" t="s">
        <v>246</v>
      </c>
      <c r="C122" s="38" t="s">
        <v>31</v>
      </c>
      <c r="D122" s="39">
        <v>28.4</v>
      </c>
      <c r="E122" s="40"/>
      <c r="F122" s="41"/>
      <c r="G122" s="42"/>
    </row>
    <row r="123" spans="1:7" s="29" customFormat="1" ht="56.25">
      <c r="A123" s="36" t="s">
        <v>362</v>
      </c>
      <c r="B123" s="37" t="s">
        <v>247</v>
      </c>
      <c r="C123" s="38" t="s">
        <v>31</v>
      </c>
      <c r="D123" s="39">
        <v>28.4</v>
      </c>
      <c r="E123" s="40"/>
      <c r="F123" s="41"/>
      <c r="G123" s="42"/>
    </row>
    <row r="124" spans="1:7" s="29" customFormat="1">
      <c r="A124" s="30" t="s">
        <v>67</v>
      </c>
      <c r="B124" s="31" t="s">
        <v>81</v>
      </c>
      <c r="C124" s="32"/>
      <c r="D124" s="33"/>
      <c r="E124" s="34"/>
      <c r="F124" s="35"/>
      <c r="G124" s="34">
        <f>ROUND(SUM(G125:G126),2)</f>
        <v>0</v>
      </c>
    </row>
    <row r="125" spans="1:7" s="29" customFormat="1" ht="67.5">
      <c r="A125" s="36" t="s">
        <v>363</v>
      </c>
      <c r="B125" s="37" t="s">
        <v>130</v>
      </c>
      <c r="C125" s="38" t="s">
        <v>33</v>
      </c>
      <c r="D125" s="39">
        <v>8</v>
      </c>
      <c r="E125" s="40"/>
      <c r="F125" s="41"/>
      <c r="G125" s="42"/>
    </row>
    <row r="126" spans="1:7" s="29" customFormat="1" ht="45">
      <c r="A126" s="36" t="s">
        <v>364</v>
      </c>
      <c r="B126" s="37" t="s">
        <v>131</v>
      </c>
      <c r="C126" s="38" t="s">
        <v>33</v>
      </c>
      <c r="D126" s="39">
        <v>2</v>
      </c>
      <c r="E126" s="40"/>
      <c r="F126" s="41"/>
      <c r="G126" s="42"/>
    </row>
    <row r="127" spans="1:7">
      <c r="A127" s="27" t="s">
        <v>226</v>
      </c>
      <c r="B127" s="43" t="s">
        <v>210</v>
      </c>
      <c r="C127" s="43"/>
      <c r="D127" s="43"/>
      <c r="E127" s="43"/>
      <c r="F127" s="43"/>
      <c r="G127" s="28">
        <f>ROUND(SUM(G128,G150,G166,G185),2)</f>
        <v>0</v>
      </c>
    </row>
    <row r="128" spans="1:7" s="29" customFormat="1">
      <c r="A128" s="30" t="s">
        <v>77</v>
      </c>
      <c r="B128" s="31" t="s">
        <v>43</v>
      </c>
      <c r="C128" s="32"/>
      <c r="D128" s="33"/>
      <c r="E128" s="34"/>
      <c r="F128" s="35"/>
      <c r="G128" s="34">
        <f>ROUND(SUM(G129:G149),2)</f>
        <v>0</v>
      </c>
    </row>
    <row r="129" spans="1:7" s="29" customFormat="1" ht="22.5">
      <c r="A129" s="36" t="s">
        <v>365</v>
      </c>
      <c r="B129" s="37" t="s">
        <v>124</v>
      </c>
      <c r="C129" s="38" t="s">
        <v>35</v>
      </c>
      <c r="D129" s="39">
        <v>260.58</v>
      </c>
      <c r="E129" s="40"/>
      <c r="F129" s="41"/>
      <c r="G129" s="42"/>
    </row>
    <row r="130" spans="1:7" s="29" customFormat="1" ht="45">
      <c r="A130" s="36" t="s">
        <v>366</v>
      </c>
      <c r="B130" s="37" t="s">
        <v>194</v>
      </c>
      <c r="C130" s="38" t="s">
        <v>32</v>
      </c>
      <c r="D130" s="39">
        <v>506.72</v>
      </c>
      <c r="E130" s="40"/>
      <c r="F130" s="41"/>
      <c r="G130" s="42"/>
    </row>
    <row r="131" spans="1:7" s="29" customFormat="1" ht="45">
      <c r="A131" s="36" t="s">
        <v>367</v>
      </c>
      <c r="B131" s="37" t="s">
        <v>195</v>
      </c>
      <c r="C131" s="38" t="s">
        <v>32</v>
      </c>
      <c r="D131" s="39">
        <v>164.27</v>
      </c>
      <c r="E131" s="40"/>
      <c r="F131" s="41"/>
      <c r="G131" s="42"/>
    </row>
    <row r="132" spans="1:7" s="29" customFormat="1" ht="45">
      <c r="A132" s="36" t="s">
        <v>368</v>
      </c>
      <c r="B132" s="37" t="s">
        <v>211</v>
      </c>
      <c r="C132" s="38" t="s">
        <v>32</v>
      </c>
      <c r="D132" s="39">
        <v>30.96</v>
      </c>
      <c r="E132" s="40"/>
      <c r="F132" s="41"/>
      <c r="G132" s="42"/>
    </row>
    <row r="133" spans="1:7" s="29" customFormat="1" ht="22.5">
      <c r="A133" s="36" t="s">
        <v>369</v>
      </c>
      <c r="B133" s="37" t="s">
        <v>49</v>
      </c>
      <c r="C133" s="38" t="s">
        <v>32</v>
      </c>
      <c r="D133" s="39">
        <v>25.36</v>
      </c>
      <c r="E133" s="40"/>
      <c r="F133" s="41"/>
      <c r="G133" s="42"/>
    </row>
    <row r="134" spans="1:7" s="29" customFormat="1" ht="33.75">
      <c r="A134" s="36" t="s">
        <v>370</v>
      </c>
      <c r="B134" s="37" t="s">
        <v>191</v>
      </c>
      <c r="C134" s="38" t="s">
        <v>35</v>
      </c>
      <c r="D134" s="39">
        <v>204.63</v>
      </c>
      <c r="E134" s="40"/>
      <c r="F134" s="41"/>
      <c r="G134" s="42"/>
    </row>
    <row r="135" spans="1:7" s="29" customFormat="1" ht="33.75">
      <c r="A135" s="36" t="s">
        <v>371</v>
      </c>
      <c r="B135" s="37" t="s">
        <v>192</v>
      </c>
      <c r="C135" s="38" t="s">
        <v>35</v>
      </c>
      <c r="D135" s="39">
        <v>24</v>
      </c>
      <c r="E135" s="40"/>
      <c r="F135" s="41"/>
      <c r="G135" s="42"/>
    </row>
    <row r="136" spans="1:7" s="29" customFormat="1" ht="33.75">
      <c r="A136" s="36" t="s">
        <v>372</v>
      </c>
      <c r="B136" s="37" t="s">
        <v>208</v>
      </c>
      <c r="C136" s="38" t="s">
        <v>35</v>
      </c>
      <c r="D136" s="39">
        <v>11.3</v>
      </c>
      <c r="E136" s="40"/>
      <c r="F136" s="41"/>
      <c r="G136" s="42"/>
    </row>
    <row r="137" spans="1:7" s="29" customFormat="1" ht="33.75">
      <c r="A137" s="36" t="s">
        <v>373</v>
      </c>
      <c r="B137" s="37" t="s">
        <v>248</v>
      </c>
      <c r="C137" s="38" t="s">
        <v>35</v>
      </c>
      <c r="D137" s="39">
        <v>20.65</v>
      </c>
      <c r="E137" s="40"/>
      <c r="F137" s="41"/>
      <c r="G137" s="42"/>
    </row>
    <row r="138" spans="1:7" s="29" customFormat="1" ht="33.75">
      <c r="A138" s="36" t="s">
        <v>374</v>
      </c>
      <c r="B138" s="37" t="s">
        <v>193</v>
      </c>
      <c r="C138" s="38" t="s">
        <v>32</v>
      </c>
      <c r="D138" s="39">
        <v>178.27</v>
      </c>
      <c r="E138" s="40"/>
      <c r="F138" s="41"/>
      <c r="G138" s="42"/>
    </row>
    <row r="139" spans="1:7" s="29" customFormat="1" ht="45">
      <c r="A139" s="36" t="s">
        <v>375</v>
      </c>
      <c r="B139" s="37" t="s">
        <v>173</v>
      </c>
      <c r="C139" s="38" t="s">
        <v>32</v>
      </c>
      <c r="D139" s="39">
        <v>336.96</v>
      </c>
      <c r="E139" s="40"/>
      <c r="F139" s="41"/>
      <c r="G139" s="42"/>
    </row>
    <row r="140" spans="1:7" s="29" customFormat="1" ht="56.25">
      <c r="A140" s="36" t="s">
        <v>376</v>
      </c>
      <c r="B140" s="37" t="s">
        <v>174</v>
      </c>
      <c r="C140" s="38" t="s">
        <v>32</v>
      </c>
      <c r="D140" s="39">
        <v>144.41</v>
      </c>
      <c r="E140" s="40"/>
      <c r="F140" s="41"/>
      <c r="G140" s="42"/>
    </row>
    <row r="141" spans="1:7" s="29" customFormat="1" ht="135">
      <c r="A141" s="36" t="s">
        <v>377</v>
      </c>
      <c r="B141" s="37" t="s">
        <v>138</v>
      </c>
      <c r="C141" s="38" t="s">
        <v>33</v>
      </c>
      <c r="D141" s="39">
        <v>1</v>
      </c>
      <c r="E141" s="40"/>
      <c r="F141" s="41"/>
      <c r="G141" s="42"/>
    </row>
    <row r="142" spans="1:7" s="29" customFormat="1" ht="135">
      <c r="A142" s="36" t="s">
        <v>378</v>
      </c>
      <c r="B142" s="37" t="s">
        <v>139</v>
      </c>
      <c r="C142" s="38" t="s">
        <v>33</v>
      </c>
      <c r="D142" s="39">
        <v>2</v>
      </c>
      <c r="E142" s="40"/>
      <c r="F142" s="41"/>
      <c r="G142" s="42"/>
    </row>
    <row r="143" spans="1:7" s="29" customFormat="1" ht="22.5">
      <c r="A143" s="36" t="s">
        <v>379</v>
      </c>
      <c r="B143" s="37" t="s">
        <v>212</v>
      </c>
      <c r="C143" s="38" t="s">
        <v>33</v>
      </c>
      <c r="D143" s="39">
        <v>1</v>
      </c>
      <c r="E143" s="40"/>
      <c r="F143" s="41"/>
      <c r="G143" s="42"/>
    </row>
    <row r="144" spans="1:7" s="29" customFormat="1" ht="22.5">
      <c r="A144" s="36" t="s">
        <v>380</v>
      </c>
      <c r="B144" s="37" t="s">
        <v>213</v>
      </c>
      <c r="C144" s="38" t="s">
        <v>33</v>
      </c>
      <c r="D144" s="39">
        <v>1</v>
      </c>
      <c r="E144" s="40"/>
      <c r="F144" s="41"/>
      <c r="G144" s="42"/>
    </row>
    <row r="145" spans="1:7" s="29" customFormat="1" ht="22.5">
      <c r="A145" s="36" t="s">
        <v>381</v>
      </c>
      <c r="B145" s="37" t="s">
        <v>50</v>
      </c>
      <c r="C145" s="38" t="s">
        <v>33</v>
      </c>
      <c r="D145" s="39">
        <v>9</v>
      </c>
      <c r="E145" s="40"/>
      <c r="F145" s="41"/>
      <c r="G145" s="42"/>
    </row>
    <row r="146" spans="1:7" s="29" customFormat="1" ht="22.5">
      <c r="A146" s="36" t="s">
        <v>382</v>
      </c>
      <c r="B146" s="37" t="s">
        <v>83</v>
      </c>
      <c r="C146" s="38" t="s">
        <v>33</v>
      </c>
      <c r="D146" s="39">
        <v>2</v>
      </c>
      <c r="E146" s="40"/>
      <c r="F146" s="41"/>
      <c r="G146" s="42"/>
    </row>
    <row r="147" spans="1:7" s="29" customFormat="1" ht="22.5">
      <c r="A147" s="36" t="s">
        <v>383</v>
      </c>
      <c r="B147" s="37" t="s">
        <v>209</v>
      </c>
      <c r="C147" s="38" t="s">
        <v>33</v>
      </c>
      <c r="D147" s="39">
        <v>2</v>
      </c>
      <c r="E147" s="40"/>
      <c r="F147" s="64"/>
      <c r="G147" s="42"/>
    </row>
    <row r="148" spans="1:7" s="29" customFormat="1" ht="33.75">
      <c r="A148" s="36" t="s">
        <v>384</v>
      </c>
      <c r="B148" s="37" t="s">
        <v>154</v>
      </c>
      <c r="C148" s="38" t="s">
        <v>32</v>
      </c>
      <c r="D148" s="39">
        <v>364.99</v>
      </c>
      <c r="E148" s="40"/>
      <c r="F148" s="64"/>
      <c r="G148" s="42"/>
    </row>
    <row r="149" spans="1:7" s="29" customFormat="1" ht="33.75">
      <c r="A149" s="36" t="s">
        <v>385</v>
      </c>
      <c r="B149" s="37" t="s">
        <v>155</v>
      </c>
      <c r="C149" s="38" t="s">
        <v>34</v>
      </c>
      <c r="D149" s="39">
        <v>6934.81</v>
      </c>
      <c r="E149" s="40"/>
      <c r="F149" s="41"/>
      <c r="G149" s="42"/>
    </row>
    <row r="150" spans="1:7" s="29" customFormat="1">
      <c r="A150" s="30" t="s">
        <v>78</v>
      </c>
      <c r="B150" s="31" t="s">
        <v>99</v>
      </c>
      <c r="C150" s="32"/>
      <c r="D150" s="33"/>
      <c r="E150" s="34"/>
      <c r="F150" s="35"/>
      <c r="G150" s="34">
        <f>ROUND(SUM(G151:G165),2)</f>
        <v>0</v>
      </c>
    </row>
    <row r="151" spans="1:7" s="29" customFormat="1" ht="45">
      <c r="A151" s="36" t="s">
        <v>386</v>
      </c>
      <c r="B151" s="37" t="s">
        <v>194</v>
      </c>
      <c r="C151" s="38" t="s">
        <v>32</v>
      </c>
      <c r="D151" s="39">
        <v>28.55</v>
      </c>
      <c r="E151" s="40"/>
      <c r="F151" s="41"/>
      <c r="G151" s="42"/>
    </row>
    <row r="152" spans="1:7" s="29" customFormat="1" ht="45">
      <c r="A152" s="36" t="s">
        <v>387</v>
      </c>
      <c r="B152" s="37" t="s">
        <v>195</v>
      </c>
      <c r="C152" s="38" t="s">
        <v>32</v>
      </c>
      <c r="D152" s="39">
        <v>7.14</v>
      </c>
      <c r="E152" s="40"/>
      <c r="F152" s="41"/>
      <c r="G152" s="42"/>
    </row>
    <row r="153" spans="1:7" s="29" customFormat="1" ht="22.5">
      <c r="A153" s="36" t="s">
        <v>388</v>
      </c>
      <c r="B153" s="37" t="s">
        <v>100</v>
      </c>
      <c r="C153" s="38" t="s">
        <v>32</v>
      </c>
      <c r="D153" s="39">
        <v>5.35</v>
      </c>
      <c r="E153" s="40"/>
      <c r="F153" s="41"/>
      <c r="G153" s="42"/>
    </row>
    <row r="154" spans="1:7" s="29" customFormat="1" ht="33.75">
      <c r="A154" s="36" t="s">
        <v>389</v>
      </c>
      <c r="B154" s="37" t="s">
        <v>103</v>
      </c>
      <c r="C154" s="38" t="s">
        <v>31</v>
      </c>
      <c r="D154" s="39">
        <v>16.579999999999998</v>
      </c>
      <c r="E154" s="40"/>
      <c r="F154" s="41"/>
      <c r="G154" s="42"/>
    </row>
    <row r="155" spans="1:7" s="29" customFormat="1" ht="33.75">
      <c r="A155" s="36" t="s">
        <v>390</v>
      </c>
      <c r="B155" s="37" t="s">
        <v>101</v>
      </c>
      <c r="C155" s="38" t="s">
        <v>42</v>
      </c>
      <c r="D155" s="39">
        <v>468.81000000000006</v>
      </c>
      <c r="E155" s="40"/>
      <c r="F155" s="41"/>
      <c r="G155" s="42"/>
    </row>
    <row r="156" spans="1:7" s="29" customFormat="1" ht="22.5">
      <c r="A156" s="36" t="s">
        <v>391</v>
      </c>
      <c r="B156" s="37" t="s">
        <v>104</v>
      </c>
      <c r="C156" s="38" t="s">
        <v>32</v>
      </c>
      <c r="D156" s="39">
        <v>3.8899999999999997</v>
      </c>
      <c r="E156" s="40"/>
      <c r="F156" s="41"/>
      <c r="G156" s="42"/>
    </row>
    <row r="157" spans="1:7" s="29" customFormat="1" ht="33.75">
      <c r="A157" s="36" t="s">
        <v>392</v>
      </c>
      <c r="B157" s="37" t="s">
        <v>121</v>
      </c>
      <c r="C157" s="38" t="s">
        <v>31</v>
      </c>
      <c r="D157" s="39">
        <v>8.64</v>
      </c>
      <c r="E157" s="40"/>
      <c r="F157" s="41"/>
      <c r="G157" s="42"/>
    </row>
    <row r="158" spans="1:7" s="29" customFormat="1" ht="22.5">
      <c r="A158" s="36" t="s">
        <v>393</v>
      </c>
      <c r="B158" s="37" t="s">
        <v>86</v>
      </c>
      <c r="C158" s="38" t="s">
        <v>31</v>
      </c>
      <c r="D158" s="39">
        <v>53.75</v>
      </c>
      <c r="E158" s="40"/>
      <c r="F158" s="41"/>
      <c r="G158" s="42"/>
    </row>
    <row r="159" spans="1:7" s="29" customFormat="1" ht="45">
      <c r="A159" s="36" t="s">
        <v>394</v>
      </c>
      <c r="B159" s="37" t="s">
        <v>119</v>
      </c>
      <c r="C159" s="38" t="s">
        <v>31</v>
      </c>
      <c r="D159" s="39">
        <v>41</v>
      </c>
      <c r="E159" s="40"/>
      <c r="F159" s="41"/>
      <c r="G159" s="42"/>
    </row>
    <row r="160" spans="1:7" s="29" customFormat="1" ht="45">
      <c r="A160" s="36" t="s">
        <v>395</v>
      </c>
      <c r="B160" s="37" t="s">
        <v>120</v>
      </c>
      <c r="C160" s="38" t="s">
        <v>31</v>
      </c>
      <c r="D160" s="39">
        <v>66.510000000000005</v>
      </c>
      <c r="E160" s="40"/>
      <c r="F160" s="41"/>
      <c r="G160" s="42"/>
    </row>
    <row r="161" spans="1:7" s="29" customFormat="1" ht="45">
      <c r="A161" s="36" t="s">
        <v>396</v>
      </c>
      <c r="B161" s="37" t="s">
        <v>173</v>
      </c>
      <c r="C161" s="38" t="s">
        <v>32</v>
      </c>
      <c r="D161" s="39">
        <v>8.75</v>
      </c>
      <c r="E161" s="40"/>
      <c r="F161" s="41"/>
      <c r="G161" s="42"/>
    </row>
    <row r="162" spans="1:7" s="29" customFormat="1" ht="45">
      <c r="A162" s="36" t="s">
        <v>397</v>
      </c>
      <c r="B162" s="37" t="s">
        <v>109</v>
      </c>
      <c r="C162" s="38" t="s">
        <v>33</v>
      </c>
      <c r="D162" s="39">
        <v>26</v>
      </c>
      <c r="E162" s="40"/>
      <c r="F162" s="41"/>
      <c r="G162" s="42"/>
    </row>
    <row r="163" spans="1:7" s="29" customFormat="1" ht="45">
      <c r="A163" s="36" t="s">
        <v>398</v>
      </c>
      <c r="B163" s="37" t="s">
        <v>141</v>
      </c>
      <c r="C163" s="38" t="s">
        <v>33</v>
      </c>
      <c r="D163" s="39">
        <v>6</v>
      </c>
      <c r="E163" s="40"/>
      <c r="F163" s="41"/>
      <c r="G163" s="42"/>
    </row>
    <row r="164" spans="1:7" s="29" customFormat="1" ht="33.75">
      <c r="A164" s="36" t="s">
        <v>399</v>
      </c>
      <c r="B164" s="37" t="s">
        <v>154</v>
      </c>
      <c r="C164" s="38" t="s">
        <v>32</v>
      </c>
      <c r="D164" s="39">
        <v>26.94</v>
      </c>
      <c r="E164" s="40"/>
      <c r="F164" s="64"/>
      <c r="G164" s="42"/>
    </row>
    <row r="165" spans="1:7" s="29" customFormat="1" ht="33.75">
      <c r="A165" s="36" t="s">
        <v>400</v>
      </c>
      <c r="B165" s="37" t="s">
        <v>155</v>
      </c>
      <c r="C165" s="38" t="s">
        <v>34</v>
      </c>
      <c r="D165" s="39">
        <v>511.86</v>
      </c>
      <c r="E165" s="40"/>
      <c r="F165" s="41"/>
      <c r="G165" s="42"/>
    </row>
    <row r="166" spans="1:7" s="29" customFormat="1">
      <c r="A166" s="30" t="s">
        <v>88</v>
      </c>
      <c r="B166" s="31" t="s">
        <v>216</v>
      </c>
      <c r="C166" s="32"/>
      <c r="D166" s="33"/>
      <c r="E166" s="34"/>
      <c r="F166" s="35"/>
      <c r="G166" s="34">
        <f>ROUND(SUM(G167:G184),2)</f>
        <v>0</v>
      </c>
    </row>
    <row r="167" spans="1:7" s="29" customFormat="1" ht="45">
      <c r="A167" s="36" t="s">
        <v>401</v>
      </c>
      <c r="B167" s="37" t="s">
        <v>194</v>
      </c>
      <c r="C167" s="38" t="s">
        <v>32</v>
      </c>
      <c r="D167" s="39">
        <v>42.44</v>
      </c>
      <c r="E167" s="40"/>
      <c r="F167" s="41"/>
      <c r="G167" s="42"/>
    </row>
    <row r="168" spans="1:7" s="29" customFormat="1" ht="45">
      <c r="A168" s="36" t="s">
        <v>402</v>
      </c>
      <c r="B168" s="37" t="s">
        <v>195</v>
      </c>
      <c r="C168" s="38" t="s">
        <v>32</v>
      </c>
      <c r="D168" s="39">
        <v>30.1</v>
      </c>
      <c r="E168" s="40"/>
      <c r="F168" s="41"/>
      <c r="G168" s="42"/>
    </row>
    <row r="169" spans="1:7" s="29" customFormat="1" ht="45">
      <c r="A169" s="36" t="s">
        <v>403</v>
      </c>
      <c r="B169" s="37" t="s">
        <v>211</v>
      </c>
      <c r="C169" s="38" t="s">
        <v>32</v>
      </c>
      <c r="D169" s="39">
        <v>17.46</v>
      </c>
      <c r="E169" s="40"/>
      <c r="F169" s="41"/>
      <c r="G169" s="42"/>
    </row>
    <row r="170" spans="1:7" s="29" customFormat="1" ht="45">
      <c r="A170" s="36" t="s">
        <v>404</v>
      </c>
      <c r="B170" s="37" t="s">
        <v>173</v>
      </c>
      <c r="C170" s="38" t="s">
        <v>32</v>
      </c>
      <c r="D170" s="39">
        <v>10.1</v>
      </c>
      <c r="E170" s="40"/>
      <c r="F170" s="41"/>
      <c r="G170" s="42"/>
    </row>
    <row r="171" spans="1:7" s="29" customFormat="1" ht="56.25">
      <c r="A171" s="36" t="s">
        <v>405</v>
      </c>
      <c r="B171" s="37" t="s">
        <v>217</v>
      </c>
      <c r="C171" s="38" t="s">
        <v>32</v>
      </c>
      <c r="D171" s="39">
        <v>3.5</v>
      </c>
      <c r="E171" s="40"/>
      <c r="F171" s="41"/>
      <c r="G171" s="42"/>
    </row>
    <row r="172" spans="1:7" s="29" customFormat="1" ht="33.75">
      <c r="A172" s="36" t="s">
        <v>406</v>
      </c>
      <c r="B172" s="37" t="s">
        <v>218</v>
      </c>
      <c r="C172" s="38" t="s">
        <v>31</v>
      </c>
      <c r="D172" s="39">
        <v>11.94</v>
      </c>
      <c r="E172" s="40"/>
      <c r="F172" s="41"/>
      <c r="G172" s="42"/>
    </row>
    <row r="173" spans="1:7" s="29" customFormat="1" ht="33.75">
      <c r="A173" s="36" t="s">
        <v>407</v>
      </c>
      <c r="B173" s="37" t="s">
        <v>219</v>
      </c>
      <c r="C173" s="38" t="s">
        <v>31</v>
      </c>
      <c r="D173" s="39">
        <v>69.739999999999995</v>
      </c>
      <c r="E173" s="40"/>
      <c r="F173" s="41"/>
      <c r="G173" s="42"/>
    </row>
    <row r="174" spans="1:7" s="29" customFormat="1" ht="33.75">
      <c r="A174" s="36" t="s">
        <v>408</v>
      </c>
      <c r="B174" s="37" t="s">
        <v>105</v>
      </c>
      <c r="C174" s="38" t="s">
        <v>31</v>
      </c>
      <c r="D174" s="39">
        <v>5.12</v>
      </c>
      <c r="E174" s="40"/>
      <c r="F174" s="41"/>
      <c r="G174" s="42"/>
    </row>
    <row r="175" spans="1:7" s="29" customFormat="1" ht="33.75">
      <c r="A175" s="36" t="s">
        <v>409</v>
      </c>
      <c r="B175" s="37" t="s">
        <v>101</v>
      </c>
      <c r="C175" s="38" t="s">
        <v>42</v>
      </c>
      <c r="D175" s="39">
        <v>1485.38</v>
      </c>
      <c r="E175" s="40"/>
      <c r="F175" s="41"/>
      <c r="G175" s="42"/>
    </row>
    <row r="176" spans="1:7" s="29" customFormat="1" ht="45">
      <c r="A176" s="36" t="s">
        <v>410</v>
      </c>
      <c r="B176" s="37" t="s">
        <v>220</v>
      </c>
      <c r="C176" s="38" t="s">
        <v>32</v>
      </c>
      <c r="D176" s="39">
        <v>3.99</v>
      </c>
      <c r="E176" s="40"/>
      <c r="F176" s="41"/>
      <c r="G176" s="42"/>
    </row>
    <row r="177" spans="1:7" s="29" customFormat="1" ht="45">
      <c r="A177" s="36" t="s">
        <v>411</v>
      </c>
      <c r="B177" s="37" t="s">
        <v>109</v>
      </c>
      <c r="C177" s="38" t="s">
        <v>33</v>
      </c>
      <c r="D177" s="39">
        <v>26</v>
      </c>
      <c r="E177" s="40"/>
      <c r="F177" s="41"/>
      <c r="G177" s="42"/>
    </row>
    <row r="178" spans="1:7" s="29" customFormat="1" ht="45">
      <c r="A178" s="36" t="s">
        <v>412</v>
      </c>
      <c r="B178" s="37" t="s">
        <v>221</v>
      </c>
      <c r="C178" s="38" t="s">
        <v>32</v>
      </c>
      <c r="D178" s="39">
        <v>2.74</v>
      </c>
      <c r="E178" s="40"/>
      <c r="F178" s="41"/>
      <c r="G178" s="42"/>
    </row>
    <row r="179" spans="1:7" s="29" customFormat="1" ht="45">
      <c r="A179" s="36" t="s">
        <v>413</v>
      </c>
      <c r="B179" s="37" t="s">
        <v>222</v>
      </c>
      <c r="C179" s="38" t="s">
        <v>32</v>
      </c>
      <c r="D179" s="39">
        <v>2.74</v>
      </c>
      <c r="E179" s="40"/>
      <c r="F179" s="41"/>
      <c r="G179" s="42"/>
    </row>
    <row r="180" spans="1:7" s="29" customFormat="1" ht="33.75">
      <c r="A180" s="36" t="s">
        <v>414</v>
      </c>
      <c r="B180" s="37" t="s">
        <v>249</v>
      </c>
      <c r="C180" s="38" t="s">
        <v>35</v>
      </c>
      <c r="D180" s="39">
        <v>17.8</v>
      </c>
      <c r="E180" s="40"/>
      <c r="F180" s="41"/>
      <c r="G180" s="42"/>
    </row>
    <row r="181" spans="1:7" s="29" customFormat="1" ht="45">
      <c r="A181" s="36" t="s">
        <v>415</v>
      </c>
      <c r="B181" s="37" t="s">
        <v>223</v>
      </c>
      <c r="C181" s="38" t="s">
        <v>32</v>
      </c>
      <c r="D181" s="39">
        <v>3.4</v>
      </c>
      <c r="E181" s="40"/>
      <c r="F181" s="41"/>
      <c r="G181" s="42"/>
    </row>
    <row r="182" spans="1:7" s="29" customFormat="1" ht="45">
      <c r="A182" s="36" t="s">
        <v>416</v>
      </c>
      <c r="B182" s="37" t="s">
        <v>224</v>
      </c>
      <c r="C182" s="38" t="s">
        <v>32</v>
      </c>
      <c r="D182" s="39">
        <v>3.4</v>
      </c>
      <c r="E182" s="40"/>
      <c r="F182" s="41"/>
      <c r="G182" s="42"/>
    </row>
    <row r="183" spans="1:7" s="29" customFormat="1" ht="33.75">
      <c r="A183" s="36" t="s">
        <v>417</v>
      </c>
      <c r="B183" s="37" t="s">
        <v>154</v>
      </c>
      <c r="C183" s="38" t="s">
        <v>32</v>
      </c>
      <c r="D183" s="39">
        <v>79.900000000000006</v>
      </c>
      <c r="E183" s="40"/>
      <c r="F183" s="41"/>
      <c r="G183" s="42"/>
    </row>
    <row r="184" spans="1:7" s="29" customFormat="1" ht="33.75">
      <c r="A184" s="36" t="s">
        <v>418</v>
      </c>
      <c r="B184" s="37" t="s">
        <v>155</v>
      </c>
      <c r="C184" s="38" t="s">
        <v>34</v>
      </c>
      <c r="D184" s="39">
        <v>1518.1000000000001</v>
      </c>
      <c r="E184" s="40"/>
      <c r="F184" s="41"/>
      <c r="G184" s="42"/>
    </row>
    <row r="185" spans="1:7" s="29" customFormat="1">
      <c r="A185" s="30" t="s">
        <v>89</v>
      </c>
      <c r="B185" s="31" t="s">
        <v>44</v>
      </c>
      <c r="C185" s="32"/>
      <c r="D185" s="33"/>
      <c r="E185" s="34"/>
      <c r="F185" s="35"/>
      <c r="G185" s="34">
        <f>ROUND(SUM(G186:G203),2)</f>
        <v>0</v>
      </c>
    </row>
    <row r="186" spans="1:7" s="29" customFormat="1" ht="22.5">
      <c r="A186" s="36" t="s">
        <v>419</v>
      </c>
      <c r="B186" s="37" t="s">
        <v>124</v>
      </c>
      <c r="C186" s="38" t="s">
        <v>35</v>
      </c>
      <c r="D186" s="39">
        <v>216</v>
      </c>
      <c r="E186" s="40"/>
      <c r="F186" s="41"/>
      <c r="G186" s="42"/>
    </row>
    <row r="187" spans="1:7" s="29" customFormat="1" ht="45">
      <c r="A187" s="36" t="s">
        <v>420</v>
      </c>
      <c r="B187" s="37" t="s">
        <v>194</v>
      </c>
      <c r="C187" s="38" t="s">
        <v>32</v>
      </c>
      <c r="D187" s="39">
        <v>216.35</v>
      </c>
      <c r="E187" s="40"/>
      <c r="F187" s="41"/>
      <c r="G187" s="42"/>
    </row>
    <row r="188" spans="1:7" s="29" customFormat="1" ht="101.25">
      <c r="A188" s="36" t="s">
        <v>421</v>
      </c>
      <c r="B188" s="37" t="s">
        <v>143</v>
      </c>
      <c r="C188" s="38" t="s">
        <v>33</v>
      </c>
      <c r="D188" s="39">
        <v>7</v>
      </c>
      <c r="E188" s="40"/>
      <c r="F188" s="41"/>
      <c r="G188" s="42"/>
    </row>
    <row r="189" spans="1:7" s="29" customFormat="1" ht="112.5">
      <c r="A189" s="36" t="s">
        <v>422</v>
      </c>
      <c r="B189" s="37" t="s">
        <v>144</v>
      </c>
      <c r="C189" s="38" t="s">
        <v>33</v>
      </c>
      <c r="D189" s="39">
        <v>21</v>
      </c>
      <c r="E189" s="40"/>
      <c r="F189" s="41"/>
      <c r="G189" s="42"/>
    </row>
    <row r="190" spans="1:7" s="29" customFormat="1" ht="112.5">
      <c r="A190" s="36" t="s">
        <v>423</v>
      </c>
      <c r="B190" s="37" t="s">
        <v>145</v>
      </c>
      <c r="C190" s="38" t="s">
        <v>33</v>
      </c>
      <c r="D190" s="39">
        <v>4</v>
      </c>
      <c r="E190" s="40"/>
      <c r="F190" s="41"/>
      <c r="G190" s="42"/>
    </row>
    <row r="191" spans="1:7" s="29" customFormat="1" ht="112.5">
      <c r="A191" s="36" t="s">
        <v>424</v>
      </c>
      <c r="B191" s="37" t="s">
        <v>146</v>
      </c>
      <c r="C191" s="38" t="s">
        <v>33</v>
      </c>
      <c r="D191" s="39">
        <v>3</v>
      </c>
      <c r="E191" s="40"/>
      <c r="F191" s="41"/>
      <c r="G191" s="42"/>
    </row>
    <row r="192" spans="1:7" s="29" customFormat="1" ht="112.5">
      <c r="A192" s="36" t="s">
        <v>425</v>
      </c>
      <c r="B192" s="37" t="s">
        <v>147</v>
      </c>
      <c r="C192" s="38" t="s">
        <v>33</v>
      </c>
      <c r="D192" s="39">
        <v>1</v>
      </c>
      <c r="E192" s="40"/>
      <c r="F192" s="41"/>
      <c r="G192" s="42"/>
    </row>
    <row r="193" spans="1:7" s="29" customFormat="1" ht="33.75">
      <c r="A193" s="36" t="s">
        <v>426</v>
      </c>
      <c r="B193" s="37" t="s">
        <v>196</v>
      </c>
      <c r="C193" s="38" t="s">
        <v>35</v>
      </c>
      <c r="D193" s="39">
        <v>216</v>
      </c>
      <c r="E193" s="40"/>
      <c r="F193" s="41"/>
      <c r="G193" s="42"/>
    </row>
    <row r="194" spans="1:7" s="29" customFormat="1" ht="22.5">
      <c r="A194" s="36" t="s">
        <v>427</v>
      </c>
      <c r="B194" s="37" t="s">
        <v>197</v>
      </c>
      <c r="C194" s="38" t="s">
        <v>33</v>
      </c>
      <c r="D194" s="39">
        <v>36</v>
      </c>
      <c r="E194" s="40"/>
      <c r="F194" s="41"/>
      <c r="G194" s="42"/>
    </row>
    <row r="195" spans="1:7" s="29" customFormat="1" ht="22.5">
      <c r="A195" s="36" t="s">
        <v>428</v>
      </c>
      <c r="B195" s="37" t="s">
        <v>198</v>
      </c>
      <c r="C195" s="38" t="s">
        <v>33</v>
      </c>
      <c r="D195" s="39">
        <v>34</v>
      </c>
      <c r="E195" s="40"/>
      <c r="F195" s="41"/>
      <c r="G195" s="42"/>
    </row>
    <row r="196" spans="1:7" s="29" customFormat="1" ht="22.5">
      <c r="A196" s="36" t="s">
        <v>429</v>
      </c>
      <c r="B196" s="37" t="s">
        <v>199</v>
      </c>
      <c r="C196" s="38" t="s">
        <v>33</v>
      </c>
      <c r="D196" s="39">
        <v>2</v>
      </c>
      <c r="E196" s="40"/>
      <c r="F196" s="41"/>
      <c r="G196" s="42"/>
    </row>
    <row r="197" spans="1:7" s="29" customFormat="1" ht="33.75">
      <c r="A197" s="36" t="s">
        <v>430</v>
      </c>
      <c r="B197" s="37" t="s">
        <v>200</v>
      </c>
      <c r="C197" s="38" t="s">
        <v>33</v>
      </c>
      <c r="D197" s="39">
        <v>36</v>
      </c>
      <c r="E197" s="40"/>
      <c r="F197" s="41"/>
      <c r="G197" s="42"/>
    </row>
    <row r="198" spans="1:7" s="29" customFormat="1" ht="22.5">
      <c r="A198" s="36" t="s">
        <v>431</v>
      </c>
      <c r="B198" s="37" t="s">
        <v>49</v>
      </c>
      <c r="C198" s="38" t="s">
        <v>32</v>
      </c>
      <c r="D198" s="39">
        <v>19.010000000000002</v>
      </c>
      <c r="E198" s="40"/>
      <c r="F198" s="41"/>
      <c r="G198" s="42"/>
    </row>
    <row r="199" spans="1:7" s="29" customFormat="1" ht="33.75">
      <c r="A199" s="36" t="s">
        <v>432</v>
      </c>
      <c r="B199" s="37" t="s">
        <v>193</v>
      </c>
      <c r="C199" s="38" t="s">
        <v>32</v>
      </c>
      <c r="D199" s="39">
        <v>85.54</v>
      </c>
      <c r="E199" s="40"/>
      <c r="F199" s="41"/>
      <c r="G199" s="42"/>
    </row>
    <row r="200" spans="1:7" s="29" customFormat="1" ht="45">
      <c r="A200" s="36" t="s">
        <v>433</v>
      </c>
      <c r="B200" s="37" t="s">
        <v>173</v>
      </c>
      <c r="C200" s="38" t="s">
        <v>32</v>
      </c>
      <c r="D200" s="39">
        <v>63.8</v>
      </c>
      <c r="E200" s="40"/>
      <c r="F200" s="64"/>
      <c r="G200" s="42"/>
    </row>
    <row r="201" spans="1:7" s="29" customFormat="1" ht="56.25">
      <c r="A201" s="36" t="s">
        <v>434</v>
      </c>
      <c r="B201" s="37" t="s">
        <v>174</v>
      </c>
      <c r="C201" s="38" t="s">
        <v>32</v>
      </c>
      <c r="D201" s="39">
        <v>42.54</v>
      </c>
      <c r="E201" s="40"/>
      <c r="F201" s="41"/>
      <c r="G201" s="42"/>
    </row>
    <row r="202" spans="1:7" s="29" customFormat="1" ht="33.75">
      <c r="A202" s="36" t="s">
        <v>435</v>
      </c>
      <c r="B202" s="37" t="s">
        <v>154</v>
      </c>
      <c r="C202" s="38" t="s">
        <v>32</v>
      </c>
      <c r="D202" s="39">
        <v>152.55000000000001</v>
      </c>
      <c r="E202" s="40"/>
      <c r="F202" s="41"/>
      <c r="G202" s="42"/>
    </row>
    <row r="203" spans="1:7" s="29" customFormat="1" ht="33.75">
      <c r="A203" s="36" t="s">
        <v>436</v>
      </c>
      <c r="B203" s="37" t="s">
        <v>155</v>
      </c>
      <c r="C203" s="38" t="s">
        <v>34</v>
      </c>
      <c r="D203" s="39">
        <v>2898.4500000000003</v>
      </c>
      <c r="E203" s="40"/>
      <c r="F203" s="41"/>
      <c r="G203" s="42"/>
    </row>
    <row r="204" spans="1:7">
      <c r="A204" s="27" t="s">
        <v>84</v>
      </c>
      <c r="B204" s="43" t="s">
        <v>45</v>
      </c>
      <c r="C204" s="43"/>
      <c r="D204" s="43"/>
      <c r="E204" s="43"/>
      <c r="F204" s="43"/>
      <c r="G204" s="28">
        <f>ROUND(SUM(G205,G215,G228,G239),2)</f>
        <v>0</v>
      </c>
    </row>
    <row r="205" spans="1:7" s="29" customFormat="1">
      <c r="A205" s="30" t="s">
        <v>227</v>
      </c>
      <c r="B205" s="31" t="s">
        <v>43</v>
      </c>
      <c r="C205" s="32"/>
      <c r="D205" s="33"/>
      <c r="E205" s="34"/>
      <c r="F205" s="35"/>
      <c r="G205" s="34">
        <f>ROUND(SUM(G206:G214),2)</f>
        <v>0</v>
      </c>
    </row>
    <row r="206" spans="1:7" s="29" customFormat="1" ht="22.5">
      <c r="A206" s="36" t="s">
        <v>437</v>
      </c>
      <c r="B206" s="37" t="s">
        <v>124</v>
      </c>
      <c r="C206" s="38" t="s">
        <v>35</v>
      </c>
      <c r="D206" s="39">
        <v>222.64</v>
      </c>
      <c r="E206" s="40"/>
      <c r="F206" s="41"/>
      <c r="G206" s="42"/>
    </row>
    <row r="207" spans="1:7" s="29" customFormat="1" ht="45">
      <c r="A207" s="36" t="s">
        <v>438</v>
      </c>
      <c r="B207" s="37" t="s">
        <v>194</v>
      </c>
      <c r="C207" s="38" t="s">
        <v>32</v>
      </c>
      <c r="D207" s="39">
        <v>161.63999999999999</v>
      </c>
      <c r="E207" s="40"/>
      <c r="F207" s="41"/>
      <c r="G207" s="42"/>
    </row>
    <row r="208" spans="1:7" s="29" customFormat="1" ht="33.75">
      <c r="A208" s="36" t="s">
        <v>439</v>
      </c>
      <c r="B208" s="37" t="s">
        <v>201</v>
      </c>
      <c r="C208" s="38" t="s">
        <v>35</v>
      </c>
      <c r="D208" s="39">
        <v>222.64</v>
      </c>
      <c r="E208" s="40"/>
      <c r="F208" s="41"/>
      <c r="G208" s="42"/>
    </row>
    <row r="209" spans="1:7" s="29" customFormat="1" ht="22.5">
      <c r="A209" s="36" t="s">
        <v>440</v>
      </c>
      <c r="B209" s="37" t="s">
        <v>49</v>
      </c>
      <c r="C209" s="38" t="s">
        <v>32</v>
      </c>
      <c r="D209" s="39">
        <v>14.69</v>
      </c>
      <c r="E209" s="40"/>
      <c r="F209" s="41"/>
      <c r="G209" s="42"/>
    </row>
    <row r="210" spans="1:7" s="29" customFormat="1" ht="33.75">
      <c r="A210" s="36" t="s">
        <v>441</v>
      </c>
      <c r="B210" s="37" t="s">
        <v>193</v>
      </c>
      <c r="C210" s="38" t="s">
        <v>32</v>
      </c>
      <c r="D210" s="39">
        <v>57.84</v>
      </c>
      <c r="E210" s="40"/>
      <c r="F210" s="41"/>
      <c r="G210" s="42"/>
    </row>
    <row r="211" spans="1:7" s="29" customFormat="1" ht="45">
      <c r="A211" s="36" t="s">
        <v>442</v>
      </c>
      <c r="B211" s="37" t="s">
        <v>173</v>
      </c>
      <c r="C211" s="38" t="s">
        <v>32</v>
      </c>
      <c r="D211" s="39">
        <v>52.9</v>
      </c>
      <c r="E211" s="40"/>
      <c r="F211" s="64"/>
      <c r="G211" s="42"/>
    </row>
    <row r="212" spans="1:7" s="29" customFormat="1" ht="56.25">
      <c r="A212" s="36" t="s">
        <v>443</v>
      </c>
      <c r="B212" s="37" t="s">
        <v>174</v>
      </c>
      <c r="C212" s="38" t="s">
        <v>32</v>
      </c>
      <c r="D212" s="39">
        <v>35.270000000000003</v>
      </c>
      <c r="E212" s="40"/>
      <c r="F212" s="41"/>
      <c r="G212" s="42"/>
    </row>
    <row r="213" spans="1:7" s="29" customFormat="1" ht="33.75">
      <c r="A213" s="36" t="s">
        <v>444</v>
      </c>
      <c r="B213" s="37" t="s">
        <v>154</v>
      </c>
      <c r="C213" s="38" t="s">
        <v>32</v>
      </c>
      <c r="D213" s="39">
        <v>108.73999999999998</v>
      </c>
      <c r="E213" s="40"/>
      <c r="F213" s="41"/>
      <c r="G213" s="42"/>
    </row>
    <row r="214" spans="1:7" s="29" customFormat="1" ht="33.75">
      <c r="A214" s="36" t="s">
        <v>445</v>
      </c>
      <c r="B214" s="37" t="s">
        <v>155</v>
      </c>
      <c r="C214" s="38" t="s">
        <v>34</v>
      </c>
      <c r="D214" s="39">
        <v>2066.0599999999995</v>
      </c>
      <c r="E214" s="40"/>
      <c r="F214" s="41"/>
      <c r="G214" s="42"/>
    </row>
    <row r="215" spans="1:7" s="29" customFormat="1">
      <c r="A215" s="30" t="s">
        <v>228</v>
      </c>
      <c r="B215" s="31" t="s">
        <v>46</v>
      </c>
      <c r="C215" s="32"/>
      <c r="D215" s="33"/>
      <c r="E215" s="34"/>
      <c r="F215" s="35"/>
      <c r="G215" s="34">
        <f>ROUND(SUM(G216:G227),2)</f>
        <v>0</v>
      </c>
    </row>
    <row r="216" spans="1:7" s="29" customFormat="1" ht="22.5">
      <c r="A216" s="36" t="s">
        <v>446</v>
      </c>
      <c r="B216" s="37" t="s">
        <v>124</v>
      </c>
      <c r="C216" s="38" t="s">
        <v>35</v>
      </c>
      <c r="D216" s="39">
        <v>188</v>
      </c>
      <c r="E216" s="40"/>
      <c r="F216" s="41"/>
      <c r="G216" s="42"/>
    </row>
    <row r="217" spans="1:7" s="29" customFormat="1" ht="45">
      <c r="A217" s="36" t="s">
        <v>447</v>
      </c>
      <c r="B217" s="37" t="s">
        <v>194</v>
      </c>
      <c r="C217" s="38" t="s">
        <v>32</v>
      </c>
      <c r="D217" s="39">
        <v>103.4</v>
      </c>
      <c r="E217" s="40"/>
      <c r="F217" s="41"/>
      <c r="G217" s="42"/>
    </row>
    <row r="218" spans="1:7" s="29" customFormat="1" ht="45">
      <c r="A218" s="36" t="s">
        <v>448</v>
      </c>
      <c r="B218" s="37" t="s">
        <v>173</v>
      </c>
      <c r="C218" s="38" t="s">
        <v>32</v>
      </c>
      <c r="D218" s="39">
        <v>103.4</v>
      </c>
      <c r="E218" s="40"/>
      <c r="F218" s="41"/>
      <c r="G218" s="42"/>
    </row>
    <row r="219" spans="1:7" s="29" customFormat="1" ht="22.5">
      <c r="A219" s="36" t="s">
        <v>449</v>
      </c>
      <c r="B219" s="37" t="s">
        <v>52</v>
      </c>
      <c r="C219" s="38" t="s">
        <v>33</v>
      </c>
      <c r="D219" s="39">
        <v>36</v>
      </c>
      <c r="E219" s="40"/>
      <c r="F219" s="41"/>
      <c r="G219" s="42"/>
    </row>
    <row r="220" spans="1:7" s="29" customFormat="1" ht="22.5">
      <c r="A220" s="36" t="s">
        <v>450</v>
      </c>
      <c r="B220" s="37" t="s">
        <v>61</v>
      </c>
      <c r="C220" s="38" t="s">
        <v>33</v>
      </c>
      <c r="D220" s="39">
        <v>36</v>
      </c>
      <c r="E220" s="40"/>
      <c r="F220" s="41"/>
      <c r="G220" s="42"/>
    </row>
    <row r="221" spans="1:7" s="29" customFormat="1" ht="22.5">
      <c r="A221" s="36" t="s">
        <v>451</v>
      </c>
      <c r="B221" s="37" t="s">
        <v>53</v>
      </c>
      <c r="C221" s="38" t="s">
        <v>33</v>
      </c>
      <c r="D221" s="39">
        <v>36</v>
      </c>
      <c r="E221" s="40"/>
      <c r="F221" s="41"/>
      <c r="G221" s="42"/>
    </row>
    <row r="222" spans="1:7" s="29" customFormat="1" ht="22.5">
      <c r="A222" s="36" t="s">
        <v>452</v>
      </c>
      <c r="B222" s="37" t="s">
        <v>82</v>
      </c>
      <c r="C222" s="38" t="s">
        <v>33</v>
      </c>
      <c r="D222" s="39">
        <v>36</v>
      </c>
      <c r="E222" s="40"/>
      <c r="F222" s="41"/>
      <c r="G222" s="42"/>
    </row>
    <row r="223" spans="1:7" s="29" customFormat="1" ht="22.5">
      <c r="A223" s="36" t="s">
        <v>453</v>
      </c>
      <c r="B223" s="37" t="s">
        <v>54</v>
      </c>
      <c r="C223" s="38" t="s">
        <v>35</v>
      </c>
      <c r="D223" s="39">
        <v>188</v>
      </c>
      <c r="E223" s="40"/>
      <c r="F223" s="41"/>
      <c r="G223" s="42"/>
    </row>
    <row r="224" spans="1:7" s="29" customFormat="1" ht="22.5">
      <c r="A224" s="36" t="s">
        <v>454</v>
      </c>
      <c r="B224" s="37" t="s">
        <v>57</v>
      </c>
      <c r="C224" s="38" t="s">
        <v>33</v>
      </c>
      <c r="D224" s="39">
        <v>36</v>
      </c>
      <c r="E224" s="40"/>
      <c r="F224" s="41"/>
      <c r="G224" s="42"/>
    </row>
    <row r="225" spans="1:7" s="29" customFormat="1" ht="22.5">
      <c r="A225" s="36" t="s">
        <v>455</v>
      </c>
      <c r="B225" s="37" t="s">
        <v>56</v>
      </c>
      <c r="C225" s="38" t="s">
        <v>33</v>
      </c>
      <c r="D225" s="39">
        <v>36</v>
      </c>
      <c r="E225" s="40"/>
      <c r="F225" s="41"/>
      <c r="G225" s="42"/>
    </row>
    <row r="226" spans="1:7" s="29" customFormat="1" ht="22.5">
      <c r="A226" s="36" t="s">
        <v>456</v>
      </c>
      <c r="B226" s="37" t="s">
        <v>55</v>
      </c>
      <c r="C226" s="38" t="s">
        <v>33</v>
      </c>
      <c r="D226" s="39">
        <v>36</v>
      </c>
      <c r="E226" s="40"/>
      <c r="F226" s="41"/>
      <c r="G226" s="42"/>
    </row>
    <row r="227" spans="1:7" s="29" customFormat="1" ht="90">
      <c r="A227" s="36" t="s">
        <v>457</v>
      </c>
      <c r="B227" s="37" t="s">
        <v>108</v>
      </c>
      <c r="C227" s="38" t="s">
        <v>33</v>
      </c>
      <c r="D227" s="39">
        <v>36</v>
      </c>
      <c r="E227" s="40"/>
      <c r="F227" s="41"/>
      <c r="G227" s="42"/>
    </row>
    <row r="228" spans="1:7" s="29" customFormat="1">
      <c r="A228" s="30" t="s">
        <v>229</v>
      </c>
      <c r="B228" s="31" t="s">
        <v>47</v>
      </c>
      <c r="C228" s="32"/>
      <c r="D228" s="33"/>
      <c r="E228" s="34"/>
      <c r="F228" s="35"/>
      <c r="G228" s="34">
        <f>ROUND(SUM(G229:G238),2)</f>
        <v>0</v>
      </c>
    </row>
    <row r="229" spans="1:7" s="29" customFormat="1" ht="45">
      <c r="A229" s="36" t="s">
        <v>458</v>
      </c>
      <c r="B229" s="37" t="s">
        <v>194</v>
      </c>
      <c r="C229" s="38" t="s">
        <v>32</v>
      </c>
      <c r="D229" s="39">
        <v>34.799999999999997</v>
      </c>
      <c r="E229" s="40"/>
      <c r="F229" s="41"/>
      <c r="G229" s="42"/>
    </row>
    <row r="230" spans="1:7" s="29" customFormat="1" ht="33.75">
      <c r="A230" s="36" t="s">
        <v>459</v>
      </c>
      <c r="B230" s="37" t="s">
        <v>126</v>
      </c>
      <c r="C230" s="38" t="s">
        <v>31</v>
      </c>
      <c r="D230" s="39">
        <v>16.440000000000001</v>
      </c>
      <c r="E230" s="40"/>
      <c r="F230" s="41"/>
      <c r="G230" s="42"/>
    </row>
    <row r="231" spans="1:7" s="29" customFormat="1" ht="33.75">
      <c r="A231" s="36" t="s">
        <v>460</v>
      </c>
      <c r="B231" s="37" t="s">
        <v>103</v>
      </c>
      <c r="C231" s="38" t="s">
        <v>31</v>
      </c>
      <c r="D231" s="39">
        <v>21.01</v>
      </c>
      <c r="E231" s="40"/>
      <c r="F231" s="41"/>
      <c r="G231" s="42"/>
    </row>
    <row r="232" spans="1:7" s="29" customFormat="1" ht="33.75">
      <c r="A232" s="36" t="s">
        <v>461</v>
      </c>
      <c r="B232" s="37" t="s">
        <v>105</v>
      </c>
      <c r="C232" s="38" t="s">
        <v>31</v>
      </c>
      <c r="D232" s="39">
        <v>8.75</v>
      </c>
      <c r="E232" s="40"/>
      <c r="F232" s="41"/>
      <c r="G232" s="42"/>
    </row>
    <row r="233" spans="1:7" s="29" customFormat="1" ht="33.75">
      <c r="A233" s="36" t="s">
        <v>462</v>
      </c>
      <c r="B233" s="37" t="s">
        <v>101</v>
      </c>
      <c r="C233" s="38" t="s">
        <v>42</v>
      </c>
      <c r="D233" s="39">
        <v>343.28</v>
      </c>
      <c r="E233" s="40"/>
      <c r="F233" s="41"/>
      <c r="G233" s="42"/>
    </row>
    <row r="234" spans="1:7" s="29" customFormat="1" ht="22.5">
      <c r="A234" s="36" t="s">
        <v>463</v>
      </c>
      <c r="B234" s="37" t="s">
        <v>104</v>
      </c>
      <c r="C234" s="38" t="s">
        <v>32</v>
      </c>
      <c r="D234" s="39">
        <v>2.85</v>
      </c>
      <c r="E234" s="40"/>
      <c r="F234" s="41"/>
      <c r="G234" s="42"/>
    </row>
    <row r="235" spans="1:7" s="29" customFormat="1" ht="22.5">
      <c r="A235" s="36" t="s">
        <v>464</v>
      </c>
      <c r="B235" s="37" t="s">
        <v>86</v>
      </c>
      <c r="C235" s="38" t="s">
        <v>31</v>
      </c>
      <c r="D235" s="39">
        <v>33.340000000000003</v>
      </c>
      <c r="E235" s="40"/>
      <c r="F235" s="41"/>
      <c r="G235" s="42"/>
    </row>
    <row r="236" spans="1:7" s="29" customFormat="1" ht="33.75">
      <c r="A236" s="36" t="s">
        <v>465</v>
      </c>
      <c r="B236" s="37" t="s">
        <v>106</v>
      </c>
      <c r="C236" s="38" t="s">
        <v>31</v>
      </c>
      <c r="D236" s="39">
        <v>33.340000000000003</v>
      </c>
      <c r="E236" s="40"/>
      <c r="F236" s="41"/>
      <c r="G236" s="42"/>
    </row>
    <row r="237" spans="1:7" s="29" customFormat="1" ht="33.75">
      <c r="A237" s="36" t="s">
        <v>466</v>
      </c>
      <c r="B237" s="37" t="s">
        <v>154</v>
      </c>
      <c r="C237" s="38" t="s">
        <v>32</v>
      </c>
      <c r="D237" s="39">
        <v>34.799999999999997</v>
      </c>
      <c r="E237" s="40"/>
      <c r="F237" s="41"/>
      <c r="G237" s="42"/>
    </row>
    <row r="238" spans="1:7" s="29" customFormat="1" ht="33.75">
      <c r="A238" s="36" t="s">
        <v>467</v>
      </c>
      <c r="B238" s="37" t="s">
        <v>155</v>
      </c>
      <c r="C238" s="38" t="s">
        <v>34</v>
      </c>
      <c r="D238" s="39">
        <v>730.8</v>
      </c>
      <c r="E238" s="40"/>
      <c r="F238" s="41"/>
      <c r="G238" s="42"/>
    </row>
    <row r="239" spans="1:7" s="29" customFormat="1">
      <c r="A239" s="30" t="s">
        <v>215</v>
      </c>
      <c r="B239" s="31" t="s">
        <v>48</v>
      </c>
      <c r="C239" s="32"/>
      <c r="D239" s="33"/>
      <c r="E239" s="34"/>
      <c r="F239" s="35"/>
      <c r="G239" s="34">
        <f>ROUND(SUM(G240:G257),2)</f>
        <v>0</v>
      </c>
    </row>
    <row r="240" spans="1:7" s="29" customFormat="1" ht="22.5">
      <c r="A240" s="36" t="s">
        <v>468</v>
      </c>
      <c r="B240" s="37" t="s">
        <v>132</v>
      </c>
      <c r="C240" s="38" t="s">
        <v>33</v>
      </c>
      <c r="D240" s="39">
        <v>8</v>
      </c>
      <c r="E240" s="40"/>
      <c r="F240" s="41"/>
      <c r="G240" s="42"/>
    </row>
    <row r="241" spans="1:7" s="29" customFormat="1" ht="22.5">
      <c r="A241" s="36" t="s">
        <v>469</v>
      </c>
      <c r="B241" s="37" t="s">
        <v>136</v>
      </c>
      <c r="C241" s="38" t="s">
        <v>33</v>
      </c>
      <c r="D241" s="39">
        <v>8</v>
      </c>
      <c r="E241" s="40"/>
      <c r="F241" s="41"/>
      <c r="G241" s="42"/>
    </row>
    <row r="242" spans="1:7" s="29" customFormat="1" ht="22.5">
      <c r="A242" s="36" t="s">
        <v>470</v>
      </c>
      <c r="B242" s="37" t="s">
        <v>133</v>
      </c>
      <c r="C242" s="38" t="s">
        <v>33</v>
      </c>
      <c r="D242" s="39">
        <v>1</v>
      </c>
      <c r="E242" s="40"/>
      <c r="F242" s="41"/>
      <c r="G242" s="42"/>
    </row>
    <row r="243" spans="1:7" s="29" customFormat="1" ht="22.5">
      <c r="A243" s="36" t="s">
        <v>471</v>
      </c>
      <c r="B243" s="37" t="s">
        <v>135</v>
      </c>
      <c r="C243" s="38" t="s">
        <v>33</v>
      </c>
      <c r="D243" s="39">
        <v>1</v>
      </c>
      <c r="E243" s="40"/>
      <c r="F243" s="41"/>
      <c r="G243" s="42"/>
    </row>
    <row r="244" spans="1:7" s="29" customFormat="1" ht="33.75">
      <c r="A244" s="36" t="s">
        <v>472</v>
      </c>
      <c r="B244" s="37" t="s">
        <v>94</v>
      </c>
      <c r="C244" s="38" t="s">
        <v>33</v>
      </c>
      <c r="D244" s="39">
        <v>2</v>
      </c>
      <c r="E244" s="40"/>
      <c r="F244" s="41"/>
      <c r="G244" s="42"/>
    </row>
    <row r="245" spans="1:7" s="29" customFormat="1" ht="22.5">
      <c r="A245" s="36" t="s">
        <v>473</v>
      </c>
      <c r="B245" s="37" t="s">
        <v>97</v>
      </c>
      <c r="C245" s="38" t="s">
        <v>33</v>
      </c>
      <c r="D245" s="39">
        <v>1</v>
      </c>
      <c r="E245" s="40"/>
      <c r="F245" s="41"/>
      <c r="G245" s="42"/>
    </row>
    <row r="246" spans="1:7" s="29" customFormat="1" ht="22.5">
      <c r="A246" s="36" t="s">
        <v>474</v>
      </c>
      <c r="B246" s="37" t="s">
        <v>95</v>
      </c>
      <c r="C246" s="38" t="s">
        <v>33</v>
      </c>
      <c r="D246" s="39">
        <v>2</v>
      </c>
      <c r="E246" s="40"/>
      <c r="F246" s="41"/>
      <c r="G246" s="42"/>
    </row>
    <row r="247" spans="1:7" s="29" customFormat="1" ht="22.5">
      <c r="A247" s="36" t="s">
        <v>475</v>
      </c>
      <c r="B247" s="37" t="s">
        <v>58</v>
      </c>
      <c r="C247" s="38" t="s">
        <v>33</v>
      </c>
      <c r="D247" s="39">
        <v>1</v>
      </c>
      <c r="E247" s="40"/>
      <c r="F247" s="41"/>
      <c r="G247" s="42"/>
    </row>
    <row r="248" spans="1:7" s="29" customFormat="1" ht="33.75">
      <c r="A248" s="36" t="s">
        <v>476</v>
      </c>
      <c r="B248" s="37" t="s">
        <v>59</v>
      </c>
      <c r="C248" s="38" t="s">
        <v>33</v>
      </c>
      <c r="D248" s="39">
        <v>5</v>
      </c>
      <c r="E248" s="40"/>
      <c r="F248" s="41"/>
      <c r="G248" s="42"/>
    </row>
    <row r="249" spans="1:7" s="29" customFormat="1" ht="45">
      <c r="A249" s="36" t="s">
        <v>477</v>
      </c>
      <c r="B249" s="37" t="s">
        <v>91</v>
      </c>
      <c r="C249" s="38" t="s">
        <v>33</v>
      </c>
      <c r="D249" s="39">
        <v>1</v>
      </c>
      <c r="E249" s="40"/>
      <c r="F249" s="41"/>
      <c r="G249" s="42"/>
    </row>
    <row r="250" spans="1:7" s="29" customFormat="1" ht="33.75">
      <c r="A250" s="36" t="s">
        <v>478</v>
      </c>
      <c r="B250" s="37" t="s">
        <v>92</v>
      </c>
      <c r="C250" s="38" t="s">
        <v>33</v>
      </c>
      <c r="D250" s="39">
        <v>1</v>
      </c>
      <c r="E250" s="40"/>
      <c r="F250" s="41"/>
      <c r="G250" s="42"/>
    </row>
    <row r="251" spans="1:7" s="29" customFormat="1" ht="22.5">
      <c r="A251" s="36" t="s">
        <v>479</v>
      </c>
      <c r="B251" s="37" t="s">
        <v>51</v>
      </c>
      <c r="C251" s="38" t="s">
        <v>35</v>
      </c>
      <c r="D251" s="39">
        <v>1.6</v>
      </c>
      <c r="E251" s="40"/>
      <c r="F251" s="41"/>
      <c r="G251" s="42"/>
    </row>
    <row r="252" spans="1:7" s="29" customFormat="1" ht="22.5">
      <c r="A252" s="36" t="s">
        <v>480</v>
      </c>
      <c r="B252" s="37" t="s">
        <v>111</v>
      </c>
      <c r="C252" s="38" t="s">
        <v>33</v>
      </c>
      <c r="D252" s="39">
        <v>1</v>
      </c>
      <c r="E252" s="40"/>
      <c r="F252" s="41"/>
      <c r="G252" s="42"/>
    </row>
    <row r="253" spans="1:7" s="29" customFormat="1" ht="22.5">
      <c r="A253" s="36" t="s">
        <v>481</v>
      </c>
      <c r="B253" s="37" t="s">
        <v>96</v>
      </c>
      <c r="C253" s="38" t="s">
        <v>33</v>
      </c>
      <c r="D253" s="39">
        <v>1</v>
      </c>
      <c r="E253" s="40"/>
      <c r="F253" s="41"/>
      <c r="G253" s="42"/>
    </row>
    <row r="254" spans="1:7" s="29" customFormat="1" ht="33.75">
      <c r="A254" s="36" t="s">
        <v>482</v>
      </c>
      <c r="B254" s="37" t="s">
        <v>107</v>
      </c>
      <c r="C254" s="38" t="s">
        <v>32</v>
      </c>
      <c r="D254" s="39">
        <v>0.22</v>
      </c>
      <c r="E254" s="40"/>
      <c r="F254" s="41"/>
      <c r="G254" s="42"/>
    </row>
    <row r="255" spans="1:7" s="29" customFormat="1" ht="22.5">
      <c r="A255" s="36" t="s">
        <v>483</v>
      </c>
      <c r="B255" s="37" t="s">
        <v>142</v>
      </c>
      <c r="C255" s="38" t="s">
        <v>33</v>
      </c>
      <c r="D255" s="39">
        <v>6</v>
      </c>
      <c r="E255" s="40"/>
      <c r="F255" s="41"/>
      <c r="G255" s="42"/>
    </row>
    <row r="256" spans="1:7" s="29" customFormat="1" ht="22.5">
      <c r="A256" s="36" t="s">
        <v>484</v>
      </c>
      <c r="B256" s="37" t="s">
        <v>60</v>
      </c>
      <c r="C256" s="38" t="s">
        <v>33</v>
      </c>
      <c r="D256" s="39">
        <v>1</v>
      </c>
      <c r="E256" s="40"/>
      <c r="F256" s="41"/>
      <c r="G256" s="42"/>
    </row>
    <row r="257" spans="1:7" s="29" customFormat="1" ht="22.5">
      <c r="A257" s="36" t="s">
        <v>485</v>
      </c>
      <c r="B257" s="37" t="s">
        <v>137</v>
      </c>
      <c r="C257" s="38" t="s">
        <v>33</v>
      </c>
      <c r="D257" s="39">
        <v>5</v>
      </c>
      <c r="E257" s="40"/>
      <c r="F257" s="41"/>
      <c r="G257" s="42"/>
    </row>
    <row r="258" spans="1:7">
      <c r="A258" s="27" t="s">
        <v>90</v>
      </c>
      <c r="B258" s="43" t="s">
        <v>66</v>
      </c>
      <c r="C258" s="43"/>
      <c r="D258" s="43"/>
      <c r="E258" s="43"/>
      <c r="F258" s="43"/>
      <c r="G258" s="28">
        <f>ROUND(SUM(G259:G286),2)</f>
        <v>0</v>
      </c>
    </row>
    <row r="259" spans="1:7" s="29" customFormat="1" ht="33.75">
      <c r="A259" s="36" t="s">
        <v>486</v>
      </c>
      <c r="B259" s="67" t="s">
        <v>157</v>
      </c>
      <c r="C259" s="68" t="s">
        <v>35</v>
      </c>
      <c r="D259" s="69">
        <v>194.2</v>
      </c>
      <c r="E259" s="40"/>
      <c r="F259" s="41"/>
      <c r="G259" s="42"/>
    </row>
    <row r="260" spans="1:7" s="29" customFormat="1" ht="22.5">
      <c r="A260" s="36" t="s">
        <v>487</v>
      </c>
      <c r="B260" s="67" t="s">
        <v>158</v>
      </c>
      <c r="C260" s="68" t="s">
        <v>35</v>
      </c>
      <c r="D260" s="69">
        <v>194.2</v>
      </c>
      <c r="E260" s="40"/>
      <c r="F260" s="41"/>
      <c r="G260" s="42"/>
    </row>
    <row r="261" spans="1:7" s="29" customFormat="1" ht="45">
      <c r="A261" s="36" t="s">
        <v>488</v>
      </c>
      <c r="B261" s="67" t="s">
        <v>122</v>
      </c>
      <c r="C261" s="68" t="s">
        <v>32</v>
      </c>
      <c r="D261" s="69">
        <v>26.73</v>
      </c>
      <c r="E261" s="40"/>
      <c r="F261" s="41"/>
      <c r="G261" s="42"/>
    </row>
    <row r="262" spans="1:7" s="29" customFormat="1" ht="45">
      <c r="A262" s="36" t="s">
        <v>489</v>
      </c>
      <c r="B262" s="67" t="s">
        <v>173</v>
      </c>
      <c r="C262" s="68" t="s">
        <v>32</v>
      </c>
      <c r="D262" s="69">
        <v>26.73</v>
      </c>
      <c r="E262" s="40"/>
      <c r="F262" s="41"/>
      <c r="G262" s="42"/>
    </row>
    <row r="263" spans="1:7" s="29" customFormat="1" ht="22.5">
      <c r="A263" s="36" t="s">
        <v>490</v>
      </c>
      <c r="B263" s="67" t="s">
        <v>266</v>
      </c>
      <c r="C263" s="68" t="s">
        <v>35</v>
      </c>
      <c r="D263" s="69">
        <v>6</v>
      </c>
      <c r="E263" s="40"/>
      <c r="F263" s="41"/>
      <c r="G263" s="42"/>
    </row>
    <row r="264" spans="1:7" s="29" customFormat="1" ht="22.5">
      <c r="A264" s="70" t="s">
        <v>491</v>
      </c>
      <c r="B264" s="37" t="s">
        <v>65</v>
      </c>
      <c r="C264" s="38" t="s">
        <v>33</v>
      </c>
      <c r="D264" s="69">
        <v>4</v>
      </c>
      <c r="E264" s="40"/>
      <c r="F264" s="41"/>
      <c r="G264" s="42"/>
    </row>
    <row r="265" spans="1:7" s="29" customFormat="1" ht="45">
      <c r="A265" s="36" t="s">
        <v>492</v>
      </c>
      <c r="B265" s="67" t="s">
        <v>63</v>
      </c>
      <c r="C265" s="68" t="s">
        <v>33</v>
      </c>
      <c r="D265" s="69">
        <v>5</v>
      </c>
      <c r="E265" s="40"/>
      <c r="F265" s="41"/>
      <c r="G265" s="42"/>
    </row>
    <row r="266" spans="1:7" s="29" customFormat="1" ht="45">
      <c r="A266" s="36" t="s">
        <v>493</v>
      </c>
      <c r="B266" s="67" t="s">
        <v>64</v>
      </c>
      <c r="C266" s="68" t="s">
        <v>33</v>
      </c>
      <c r="D266" s="69">
        <v>2</v>
      </c>
      <c r="E266" s="40"/>
      <c r="F266" s="41"/>
      <c r="G266" s="42"/>
    </row>
    <row r="267" spans="1:7" s="29" customFormat="1" ht="22.5">
      <c r="A267" s="36" t="s">
        <v>494</v>
      </c>
      <c r="B267" s="37" t="s">
        <v>98</v>
      </c>
      <c r="C267" s="38" t="s">
        <v>32</v>
      </c>
      <c r="D267" s="39">
        <v>0.28000000000000003</v>
      </c>
      <c r="E267" s="40"/>
      <c r="F267" s="41"/>
      <c r="G267" s="42"/>
    </row>
    <row r="268" spans="1:7" s="29" customFormat="1" ht="123.75">
      <c r="A268" s="36" t="s">
        <v>495</v>
      </c>
      <c r="B268" s="37" t="s">
        <v>159</v>
      </c>
      <c r="C268" s="38" t="s">
        <v>33</v>
      </c>
      <c r="D268" s="39">
        <v>6</v>
      </c>
      <c r="E268" s="40"/>
      <c r="F268" s="41"/>
      <c r="G268" s="42"/>
    </row>
    <row r="269" spans="1:7" s="29" customFormat="1" ht="135">
      <c r="A269" s="36" t="s">
        <v>496</v>
      </c>
      <c r="B269" s="37" t="s">
        <v>160</v>
      </c>
      <c r="C269" s="38" t="s">
        <v>33</v>
      </c>
      <c r="D269" s="39">
        <v>6</v>
      </c>
      <c r="E269" s="40"/>
      <c r="F269" s="41"/>
      <c r="G269" s="42"/>
    </row>
    <row r="270" spans="1:7" s="29" customFormat="1" ht="56.25">
      <c r="A270" s="36" t="s">
        <v>497</v>
      </c>
      <c r="B270" s="37" t="s">
        <v>267</v>
      </c>
      <c r="C270" s="38" t="s">
        <v>33</v>
      </c>
      <c r="D270" s="39">
        <v>6</v>
      </c>
      <c r="E270" s="40"/>
      <c r="F270" s="41"/>
      <c r="G270" s="42"/>
    </row>
    <row r="271" spans="1:7" s="29" customFormat="1" ht="78.75">
      <c r="A271" s="36" t="s">
        <v>498</v>
      </c>
      <c r="B271" s="37" t="s">
        <v>161</v>
      </c>
      <c r="C271" s="38" t="s">
        <v>33</v>
      </c>
      <c r="D271" s="39">
        <v>6</v>
      </c>
      <c r="E271" s="40"/>
      <c r="F271" s="41"/>
      <c r="G271" s="42"/>
    </row>
    <row r="272" spans="1:7" s="29" customFormat="1" ht="33.75">
      <c r="A272" s="36" t="s">
        <v>499</v>
      </c>
      <c r="B272" s="37" t="s">
        <v>72</v>
      </c>
      <c r="C272" s="38" t="s">
        <v>33</v>
      </c>
      <c r="D272" s="39">
        <v>2</v>
      </c>
      <c r="E272" s="40"/>
      <c r="F272" s="41"/>
      <c r="G272" s="42"/>
    </row>
    <row r="273" spans="1:31" s="29" customFormat="1" ht="45">
      <c r="A273" s="36" t="s">
        <v>500</v>
      </c>
      <c r="B273" s="37" t="s">
        <v>162</v>
      </c>
      <c r="C273" s="38" t="s">
        <v>33</v>
      </c>
      <c r="D273" s="39">
        <v>24</v>
      </c>
      <c r="E273" s="40"/>
      <c r="F273" s="41"/>
      <c r="G273" s="42"/>
    </row>
    <row r="274" spans="1:31" s="29" customFormat="1" ht="45">
      <c r="A274" s="36" t="s">
        <v>501</v>
      </c>
      <c r="B274" s="37" t="s">
        <v>163</v>
      </c>
      <c r="C274" s="38" t="s">
        <v>35</v>
      </c>
      <c r="D274" s="39">
        <v>185.4</v>
      </c>
      <c r="E274" s="40"/>
      <c r="F274" s="41"/>
      <c r="G274" s="42"/>
    </row>
    <row r="275" spans="1:31" s="29" customFormat="1" ht="281.25">
      <c r="A275" s="36" t="s">
        <v>502</v>
      </c>
      <c r="B275" s="37" t="s">
        <v>156</v>
      </c>
      <c r="C275" s="38" t="s">
        <v>33</v>
      </c>
      <c r="D275" s="39">
        <v>1</v>
      </c>
      <c r="E275" s="40"/>
      <c r="F275" s="41"/>
      <c r="G275" s="42"/>
    </row>
    <row r="276" spans="1:31" s="29" customFormat="1" ht="78.75">
      <c r="A276" s="36" t="s">
        <v>503</v>
      </c>
      <c r="B276" s="37" t="s">
        <v>164</v>
      </c>
      <c r="C276" s="38" t="s">
        <v>33</v>
      </c>
      <c r="D276" s="39">
        <v>1</v>
      </c>
      <c r="E276" s="40"/>
      <c r="F276" s="41"/>
      <c r="G276" s="42"/>
    </row>
    <row r="277" spans="1:31" s="29" customFormat="1" ht="33.75">
      <c r="A277" s="36" t="s">
        <v>504</v>
      </c>
      <c r="B277" s="37" t="s">
        <v>140</v>
      </c>
      <c r="C277" s="38" t="s">
        <v>33</v>
      </c>
      <c r="D277" s="39">
        <v>6</v>
      </c>
      <c r="E277" s="40"/>
      <c r="F277" s="41"/>
      <c r="G277" s="42"/>
    </row>
    <row r="278" spans="1:31" s="29" customFormat="1" ht="33.75">
      <c r="A278" s="36" t="s">
        <v>505</v>
      </c>
      <c r="B278" s="37" t="s">
        <v>165</v>
      </c>
      <c r="C278" s="38" t="s">
        <v>33</v>
      </c>
      <c r="D278" s="39">
        <v>18</v>
      </c>
      <c r="E278" s="40"/>
      <c r="F278" s="41"/>
      <c r="G278" s="42"/>
    </row>
    <row r="279" spans="1:31" s="29" customFormat="1" ht="56.25">
      <c r="A279" s="36" t="s">
        <v>506</v>
      </c>
      <c r="B279" s="37" t="s">
        <v>74</v>
      </c>
      <c r="C279" s="38" t="s">
        <v>33</v>
      </c>
      <c r="D279" s="39">
        <v>1</v>
      </c>
      <c r="E279" s="40"/>
      <c r="F279" s="41"/>
      <c r="G279" s="42"/>
    </row>
    <row r="280" spans="1:31" s="29" customFormat="1" ht="22.5">
      <c r="A280" s="36" t="s">
        <v>507</v>
      </c>
      <c r="B280" s="37" t="s">
        <v>68</v>
      </c>
      <c r="C280" s="38" t="s">
        <v>33</v>
      </c>
      <c r="D280" s="39">
        <v>18</v>
      </c>
      <c r="E280" s="40"/>
      <c r="F280" s="41"/>
      <c r="G280" s="42"/>
    </row>
    <row r="281" spans="1:31" s="29" customFormat="1" ht="22.5">
      <c r="A281" s="36" t="s">
        <v>508</v>
      </c>
      <c r="B281" s="37" t="s">
        <v>69</v>
      </c>
      <c r="C281" s="38" t="s">
        <v>33</v>
      </c>
      <c r="D281" s="39">
        <v>6</v>
      </c>
      <c r="E281" s="40"/>
      <c r="F281" s="41"/>
      <c r="G281" s="42"/>
    </row>
    <row r="282" spans="1:31" s="29" customFormat="1" ht="33.75">
      <c r="A282" s="36" t="s">
        <v>509</v>
      </c>
      <c r="B282" s="67" t="s">
        <v>110</v>
      </c>
      <c r="C282" s="68" t="s">
        <v>33</v>
      </c>
      <c r="D282" s="69">
        <v>6</v>
      </c>
      <c r="E282" s="40"/>
      <c r="F282" s="41"/>
      <c r="G282" s="42"/>
    </row>
    <row r="283" spans="1:31" s="29" customFormat="1" ht="33.75">
      <c r="A283" s="36" t="s">
        <v>510</v>
      </c>
      <c r="B283" s="67" t="s">
        <v>70</v>
      </c>
      <c r="C283" s="68" t="s">
        <v>71</v>
      </c>
      <c r="D283" s="69">
        <v>3</v>
      </c>
      <c r="E283" s="40"/>
      <c r="F283" s="41"/>
      <c r="G283" s="42"/>
    </row>
    <row r="284" spans="1:31" s="29" customFormat="1" ht="33.75">
      <c r="A284" s="36" t="s">
        <v>511</v>
      </c>
      <c r="B284" s="67" t="s">
        <v>75</v>
      </c>
      <c r="C284" s="68" t="s">
        <v>71</v>
      </c>
      <c r="D284" s="69">
        <v>6</v>
      </c>
      <c r="E284" s="40"/>
      <c r="F284" s="41"/>
      <c r="G284" s="42"/>
    </row>
    <row r="285" spans="1:31" s="29" customFormat="1" ht="33.75">
      <c r="A285" s="36" t="s">
        <v>512</v>
      </c>
      <c r="B285" s="67" t="s">
        <v>73</v>
      </c>
      <c r="C285" s="68" t="s">
        <v>35</v>
      </c>
      <c r="D285" s="69">
        <v>14.4</v>
      </c>
      <c r="E285" s="40"/>
      <c r="F285" s="41"/>
      <c r="G285" s="42"/>
    </row>
    <row r="286" spans="1:31" s="29" customFormat="1" ht="22.5">
      <c r="A286" s="36" t="s">
        <v>513</v>
      </c>
      <c r="B286" s="67" t="s">
        <v>134</v>
      </c>
      <c r="C286" s="68" t="s">
        <v>32</v>
      </c>
      <c r="D286" s="69">
        <v>0.04</v>
      </c>
      <c r="E286" s="40"/>
      <c r="F286" s="41"/>
      <c r="G286" s="4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s="44" customFormat="1">
      <c r="A287" s="27" t="s">
        <v>230</v>
      </c>
      <c r="B287" s="43" t="s">
        <v>30</v>
      </c>
      <c r="C287" s="43"/>
      <c r="D287" s="43"/>
      <c r="E287" s="43"/>
      <c r="F287" s="43"/>
      <c r="G287" s="28">
        <f>ROUND(SUM(G288),2)</f>
        <v>0</v>
      </c>
    </row>
    <row r="288" spans="1:31" s="45" customFormat="1" ht="22.5">
      <c r="A288" s="36" t="s">
        <v>514</v>
      </c>
      <c r="B288" s="37" t="s">
        <v>38</v>
      </c>
      <c r="C288" s="38" t="s">
        <v>31</v>
      </c>
      <c r="D288" s="39">
        <v>3200.3700000000003</v>
      </c>
      <c r="E288" s="40"/>
      <c r="F288" s="64"/>
      <c r="G288" s="42"/>
    </row>
    <row r="289" spans="1:7" ht="6" customHeight="1">
      <c r="A289" s="71"/>
      <c r="B289" s="71"/>
      <c r="C289" s="71"/>
      <c r="D289" s="71"/>
      <c r="E289" s="71"/>
      <c r="F289" s="71"/>
      <c r="G289" s="71"/>
    </row>
    <row r="290" spans="1:7" s="29" customFormat="1">
      <c r="A290" s="36"/>
      <c r="B290" s="37"/>
      <c r="C290" s="38"/>
      <c r="D290" s="39"/>
      <c r="E290" s="40"/>
      <c r="F290" s="41"/>
      <c r="G290" s="42"/>
    </row>
    <row r="291" spans="1:7" s="29" customFormat="1">
      <c r="A291" s="36"/>
      <c r="B291" s="37"/>
      <c r="C291" s="38"/>
      <c r="D291" s="39"/>
      <c r="E291" s="40"/>
      <c r="F291" s="41"/>
      <c r="G291" s="42"/>
    </row>
    <row r="292" spans="1:7" s="29" customFormat="1">
      <c r="A292" s="36"/>
      <c r="B292" s="37"/>
      <c r="C292" s="38"/>
      <c r="D292" s="39"/>
      <c r="E292" s="40"/>
      <c r="F292" s="41"/>
      <c r="G292" s="42"/>
    </row>
    <row r="293" spans="1:7" s="44" customFormat="1">
      <c r="A293" s="27"/>
      <c r="B293" s="43" t="s">
        <v>517</v>
      </c>
      <c r="C293" s="43"/>
      <c r="D293" s="43"/>
      <c r="E293" s="43"/>
      <c r="F293" s="43"/>
      <c r="G293" s="28"/>
    </row>
    <row r="294" spans="1:7" s="29" customFormat="1" ht="56.25">
      <c r="A294" s="36"/>
      <c r="B294" s="105" t="str">
        <f>+B5</f>
        <v>Modernización a la Red de Vía Urbana Santa Ana Tepetitlán, frente 01: pavimentación con concreto hidráulico de la calle Jacarandas, incluye alcantarillado sanitario, agua potable, infraestructura pluvial, paso vehicular, banquetas, cruces peatonales, accesibilidad universal, señalética horizontal - vertical y obras complementarias, Santa Ana Tepetitlán, Municipio de Zapopan, Jalisco</v>
      </c>
      <c r="C294" s="38"/>
      <c r="D294" s="39"/>
      <c r="E294" s="40"/>
      <c r="F294" s="41"/>
      <c r="G294" s="42"/>
    </row>
    <row r="295" spans="1:7" s="29" customFormat="1">
      <c r="A295" s="36"/>
      <c r="B295" s="37"/>
      <c r="C295" s="38"/>
      <c r="D295" s="39"/>
      <c r="E295" s="40"/>
      <c r="F295" s="41"/>
      <c r="G295" s="42"/>
    </row>
    <row r="296" spans="1:7" s="45" customFormat="1">
      <c r="A296" s="46" t="s">
        <v>15</v>
      </c>
      <c r="B296" s="76" t="str">
        <f>B16</f>
        <v>PAVIMENTACIÓN</v>
      </c>
      <c r="C296" s="76"/>
      <c r="D296" s="76"/>
      <c r="E296" s="76"/>
      <c r="F296" s="47"/>
      <c r="G296" s="108">
        <f>G16</f>
        <v>0</v>
      </c>
    </row>
    <row r="297" spans="1:7" s="45" customFormat="1">
      <c r="A297" s="48" t="s">
        <v>22</v>
      </c>
      <c r="B297" s="49" t="str">
        <f>B17</f>
        <v>PRELIMINARES</v>
      </c>
      <c r="C297" s="50"/>
      <c r="D297" s="51"/>
      <c r="E297" s="47"/>
      <c r="F297" s="47"/>
      <c r="G297" s="52">
        <f>G17</f>
        <v>0</v>
      </c>
    </row>
    <row r="298" spans="1:7" s="45" customFormat="1">
      <c r="A298" s="48" t="s">
        <v>23</v>
      </c>
      <c r="B298" s="49" t="str">
        <f>B31</f>
        <v>TERRACERÍAS</v>
      </c>
      <c r="C298" s="50"/>
      <c r="D298" s="51"/>
      <c r="E298" s="47"/>
      <c r="F298" s="47"/>
      <c r="G298" s="52">
        <f>G31</f>
        <v>0</v>
      </c>
    </row>
    <row r="299" spans="1:7" s="45" customFormat="1">
      <c r="A299" s="48" t="s">
        <v>39</v>
      </c>
      <c r="B299" s="49" t="str">
        <f>B39</f>
        <v>PAVIMENTO HIDRÁULICO</v>
      </c>
      <c r="C299" s="50"/>
      <c r="D299" s="51"/>
      <c r="E299" s="47"/>
      <c r="F299" s="47"/>
      <c r="G299" s="52">
        <f>G39</f>
        <v>0</v>
      </c>
    </row>
    <row r="300" spans="1:7" s="45" customFormat="1">
      <c r="A300" s="46" t="s">
        <v>25</v>
      </c>
      <c r="B300" s="76" t="str">
        <f>B48</f>
        <v>BANQUETAS, CRUCES PEATONALES Y ACCESIBILIDAD UNIVERSAL</v>
      </c>
      <c r="C300" s="76"/>
      <c r="D300" s="76"/>
      <c r="E300" s="76"/>
      <c r="F300" s="47"/>
      <c r="G300" s="108">
        <f>G48</f>
        <v>0</v>
      </c>
    </row>
    <row r="301" spans="1:7" s="45" customFormat="1">
      <c r="A301" s="46" t="s">
        <v>27</v>
      </c>
      <c r="B301" s="76" t="str">
        <f>+B69</f>
        <v>PASO VEHÍCULAR</v>
      </c>
      <c r="C301" s="76"/>
      <c r="D301" s="76"/>
      <c r="E301" s="76"/>
      <c r="F301" s="47"/>
      <c r="G301" s="108">
        <f>+G69</f>
        <v>0</v>
      </c>
    </row>
    <row r="302" spans="1:7" s="45" customFormat="1">
      <c r="A302" s="48" t="s">
        <v>225</v>
      </c>
      <c r="B302" s="49" t="str">
        <f>+B70</f>
        <v>EXCAVACIONES Y RELLENOS</v>
      </c>
      <c r="C302" s="50"/>
      <c r="D302" s="51"/>
      <c r="E302" s="47"/>
      <c r="F302" s="47"/>
      <c r="G302" s="52">
        <f>+G70</f>
        <v>0</v>
      </c>
    </row>
    <row r="303" spans="1:7" s="45" customFormat="1">
      <c r="A303" s="48" t="s">
        <v>234</v>
      </c>
      <c r="B303" s="49" t="str">
        <f>+B78</f>
        <v>MUROS ALEROS DE CONTENCIÓN</v>
      </c>
      <c r="C303" s="50"/>
      <c r="D303" s="51"/>
      <c r="E303" s="47"/>
      <c r="F303" s="47"/>
      <c r="G303" s="52">
        <f>+G78</f>
        <v>0</v>
      </c>
    </row>
    <row r="304" spans="1:7" s="45" customFormat="1">
      <c r="A304" s="48" t="s">
        <v>235</v>
      </c>
      <c r="B304" s="49" t="str">
        <f>+B92</f>
        <v>LOSA DE CONCRETO CICLÓPEO</v>
      </c>
      <c r="C304" s="50"/>
      <c r="D304" s="51"/>
      <c r="E304" s="47"/>
      <c r="F304" s="47"/>
      <c r="G304" s="52">
        <f>+G92</f>
        <v>0</v>
      </c>
    </row>
    <row r="305" spans="1:7" s="45" customFormat="1">
      <c r="A305" s="48" t="s">
        <v>239</v>
      </c>
      <c r="B305" s="49" t="str">
        <f>+B95</f>
        <v xml:space="preserve">CAJONES PREFABRICADOS </v>
      </c>
      <c r="C305" s="50"/>
      <c r="D305" s="51"/>
      <c r="E305" s="47"/>
      <c r="F305" s="47"/>
      <c r="G305" s="52">
        <f>+G95</f>
        <v>0</v>
      </c>
    </row>
    <row r="306" spans="1:7" s="45" customFormat="1">
      <c r="A306" s="48" t="s">
        <v>243</v>
      </c>
      <c r="B306" s="49" t="str">
        <f>+B99</f>
        <v>ARMADURA</v>
      </c>
      <c r="C306" s="50"/>
      <c r="D306" s="51"/>
      <c r="E306" s="47"/>
      <c r="F306" s="47"/>
      <c r="G306" s="52">
        <f>+G99</f>
        <v>0</v>
      </c>
    </row>
    <row r="307" spans="1:7" s="45" customFormat="1">
      <c r="A307" s="46" t="s">
        <v>28</v>
      </c>
      <c r="B307" s="76" t="str">
        <f>+B104</f>
        <v>ÁREAS VERDES</v>
      </c>
      <c r="C307" s="76"/>
      <c r="D307" s="76"/>
      <c r="E307" s="76"/>
      <c r="F307" s="47"/>
      <c r="G307" s="108">
        <f>+G104</f>
        <v>0</v>
      </c>
    </row>
    <row r="308" spans="1:7" s="45" customFormat="1">
      <c r="A308" s="46" t="s">
        <v>29</v>
      </c>
      <c r="B308" s="76" t="str">
        <f>B112</f>
        <v>SEÑALAMIENTO HORIZONTAL Y VERTICAL</v>
      </c>
      <c r="C308" s="76"/>
      <c r="D308" s="76"/>
      <c r="E308" s="76"/>
      <c r="F308" s="47"/>
      <c r="G308" s="108">
        <f>G112</f>
        <v>0</v>
      </c>
    </row>
    <row r="309" spans="1:7" s="45" customFormat="1">
      <c r="A309" s="48" t="s">
        <v>62</v>
      </c>
      <c r="B309" s="49" t="str">
        <f>B113</f>
        <v>SEÑALAMIENTO HORIZONTAL</v>
      </c>
      <c r="C309" s="50"/>
      <c r="D309" s="51"/>
      <c r="E309" s="47"/>
      <c r="F309" s="47"/>
      <c r="G309" s="52">
        <f>G113</f>
        <v>0</v>
      </c>
    </row>
    <row r="310" spans="1:7" s="45" customFormat="1">
      <c r="A310" s="48" t="s">
        <v>67</v>
      </c>
      <c r="B310" s="49" t="str">
        <f>B124</f>
        <v>SEÑALAMIENTO VERTICAL</v>
      </c>
      <c r="C310" s="50"/>
      <c r="D310" s="51"/>
      <c r="E310" s="47"/>
      <c r="F310" s="47"/>
      <c r="G310" s="52">
        <f>G124</f>
        <v>0</v>
      </c>
    </row>
    <row r="311" spans="1:7" s="45" customFormat="1">
      <c r="A311" s="46" t="s">
        <v>76</v>
      </c>
      <c r="B311" s="76" t="str">
        <f>B127</f>
        <v xml:space="preserve">ALCANTARILLADO SANITARIO </v>
      </c>
      <c r="C311" s="76"/>
      <c r="D311" s="76"/>
      <c r="E311" s="76"/>
      <c r="F311" s="47"/>
      <c r="G311" s="108">
        <f>G127</f>
        <v>0</v>
      </c>
    </row>
    <row r="312" spans="1:7" s="45" customFormat="1">
      <c r="A312" s="48" t="s">
        <v>77</v>
      </c>
      <c r="B312" s="49" t="str">
        <f>B128</f>
        <v>LÍNEA PRINCIPAL</v>
      </c>
      <c r="C312" s="50"/>
      <c r="D312" s="51"/>
      <c r="E312" s="47"/>
      <c r="F312" s="47"/>
      <c r="G312" s="52">
        <f>G128</f>
        <v>0</v>
      </c>
    </row>
    <row r="313" spans="1:7" s="45" customFormat="1">
      <c r="A313" s="48" t="s">
        <v>78</v>
      </c>
      <c r="B313" s="49" t="str">
        <f>B150</f>
        <v>POZOS DE VISITA</v>
      </c>
      <c r="C313" s="50"/>
      <c r="D313" s="51"/>
      <c r="E313" s="47"/>
      <c r="F313" s="47"/>
      <c r="G313" s="52">
        <f>G150</f>
        <v>0</v>
      </c>
    </row>
    <row r="314" spans="1:7" s="45" customFormat="1">
      <c r="A314" s="48" t="s">
        <v>88</v>
      </c>
      <c r="B314" s="49" t="str">
        <f>+B166</f>
        <v>CAJAS DE CONCRETO ARMADO</v>
      </c>
      <c r="C314" s="50"/>
      <c r="D314" s="51"/>
      <c r="E314" s="47"/>
      <c r="F314" s="47"/>
      <c r="G314" s="52">
        <f>+G166</f>
        <v>0</v>
      </c>
    </row>
    <row r="315" spans="1:7" s="45" customFormat="1">
      <c r="A315" s="48" t="s">
        <v>89</v>
      </c>
      <c r="B315" s="49" t="str">
        <f>B185</f>
        <v>DESCARGAS DOMICILIARIAS</v>
      </c>
      <c r="C315" s="50"/>
      <c r="D315" s="51"/>
      <c r="E315" s="47"/>
      <c r="F315" s="47"/>
      <c r="G315" s="52">
        <f>G185</f>
        <v>0</v>
      </c>
    </row>
    <row r="316" spans="1:7" s="45" customFormat="1">
      <c r="A316" s="46" t="s">
        <v>84</v>
      </c>
      <c r="B316" s="76" t="str">
        <f>B204</f>
        <v>AGUA POTABLE</v>
      </c>
      <c r="C316" s="76"/>
      <c r="D316" s="76"/>
      <c r="E316" s="76"/>
      <c r="F316" s="47"/>
      <c r="G316" s="108">
        <f>G204</f>
        <v>0</v>
      </c>
    </row>
    <row r="317" spans="1:7" s="45" customFormat="1">
      <c r="A317" s="48" t="s">
        <v>227</v>
      </c>
      <c r="B317" s="49" t="str">
        <f>B205</f>
        <v>LÍNEA PRINCIPAL</v>
      </c>
      <c r="C317" s="50"/>
      <c r="D317" s="51"/>
      <c r="E317" s="47"/>
      <c r="F317" s="47"/>
      <c r="G317" s="52">
        <f>G205</f>
        <v>0</v>
      </c>
    </row>
    <row r="318" spans="1:7" s="45" customFormat="1">
      <c r="A318" s="48" t="s">
        <v>228</v>
      </c>
      <c r="B318" s="49" t="str">
        <f>B215</f>
        <v>TOMAS DOMICILIARIAS</v>
      </c>
      <c r="C318" s="50"/>
      <c r="D318" s="51"/>
      <c r="E318" s="47"/>
      <c r="F318" s="47"/>
      <c r="G318" s="52">
        <f>G215</f>
        <v>0</v>
      </c>
    </row>
    <row r="319" spans="1:7" s="45" customFormat="1">
      <c r="A319" s="48" t="s">
        <v>229</v>
      </c>
      <c r="B319" s="49" t="str">
        <f>B228</f>
        <v>CAJA DE VÁLVULAS</v>
      </c>
      <c r="C319" s="50"/>
      <c r="D319" s="51"/>
      <c r="E319" s="47"/>
      <c r="F319" s="47"/>
      <c r="G319" s="52">
        <f>G228</f>
        <v>0</v>
      </c>
    </row>
    <row r="320" spans="1:7" s="45" customFormat="1">
      <c r="A320" s="48" t="s">
        <v>215</v>
      </c>
      <c r="B320" s="49" t="str">
        <f>+B239</f>
        <v>PIEZAS ESPECIALES</v>
      </c>
      <c r="C320" s="50"/>
      <c r="D320" s="51"/>
      <c r="E320" s="47"/>
      <c r="F320" s="47"/>
      <c r="G320" s="52">
        <f>+G239</f>
        <v>0</v>
      </c>
    </row>
    <row r="321" spans="1:7" s="45" customFormat="1">
      <c r="A321" s="46" t="s">
        <v>90</v>
      </c>
      <c r="B321" s="76" t="str">
        <f>B258</f>
        <v>RED DE ALUMBRADO PÚBLICO</v>
      </c>
      <c r="C321" s="76"/>
      <c r="D321" s="76"/>
      <c r="E321" s="76"/>
      <c r="F321" s="47"/>
      <c r="G321" s="108">
        <f>G258</f>
        <v>0</v>
      </c>
    </row>
    <row r="322" spans="1:7" s="45" customFormat="1">
      <c r="A322" s="46" t="s">
        <v>244</v>
      </c>
      <c r="B322" s="76" t="str">
        <f>B287</f>
        <v>LIMPIEZA</v>
      </c>
      <c r="C322" s="76"/>
      <c r="D322" s="76"/>
      <c r="E322" s="76"/>
      <c r="F322" s="47"/>
      <c r="G322" s="108">
        <f>G287</f>
        <v>0</v>
      </c>
    </row>
    <row r="323" spans="1:7" s="45" customFormat="1">
      <c r="A323" s="48"/>
      <c r="B323" s="49"/>
      <c r="C323" s="50"/>
      <c r="D323" s="51"/>
      <c r="E323" s="47"/>
      <c r="F323" s="47"/>
      <c r="G323" s="52"/>
    </row>
    <row r="324" spans="1:7" s="45" customFormat="1">
      <c r="A324" s="48"/>
      <c r="B324" s="49"/>
      <c r="C324" s="50"/>
      <c r="D324" s="51"/>
      <c r="E324" s="47"/>
      <c r="F324" s="47"/>
      <c r="G324" s="52"/>
    </row>
    <row r="325" spans="1:7" s="45" customFormat="1">
      <c r="A325" s="48"/>
      <c r="B325" s="49"/>
      <c r="C325" s="50"/>
      <c r="D325" s="51"/>
      <c r="E325" s="47"/>
      <c r="F325" s="47"/>
      <c r="G325" s="52"/>
    </row>
    <row r="326" spans="1:7" s="45" customFormat="1">
      <c r="A326" s="48"/>
      <c r="B326" s="53"/>
      <c r="C326" s="50"/>
      <c r="D326" s="51"/>
      <c r="E326" s="47"/>
      <c r="G326" s="54"/>
    </row>
    <row r="327" spans="1:7" s="45" customFormat="1" ht="25.5">
      <c r="A327" s="75" t="s">
        <v>24</v>
      </c>
      <c r="B327" s="75"/>
      <c r="C327" s="55"/>
      <c r="D327" s="55"/>
      <c r="E327" s="56" t="s">
        <v>16</v>
      </c>
      <c r="F327" s="56"/>
      <c r="G327" s="57">
        <f>ROUND(SUM(G296,G300:G301,G307:G308,G311,G316,G321:G322),2)</f>
        <v>0</v>
      </c>
    </row>
    <row r="328" spans="1:7" s="45" customFormat="1" ht="15">
      <c r="A328" s="77" t="e">
        <f ca="1">PESOSMN(G329)</f>
        <v>#NAME?</v>
      </c>
      <c r="B328" s="77"/>
      <c r="C328" s="77"/>
      <c r="D328" s="77"/>
      <c r="E328" s="56" t="s">
        <v>17</v>
      </c>
      <c r="F328" s="56"/>
      <c r="G328" s="58">
        <f>ROUND(PRODUCT(G327,0.16),2)</f>
        <v>0</v>
      </c>
    </row>
    <row r="329" spans="1:7" s="45" customFormat="1" ht="15.75">
      <c r="A329" s="77"/>
      <c r="B329" s="77"/>
      <c r="C329" s="77"/>
      <c r="D329" s="77"/>
      <c r="E329" s="56" t="s">
        <v>18</v>
      </c>
      <c r="F329" s="56"/>
      <c r="G329" s="59">
        <f>ROUND(SUM(G327,G328),2)</f>
        <v>0</v>
      </c>
    </row>
  </sheetData>
  <protectedRanges>
    <protectedRange sqref="B9:C9 B5" name="DATOS_3"/>
    <protectedRange sqref="C1" name="DATOS_1_2"/>
    <protectedRange sqref="F4:F7" name="DATOS_3_1_1"/>
  </protectedRanges>
  <mergeCells count="19">
    <mergeCell ref="C2:F3"/>
    <mergeCell ref="B5:B7"/>
    <mergeCell ref="C8:E8"/>
    <mergeCell ref="B9:B10"/>
    <mergeCell ref="C9:E10"/>
    <mergeCell ref="C1:F1"/>
    <mergeCell ref="G9:G10"/>
    <mergeCell ref="A12:G12"/>
    <mergeCell ref="A327:B327"/>
    <mergeCell ref="B300:E300"/>
    <mergeCell ref="A328:D329"/>
    <mergeCell ref="B322:E322"/>
    <mergeCell ref="B321:E321"/>
    <mergeCell ref="B316:E316"/>
    <mergeCell ref="B311:E311"/>
    <mergeCell ref="B308:E308"/>
    <mergeCell ref="B301:E301"/>
    <mergeCell ref="B296:E296"/>
    <mergeCell ref="B307:E307"/>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126" max="6" man="1"/>
    <brk id="2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DOPI-MUN-PP-EP-LP-045-2023</vt:lpstr>
      <vt:lpstr>'DOPI-MUN-PP-EP-LP-045-2023'!Área_de_impresión</vt:lpstr>
      <vt:lpstr>'DOPI-MUN-PP-EP-LP-045-2023'!Títulos_a_imprimir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2023-04-14T00:45:55Z</cp:lastPrinted>
  <dcterms:created xsi:type="dcterms:W3CDTF">2019-08-15T17:13:54Z</dcterms:created>
  <dcterms:modified xsi:type="dcterms:W3CDTF">2023-04-28T17:58:26Z</dcterms:modified>
</cp:coreProperties>
</file>